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4"/>
  </bookViews>
  <sheets>
    <sheet name="EMPRENDIMIENTO RSE TURISMO" sheetId="1" r:id="rId1"/>
    <sheet name="TICS" sheetId="2" r:id="rId2"/>
    <sheet name="EMPLEO" sheetId="3" r:id="rId3"/>
    <sheet name="MEDIO AMBIENTE " sheetId="4" r:id="rId4"/>
    <sheet name="AGROPECUARIO" sheetId="5" r:id="rId5"/>
    <sheet name="COMITE RIESGO" sheetId="6" r:id="rId6"/>
  </sheets>
  <definedNames/>
  <calcPr fullCalcOnLoad="1"/>
</workbook>
</file>

<file path=xl/comments1.xml><?xml version="1.0" encoding="utf-8"?>
<comments xmlns="http://schemas.openxmlformats.org/spreadsheetml/2006/main">
  <authors>
    <author>john.caro</author>
  </authors>
  <commentList>
    <comment ref="N14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LA LINEA BASE SE TOMA COMO UNA REFERENCIA</t>
        </r>
      </text>
    </comment>
    <comment ref="AN6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O6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P6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Q6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</commentList>
</comments>
</file>

<file path=xl/comments2.xml><?xml version="1.0" encoding="utf-8"?>
<comments xmlns="http://schemas.openxmlformats.org/spreadsheetml/2006/main">
  <authors>
    <author>john.caro</author>
  </authors>
  <commentList>
    <comment ref="N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la linea base se toma como referencia</t>
        </r>
      </text>
    </comment>
  </commentList>
</comments>
</file>

<file path=xl/comments4.xml><?xml version="1.0" encoding="utf-8"?>
<comments xmlns="http://schemas.openxmlformats.org/spreadsheetml/2006/main">
  <authors>
    <author>Diana.Sanchez</author>
  </authors>
  <commentList>
    <comment ref="P48" authorId="0">
      <text>
        <r>
          <rPr>
            <b/>
            <sz val="9"/>
            <rFont val="Tahoma"/>
            <family val="0"/>
          </rPr>
          <t>Diana.Sanchez:</t>
        </r>
        <r>
          <rPr>
            <sz val="9"/>
            <rFont val="Tahoma"/>
            <family val="0"/>
          </rPr>
          <t xml:space="preserve">
se realizara reforestacion en la laguna de la herrera en 2 hectareas de con el fin de dar cumplimiento a la meta definida
</t>
        </r>
      </text>
    </comment>
    <comment ref="P39" authorId="0">
      <text>
        <r>
          <rPr>
            <b/>
            <sz val="9"/>
            <rFont val="Tahoma"/>
            <family val="0"/>
          </rPr>
          <t>Diana.Sanchez:</t>
        </r>
        <r>
          <rPr>
            <sz val="9"/>
            <rFont val="Tahoma"/>
            <family val="0"/>
          </rPr>
          <t xml:space="preserve">
para el año 2013 se realizará plantacion de 100 arboles, que corresponden a 50 de 2012 que no se plantaron de acuerdo a una directriz de la procuraduria en su boletin 878 de agosto 27 de 2012 por la epoca de sequia y 50 que se tienen definidos en plan de desarrollo para el 2013
</t>
        </r>
      </text>
    </comment>
  </commentList>
</comments>
</file>

<file path=xl/comments6.xml><?xml version="1.0" encoding="utf-8"?>
<comments xmlns="http://schemas.openxmlformats.org/spreadsheetml/2006/main">
  <authors>
    <author>john.caro</author>
  </authors>
  <commentList>
    <comment ref="AJ7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K7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L7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M7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</commentList>
</comments>
</file>

<file path=xl/sharedStrings.xml><?xml version="1.0" encoding="utf-8"?>
<sst xmlns="http://schemas.openxmlformats.org/spreadsheetml/2006/main" count="1326" uniqueCount="416">
  <si>
    <t>PLAN DE ACCION SECRETARIA DE DESARROLLO ECONOMICO Y SOSTENIBLE</t>
  </si>
  <si>
    <t xml:space="preserve">DIMENSION/ EJE </t>
  </si>
  <si>
    <t>SECTOR (LINEA DE ACCION)</t>
  </si>
  <si>
    <t xml:space="preserve"> META DE RESULTADO</t>
  </si>
  <si>
    <t>NOMBRE DEL INDICADOR META DE RESULTADO</t>
  </si>
  <si>
    <t>LINEA BASE DIC. 2011</t>
  </si>
  <si>
    <t>VALOR ESPERADO RESULTADO CUATRIENIO</t>
  </si>
  <si>
    <t>VALOR DEL INDICADOR DE RESULTADO VIGENCIA 2012</t>
  </si>
  <si>
    <t>META RESULTADO ALCANZADA 4ª TRIMESTRE 2012</t>
  </si>
  <si>
    <t>META RESULTADO ALCANZADA 2012</t>
  </si>
  <si>
    <t>SOSTENIBILIDAD EN MARCHA</t>
  </si>
  <si>
    <t>FOMENTO Y GESTION AMBIENTAL</t>
  </si>
  <si>
    <t>Institucionalizar la Política Ambiental del Municipio de Mosquera buscando crear acciones de largo plazo</t>
  </si>
  <si>
    <t>Política Ambiental del Municipio de Mosquera Institucionalizada</t>
  </si>
  <si>
    <t>PROGRAMA</t>
  </si>
  <si>
    <t xml:space="preserve">SUBPROGRAMA </t>
  </si>
  <si>
    <t xml:space="preserve">CODIGO DEL PROYECTO </t>
  </si>
  <si>
    <t xml:space="preserve">MACROPROYECTOS ESTRATEGICOS </t>
  </si>
  <si>
    <t>ACTIVIDADES</t>
  </si>
  <si>
    <t>VALOR ESPERADO  ACTIVIDAD (UNIDAD DE MEDIDA)</t>
  </si>
  <si>
    <t>EJECUCION 3 TRIMESTRE</t>
  </si>
  <si>
    <t>EJECUCION 4 TRIMESTRE</t>
  </si>
  <si>
    <t>AVANCE DE LA ACTIVIDAD</t>
  </si>
  <si>
    <t>META DE PRODUCTO</t>
  </si>
  <si>
    <t>NOMBRE DEL INDICADOR META DE PRODUCTO</t>
  </si>
  <si>
    <t>LINEA BASE INDICADOR PRODUCTO DIC. 2011</t>
  </si>
  <si>
    <t>VALOR ESPERADO DEL INDICADOR PRODUCTO CUATRIENIO</t>
  </si>
  <si>
    <t>VALOR PROGRAMADO INDICADOR PRODUCTO  2012</t>
  </si>
  <si>
    <t>VALOR  EJECUTADO INDICADOR PRODUCTO 3ª TRIMESTRE 2012</t>
  </si>
  <si>
    <t>VALOR EJECUTADO INDICADOR PRODUCTO 4ª TRIMESTRE 2012</t>
  </si>
  <si>
    <t>VALOR EJECUTADO INDICADOR PRODUCTO  2012</t>
  </si>
  <si>
    <t xml:space="preserve"> PROGRAMADO INGRESOS CORRIENTES DE LIBRE DESTINACION (RECURSO PROPIO)</t>
  </si>
  <si>
    <t>EJECUTADO INGRESOS CORRIENTES DE LIBRE DESTINACION (RECURSO PROPIO)</t>
  </si>
  <si>
    <t xml:space="preserve"> PROGRAMADO SGP  ESPECIFICO</t>
  </si>
  <si>
    <t xml:space="preserve"> EJECUTADO SGP  ESPECIFICO</t>
  </si>
  <si>
    <t xml:space="preserve"> PROGRAMADO SGP OTROS SECTORES</t>
  </si>
  <si>
    <t xml:space="preserve"> EJECUTADO SGP OTROS SECTORES</t>
  </si>
  <si>
    <t xml:space="preserve"> PROGRAMADO CREDITO </t>
  </si>
  <si>
    <t xml:space="preserve">EJECUTADO CREDITO </t>
  </si>
  <si>
    <t xml:space="preserve">PROGRAMADO REGALIAS </t>
  </si>
  <si>
    <t xml:space="preserve">EJECUTADO  REGALIAS </t>
  </si>
  <si>
    <t xml:space="preserve">PROGRAMADO APORTES TRANSFERENCIAS COFINANCIACION NACION </t>
  </si>
  <si>
    <t xml:space="preserve">EJECUTADO  APORTES TRANSFERENCIAS COFINANCIACION NACION </t>
  </si>
  <si>
    <t xml:space="preserve">PROGRAMADO APORTES TRANSFERENCIAS COFINANCIACION DEPARTAMENTO  </t>
  </si>
  <si>
    <t xml:space="preserve"> EJECUTADO APORTES TRANSFERENCIAS COFINANCIACION DEPARTAMENTO  </t>
  </si>
  <si>
    <t xml:space="preserve"> PROGRAMADO OTROS INGRESOS </t>
  </si>
  <si>
    <t xml:space="preserve"> EJECUTADO OTROS INGRESOS </t>
  </si>
  <si>
    <t>RECURSOS PROGRAMADOS  2012 (MILES DE PESOS)</t>
  </si>
  <si>
    <t xml:space="preserve">RECURSOS EJECUTADOS 2012 (MILES DE PESOS) </t>
  </si>
  <si>
    <t>POBLACION BENEFICIADA</t>
  </si>
  <si>
    <t xml:space="preserve">VERIFICACIÒN </t>
  </si>
  <si>
    <t xml:space="preserve">COOPERANTE </t>
  </si>
  <si>
    <t>RESPONSABLE DIRECTO</t>
  </si>
  <si>
    <t>SISTEMA DE GESTIÓN AMBIENTAL MUNICIPAL SIGAM</t>
  </si>
  <si>
    <t>Acuerdo Municipal del SIGAM</t>
  </si>
  <si>
    <t>CONTROL A LAS EMISIONES CONTAMINANTES DEL AIRE CON EL FIN  EJERCER VIGILANCIA Y CONTROL AL SECTOR INDUSTRIAL Y DE TRANSPORTE VERIFICANDO LEGALIDAD DE LA NORMATIVIDAD AMBIENTAL VIGENTE</t>
  </si>
  <si>
    <t>Adopción mediante acuerdo municipal del SIGAM</t>
  </si>
  <si>
    <t>SIGAM con adopción mediante acuerdo</t>
  </si>
  <si>
    <t>Disminuir el 20% de las empresas que incumplen con la normatividad ambiental, incluido el sector minero.</t>
  </si>
  <si>
    <t>Empresas con Incumplimientos Ambientales legales</t>
  </si>
  <si>
    <t>43 empresas</t>
  </si>
  <si>
    <t>9 empresas (34 EMPRESAS)</t>
  </si>
  <si>
    <t>DESEMPEÑO AMBIENTAL Y CAMBIO CLIMÁTICO DESDE LOS SECTORES PRODUCTIVOS</t>
  </si>
  <si>
    <t xml:space="preserve">Vigilancia y control </t>
  </si>
  <si>
    <t>Incrementar a 480 el No.  de visitas realizadas a las empresas establecidas en el Municipio de Mosquera durante el cuatrienio (2012-2015)</t>
  </si>
  <si>
    <t>Visitas de Vigilancia y Control Realizada a Empresas</t>
  </si>
  <si>
    <t>Verificar la legalidad minera (titulo minero de Ingeominas) y cumplimiento del plan de manejo ambiental de las 11 receberas que operan en el Municipio promoviendo el desarrollo ambiental sostenible así como las compensaciones a que haya lugar.</t>
  </si>
  <si>
    <t>Verificación de Legalidad Minera y seguimiento al cumplimiento de los PMA (Planes de Manejo Ambiental).</t>
  </si>
  <si>
    <t>Aumentar en 50% las jornadas de mediciones de afectación al recurso aire, tomando las medidas y correctivos del caso.</t>
  </si>
  <si>
    <t>Jornadas de Medición de afectación al Recurso Aire</t>
  </si>
  <si>
    <t>16 mediciones</t>
  </si>
  <si>
    <t>24 mediciones</t>
  </si>
  <si>
    <t>Incrementar a doce (12) mediciones de ruido realizadas a las actividades de las empresas establecidas en el municipio durante el cuatrienio</t>
  </si>
  <si>
    <t>Mediciones de Ruido</t>
  </si>
  <si>
    <t>Mantener 12 mediciones de gases vehiculares durante el cuatrienio al parque automotor de la población mosqueruna</t>
  </si>
  <si>
    <t>Mediciones de Gases Vehiculares</t>
  </si>
  <si>
    <t>Difundir una estrategia en el sector industrial del municipio, con el fin de mostrar los beneficios de implementar producción limpia</t>
  </si>
  <si>
    <t>Estrategia de Implementación de Producción Limpia</t>
  </si>
  <si>
    <t>1 estrategia</t>
  </si>
  <si>
    <t>Producción sostenible ambientalmente</t>
  </si>
  <si>
    <t>Establecer 1 estrategia para desarrollar procesos de producción limpia con el fin de que las empresas mejoren sus procesos y disminuyan el impacto ambiental durante el cuatrienio</t>
  </si>
  <si>
    <t>Estrategia para Desarrollar Procesos de Producción Limpia</t>
  </si>
  <si>
    <t>Incrementar en 58% la población que se vincule a alguna de las estrategias educativas</t>
  </si>
  <si>
    <t xml:space="preserve"> población mosqueruna vinculada a una estrategia ambiental educativa</t>
  </si>
  <si>
    <t>632personas vinculadas</t>
  </si>
  <si>
    <t>1000 personas vinculadas</t>
  </si>
  <si>
    <t>CULTURA AMBIENTAL</t>
  </si>
  <si>
    <t>Comité Interinstitucional de Educación Ambiental CIDEA</t>
  </si>
  <si>
    <t>EDUCACIÓN AMBIENTAL NO FORMAL, CON EL FIN DE GENERAR HABITOS AMIGABLES CON EL MEDIO AMBIENTE DIRIGIDOS A LA COMUNIDAD MOSQUERUNA</t>
  </si>
  <si>
    <t>Realizar 24 reuniones con los integrantes del comité en el cuatrienio dirigida a la población estudiantil de las instituciones educativas del municipio</t>
  </si>
  <si>
    <t>Reuniones Comité CIDEA</t>
  </si>
  <si>
    <t>Educación ambiental y procesos participativos</t>
  </si>
  <si>
    <t>Crear 32 comités ambientales a través de las juntas de acción comunal e identificar líderes ambientales  para desarrollar los proyectos ciudadanos de educación ambiental PROCEDAS en el cuatrienio de gobierno</t>
  </si>
  <si>
    <t>Comités Ambientales  - PROCEDAS</t>
  </si>
  <si>
    <t>Proyectos Ambientales Escolares</t>
  </si>
  <si>
    <t>Hacer acompañamiento en la elaboración y/o seguimiento a los PRAES de 32 instituciones educativas del municipio durante el cuatrienio</t>
  </si>
  <si>
    <t>Acompañamiento a elaboración y/o Seguimiento de PRAES</t>
  </si>
  <si>
    <t>Fortalecimiento de cultura ciudadana ambiental</t>
  </si>
  <si>
    <t>Desarrollar 12 actividades pedagógicas ambientales para el fortalecimiento de la cultura ciudadana (días ambientales, día del agua, día de la tierra, campañas educativas, feria ambiental)</t>
  </si>
  <si>
    <t>Actividades Pedagógicas Ambientales</t>
  </si>
  <si>
    <t xml:space="preserve">Vivencias en entornos naturales </t>
  </si>
  <si>
    <t>Realizar 20 salidas pedagógicas durante el cuatrienio para incentivar la continuidad de los PRAES y PROCEDAS en la población mosqueruna</t>
  </si>
  <si>
    <t>Actividades Pedagógicas Ambientales para continuidad de PRAES y PROCEDAS</t>
  </si>
  <si>
    <t>Gestión del riesgo</t>
  </si>
  <si>
    <t xml:space="preserve">Implementar una (1) estrategia educativa de prevención ambiental dirigida a la población estudiantil de las Instituciones Oficiales Educativas del Municipio </t>
  </si>
  <si>
    <t>Estrategia Educativa en Gestión de Riesgo</t>
  </si>
  <si>
    <t>Manejo de ciclo de materiales  (PGIR) y Recurso hídrico</t>
  </si>
  <si>
    <t>Implementar 4 actividades durante el cuatrienio para manejo de material de reciclaje en el municipio dirigido a la población mosqueruna.</t>
  </si>
  <si>
    <t>Actividades Manejo de Material Reciclado</t>
  </si>
  <si>
    <t>Realizar 12 actividades de ahorro y uso eficiente del agua en  dirigida a la población municipal como estrategia complementaria</t>
  </si>
  <si>
    <t>Actividades de Ahorro y Uso Eficiente del Agua</t>
  </si>
  <si>
    <t>Mantener el 100% de las zonas verdes del municipio</t>
  </si>
  <si>
    <t>Porcentaje de zonas verdes mantenidas</t>
  </si>
  <si>
    <t>100% del mantenimiento de zonas verdes</t>
  </si>
  <si>
    <t>VERDE URBANO</t>
  </si>
  <si>
    <t>Zonas verdes</t>
  </si>
  <si>
    <t>CONSERVACIÓN, PROTECCIÓN, RESTAURACIÓN Y APROVECHAMIENTO DE RECURSOS NATURALES Y DEL MEDIO AMBIENTE ATRAVES DEL MANTENIMIENTO, ARBORIZACIÓN Y REVEGETALIZACIÓN DE LAS ZONAS VERDES A CARGO DEL MUNICIPIO</t>
  </si>
  <si>
    <t>Podas y Mantenimiento de 346.511 m2 de zonas verdes durante el cuatrienio en el municipio de Mosquera</t>
  </si>
  <si>
    <t>Metros Cuadrados de Podas y Mantenimiento de Zonas Verdes</t>
  </si>
  <si>
    <t>Mantenimiento de 8,639 m de vallados del Municipio durante el cuatrienio</t>
  </si>
  <si>
    <t>Metros lineales de vallados con mantenimiento</t>
  </si>
  <si>
    <t>Arborización urbana</t>
  </si>
  <si>
    <t>Sembrar 200 nuevos árboles buscando aumentar cobertura vegetal en el Municipio en un 30% durante el cuatrienio</t>
  </si>
  <si>
    <t>No.  de Árboles de la cobertura vegetal</t>
  </si>
  <si>
    <t>Conservar el 50% de los ecosistemas estratégicos propios del municipio</t>
  </si>
  <si>
    <t>Porcentaje de Ecosistemas Estratégicos del Municipio de Mosquera conservados</t>
  </si>
  <si>
    <t>0 %
N.D.
4 ecosistemas estratégicos
(Gualí, Laguna La Herrera, Meandro del Say, La Tingua)</t>
  </si>
  <si>
    <t>50%
2 ecosistemas estratégicos
(Gualí, Laguna La Herrera)</t>
  </si>
  <si>
    <t>ECOSISTEMAS ESTRATÉGICOS Y BIODIVERSIDAD</t>
  </si>
  <si>
    <t>Protección Ecosistemas Estratégicos</t>
  </si>
  <si>
    <t>CONSERVACION DE MICROCUENCAS QUE ABASTECEN EL ACUEDUCTO, PROTECCION DE FUENTES Y REFORESTACION DE DICHAS CUENCAS A TRAVÈS DE ACTIVIDADES DE MANTENIMIENTO Y RECUPERACION EN LOS ECOSISTEMAS ESTRATEGICOS  EN EL MUNICIPIO</t>
  </si>
  <si>
    <t>Involucrar 20 industrias aledañas a la Ciénaga del Gualí y La Laguna de la Herrera, con el fin de realizar actividades de recuperación de la ronda</t>
  </si>
  <si>
    <t>Industrias aledañas a la Ciénaga de Gualí y La Laguna de la Herrera involucradas en actividades de recuperación</t>
  </si>
  <si>
    <t>Realizar un Plan (1) (9.63 Hectáreas) Mantenimiento de las plantaciones existentes en los humedales El Gualí y La Herrera en el cuatrienio</t>
  </si>
  <si>
    <t>Plan de Mantenimiento de Plantaciones existentes humedales Gualí y La Herrera  en 9,63 Hectareas</t>
  </si>
  <si>
    <t xml:space="preserve">ADQUISICIÓN DE PREDIOS DE RESERVA HÍDRICA Y ZONAS DE RESERVA NATURAL </t>
  </si>
  <si>
    <t>Realizar un (1) Estudio para la compra de predios para la protección y conservación de las fuentes hídricas en el cuatrienio</t>
  </si>
  <si>
    <t>Estudio de Compras de Predios para conservación hídrica</t>
  </si>
  <si>
    <t>Diseñar (1) una estrategia de trabajo y coordinación con el Distrito de Riego La Ramada y con la Asociación de usuarios Asorramada, en el cuidado y manejo de los canales del distrito de riego.</t>
  </si>
  <si>
    <t>Estrategia de trabajo y coordinación  con el Distrito de Riego La Ramada y con la Asociación de usuarios Asorramada.</t>
  </si>
  <si>
    <t>Establecer (1) una estrategia para gestionar recursos y/o convenio con entidades gubernamentales y no gubernamentales del orden nacional y/o internacional para la protección y cuidado de la Laguna de la Herrera y/o Ciénaga del Gualí y /o los ecosistemas estratégicos.</t>
  </si>
  <si>
    <t>Estrategia para gestionar recursos y/o convenios con entidades gubernamentales y no gubernamentales</t>
  </si>
  <si>
    <t>Recuperación</t>
  </si>
  <si>
    <t>Aumentar 2 hectáreas reforestadas en la Laguna de la Herrera durante el cuatrienio de gobierno</t>
  </si>
  <si>
    <t>Hectáreas Reforestadas en la Laguna la Herrera</t>
  </si>
  <si>
    <t>Diseñar (1) una estrategia de trabajo articulado con la Corporación autónoma regional CAR y los entes involucrados en el proceso de Adecuación Hidráulica del río Bogotá, en aras de su recuperación y menor afectación negativa sobre nuestro municipio</t>
  </si>
  <si>
    <t>Estrategia de trabajo con la CAR y los entes involucrados en el proceso de Adecuación Hidráulica del Rio Bogotá</t>
  </si>
  <si>
    <t>DESARROLLO AGROPECUARIO</t>
  </si>
  <si>
    <t>Incrementar en 50% los productores que adoptan tecnologías de buenas prácticas agrícolas y  mantener los  existentes buscando el mejoramiento de sus capacidades de ingreso.</t>
  </si>
  <si>
    <t>Productores que adoptan tecnologías de buenas prácticas agrícolas</t>
  </si>
  <si>
    <t>15 productores</t>
  </si>
  <si>
    <t>23 productores</t>
  </si>
  <si>
    <t>Asistencia técnica para la producción agrícola</t>
  </si>
  <si>
    <t>PROGRAMAS Y PROYECTOS DE ASISTENCIA TECNICA DIRECTA  RURAL CON EL FIN DE BRINDAR ESPACIOS DE FORMACION, ACOMPAÑAMIENTO  Y FORTALECIMIENTO DE BUENAS PRACTICAS AGRICOLAS Y PECUARIAS</t>
  </si>
  <si>
    <t xml:space="preserve">Realizar 1440 (440) visitas de seguimiento a las propuestas, inquietudes y demás planteadas por los productores, así como a los proyectos que desarrolle la secretaría durante el cuatrienio en el Municipio de Mosquera </t>
  </si>
  <si>
    <t>Visitas de Seguimiento a Productores Agrícolas</t>
  </si>
  <si>
    <t>Realizar en el cuatrienio 12 Charlas Técnicas dirigidas a los productores agrícolas del municipio mejorando los conocimientos técnicos y promoviendo su aplicación efectiva en el desarrollo rural.</t>
  </si>
  <si>
    <t>Charlas Técnicas a Productores Agrícolas</t>
  </si>
  <si>
    <t>Mantener las cuatro (4) celebraciones del día campo en el cuatrienio (una por año) dirigida a la población mosqueruna del sector agrícola como reconocimiento a su labor.</t>
  </si>
  <si>
    <t>Celebraciones del día de Campo</t>
  </si>
  <si>
    <t>Incrementar a ocho (8) las capacitaciones a realizar en el cuatrienio a los productores agrícolas del municipio</t>
  </si>
  <si>
    <t>Capacitaciones a Productores Agrícolas</t>
  </si>
  <si>
    <t>Aumentar y mantener el montaje de parcelas demostrativas a dieciséis (16) parcelas en el cuatrienio a productores agrícolas del municipio como mecanismo innovador de divulgación y apropiación del conocimiento de producción agrícola.</t>
  </si>
  <si>
    <t>Parcelas demostrativas</t>
  </si>
  <si>
    <t>Labranza mínima y conservación de suelos</t>
  </si>
  <si>
    <t xml:space="preserve">MONTAJE DOTACION Y MANTENIMIENTO DE GRANJAS EXPERIMENTALES CON EL FIN DE FORTALECER LA ACTIVIDAD AGRICOLA </t>
  </si>
  <si>
    <t>Beneficiar a 24 productores agrícolas del municipio en el cuatrienio con la adquisición de maquinaria agrícola apoyando y tecnificando sus procesos de manejo y conservación del suelo.</t>
  </si>
  <si>
    <t>Productores Agrícolas beneficiados con la adquisición de maquinaria agrícola</t>
  </si>
  <si>
    <t>Manejo adecuado de empaques de agroquímicos</t>
  </si>
  <si>
    <t>Crear un (1) Protocolo para el manejo adecuado de empaques y envases de productos agroquímicos generados por los productores agrícolas, articulado con el PGIR del Municipio para realizarlo en el cuatrienio e implementarlo con los generadores rurales contribuyendo al desarrollo sostenible y prácticas limpias.</t>
  </si>
  <si>
    <t>Protocolo de Manejo adecuado de Empaques y Envases de Agroquímicos</t>
  </si>
  <si>
    <t>Mejoramiento de la calidad del agua</t>
  </si>
  <si>
    <t xml:space="preserve">MONTAJE DOTACIÓN Y MANTENIMIENTO DE GRANJAS EXPERIMENTALES CON EL FIN DE FORTALECER LA ACTIVIDAD AGRICOLA </t>
  </si>
  <si>
    <t>Realizar el montaje en el cuatrienio de una (1) parcela demostrativa con los parámetros permitidos por las normas optimizando el recurso hídrico dirigida a la sensibilización de los productores agrícolas del municipio</t>
  </si>
  <si>
    <t>Montaje de Parcela demostrativa con optimización del recurso hídrico</t>
  </si>
  <si>
    <t>Incrementar en 50% los productores que mejoran las condiciones sanitarias en todas las especies y mantener los existentes</t>
  </si>
  <si>
    <t>productores que mejoran las condiciones sanitarias de las especies y mantienen las existentes</t>
  </si>
  <si>
    <t>40 productores</t>
  </si>
  <si>
    <t>60 productores</t>
  </si>
  <si>
    <t>Estrategias de Promoción</t>
  </si>
  <si>
    <t>DESARROLLO DE PROGRAMAS Y PROYECTOS PRODUCTIVOS EN EL MARCO DEL PLAN AGROPECUARIO</t>
  </si>
  <si>
    <t>Realizar en el cuatrienio un (1) censo agropecuario en el Municipio de Mosquera identificando la población y sus necesidades prioritarias.</t>
  </si>
  <si>
    <t>Censo Agropecuario</t>
  </si>
  <si>
    <t>Realizar cuatro (4) ferias en el cuatrienio dirigida a la población productores agrícolas como celebración del Día del Campesino y Ferias de servicios financieros y técnicos</t>
  </si>
  <si>
    <t>Ferias de Servicios Financieros y Técnicos - Día del Campesino</t>
  </si>
  <si>
    <t>Asistencia técnica pecuario</t>
  </si>
  <si>
    <t xml:space="preserve">Realizar 1440 vistas de seguimiento durante el cuatrienio a los productores pecuarios en el Municipio de Mosquera </t>
  </si>
  <si>
    <t>Visitas de Seguimiento a Productores Pecuarios</t>
  </si>
  <si>
    <t>Realizar en el cuatrienio 20 Charlas Técnicas dirigidas a los productores pecuarios del municipio</t>
  </si>
  <si>
    <t>Charlas Técnicas a Productores Agrícolas (Pecuarios)</t>
  </si>
  <si>
    <t>Realizar 72 Jornadas de Vermifugación y Vitaminización durante el cuatrienio dirigidas a la población mosqueruna del sector pecuario</t>
  </si>
  <si>
    <t xml:space="preserve"> Jornadas de Vermifugación y Vitaminización </t>
  </si>
  <si>
    <t>Incrementar a ocho (8) las capacitaciones a realizar en el cuatrienio a los productores pecuarios del municipio</t>
  </si>
  <si>
    <t>Capacitaciones a Productores Pecuarios</t>
  </si>
  <si>
    <t>Incrementar a 80 los usuarios que implementen cultivos para su autoconsumo</t>
  </si>
  <si>
    <t>usuarios que implementen cultivos para su autoconsumo</t>
  </si>
  <si>
    <t>25 usuarios</t>
  </si>
  <si>
    <t>80 usuarios</t>
  </si>
  <si>
    <t>SEGURIDAD ALIMENTARIA</t>
  </si>
  <si>
    <t>Huerta casera y agricultura urbana</t>
  </si>
  <si>
    <t>Realizar en el cuatrienio 460 Visitas de Seguimiento a las Huertas Caseras Urbanas del Municipio de Mosquera como estrategia de promoción y seguridad alimentaria.</t>
  </si>
  <si>
    <t>Visitas de Seguimiento a las Huertas Caseras Urbanas</t>
  </si>
  <si>
    <t>Realizar en el cuatrienio 20 Charlas Técnicas dirigidas a la población Mosqueruna para el Montaje y Mantenimiento de Huertas Caseras Urbanas</t>
  </si>
  <si>
    <t>Charlas Técnicas de Huertas Caseras y Agricultura Urbana</t>
  </si>
  <si>
    <t>Incrementar a dieciséis (16) las capacitaciones a realizar en el cuatrienio en el tema de huertas caseras y agricultura urbana a la población mosqueruna</t>
  </si>
  <si>
    <t>Capacitaciones de Huertas Caseras y Agricultura Urbana</t>
  </si>
  <si>
    <t>Obtener al final del cuatrienio el mantenimiento y/o montaje de ochenta (80) huertas caseras en la población mosqueruna</t>
  </si>
  <si>
    <t>Huertas Caseras Creadas y/o Mantenidas</t>
  </si>
  <si>
    <t>GESTION DEL RIESGO Y CAMBIO CLIMATICO</t>
  </si>
  <si>
    <t>Reducir en un 15% el número de personas afectadas por emergencias ó desastres que se presenten en el Municipio de Mosquera</t>
  </si>
  <si>
    <t>Número de Mosquerunos afectadas por la presencia de emergencias ó desastres naturales</t>
  </si>
  <si>
    <t xml:space="preserve">1671 personas afectadas
- Año 2010-2011 (100%)
</t>
  </si>
  <si>
    <t>1420 (85%)</t>
  </si>
  <si>
    <t>MOSQUERA PREVENTIVA - GESTIÓN DE RIESGO</t>
  </si>
  <si>
    <t>Fortalecimiento Institucional del CLOPAD</t>
  </si>
  <si>
    <t>ELABORACIÓN, DESARROLLO Y ACTUALIZACIÓN DE PLANES DE EMERGENCIA Y CONTINGENCIA PARA EL MUNICIPIO DE MOSQUERA</t>
  </si>
  <si>
    <t>Realizar cuatro revisiones y socializaciones del decreto para  Funcionamiento del CLOPAD</t>
  </si>
  <si>
    <t>Revisión y Socialización Anual del decreto para  Funcionamiento del CLOPAD</t>
  </si>
  <si>
    <t>Formular y mantener actualizado durante el cuatrienio el (1) Instructivo de Funcionamiento del CLOPAD que incluya como mínimo la Asignación de Funciones y Responsabilidades, Actividades y Ruta de Manejo Documental del CLOPAD del Municipio de Mosquera.</t>
  </si>
  <si>
    <t>Instructivo de Asignación de Funciones y Responsabilidades de los miembros y actividades del CLOPAD formulado y actualizado</t>
  </si>
  <si>
    <t>Plan Local de Emergencias y Contingencias</t>
  </si>
  <si>
    <t>Implementar  y Socializar el Plan Local de Emergencias PLEC  (Conocimiento de Riesgo, Intervención, Preparación para la respuesta, ejecución de la respuesta preparación para la recuperación) durante el cuatrienio (2012-2015) a la población mosqueruna (instituciones educativas, sector empresarial, entre otros) incluyendo actividades de simulacros y empleando los diversos medios de comunicación del Municipio de Mosquera</t>
  </si>
  <si>
    <t>Plan Local de Emergencia PLEC Implementado y Socializado</t>
  </si>
  <si>
    <t>Fortalecimiento de Organismos de Socorro Municipales</t>
  </si>
  <si>
    <t>Contar con (4) convenios entre el Municipio de Mosquera y Organismos de Socorro (Bomberos Voluntarios, Defensa Civil, Cruz Roja, entre otros) al finalizar el cuatrienio de gobierno</t>
  </si>
  <si>
    <t>Convenios entre Organismos de Socorro y municipio de Mosquera</t>
  </si>
  <si>
    <t>Comités Comunitarios de Emergencia</t>
  </si>
  <si>
    <t>Diseñar e Implementar un (1) Plan de Fortalecimiento, Sensibilización y Capacitación para los Comités Comunitarios de Emergencia del Municipio de Mosquera en el cuatrienio (2012-2015)</t>
  </si>
  <si>
    <t>Plan de Fortalecimiento, Sensibilización y Capacitación para los Comités Comunitarios de Emergencia</t>
  </si>
  <si>
    <t>OPORTUNIDAD EN MARCHA</t>
  </si>
  <si>
    <t>EMPLEO</t>
  </si>
  <si>
    <t>Implementar y ejecutar el plan local de empleo para aumentar en 34% la vinculación laboral de los mosquerunos</t>
  </si>
  <si>
    <t>Personas vinculadas al Plan Local de Empleo (Personas vinculadas laboralmente)</t>
  </si>
  <si>
    <t>2233 personas vinculadas</t>
  </si>
  <si>
    <t>3000 personas vinculadas</t>
  </si>
  <si>
    <t>EMPLEO CON CALIDAD PARA MOSQUERA</t>
  </si>
  <si>
    <t>Desarrollo de competencias laborales</t>
  </si>
  <si>
    <t>PROMOCIÓN DE CAPACITACIÓN PARA EMPLEO QUE CONTEMPLE ACTIVIDADES QUE PERMITAN DEFINIR LINEAS DE FORMACIÓN A TRAVÉS DE LAS CUALES SE SATISFAGAN LAS NECESIDADES LABORALES  ACOMPAÑADOS DE HERRAMIENTAS QUE FACILITEN LA SINERGIA  ENTRE LA COMUNIDAD Y EL SECTOR INDUSTRIAL</t>
  </si>
  <si>
    <t>Elaborar un (1) diagnóstico de las necesidades de capacitación laboral de la población mosqueruna, con el fin de definir líneas de formación de las competencias laborales en el primer año</t>
  </si>
  <si>
    <t>Diagnóstico de Necesidades de Capacitación Laboral</t>
  </si>
  <si>
    <t>Establecer una (1) alianza estratégica para la adecuación de espacios de formación pertinente a la oferta laboral durante el cuatrienio</t>
  </si>
  <si>
    <t>Alianza Estratégica para la adecuación de espacios en formación</t>
  </si>
  <si>
    <t>Fomentar la formación y capacitación en competencias laborales a través de  oferta institucional de 240 cursos ofrecidos con entidades públicas y privadas  con el fin de preparar capital humano y empresarial competitivo</t>
  </si>
  <si>
    <t>Cursos de Formación y Capacitación en Competencias</t>
  </si>
  <si>
    <t>Fortalecimiento de la estrategia de vinculación laboral</t>
  </si>
  <si>
    <t>Contar con una (1) herramienta tecnológica para la  gestión, seguimiento y evaluación de las hojas de vidas recibidas por la dependencia de empleo del municipio de Mosquera implementada durante el cuatrienio</t>
  </si>
  <si>
    <t>Herramienta Tecnológica para el seguimiento y evaluación de las hojas de vida recibidas por la dependencia de empleo</t>
  </si>
  <si>
    <t>Vincular laboralmente a 3.000 habitantes del municipio de Mosquera durante el cuatrienio a través del Fortalecimiento de la Unidad de Empleo del Municipio de Mosquera</t>
  </si>
  <si>
    <t>Personas vinculadas laboralmente</t>
  </si>
  <si>
    <t>2233 personas vinculadas en el cuatrienio anterior</t>
  </si>
  <si>
    <t>5233(3.000 habitantes del Municipio de Mosquera)</t>
  </si>
  <si>
    <t>Realizar 320 Convocatorias laborales durante el cuatrienio  con el fin de  ampliar la oferta laboral y que la población desempleada se pueda vincular a una fuente de generación de ingresos</t>
  </si>
  <si>
    <t>Convocatorias laborales realizadas en el Municipio</t>
  </si>
  <si>
    <t>Realizar 150 talleres de protocolo laboral y demás temas acordes con la consecución de empleo durante el cuatrienio como estrategia de preparación y alistamiento para obtener empleo</t>
  </si>
  <si>
    <t>Talleres de Protocolo Laboral y otros temas pertinentes para la preparación y alistamiento para obtener empleo</t>
  </si>
  <si>
    <t>TIC</t>
  </si>
  <si>
    <t>Implementar una (1) Estrategia que permita avanzar en la cultura de la innovación y las tecnologías de la información y las comunicaciones desarrollando una estrategia que le permita al municipio evolucionar</t>
  </si>
  <si>
    <t>Estrategias para Una Mosquera Innovadora y Digital</t>
  </si>
  <si>
    <t>MOSQUERA INNOVADORA Y DIGITAL</t>
  </si>
  <si>
    <t>Ciudadano Digital</t>
  </si>
  <si>
    <t>PROYECTOS INTEGRALES DE CIENCIA, TECNOLOGÍA E INNOVACIÓN CON EL FIN DE PROMOCIONAR EL USO Y APROPIACION DE TIC´S EN LA COMUNIDAD MOSQUERUNA</t>
  </si>
  <si>
    <t>Capacitar y certificar a 400 personas en el cuatrienio, en competencias digitales (Programa promovido por Min TIC ) generando una cultura de uso y apropiación de internet.</t>
  </si>
  <si>
    <t>Personas Capacitadas en Ciudadano Digital</t>
  </si>
  <si>
    <t>Ambiente Tics</t>
  </si>
  <si>
    <t>Crear un (1)  espacio para la apropiación de las TIC´s mediante un modelo de servicios sostenible que permita integrar a la comunidad en  escenarios de capacitación, entrenamiento y otras alternativas de servicios TIC en un mismo lugar durante el cuatrienio</t>
  </si>
  <si>
    <t xml:space="preserve">Espacio de Apropiación TIC`s </t>
  </si>
  <si>
    <t>Desarrollo de contenidos y aplicaciones</t>
  </si>
  <si>
    <t>Crear una (1)  Estrategia que permita apoyar la generación de aplicaciones y contenidos digitales útiles y relevantes al usuario local, que aumenten la demanda de Internet a la población mosqueruna y a la vez generar ingresos.</t>
  </si>
  <si>
    <t>Estrategia para el Desarrollo de contenidos y aplicaciones</t>
  </si>
  <si>
    <t>DESARROLLO ECONOMICO</t>
  </si>
  <si>
    <t>Aumentar en 100% la creación de microempresas y el fortalecimiento empresarial en la población mosqueruna</t>
  </si>
  <si>
    <t>Microempresas creadas</t>
  </si>
  <si>
    <t>6 microempresas</t>
  </si>
  <si>
    <t>PROMOVIENDO EL EMPRENDIMIENTO EMPRESARIAL</t>
  </si>
  <si>
    <t xml:space="preserve">Emprendimiento y Fortalecimiento </t>
  </si>
  <si>
    <t>PROMOCIÓN DE ASOCIACIONES Y ALIANZAS PARA EL DESARROLLO EMPRESARIAL E INDUSTRIAL A TRAVÉS DE LA CREACIÓN, FORTALECIMIENTO MICROEMPRESARIAL Y FOMENTO DE ACTIVIDADES QUE BENEFICIEN A LOS SECTORES PRODUCTIVOS Y QUE INCENTIVEN LA INSTALACIÓN DE NUEVA INDUSTRIA EN EL MUNICIPIO, INTEGRANDO PROGRAMAS DE RESPONSABILIDAD SOCIAL EMPRESARIAL</t>
  </si>
  <si>
    <t>Promover la creación de 16 microempresas en el cuatrienio con capital semilla para incentivar la producción y el desarrollo local</t>
  </si>
  <si>
    <t>Nuevas empresas creadas con capital semilla</t>
  </si>
  <si>
    <t>22 microempesas(16 nuevas microempresas)</t>
  </si>
  <si>
    <t>Vincular a 24 Microempresas durante el cuatrienio en una  Estrategia de Fortalecimiento con el fin de generar espacios que promuevan el trabajo y el ingreso en el Municipio de Mosquera</t>
  </si>
  <si>
    <t>Microempresas vinculadas a la estrategia de fortalecimiento</t>
  </si>
  <si>
    <t>Generar una (1) Estrategia para promover la inversión en  Mosquera</t>
  </si>
  <si>
    <t>Estrategia de Promoción de Emprendimiento Empresarial</t>
  </si>
  <si>
    <t>Clima de inversión y promoción</t>
  </si>
  <si>
    <t>Establecer una estrategia para fomentar la instalación y desarrollo de la industria en Mosquera con el fin de aumentar la competitividad y productividad local</t>
  </si>
  <si>
    <t>Estrategia para el fomento del establecimiento y desarrollo de la Industrial en el Municipio</t>
  </si>
  <si>
    <t>Desarrollar y promover 3 actividades empresariales al año, 12 para el cuatrienio tales como ruedas de negocios, ferias comerciales   con el fin de lograr negocios, alianzas estratégica e intercambios comerciales y mejores prácticas empresariales</t>
  </si>
  <si>
    <t>No.  de Actividades Empresariales de promoción de intercambios comerciales y mejores prácticas empresariales</t>
  </si>
  <si>
    <t>Crear, implementar, actualizar, y realizar seguimiento a 1 política de beneficios tributarios aplicable a las empresas instaladas en el Municipio de Mosquera</t>
  </si>
  <si>
    <t>Política de beneficios para empresarios</t>
  </si>
  <si>
    <t>Realizar cuatro (4) actividades durante el cuatrienio que estimulen a los pequeños comerciales  una actividad anual  de estimulo para los pequeños comerciantes</t>
  </si>
  <si>
    <t>Actividades de Sensibilización y estímulo a los pequeños comerciantes</t>
  </si>
  <si>
    <t>Implementar el 100% de las actividades para el período definidas en el Plan Sectorial de Turismo del municipio</t>
  </si>
  <si>
    <t>Porcentaje de Implementación de Plan sectorial de turismo</t>
  </si>
  <si>
    <t>TURISMO</t>
  </si>
  <si>
    <t>Turismo</t>
  </si>
  <si>
    <t>PROMOCIÓN DEL DESARROLLO TURÍSTICO CON EL FIN DE GENERAR EL PLAN SECTORIAL DE TURISMO, FACILITANDO LA FORMACION  DE CAPITAL HUMANO Y DE UNIDADES DE NEGOCIO.</t>
  </si>
  <si>
    <t xml:space="preserve">Lograr la articulación de una unidad de negocio turística  y formación de capital humano durante el cuatrienio </t>
  </si>
  <si>
    <t>Unidad de Negocio Turística</t>
  </si>
  <si>
    <t>Diseñar e implementar un (1) Plan Sectorial de Turismo en el cuatrienio en beneficio de la población Mosqueruna</t>
  </si>
  <si>
    <t>Diseño e Implementación del Plan sectorial de turismo</t>
  </si>
  <si>
    <t>Lograr la integración del 10% de los empresarios asentados en el Municipio de Mosquera en el desarrollo e Implementación de la estrategia de RSE y Gobierno Corporativo</t>
  </si>
  <si>
    <t>Porcentaje de empresarios vinculados en el desarrollo de la Política de RSE y Gobierno Corporativo</t>
  </si>
  <si>
    <t>RSE Y GOBIERNO CORPORATIVO</t>
  </si>
  <si>
    <t>Mosquera quiere la Industria y la Industria quiere a Mosquera</t>
  </si>
  <si>
    <t>Implementar la política de Responsabilidad Social y Gobierno Corporativo (Integrando : 1. Cadena de valor, 2. Comunidad, 3. Medio ambiente, 4. Gobierno corporativo, 5. Aspectos laborales y de organización interna durante el cuatrienio</t>
  </si>
  <si>
    <t>Política de Responsabilidad Social</t>
  </si>
  <si>
    <t>Realizar una actividad anual de recuperación de  ecosistemas estratégicos,  con participación de la industria del Municipio de  Mosquera durante el cuatrienio</t>
  </si>
  <si>
    <t>Actividad de Recuperación de Ecosistemas Estratégicos</t>
  </si>
  <si>
    <t>Diseñar, formular  e implementar un plan Estratégico de Responsabilidad Social Empresarial articulado con el sector Industrial del Municipio durante el cuatrienio</t>
  </si>
  <si>
    <t>Plan Estratégico de RSE y Gobierno Corporativo</t>
  </si>
  <si>
    <t>VERIFICACION</t>
  </si>
  <si>
    <t>PLAN DE DESARROLLO:  Gobierno Siempre en Marcha , Mosquera  Ciudad de Oportunidades" 2012-2015</t>
  </si>
  <si>
    <t>PLAN DE DESARROLLO:  Gobierno Siempre en Marcha , Mosquera Ciudad de Oportunidades" 2012-2015</t>
  </si>
  <si>
    <t>PLAN DE DESARROLLO:  Gobierno Siempre en Marcha,   Mosquera Ciudad de Oportunidades" 2012-2015</t>
  </si>
  <si>
    <t>PLAN DE DESARROLLO:  Gobierno Siempre en Marcha  Mosquera , Ciudad de Oportunidades" 2012-2015</t>
  </si>
  <si>
    <t>GERENCIA</t>
  </si>
  <si>
    <t>Actividades de promoción empresarial (conferencia de régimen franco, ley 1429, feria de las colonias, rueda de negocios)</t>
  </si>
  <si>
    <t>PEDRO SÁNCHEZ</t>
  </si>
  <si>
    <t>Modificación del estatuto de rentas</t>
  </si>
  <si>
    <t>Celebración del día del tendero y comerciante</t>
  </si>
  <si>
    <t>Diseño de Plan Sectorial de Turismno</t>
  </si>
  <si>
    <t>C.G.</t>
  </si>
  <si>
    <t>PEDRO SANCHEZ</t>
  </si>
  <si>
    <t>META PARA AÑO 2013</t>
  </si>
  <si>
    <t>Visitas de control y vigilancia a empresas del municipio</t>
  </si>
  <si>
    <t>Visitas de seguimiento a documentos mineros y ambientales. Etapa inicial: Solicitud Título minero y resolución de plan de manejo ambiental</t>
  </si>
  <si>
    <t>Medición de ruido en conjunto con la CAR</t>
  </si>
  <si>
    <t>MERCY OSPINA</t>
  </si>
  <si>
    <t>Mediciones de gases vehiculares con la CAR</t>
  </si>
  <si>
    <t>Reuniones con comité interinstitucional de educación ambiental</t>
  </si>
  <si>
    <t>Acompañamiento y asesoría en los proyectos ambientales escolares</t>
  </si>
  <si>
    <t>Creación de comités con los líderes ambientales de las juntas de acción comunal</t>
  </si>
  <si>
    <t>Salidas pedagógicas</t>
  </si>
  <si>
    <t>Actividades pedagógicas (día del medio ambiente, feria ambiental, presentación teatral sobre gestión del riesgo)</t>
  </si>
  <si>
    <t>Estrategia educativa de prevención ambiental</t>
  </si>
  <si>
    <t>Talleres lúdicos con niños de 8 a 12 años en conjuntos residenciales del municipio</t>
  </si>
  <si>
    <t>Adecuaciín e instalación de dos espacios para apropiación de TICs (Punto vive digital y Aula virtual)</t>
  </si>
  <si>
    <t xml:space="preserve">Elaboración de censo empresarial </t>
  </si>
  <si>
    <t>META PARA EL AÑO 2013</t>
  </si>
  <si>
    <t>Desarrollo de capacitaciones con escuela de artes y oficios del Municipio y con el SENA</t>
  </si>
  <si>
    <t>SENA</t>
  </si>
  <si>
    <t>Adquisición de herramienta tecnológica (software) para seguimiento y control de vinculación laboral</t>
  </si>
  <si>
    <t xml:space="preserve">Gestionar la vinculación laboral de habitantes del Municpio  </t>
  </si>
  <si>
    <t>Realizar convocatorias laborales con el fin de ampliar la oferta laboral</t>
  </si>
  <si>
    <t>Desarrollo de talleres de protocolo laboral</t>
  </si>
  <si>
    <t>Visitas de seguimiento a productores agrícolas</t>
  </si>
  <si>
    <t>Realización de charlas técnicas a productores agrícolas</t>
  </si>
  <si>
    <t>Realización del día del campesino</t>
  </si>
  <si>
    <t>Realización de capacitaciones a productores agrícolas</t>
  </si>
  <si>
    <t>Realización de visitas de seguimiento a productores pecuarios</t>
  </si>
  <si>
    <t>Charlas técnicas a productores pecuarios</t>
  </si>
  <si>
    <t>Realización de jornadas de vermifugación y vitaminización</t>
  </si>
  <si>
    <t>Capacitaciones a productores pecuarios</t>
  </si>
  <si>
    <t>Montaje y mantenimiento de parcelas demostrativas</t>
  </si>
  <si>
    <t>CORPOICA - CAMPOLIMPIO</t>
  </si>
  <si>
    <t>Realización del día de campo</t>
  </si>
  <si>
    <t xml:space="preserve">CORPOICA  </t>
  </si>
  <si>
    <t>CORPOICA</t>
  </si>
  <si>
    <t>Alquiler de maquinaria agrícola (Tractor)</t>
  </si>
  <si>
    <t>Montaje de parcela demostrativa en la vereda San José sector Parcelas</t>
  </si>
  <si>
    <t>META PARA EL 2013</t>
  </si>
  <si>
    <t>CARLOS CEPEDA</t>
  </si>
  <si>
    <t>Realización de visitas de seguimiento a huertas caseras urbanas</t>
  </si>
  <si>
    <t>Realización de charlas técnicas para montaje y mantenimientode huertas caseras</t>
  </si>
  <si>
    <t>Realización de capacitaciones en huerta casera</t>
  </si>
  <si>
    <t>Mantenimiento y montaje de huertas caseras</t>
  </si>
  <si>
    <t>Mantenimiento de zonas  verdes de espacio público del Municipio</t>
  </si>
  <si>
    <t>Mantenimiento de vallados urbanos del Municipio</t>
  </si>
  <si>
    <t>NO SE REALIZA ACTIVIDAD DE ARBORIZACIÓN URBANO DEBIDO A BOLETÍN No. 878 DE PROCURADURÍA GENERAL DE LA NACIÓN DEL 27 DE AGOSTO DE 2012</t>
  </si>
  <si>
    <t>Realización de actividades de recuperación de la ciénada del Gualí y la laguna de la herrera</t>
  </si>
  <si>
    <t>Realización de mantenimientos a las reforestaciones del Gualí y la Herrera</t>
  </si>
  <si>
    <t>Entrega de material pedagógico, socialización del comparendo ambiental y taller lúdico de manejo de residuos solidos con niños de 8 a 12 años</t>
  </si>
  <si>
    <t>CONVEVIO Y/O CONVOCATORIA PARA LA ENTREGA DE APOYOS A PROYECTOS PRODUCTIVOS</t>
  </si>
  <si>
    <t>ACTIVIDADES DE FORTALECIMIENTO Y PROMOCIÓN DE MICROEMPRESAS</t>
  </si>
  <si>
    <t>Capacitación en competencias digitales a través del punto vive digital</t>
  </si>
  <si>
    <t>NA</t>
  </si>
  <si>
    <t>Formulación de estrategia de RSE</t>
  </si>
  <si>
    <t>C.G. PEQUEÑOS Y MEDIANOS PRODUCTORES AGRÍCOLAS</t>
  </si>
  <si>
    <t>ACTAS DE VISITAS DE SEGUIMIENTO</t>
  </si>
  <si>
    <t>C.G - PEQUEÑOS Y MEDIANOS PRODUCTORES AGRÍCOLAS</t>
  </si>
  <si>
    <t>ACTAS DE REUNIÓN CON LISTADO DE ASISTENCIA Y REGISTRO FOTOGRÁFICO</t>
  </si>
  <si>
    <t>LISTADO DE ASISTENCIA Y REGISTRO FOTOGRÁFICO</t>
  </si>
  <si>
    <t>EJECUCIÓN CONTRACTUAL CPS No. 138</t>
  </si>
  <si>
    <t>EJCUCIÓN CONTRACTUAL CCV 031 - REGISTRO FOTOGRÁFICO Y DE ASISTENCIA</t>
  </si>
  <si>
    <t>C.G - PEQUEÑOS Y MEDIANOS PRODUCTORES PECUARIOS</t>
  </si>
  <si>
    <t>ACTAS DE VISITAS DE SEGUIMIENTO E INFORMES DE EJECUCUIÓN CONTRACTUAL</t>
  </si>
  <si>
    <t>REGISTRO DE ASISTENCIA Y FOTOGRÁFICO</t>
  </si>
  <si>
    <t>ICA - FEDEGAN</t>
  </si>
  <si>
    <t>REGISTRO FOTOGRÁFICO - ACTAS DE SEGUIMIENTO</t>
  </si>
  <si>
    <t>EJECUCION 1 TRIMESTRE</t>
  </si>
  <si>
    <t>EJECUCION 2 TRIMESTRE</t>
  </si>
  <si>
    <t>Formular una estrategia para fomentar la instalación y desarrollo de industria</t>
  </si>
  <si>
    <t>VALOR PROGRAMADO INDICADOR PRODUCTO  2013</t>
  </si>
  <si>
    <t>VALOR  EJECUTADO INDICADOR PRODUCTO 1ª TRIMESTRE 2013</t>
  </si>
  <si>
    <t>VALOR EJECUTADO INDICADOR PRODUCTO 2ª TRIMESTRE 2013</t>
  </si>
  <si>
    <t>VALOR  EJECUTADO INDICADOR PRODUCTO 3ª TRIMESTRE 2013</t>
  </si>
  <si>
    <t>VALOR EJECUTADO INDICADOR PRODUCTO 4ª TRIMESTRE 2013</t>
  </si>
  <si>
    <t>VALOR EJECUTADO INDICADOR PRODUCTO  2013</t>
  </si>
  <si>
    <t>VALOR DEL INDICADOR DE RESULTADO VIGENCIA 2013</t>
  </si>
  <si>
    <t>META RESULTADO ALCANZADA 1ª TRIMESTRE 2013</t>
  </si>
  <si>
    <t>META RESULTADO ALCANZADA 2ª TRIMESTRE 2013</t>
  </si>
  <si>
    <t>META RESULTADO ALCANZADA 3ª TRIMESTRE 2013</t>
  </si>
  <si>
    <t>META RESULTADO ALCANZADA 4ª TRIMESTRE 2013</t>
  </si>
  <si>
    <t>META RESULTADO ALCANZADA 2013</t>
  </si>
  <si>
    <t>RECURSOS PROGRAMADOS  2013 (MILES DE PESOS)</t>
  </si>
  <si>
    <t xml:space="preserve">RECURSOS EJECUTADOS 2013 (MILES DE PESOS) </t>
  </si>
  <si>
    <t>Formulación de proyecto de acuerdo de adopción del SIGAM</t>
  </si>
  <si>
    <t>META EJECUTADA 2012</t>
  </si>
  <si>
    <t xml:space="preserve">Crear una unidad de negocio turístico </t>
  </si>
  <si>
    <t>Lograr la vinculación de 10 empresas en programas de responsabilidad social y ejecutar la política de responsabilidad social empresarial del Municipio</t>
  </si>
  <si>
    <t>Realizar una actividad de recuperación de ecosistemas estratégicos del municipio</t>
  </si>
  <si>
    <t>META REALIZADA EN 2012</t>
  </si>
  <si>
    <t>Ejecución de estrategia que involucre formación  en procesos de aplicaciones  y contenidos digitales con orientación productiva</t>
  </si>
  <si>
    <t>Establecer un espacio de desarrollo de formación pertinente a la oferta laboral, en alianza con entidades como el SENA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</si>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</sst>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40A]\ #,##0"/>
    <numFmt numFmtId="173" formatCode="0.0%"/>
    <numFmt numFmtId="174" formatCode="_ * #,##0_ ;_ * \-#,##0_ ;_ * &quot;-&quot;_ ;_ @_ "/>
    <numFmt numFmtId="175" formatCode="_ * #,##0_ ;_ * \-#,##0_ ;_ * &quot;-&quot;??_ ;_ @_ "/>
    <numFmt numFmtId="176" formatCode="#,##0.0"/>
    <numFmt numFmtId="177" formatCode="[$-C0A]dddd\,\ dd&quot; de &quot;mmmm&quot; de &quot;yyyy"/>
    <numFmt numFmtId="178" formatCode="[$$-240A]\ #,##0_ ;[Red]\-[$$-240A]\ 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u val="single"/>
      <sz val="8"/>
      <color indexed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4" applyBorder="0" applyAlignment="0">
      <protection/>
    </xf>
    <xf numFmtId="173" fontId="0" fillId="0" borderId="4" applyBorder="0" applyAlignment="0"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174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32" fillId="0" borderId="9" applyNumberFormat="0" applyFill="0" applyAlignment="0" applyProtection="0"/>
    <xf numFmtId="0" fontId="43" fillId="0" borderId="10" applyNumberFormat="0" applyFill="0" applyAlignment="0" applyProtection="0"/>
  </cellStyleXfs>
  <cellXfs count="197"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4" fontId="7" fillId="34" borderId="13" xfId="0" applyNumberFormat="1" applyFont="1" applyFill="1" applyBorder="1" applyAlignment="1" applyProtection="1">
      <alignment horizontal="center" vertical="center" textRotation="90" wrapText="1"/>
      <protection/>
    </xf>
    <xf numFmtId="4" fontId="7" fillId="35" borderId="13" xfId="0" applyNumberFormat="1" applyFont="1" applyFill="1" applyBorder="1" applyAlignment="1" applyProtection="1">
      <alignment horizontal="center" vertical="center" textRotation="90" wrapText="1"/>
      <protection/>
    </xf>
    <xf numFmtId="4" fontId="7" fillId="36" borderId="13" xfId="0" applyNumberFormat="1" applyFont="1" applyFill="1" applyBorder="1" applyAlignment="1" applyProtection="1">
      <alignment horizontal="center" vertical="center" textRotation="90" wrapText="1"/>
      <protection/>
    </xf>
    <xf numFmtId="4" fontId="7" fillId="36" borderId="1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" fontId="7" fillId="34" borderId="18" xfId="0" applyNumberFormat="1" applyFont="1" applyFill="1" applyBorder="1" applyAlignment="1" applyProtection="1">
      <alignment horizontal="center" vertical="center" textRotation="90" wrapText="1"/>
      <protection/>
    </xf>
    <xf numFmtId="4" fontId="7" fillId="35" borderId="18" xfId="0" applyNumberFormat="1" applyFont="1" applyFill="1" applyBorder="1" applyAlignment="1" applyProtection="1">
      <alignment horizontal="center" vertical="center" textRotation="90" wrapText="1"/>
      <protection/>
    </xf>
    <xf numFmtId="4" fontId="7" fillId="36" borderId="18" xfId="0" applyNumberFormat="1" applyFont="1" applyFill="1" applyBorder="1" applyAlignment="1" applyProtection="1">
      <alignment horizontal="center" vertical="center" textRotation="90" wrapText="1"/>
      <protection/>
    </xf>
    <xf numFmtId="0" fontId="6" fillId="37" borderId="18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2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 applyProtection="1">
      <alignment horizontal="center" vertical="center" textRotation="90" wrapText="1"/>
      <protection/>
    </xf>
    <xf numFmtId="4" fontId="7" fillId="35" borderId="11" xfId="0" applyNumberFormat="1" applyFont="1" applyFill="1" applyBorder="1" applyAlignment="1" applyProtection="1">
      <alignment horizontal="center" vertical="center" textRotation="90" wrapText="1"/>
      <protection/>
    </xf>
    <xf numFmtId="4" fontId="7" fillId="36" borderId="1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0" xfId="0" applyFont="1" applyFill="1" applyBorder="1" applyAlignment="1">
      <alignment horizontal="center" vertical="center" wrapText="1"/>
    </xf>
    <xf numFmtId="172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9" fontId="5" fillId="0" borderId="11" xfId="63" applyFont="1" applyFill="1" applyBorder="1" applyAlignment="1">
      <alignment horizontal="center" vertical="center" wrapText="1"/>
    </xf>
    <xf numFmtId="4" fontId="7" fillId="36" borderId="23" xfId="0" applyNumberFormat="1" applyFont="1" applyFill="1" applyBorder="1" applyAlignment="1" applyProtection="1">
      <alignment horizontal="center" vertical="center" textRotation="90" wrapText="1"/>
      <protection/>
    </xf>
    <xf numFmtId="9" fontId="5" fillId="0" borderId="20" xfId="63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4" fontId="7" fillId="34" borderId="28" xfId="0" applyNumberFormat="1" applyFont="1" applyFill="1" applyBorder="1" applyAlignment="1" applyProtection="1">
      <alignment horizontal="center" vertical="center" textRotation="90" wrapText="1"/>
      <protection/>
    </xf>
    <xf numFmtId="4" fontId="7" fillId="35" borderId="28" xfId="0" applyNumberFormat="1" applyFont="1" applyFill="1" applyBorder="1" applyAlignment="1" applyProtection="1">
      <alignment horizontal="center" vertical="center" textRotation="90" wrapText="1"/>
      <protection/>
    </xf>
    <xf numFmtId="4" fontId="7" fillId="36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37" borderId="28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5" fillId="0" borderId="20" xfId="45" applyFont="1" applyFill="1" applyBorder="1" applyAlignment="1">
      <alignment horizontal="center" vertical="center" wrapText="1"/>
      <protection/>
    </xf>
    <xf numFmtId="0" fontId="5" fillId="0" borderId="11" xfId="45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47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37" borderId="31" xfId="0" applyFont="1" applyFill="1" applyBorder="1" applyAlignment="1">
      <alignment vertical="center" wrapText="1"/>
    </xf>
    <xf numFmtId="172" fontId="5" fillId="0" borderId="16" xfId="0" applyNumberFormat="1" applyFont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4" fontId="7" fillId="36" borderId="19" xfId="0" applyNumberFormat="1" applyFont="1" applyFill="1" applyBorder="1" applyAlignment="1" applyProtection="1">
      <alignment horizontal="center" vertical="center" textRotation="90" wrapText="1"/>
      <protection/>
    </xf>
    <xf numFmtId="4" fontId="7" fillId="36" borderId="32" xfId="0" applyNumberFormat="1" applyFont="1" applyFill="1" applyBorder="1" applyAlignment="1" applyProtection="1">
      <alignment horizontal="center" vertical="center" textRotation="90" wrapText="1"/>
      <protection/>
    </xf>
    <xf numFmtId="4" fontId="7" fillId="36" borderId="33" xfId="0" applyNumberFormat="1" applyFont="1" applyFill="1" applyBorder="1" applyAlignment="1" applyProtection="1">
      <alignment horizontal="center" vertical="center" textRotation="90" wrapText="1"/>
      <protection/>
    </xf>
    <xf numFmtId="9" fontId="5" fillId="0" borderId="11" xfId="63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 wrapText="1"/>
    </xf>
    <xf numFmtId="172" fontId="5" fillId="0" borderId="34" xfId="0" applyNumberFormat="1" applyFont="1" applyFill="1" applyBorder="1" applyAlignment="1">
      <alignment horizontal="center" vertical="center" wrapText="1"/>
    </xf>
    <xf numFmtId="172" fontId="5" fillId="0" borderId="34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172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textRotation="90" wrapText="1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3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1" xfId="64" applyFont="1" applyFill="1" applyBorder="1" applyAlignment="1">
      <alignment horizontal="center" vertical="center" wrapText="1"/>
    </xf>
    <xf numFmtId="9" fontId="5" fillId="0" borderId="20" xfId="64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9" fontId="5" fillId="0" borderId="34" xfId="0" applyNumberFormat="1" applyFont="1" applyFill="1" applyBorder="1" applyAlignment="1">
      <alignment horizontal="center" vertical="center" wrapText="1"/>
    </xf>
    <xf numFmtId="9" fontId="5" fillId="0" borderId="32" xfId="0" applyNumberFormat="1" applyFont="1" applyFill="1" applyBorder="1" applyAlignment="1">
      <alignment horizontal="center" vertical="center" wrapText="1"/>
    </xf>
    <xf numFmtId="9" fontId="5" fillId="0" borderId="35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9" fontId="5" fillId="0" borderId="36" xfId="0" applyNumberFormat="1" applyFont="1" applyFill="1" applyBorder="1" applyAlignment="1">
      <alignment horizontal="center" vertical="center" wrapText="1"/>
    </xf>
    <xf numFmtId="9" fontId="5" fillId="0" borderId="30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9" fontId="5" fillId="0" borderId="16" xfId="0" applyNumberFormat="1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1" xfId="45" applyFont="1" applyFill="1" applyBorder="1" applyAlignment="1">
      <alignment horizontal="center" vertical="center" wrapText="1"/>
      <protection/>
    </xf>
    <xf numFmtId="0" fontId="6" fillId="0" borderId="16" xfId="45" applyFont="1" applyFill="1" applyBorder="1" applyAlignment="1">
      <alignment horizontal="center" vertical="center" wrapText="1"/>
      <protection/>
    </xf>
    <xf numFmtId="0" fontId="5" fillId="0" borderId="21" xfId="45" applyFont="1" applyFill="1" applyBorder="1" applyAlignment="1">
      <alignment horizontal="center" vertical="center" wrapText="1"/>
      <protection/>
    </xf>
    <xf numFmtId="0" fontId="5" fillId="0" borderId="22" xfId="45" applyFont="1" applyFill="1" applyBorder="1" applyAlignment="1">
      <alignment horizontal="center" vertical="center" wrapText="1"/>
      <protection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6" fillId="36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/>
    </xf>
    <xf numFmtId="0" fontId="6" fillId="37" borderId="4" xfId="0" applyFont="1" applyFill="1" applyBorder="1" applyAlignment="1">
      <alignment horizontal="center" vertical="center" wrapText="1"/>
    </xf>
    <xf numFmtId="0" fontId="6" fillId="37" borderId="37" xfId="0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textRotation="90"/>
    </xf>
    <xf numFmtId="0" fontId="5" fillId="0" borderId="35" xfId="0" applyFont="1" applyFill="1" applyBorder="1" applyAlignment="1">
      <alignment horizontal="center" vertical="center" textRotation="90"/>
    </xf>
    <xf numFmtId="0" fontId="5" fillId="0" borderId="32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72" fontId="5" fillId="0" borderId="34" xfId="0" applyNumberFormat="1" applyFont="1" applyFill="1" applyBorder="1" applyAlignment="1">
      <alignment horizontal="center" vertical="center" wrapText="1"/>
    </xf>
    <xf numFmtId="172" fontId="5" fillId="0" borderId="32" xfId="0" applyNumberFormat="1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172" fontId="5" fillId="0" borderId="35" xfId="0" applyNumberFormat="1" applyFont="1" applyFill="1" applyBorder="1" applyAlignment="1">
      <alignment horizontal="center" vertical="center" wrapText="1"/>
    </xf>
    <xf numFmtId="172" fontId="5" fillId="0" borderId="20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2" xfId="45"/>
    <cellStyle name="Estilo 2 3" xfId="46"/>
    <cellStyle name="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10" xfId="55"/>
    <cellStyle name="Normal 12 2" xfId="56"/>
    <cellStyle name="Normal 2" xfId="57"/>
    <cellStyle name="Normal 3" xfId="58"/>
    <cellStyle name="Normal 4" xfId="59"/>
    <cellStyle name="Normal 4 2" xfId="60"/>
    <cellStyle name="Normal 7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400050</xdr:colOff>
      <xdr:row>0</xdr:row>
      <xdr:rowOff>85725</xdr:rowOff>
    </xdr:from>
    <xdr:to>
      <xdr:col>12</xdr:col>
      <xdr:colOff>9525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85725"/>
          <a:ext cx="1419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466725</xdr:colOff>
      <xdr:row>2</xdr:row>
      <xdr:rowOff>9525</xdr:rowOff>
    </xdr:from>
    <xdr:to>
      <xdr:col>20</xdr:col>
      <xdr:colOff>752475</xdr:colOff>
      <xdr:row>3</xdr:row>
      <xdr:rowOff>57150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59150" y="295275"/>
          <a:ext cx="409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762000</xdr:colOff>
      <xdr:row>0</xdr:row>
      <xdr:rowOff>57150</xdr:rowOff>
    </xdr:from>
    <xdr:to>
      <xdr:col>12</xdr:col>
      <xdr:colOff>457200</xdr:colOff>
      <xdr:row>3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57150"/>
          <a:ext cx="1419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914400</xdr:colOff>
      <xdr:row>2</xdr:row>
      <xdr:rowOff>19050</xdr:rowOff>
    </xdr:from>
    <xdr:to>
      <xdr:col>19</xdr:col>
      <xdr:colOff>762000</xdr:colOff>
      <xdr:row>4</xdr:row>
      <xdr:rowOff>19050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63825" y="304800"/>
          <a:ext cx="4114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752475</xdr:colOff>
      <xdr:row>0</xdr:row>
      <xdr:rowOff>66675</xdr:rowOff>
    </xdr:from>
    <xdr:to>
      <xdr:col>12</xdr:col>
      <xdr:colOff>276225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66675"/>
          <a:ext cx="1419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647700</xdr:colOff>
      <xdr:row>2</xdr:row>
      <xdr:rowOff>19050</xdr:rowOff>
    </xdr:from>
    <xdr:to>
      <xdr:col>20</xdr:col>
      <xdr:colOff>457200</xdr:colOff>
      <xdr:row>4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06675" y="304800"/>
          <a:ext cx="409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0</xdr:row>
      <xdr:rowOff>19050</xdr:rowOff>
    </xdr:from>
    <xdr:to>
      <xdr:col>12</xdr:col>
      <xdr:colOff>228600</xdr:colOff>
      <xdr:row>3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1428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590550</xdr:colOff>
      <xdr:row>2</xdr:row>
      <xdr:rowOff>9525</xdr:rowOff>
    </xdr:from>
    <xdr:to>
      <xdr:col>19</xdr:col>
      <xdr:colOff>561975</xdr:colOff>
      <xdr:row>4</xdr:row>
      <xdr:rowOff>57150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295275"/>
          <a:ext cx="4114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638175</xdr:colOff>
      <xdr:row>0</xdr:row>
      <xdr:rowOff>47625</xdr:rowOff>
    </xdr:from>
    <xdr:to>
      <xdr:col>12</xdr:col>
      <xdr:colOff>504825</xdr:colOff>
      <xdr:row>2</xdr:row>
      <xdr:rowOff>257175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47625"/>
          <a:ext cx="1419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609600</xdr:colOff>
      <xdr:row>2</xdr:row>
      <xdr:rowOff>38100</xdr:rowOff>
    </xdr:from>
    <xdr:to>
      <xdr:col>20</xdr:col>
      <xdr:colOff>133350</xdr:colOff>
      <xdr:row>3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06425" y="323850"/>
          <a:ext cx="409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1047750</xdr:colOff>
      <xdr:row>0</xdr:row>
      <xdr:rowOff>38100</xdr:rowOff>
    </xdr:from>
    <xdr:to>
      <xdr:col>10</xdr:col>
      <xdr:colOff>666750</xdr:colOff>
      <xdr:row>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38100"/>
          <a:ext cx="1419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476250</xdr:colOff>
      <xdr:row>2</xdr:row>
      <xdr:rowOff>28575</xdr:rowOff>
    </xdr:from>
    <xdr:to>
      <xdr:col>18</xdr:col>
      <xdr:colOff>133350</xdr:colOff>
      <xdr:row>4</xdr:row>
      <xdr:rowOff>76200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20425" y="314325"/>
          <a:ext cx="409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"/>
  <sheetViews>
    <sheetView showGridLines="0" zoomScale="85" zoomScaleNormal="85" zoomScalePageLayoutView="0" workbookViewId="0" topLeftCell="I19">
      <selection activeCell="O7" sqref="O7"/>
    </sheetView>
  </sheetViews>
  <sheetFormatPr defaultColWidth="11.421875" defaultRowHeight="15"/>
  <cols>
    <col min="1" max="1" width="11.421875" style="41" customWidth="1"/>
    <col min="2" max="2" width="16.140625" style="41" customWidth="1"/>
    <col min="3" max="3" width="11.421875" style="41" customWidth="1"/>
    <col min="4" max="4" width="33.8515625" style="41" customWidth="1"/>
    <col min="5" max="5" width="21.28125" style="41" customWidth="1"/>
    <col min="6" max="6" width="11.421875" style="41" customWidth="1"/>
    <col min="7" max="9" width="13.28125" style="41" customWidth="1"/>
    <col min="10" max="10" width="13.7109375" style="41" customWidth="1"/>
    <col min="11" max="11" width="11.421875" style="41" customWidth="1"/>
    <col min="12" max="12" width="27.140625" style="41" customWidth="1"/>
    <col min="13" max="14" width="11.421875" style="41" customWidth="1"/>
    <col min="15" max="15" width="13.28125" style="41" customWidth="1"/>
    <col min="16" max="21" width="11.421875" style="41" customWidth="1"/>
    <col min="22" max="22" width="14.7109375" style="41" customWidth="1"/>
    <col min="23" max="23" width="10.8515625" style="41" bestFit="1" customWidth="1"/>
    <col min="24" max="24" width="5.57421875" style="41" bestFit="1" customWidth="1"/>
    <col min="25" max="25" width="3.28125" style="41" bestFit="1" customWidth="1"/>
    <col min="26" max="27" width="5.57421875" style="41" bestFit="1" customWidth="1"/>
    <col min="28" max="28" width="3.7109375" style="41" bestFit="1" customWidth="1"/>
    <col min="29" max="29" width="3.28125" style="41" bestFit="1" customWidth="1"/>
    <col min="30" max="30" width="3.7109375" style="41" bestFit="1" customWidth="1"/>
    <col min="31" max="31" width="3.28125" style="41" bestFit="1" customWidth="1"/>
    <col min="32" max="33" width="7.7109375" style="41" bestFit="1" customWidth="1"/>
    <col min="34" max="35" width="9.8515625" style="41" bestFit="1" customWidth="1"/>
    <col min="36" max="37" width="5.57421875" style="41" bestFit="1" customWidth="1"/>
    <col min="38" max="38" width="15.00390625" style="41" bestFit="1" customWidth="1"/>
    <col min="39" max="39" width="10.8515625" style="41" bestFit="1" customWidth="1"/>
    <col min="40" max="40" width="4.28125" style="41" customWidth="1"/>
    <col min="41" max="41" width="8.00390625" style="41" customWidth="1"/>
    <col min="42" max="42" width="4.421875" style="41" customWidth="1"/>
    <col min="43" max="43" width="4.28125" style="41" customWidth="1"/>
    <col min="44" max="44" width="14.57421875" style="41" customWidth="1"/>
    <col min="45" max="45" width="14.28125" style="41" bestFit="1" customWidth="1"/>
    <col min="46" max="46" width="13.421875" style="41" bestFit="1" customWidth="1"/>
    <col min="47" max="47" width="13.140625" style="41" bestFit="1" customWidth="1"/>
    <col min="48" max="48" width="12.7109375" style="41" bestFit="1" customWidth="1"/>
    <col min="49" max="49" width="12.57421875" style="41" bestFit="1" customWidth="1"/>
    <col min="50" max="52" width="12.57421875" style="41" customWidth="1"/>
    <col min="53" max="54" width="13.140625" style="41" bestFit="1" customWidth="1"/>
    <col min="55" max="16384" width="11.421875" style="41" customWidth="1"/>
  </cols>
  <sheetData>
    <row r="1" spans="2:44" s="13" customFormat="1" ht="11.25">
      <c r="B1" s="11"/>
      <c r="C1" s="11"/>
      <c r="D1" s="11"/>
      <c r="E1" s="11"/>
      <c r="F1" s="11"/>
      <c r="G1" s="11"/>
      <c r="H1" s="11"/>
      <c r="J1" s="11"/>
      <c r="K1" s="11"/>
      <c r="L1" s="11"/>
      <c r="M1" s="141" t="s">
        <v>315</v>
      </c>
      <c r="N1" s="141"/>
      <c r="O1" s="141"/>
      <c r="P1" s="141"/>
      <c r="Q1" s="141"/>
      <c r="R1" s="141"/>
      <c r="S1" s="141"/>
      <c r="T1" s="141"/>
      <c r="U1" s="141"/>
      <c r="V1" s="14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2:44" s="13" customFormat="1" ht="11.25">
      <c r="B2" s="11"/>
      <c r="C2" s="11"/>
      <c r="D2" s="11"/>
      <c r="E2" s="11"/>
      <c r="F2" s="11"/>
      <c r="G2" s="11"/>
      <c r="H2" s="11"/>
      <c r="J2" s="11"/>
      <c r="K2" s="11"/>
      <c r="L2" s="11"/>
      <c r="M2" s="141" t="s">
        <v>0</v>
      </c>
      <c r="N2" s="141"/>
      <c r="O2" s="141"/>
      <c r="P2" s="141"/>
      <c r="Q2" s="141"/>
      <c r="R2" s="141"/>
      <c r="S2" s="141"/>
      <c r="T2" s="141"/>
      <c r="U2" s="141"/>
      <c r="V2" s="14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2:10" ht="22.5" customHeight="1">
      <c r="B3" s="144" t="s">
        <v>1</v>
      </c>
      <c r="C3" s="145"/>
      <c r="D3" s="145"/>
      <c r="E3" s="146"/>
      <c r="F3" s="144" t="s">
        <v>2</v>
      </c>
      <c r="G3" s="145"/>
      <c r="H3" s="145"/>
      <c r="I3" s="145"/>
      <c r="J3" s="146"/>
    </row>
    <row r="4" spans="2:10" ht="15" customHeight="1">
      <c r="B4" s="143" t="s">
        <v>229</v>
      </c>
      <c r="C4" s="143"/>
      <c r="D4" s="143"/>
      <c r="E4" s="143"/>
      <c r="F4" s="127" t="s">
        <v>269</v>
      </c>
      <c r="G4" s="127"/>
      <c r="H4" s="127"/>
      <c r="I4" s="127"/>
      <c r="J4" s="127"/>
    </row>
    <row r="5" spans="40:43" ht="12" thickBot="1">
      <c r="AN5" s="140" t="s">
        <v>316</v>
      </c>
      <c r="AO5" s="140"/>
      <c r="AP5" s="140"/>
      <c r="AQ5" s="140"/>
    </row>
    <row r="6" spans="1:54" ht="156.75" customHeight="1" thickBot="1">
      <c r="A6" s="25">
        <v>1</v>
      </c>
      <c r="B6" s="66" t="s">
        <v>15</v>
      </c>
      <c r="C6" s="67" t="s">
        <v>16</v>
      </c>
      <c r="D6" s="67" t="s">
        <v>17</v>
      </c>
      <c r="E6" s="67" t="s">
        <v>18</v>
      </c>
      <c r="F6" s="67" t="s">
        <v>19</v>
      </c>
      <c r="G6" s="67" t="s">
        <v>390</v>
      </c>
      <c r="H6" s="67" t="s">
        <v>391</v>
      </c>
      <c r="I6" s="67" t="s">
        <v>20</v>
      </c>
      <c r="J6" s="67" t="s">
        <v>21</v>
      </c>
      <c r="K6" s="67" t="s">
        <v>22</v>
      </c>
      <c r="L6" s="67" t="s">
        <v>23</v>
      </c>
      <c r="M6" s="67" t="s">
        <v>24</v>
      </c>
      <c r="N6" s="67" t="s">
        <v>25</v>
      </c>
      <c r="O6" s="67" t="s">
        <v>26</v>
      </c>
      <c r="P6" s="67" t="s">
        <v>393</v>
      </c>
      <c r="Q6" s="67" t="s">
        <v>394</v>
      </c>
      <c r="R6" s="67" t="s">
        <v>395</v>
      </c>
      <c r="S6" s="67" t="s">
        <v>396</v>
      </c>
      <c r="T6" s="67" t="s">
        <v>397</v>
      </c>
      <c r="U6" s="67" t="s">
        <v>398</v>
      </c>
      <c r="V6" s="68" t="s">
        <v>31</v>
      </c>
      <c r="W6" s="69" t="s">
        <v>32</v>
      </c>
      <c r="X6" s="68" t="s">
        <v>33</v>
      </c>
      <c r="Y6" s="69" t="s">
        <v>34</v>
      </c>
      <c r="Z6" s="68" t="s">
        <v>35</v>
      </c>
      <c r="AA6" s="69" t="s">
        <v>36</v>
      </c>
      <c r="AB6" s="68" t="s">
        <v>37</v>
      </c>
      <c r="AC6" s="69" t="s">
        <v>38</v>
      </c>
      <c r="AD6" s="68" t="s">
        <v>39</v>
      </c>
      <c r="AE6" s="69" t="s">
        <v>40</v>
      </c>
      <c r="AF6" s="68" t="s">
        <v>41</v>
      </c>
      <c r="AG6" s="69" t="s">
        <v>42</v>
      </c>
      <c r="AH6" s="68" t="s">
        <v>43</v>
      </c>
      <c r="AI6" s="69" t="s">
        <v>44</v>
      </c>
      <c r="AJ6" s="68" t="s">
        <v>45</v>
      </c>
      <c r="AK6" s="69" t="s">
        <v>46</v>
      </c>
      <c r="AL6" s="68" t="s">
        <v>405</v>
      </c>
      <c r="AM6" s="69" t="s">
        <v>406</v>
      </c>
      <c r="AN6" s="92" t="s">
        <v>49</v>
      </c>
      <c r="AO6" s="92" t="s">
        <v>311</v>
      </c>
      <c r="AP6" s="92" t="s">
        <v>51</v>
      </c>
      <c r="AQ6" s="93" t="s">
        <v>52</v>
      </c>
      <c r="AR6" s="71" t="s">
        <v>14</v>
      </c>
      <c r="AS6" s="71" t="s">
        <v>3</v>
      </c>
      <c r="AT6" s="71" t="s">
        <v>4</v>
      </c>
      <c r="AU6" s="71" t="s">
        <v>5</v>
      </c>
      <c r="AV6" s="71" t="s">
        <v>6</v>
      </c>
      <c r="AW6" s="71" t="s">
        <v>399</v>
      </c>
      <c r="AX6" s="71" t="s">
        <v>400</v>
      </c>
      <c r="AY6" s="71" t="s">
        <v>401</v>
      </c>
      <c r="AZ6" s="71" t="s">
        <v>402</v>
      </c>
      <c r="BA6" s="71" t="s">
        <v>403</v>
      </c>
      <c r="BB6" s="72" t="s">
        <v>404</v>
      </c>
    </row>
    <row r="7" spans="2:54" ht="57" thickBot="1">
      <c r="B7" s="125" t="s">
        <v>274</v>
      </c>
      <c r="C7" s="131"/>
      <c r="D7" s="112" t="s">
        <v>275</v>
      </c>
      <c r="E7" s="15" t="s">
        <v>373</v>
      </c>
      <c r="F7" s="44">
        <v>4</v>
      </c>
      <c r="G7" s="44">
        <v>0</v>
      </c>
      <c r="H7" s="44">
        <v>0</v>
      </c>
      <c r="I7" s="44">
        <v>0</v>
      </c>
      <c r="J7" s="44">
        <v>0</v>
      </c>
      <c r="K7" s="94">
        <f>+(I7+J7)/F7</f>
        <v>0</v>
      </c>
      <c r="L7" s="35" t="s">
        <v>276</v>
      </c>
      <c r="M7" s="35" t="s">
        <v>277</v>
      </c>
      <c r="N7" s="35" t="s">
        <v>272</v>
      </c>
      <c r="O7" s="35" t="s">
        <v>278</v>
      </c>
      <c r="P7" s="65">
        <v>4</v>
      </c>
      <c r="Q7" s="95">
        <v>0</v>
      </c>
      <c r="R7" s="95">
        <v>0</v>
      </c>
      <c r="S7" s="16">
        <v>0</v>
      </c>
      <c r="T7" s="16">
        <v>0</v>
      </c>
      <c r="U7" s="58">
        <f>+(S7+T7)/P7</f>
        <v>0</v>
      </c>
      <c r="V7" s="37">
        <v>42000</v>
      </c>
      <c r="W7" s="31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>
        <v>0</v>
      </c>
      <c r="AE7" s="37">
        <v>0</v>
      </c>
      <c r="AF7" s="37">
        <v>0</v>
      </c>
      <c r="AG7" s="37">
        <v>0</v>
      </c>
      <c r="AH7" s="37">
        <v>0</v>
      </c>
      <c r="AI7" s="37">
        <v>0</v>
      </c>
      <c r="AJ7" s="37">
        <v>0</v>
      </c>
      <c r="AK7" s="37">
        <v>0</v>
      </c>
      <c r="AL7" s="37">
        <f>+V7+X7+Z7+AB7+AD7+AF7+AH7+AJ7</f>
        <v>42000</v>
      </c>
      <c r="AM7" s="37">
        <f>+W7+Y7+AA7+AC7+AE7+AG7+AI7+AK7</f>
        <v>0</v>
      </c>
      <c r="AN7" s="100"/>
      <c r="AO7" s="100"/>
      <c r="AP7" s="100"/>
      <c r="AQ7" s="142" t="s">
        <v>318</v>
      </c>
      <c r="AR7" s="112" t="s">
        <v>273</v>
      </c>
      <c r="AS7" s="112" t="s">
        <v>270</v>
      </c>
      <c r="AT7" s="112" t="s">
        <v>271</v>
      </c>
      <c r="AU7" s="112" t="s">
        <v>272</v>
      </c>
      <c r="AV7" s="112">
        <v>40</v>
      </c>
      <c r="AW7" s="112">
        <v>10</v>
      </c>
      <c r="AX7" s="112">
        <v>0</v>
      </c>
      <c r="AY7" s="112">
        <v>0</v>
      </c>
      <c r="AZ7" s="112">
        <v>0</v>
      </c>
      <c r="BA7" s="112">
        <v>0</v>
      </c>
      <c r="BB7" s="117">
        <v>0</v>
      </c>
    </row>
    <row r="8" spans="2:54" ht="68.25" thickBot="1">
      <c r="B8" s="126"/>
      <c r="C8" s="132"/>
      <c r="D8" s="113"/>
      <c r="E8" s="15" t="s">
        <v>374</v>
      </c>
      <c r="F8" s="42">
        <v>6</v>
      </c>
      <c r="G8" s="42">
        <v>0</v>
      </c>
      <c r="H8" s="42">
        <v>0</v>
      </c>
      <c r="I8" s="42">
        <v>0</v>
      </c>
      <c r="J8" s="42">
        <v>0</v>
      </c>
      <c r="K8" s="94">
        <f>+(I8+J8)/F8</f>
        <v>0</v>
      </c>
      <c r="L8" s="29" t="s">
        <v>279</v>
      </c>
      <c r="M8" s="30" t="s">
        <v>280</v>
      </c>
      <c r="N8" s="30">
        <v>0</v>
      </c>
      <c r="O8" s="30">
        <v>24</v>
      </c>
      <c r="P8" s="16">
        <v>6</v>
      </c>
      <c r="Q8" s="16">
        <v>0</v>
      </c>
      <c r="R8" s="16">
        <v>0</v>
      </c>
      <c r="S8" s="16">
        <v>0</v>
      </c>
      <c r="T8" s="16">
        <v>0</v>
      </c>
      <c r="U8" s="58">
        <f>+(S8+T8)/P8</f>
        <v>0</v>
      </c>
      <c r="V8" s="31">
        <v>50000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f>+V8+X8+Z8+AB8+AD8+AF8+AH8+AJ8</f>
        <v>50000</v>
      </c>
      <c r="AM8" s="31">
        <f>+W8+Y8+AA8+AC8+AE8+AG8+AI8+AK8</f>
        <v>0</v>
      </c>
      <c r="AN8" s="101"/>
      <c r="AO8" s="101"/>
      <c r="AP8" s="101"/>
      <c r="AQ8" s="139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8"/>
    </row>
    <row r="9" spans="2:54" s="43" customFormat="1" ht="12" thickBot="1">
      <c r="B9" s="10"/>
      <c r="C9" s="13"/>
      <c r="D9" s="10"/>
      <c r="E9" s="13"/>
      <c r="F9" s="13"/>
      <c r="G9" s="13"/>
      <c r="H9" s="13"/>
      <c r="I9" s="13"/>
      <c r="J9" s="13"/>
      <c r="K9" s="13"/>
      <c r="L9" s="32"/>
      <c r="M9" s="33"/>
      <c r="N9" s="33"/>
      <c r="O9" s="33"/>
      <c r="P9" s="10"/>
      <c r="Q9" s="10"/>
      <c r="R9" s="10"/>
      <c r="S9" s="10"/>
      <c r="T9" s="32"/>
      <c r="U9" s="10"/>
      <c r="V9" s="34"/>
      <c r="W9" s="10"/>
      <c r="X9" s="34"/>
      <c r="Y9" s="10"/>
      <c r="Z9" s="34"/>
      <c r="AA9" s="10"/>
      <c r="AB9" s="34"/>
      <c r="AC9" s="10"/>
      <c r="AD9" s="34"/>
      <c r="AE9" s="10"/>
      <c r="AF9" s="34"/>
      <c r="AG9" s="10"/>
      <c r="AH9" s="34"/>
      <c r="AI9" s="10"/>
      <c r="AJ9" s="34"/>
      <c r="AK9" s="10"/>
      <c r="AL9" s="34"/>
      <c r="AM9" s="34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4" ht="156.75" customHeight="1">
      <c r="A10" s="25">
        <v>2</v>
      </c>
      <c r="B10" s="66" t="s">
        <v>15</v>
      </c>
      <c r="C10" s="67" t="s">
        <v>16</v>
      </c>
      <c r="D10" s="67" t="s">
        <v>17</v>
      </c>
      <c r="E10" s="67" t="s">
        <v>18</v>
      </c>
      <c r="F10" s="67" t="s">
        <v>19</v>
      </c>
      <c r="G10" s="67" t="s">
        <v>390</v>
      </c>
      <c r="H10" s="67" t="s">
        <v>391</v>
      </c>
      <c r="I10" s="67" t="s">
        <v>20</v>
      </c>
      <c r="J10" s="67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67" t="s">
        <v>26</v>
      </c>
      <c r="P10" s="67" t="s">
        <v>393</v>
      </c>
      <c r="Q10" s="67" t="s">
        <v>394</v>
      </c>
      <c r="R10" s="67" t="s">
        <v>395</v>
      </c>
      <c r="S10" s="67" t="s">
        <v>396</v>
      </c>
      <c r="T10" s="67" t="s">
        <v>397</v>
      </c>
      <c r="U10" s="67" t="s">
        <v>398</v>
      </c>
      <c r="V10" s="68" t="s">
        <v>31</v>
      </c>
      <c r="W10" s="69" t="s">
        <v>32</v>
      </c>
      <c r="X10" s="68" t="s">
        <v>33</v>
      </c>
      <c r="Y10" s="69" t="s">
        <v>34</v>
      </c>
      <c r="Z10" s="68" t="s">
        <v>35</v>
      </c>
      <c r="AA10" s="69" t="s">
        <v>36</v>
      </c>
      <c r="AB10" s="68" t="s">
        <v>37</v>
      </c>
      <c r="AC10" s="69" t="s">
        <v>38</v>
      </c>
      <c r="AD10" s="68" t="s">
        <v>39</v>
      </c>
      <c r="AE10" s="69" t="s">
        <v>40</v>
      </c>
      <c r="AF10" s="68" t="s">
        <v>41</v>
      </c>
      <c r="AG10" s="69" t="s">
        <v>42</v>
      </c>
      <c r="AH10" s="68" t="s">
        <v>43</v>
      </c>
      <c r="AI10" s="69" t="s">
        <v>44</v>
      </c>
      <c r="AJ10" s="68" t="s">
        <v>45</v>
      </c>
      <c r="AK10" s="69" t="s">
        <v>46</v>
      </c>
      <c r="AL10" s="68" t="s">
        <v>405</v>
      </c>
      <c r="AM10" s="69" t="s">
        <v>406</v>
      </c>
      <c r="AN10" s="70" t="s">
        <v>49</v>
      </c>
      <c r="AO10" s="70" t="s">
        <v>50</v>
      </c>
      <c r="AP10" s="70" t="s">
        <v>51</v>
      </c>
      <c r="AQ10" s="70" t="s">
        <v>52</v>
      </c>
      <c r="AR10" s="71" t="s">
        <v>14</v>
      </c>
      <c r="AS10" s="71" t="s">
        <v>3</v>
      </c>
      <c r="AT10" s="71" t="s">
        <v>4</v>
      </c>
      <c r="AU10" s="71" t="s">
        <v>5</v>
      </c>
      <c r="AV10" s="71" t="s">
        <v>6</v>
      </c>
      <c r="AW10" s="71" t="s">
        <v>399</v>
      </c>
      <c r="AX10" s="71" t="s">
        <v>400</v>
      </c>
      <c r="AY10" s="71" t="s">
        <v>401</v>
      </c>
      <c r="AZ10" s="71" t="s">
        <v>402</v>
      </c>
      <c r="BA10" s="71" t="s">
        <v>403</v>
      </c>
      <c r="BB10" s="72" t="s">
        <v>404</v>
      </c>
    </row>
    <row r="11" spans="2:54" ht="102" thickBot="1">
      <c r="B11" s="125" t="s">
        <v>283</v>
      </c>
      <c r="C11" s="112"/>
      <c r="D11" s="112" t="s">
        <v>275</v>
      </c>
      <c r="E11" s="98" t="s">
        <v>392</v>
      </c>
      <c r="F11" s="44">
        <v>1</v>
      </c>
      <c r="G11" s="44">
        <v>0</v>
      </c>
      <c r="H11" s="44">
        <v>0</v>
      </c>
      <c r="I11" s="44">
        <v>0</v>
      </c>
      <c r="J11" s="44">
        <v>0</v>
      </c>
      <c r="K11" s="94">
        <f>+(I11+J11)/F11</f>
        <v>0</v>
      </c>
      <c r="L11" s="35" t="s">
        <v>284</v>
      </c>
      <c r="M11" s="36" t="s">
        <v>285</v>
      </c>
      <c r="N11" s="36">
        <v>0</v>
      </c>
      <c r="O11" s="36">
        <v>1</v>
      </c>
      <c r="P11" s="15">
        <v>0</v>
      </c>
      <c r="Q11" s="108">
        <v>0</v>
      </c>
      <c r="R11" s="108">
        <v>0</v>
      </c>
      <c r="S11" s="16">
        <v>0</v>
      </c>
      <c r="T11" s="16">
        <v>0</v>
      </c>
      <c r="U11" s="58" t="e">
        <f>+(S11+T11)/P11</f>
        <v>#DIV/0!</v>
      </c>
      <c r="V11" s="37">
        <v>16000</v>
      </c>
      <c r="W11" s="31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5">
        <f aca="true" t="shared" si="0" ref="AL11:AM14">+V11+X11+Z11+AB11+AD11+AF11+AH11+AJ11</f>
        <v>16000</v>
      </c>
      <c r="AM11" s="35">
        <f t="shared" si="0"/>
        <v>0</v>
      </c>
      <c r="AN11" s="101"/>
      <c r="AO11" s="101"/>
      <c r="AP11" s="101"/>
      <c r="AQ11" s="137" t="s">
        <v>318</v>
      </c>
      <c r="AR11" s="112" t="s">
        <v>273</v>
      </c>
      <c r="AS11" s="112" t="s">
        <v>281</v>
      </c>
      <c r="AT11" s="112" t="s">
        <v>282</v>
      </c>
      <c r="AU11" s="112">
        <v>0</v>
      </c>
      <c r="AV11" s="112">
        <v>1</v>
      </c>
      <c r="AW11" s="112">
        <v>0</v>
      </c>
      <c r="AX11" s="112">
        <v>0</v>
      </c>
      <c r="AY11" s="112">
        <v>0</v>
      </c>
      <c r="AZ11" s="112">
        <v>0</v>
      </c>
      <c r="BA11" s="112">
        <v>0</v>
      </c>
      <c r="BB11" s="117">
        <v>0</v>
      </c>
    </row>
    <row r="12" spans="2:54" ht="58.5" customHeight="1" thickBot="1">
      <c r="B12" s="125"/>
      <c r="C12" s="112"/>
      <c r="D12" s="112"/>
      <c r="E12" s="98" t="s">
        <v>317</v>
      </c>
      <c r="F12" s="44">
        <v>3</v>
      </c>
      <c r="G12" s="44">
        <v>0</v>
      </c>
      <c r="H12" s="44">
        <v>0</v>
      </c>
      <c r="I12" s="44">
        <v>0</v>
      </c>
      <c r="J12" s="44">
        <v>0</v>
      </c>
      <c r="K12" s="94">
        <f>+(I12+J12)/F12</f>
        <v>0</v>
      </c>
      <c r="L12" s="97" t="s">
        <v>286</v>
      </c>
      <c r="M12" s="96" t="s">
        <v>287</v>
      </c>
      <c r="N12" s="95">
        <v>1</v>
      </c>
      <c r="O12" s="95">
        <v>12</v>
      </c>
      <c r="P12" s="95">
        <v>3</v>
      </c>
      <c r="Q12" s="95">
        <v>0</v>
      </c>
      <c r="R12" s="95">
        <v>0</v>
      </c>
      <c r="S12" s="95">
        <v>0</v>
      </c>
      <c r="T12" s="16">
        <v>0</v>
      </c>
      <c r="U12" s="99">
        <f>+(S12+T12)/P12</f>
        <v>0</v>
      </c>
      <c r="V12" s="37">
        <v>17000</v>
      </c>
      <c r="W12" s="31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5">
        <f t="shared" si="0"/>
        <v>17000</v>
      </c>
      <c r="AM12" s="35">
        <f t="shared" si="0"/>
        <v>0</v>
      </c>
      <c r="AN12" s="101"/>
      <c r="AO12" s="101"/>
      <c r="AP12" s="101"/>
      <c r="AQ12" s="138"/>
      <c r="AR12" s="112"/>
      <c r="AS12" s="112"/>
      <c r="AT12" s="112"/>
      <c r="AU12" s="112"/>
      <c r="AV12" s="112"/>
      <c r="AW12" s="112"/>
      <c r="AX12" s="112"/>
      <c r="AY12" s="112"/>
      <c r="AZ12" s="112">
        <v>4</v>
      </c>
      <c r="BA12" s="112"/>
      <c r="BB12" s="117"/>
    </row>
    <row r="13" spans="2:54" ht="57" thickBot="1">
      <c r="B13" s="125"/>
      <c r="C13" s="112"/>
      <c r="D13" s="112"/>
      <c r="E13" s="98" t="s">
        <v>319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94" t="e">
        <f>+(I13+J13)/F13</f>
        <v>#DIV/0!</v>
      </c>
      <c r="L13" s="35" t="s">
        <v>288</v>
      </c>
      <c r="M13" s="36" t="s">
        <v>289</v>
      </c>
      <c r="N13" s="36">
        <v>0</v>
      </c>
      <c r="O13" s="36">
        <v>1</v>
      </c>
      <c r="P13" s="15" t="s">
        <v>408</v>
      </c>
      <c r="Q13" s="15">
        <v>0</v>
      </c>
      <c r="R13" s="15">
        <v>0</v>
      </c>
      <c r="S13" s="15">
        <v>0</v>
      </c>
      <c r="T13" s="16">
        <v>0</v>
      </c>
      <c r="U13" s="58" t="e">
        <f>+(S13+T13)/P13</f>
        <v>#VALUE!</v>
      </c>
      <c r="V13" s="37">
        <v>0</v>
      </c>
      <c r="W13" s="31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5">
        <f t="shared" si="0"/>
        <v>0</v>
      </c>
      <c r="AM13" s="35">
        <f t="shared" si="0"/>
        <v>0</v>
      </c>
      <c r="AN13" s="101"/>
      <c r="AO13" s="101"/>
      <c r="AP13" s="101"/>
      <c r="AQ13" s="138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7"/>
    </row>
    <row r="14" spans="2:54" ht="79.5" thickBot="1">
      <c r="B14" s="126"/>
      <c r="C14" s="113"/>
      <c r="D14" s="113"/>
      <c r="E14" s="102" t="s">
        <v>320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94">
        <f>+(I14+J14)/F14</f>
        <v>0</v>
      </c>
      <c r="L14" s="29" t="s">
        <v>290</v>
      </c>
      <c r="M14" s="30" t="s">
        <v>291</v>
      </c>
      <c r="N14" s="30">
        <v>2</v>
      </c>
      <c r="O14" s="30">
        <v>4</v>
      </c>
      <c r="P14" s="16">
        <v>1</v>
      </c>
      <c r="Q14" s="16">
        <v>0</v>
      </c>
      <c r="R14" s="16">
        <v>0</v>
      </c>
      <c r="S14" s="16">
        <v>0</v>
      </c>
      <c r="T14" s="16">
        <v>0</v>
      </c>
      <c r="U14" s="58">
        <f>+(S14+T14)/P14</f>
        <v>0</v>
      </c>
      <c r="V14" s="31">
        <v>17000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29">
        <f t="shared" si="0"/>
        <v>17000</v>
      </c>
      <c r="AM14" s="29">
        <f t="shared" si="0"/>
        <v>0</v>
      </c>
      <c r="AN14" s="101"/>
      <c r="AO14" s="101"/>
      <c r="AP14" s="101"/>
      <c r="AQ14" s="139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8"/>
    </row>
    <row r="15" spans="2:54" s="43" customFormat="1" ht="12" thickBot="1">
      <c r="B15" s="10"/>
      <c r="C15" s="13"/>
      <c r="D15" s="10"/>
      <c r="E15" s="13"/>
      <c r="F15" s="13"/>
      <c r="G15" s="13"/>
      <c r="H15" s="13"/>
      <c r="I15" s="13"/>
      <c r="J15" s="13"/>
      <c r="K15" s="13"/>
      <c r="L15" s="32"/>
      <c r="M15" s="33"/>
      <c r="N15" s="33"/>
      <c r="O15" s="33"/>
      <c r="P15" s="10"/>
      <c r="Q15" s="10"/>
      <c r="R15" s="10"/>
      <c r="S15" s="10"/>
      <c r="T15" s="32"/>
      <c r="U15" s="10"/>
      <c r="V15" s="34"/>
      <c r="W15" s="10"/>
      <c r="X15" s="34"/>
      <c r="Y15" s="10"/>
      <c r="Z15" s="34"/>
      <c r="AA15" s="10"/>
      <c r="AB15" s="34"/>
      <c r="AC15" s="10"/>
      <c r="AD15" s="34"/>
      <c r="AE15" s="10"/>
      <c r="AF15" s="34"/>
      <c r="AG15" s="10"/>
      <c r="AH15" s="34"/>
      <c r="AI15" s="10"/>
      <c r="AJ15" s="34"/>
      <c r="AK15" s="10"/>
      <c r="AL15" s="34"/>
      <c r="AM15" s="34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ht="156.75" customHeight="1">
      <c r="A16" s="25">
        <v>3</v>
      </c>
      <c r="B16" s="66" t="s">
        <v>15</v>
      </c>
      <c r="C16" s="67" t="s">
        <v>16</v>
      </c>
      <c r="D16" s="67" t="s">
        <v>17</v>
      </c>
      <c r="E16" s="67" t="s">
        <v>18</v>
      </c>
      <c r="F16" s="67" t="s">
        <v>19</v>
      </c>
      <c r="G16" s="67" t="s">
        <v>390</v>
      </c>
      <c r="H16" s="67" t="s">
        <v>391</v>
      </c>
      <c r="I16" s="67" t="s">
        <v>20</v>
      </c>
      <c r="J16" s="67" t="s">
        <v>21</v>
      </c>
      <c r="K16" s="67" t="s">
        <v>22</v>
      </c>
      <c r="L16" s="67" t="s">
        <v>23</v>
      </c>
      <c r="M16" s="67" t="s">
        <v>24</v>
      </c>
      <c r="N16" s="67" t="s">
        <v>25</v>
      </c>
      <c r="O16" s="67" t="s">
        <v>26</v>
      </c>
      <c r="P16" s="67" t="s">
        <v>393</v>
      </c>
      <c r="Q16" s="67" t="s">
        <v>394</v>
      </c>
      <c r="R16" s="67" t="s">
        <v>395</v>
      </c>
      <c r="S16" s="67" t="s">
        <v>396</v>
      </c>
      <c r="T16" s="67" t="s">
        <v>397</v>
      </c>
      <c r="U16" s="67" t="s">
        <v>398</v>
      </c>
      <c r="V16" s="68" t="s">
        <v>31</v>
      </c>
      <c r="W16" s="69" t="s">
        <v>32</v>
      </c>
      <c r="X16" s="68" t="s">
        <v>33</v>
      </c>
      <c r="Y16" s="69" t="s">
        <v>34</v>
      </c>
      <c r="Z16" s="68" t="s">
        <v>35</v>
      </c>
      <c r="AA16" s="69" t="s">
        <v>36</v>
      </c>
      <c r="AB16" s="68" t="s">
        <v>37</v>
      </c>
      <c r="AC16" s="69" t="s">
        <v>38</v>
      </c>
      <c r="AD16" s="68" t="s">
        <v>39</v>
      </c>
      <c r="AE16" s="69" t="s">
        <v>40</v>
      </c>
      <c r="AF16" s="68" t="s">
        <v>41</v>
      </c>
      <c r="AG16" s="69" t="s">
        <v>42</v>
      </c>
      <c r="AH16" s="68" t="s">
        <v>43</v>
      </c>
      <c r="AI16" s="69" t="s">
        <v>44</v>
      </c>
      <c r="AJ16" s="68" t="s">
        <v>45</v>
      </c>
      <c r="AK16" s="69" t="s">
        <v>46</v>
      </c>
      <c r="AL16" s="68" t="s">
        <v>405</v>
      </c>
      <c r="AM16" s="69" t="s">
        <v>406</v>
      </c>
      <c r="AN16" s="70" t="s">
        <v>49</v>
      </c>
      <c r="AO16" s="70" t="s">
        <v>50</v>
      </c>
      <c r="AP16" s="70" t="s">
        <v>51</v>
      </c>
      <c r="AQ16" s="70" t="s">
        <v>52</v>
      </c>
      <c r="AR16" s="71" t="s">
        <v>14</v>
      </c>
      <c r="AS16" s="71" t="s">
        <v>3</v>
      </c>
      <c r="AT16" s="71" t="s">
        <v>4</v>
      </c>
      <c r="AU16" s="71" t="s">
        <v>5</v>
      </c>
      <c r="AV16" s="71" t="s">
        <v>6</v>
      </c>
      <c r="AW16" s="71" t="s">
        <v>399</v>
      </c>
      <c r="AX16" s="71" t="s">
        <v>400</v>
      </c>
      <c r="AY16" s="71" t="s">
        <v>401</v>
      </c>
      <c r="AZ16" s="71" t="s">
        <v>402</v>
      </c>
      <c r="BA16" s="71" t="s">
        <v>403</v>
      </c>
      <c r="BB16" s="72" t="s">
        <v>404</v>
      </c>
    </row>
    <row r="17" spans="2:54" ht="45.75" thickBot="1">
      <c r="B17" s="129" t="s">
        <v>295</v>
      </c>
      <c r="C17" s="131"/>
      <c r="D17" s="112" t="s">
        <v>296</v>
      </c>
      <c r="E17" s="15" t="s">
        <v>409</v>
      </c>
      <c r="F17" s="44">
        <v>1</v>
      </c>
      <c r="G17" s="44">
        <v>0</v>
      </c>
      <c r="H17" s="44">
        <v>0</v>
      </c>
      <c r="I17" s="44">
        <v>0</v>
      </c>
      <c r="J17" s="44">
        <v>0</v>
      </c>
      <c r="K17" s="94">
        <f>+(I17+J17)/F17</f>
        <v>0</v>
      </c>
      <c r="L17" s="35" t="s">
        <v>297</v>
      </c>
      <c r="M17" s="36" t="s">
        <v>298</v>
      </c>
      <c r="N17" s="36">
        <v>0</v>
      </c>
      <c r="O17" s="36">
        <v>1</v>
      </c>
      <c r="P17" s="15">
        <v>1</v>
      </c>
      <c r="Q17" s="15">
        <v>0</v>
      </c>
      <c r="R17" s="15">
        <v>0</v>
      </c>
      <c r="S17" s="15">
        <v>0</v>
      </c>
      <c r="T17" s="44">
        <v>0</v>
      </c>
      <c r="U17" s="58">
        <f>+(S17+T17)/P17</f>
        <v>0</v>
      </c>
      <c r="V17" s="37">
        <v>5250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5">
        <f>+V17+X17+Z17+AB17+AD17+AF17+AH17+AJ17</f>
        <v>5250</v>
      </c>
      <c r="AM17" s="35">
        <f>+W17+Y17+AA17+AC17+AE17+AG17+AI17+AK17</f>
        <v>0</v>
      </c>
      <c r="AN17" s="101"/>
      <c r="AO17" s="101"/>
      <c r="AP17" s="101"/>
      <c r="AQ17" s="137" t="s">
        <v>318</v>
      </c>
      <c r="AR17" s="127" t="s">
        <v>294</v>
      </c>
      <c r="AS17" s="112" t="s">
        <v>292</v>
      </c>
      <c r="AT17" s="112" t="s">
        <v>293</v>
      </c>
      <c r="AU17" s="121">
        <v>0</v>
      </c>
      <c r="AV17" s="121">
        <v>1</v>
      </c>
      <c r="AW17" s="121">
        <v>1</v>
      </c>
      <c r="AX17" s="114">
        <v>0</v>
      </c>
      <c r="AY17" s="114">
        <v>0</v>
      </c>
      <c r="AZ17" s="114">
        <v>0</v>
      </c>
      <c r="BA17" s="121">
        <v>0</v>
      </c>
      <c r="BB17" s="119">
        <v>0</v>
      </c>
    </row>
    <row r="18" spans="2:54" ht="57" thickBot="1">
      <c r="B18" s="130"/>
      <c r="C18" s="132"/>
      <c r="D18" s="113"/>
      <c r="E18" s="102" t="s">
        <v>321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94">
        <f>+(I18+J18)/F18</f>
        <v>0</v>
      </c>
      <c r="L18" s="30" t="s">
        <v>299</v>
      </c>
      <c r="M18" s="30" t="s">
        <v>300</v>
      </c>
      <c r="N18" s="30">
        <v>0</v>
      </c>
      <c r="O18" s="30">
        <v>1</v>
      </c>
      <c r="P18" s="16">
        <v>1</v>
      </c>
      <c r="Q18" s="16">
        <v>0</v>
      </c>
      <c r="R18" s="16">
        <v>0</v>
      </c>
      <c r="S18" s="16">
        <v>0</v>
      </c>
      <c r="T18" s="42">
        <v>0</v>
      </c>
      <c r="U18" s="58">
        <f>+(S18+T18)/P18</f>
        <v>0</v>
      </c>
      <c r="V18" s="31">
        <v>5250</v>
      </c>
      <c r="W18" s="37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29">
        <f>+V18+X18+Z18+AB18+AD18+AF18+AH18+AJ18</f>
        <v>5250</v>
      </c>
      <c r="AM18" s="29">
        <f>+W18+Y18+AA18+AC18+AE18+AG18+AI18+AK18</f>
        <v>0</v>
      </c>
      <c r="AN18" s="101"/>
      <c r="AO18" s="101"/>
      <c r="AP18" s="101"/>
      <c r="AQ18" s="139"/>
      <c r="AR18" s="128"/>
      <c r="AS18" s="113"/>
      <c r="AT18" s="113"/>
      <c r="AU18" s="122"/>
      <c r="AV18" s="122"/>
      <c r="AW18" s="122"/>
      <c r="AX18" s="115"/>
      <c r="AY18" s="115"/>
      <c r="AZ18" s="115"/>
      <c r="BA18" s="122"/>
      <c r="BB18" s="120"/>
    </row>
    <row r="19" spans="2:54" s="43" customFormat="1" ht="12" thickBot="1">
      <c r="B19" s="10"/>
      <c r="C19" s="13"/>
      <c r="D19" s="10"/>
      <c r="E19" s="13"/>
      <c r="F19" s="13"/>
      <c r="G19" s="13"/>
      <c r="H19" s="13"/>
      <c r="I19" s="13"/>
      <c r="J19" s="13"/>
      <c r="K19" s="13"/>
      <c r="L19" s="32"/>
      <c r="M19" s="33"/>
      <c r="N19" s="33"/>
      <c r="O19" s="33"/>
      <c r="P19" s="10"/>
      <c r="Q19" s="10"/>
      <c r="R19" s="10"/>
      <c r="S19" s="10"/>
      <c r="T19" s="32"/>
      <c r="U19" s="10"/>
      <c r="V19" s="34"/>
      <c r="W19" s="10"/>
      <c r="X19" s="34"/>
      <c r="Y19" s="10"/>
      <c r="Z19" s="34"/>
      <c r="AA19" s="10"/>
      <c r="AB19" s="34"/>
      <c r="AC19" s="10"/>
      <c r="AD19" s="34"/>
      <c r="AE19" s="10"/>
      <c r="AF19" s="34"/>
      <c r="AG19" s="10"/>
      <c r="AH19" s="34"/>
      <c r="AI19" s="10"/>
      <c r="AJ19" s="34"/>
      <c r="AK19" s="10"/>
      <c r="AL19" s="34"/>
      <c r="AM19" s="34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ht="156.75" customHeight="1">
      <c r="A20" s="25">
        <v>4</v>
      </c>
      <c r="B20" s="66" t="s">
        <v>15</v>
      </c>
      <c r="C20" s="67" t="s">
        <v>16</v>
      </c>
      <c r="D20" s="67" t="s">
        <v>17</v>
      </c>
      <c r="E20" s="67" t="s">
        <v>18</v>
      </c>
      <c r="F20" s="67" t="s">
        <v>19</v>
      </c>
      <c r="G20" s="67" t="s">
        <v>390</v>
      </c>
      <c r="H20" s="67" t="s">
        <v>391</v>
      </c>
      <c r="I20" s="67" t="s">
        <v>20</v>
      </c>
      <c r="J20" s="67" t="s">
        <v>21</v>
      </c>
      <c r="K20" s="67" t="s">
        <v>22</v>
      </c>
      <c r="L20" s="67" t="s">
        <v>23</v>
      </c>
      <c r="M20" s="67" t="s">
        <v>24</v>
      </c>
      <c r="N20" s="67" t="s">
        <v>25</v>
      </c>
      <c r="O20" s="67" t="s">
        <v>26</v>
      </c>
      <c r="P20" s="67" t="s">
        <v>393</v>
      </c>
      <c r="Q20" s="67" t="s">
        <v>394</v>
      </c>
      <c r="R20" s="67" t="s">
        <v>395</v>
      </c>
      <c r="S20" s="67" t="s">
        <v>396</v>
      </c>
      <c r="T20" s="67" t="s">
        <v>397</v>
      </c>
      <c r="U20" s="67" t="s">
        <v>398</v>
      </c>
      <c r="V20" s="68" t="s">
        <v>31</v>
      </c>
      <c r="W20" s="69" t="s">
        <v>32</v>
      </c>
      <c r="X20" s="68" t="s">
        <v>33</v>
      </c>
      <c r="Y20" s="69" t="s">
        <v>34</v>
      </c>
      <c r="Z20" s="68" t="s">
        <v>35</v>
      </c>
      <c r="AA20" s="69" t="s">
        <v>36</v>
      </c>
      <c r="AB20" s="68" t="s">
        <v>37</v>
      </c>
      <c r="AC20" s="69" t="s">
        <v>38</v>
      </c>
      <c r="AD20" s="68" t="s">
        <v>39</v>
      </c>
      <c r="AE20" s="69" t="s">
        <v>40</v>
      </c>
      <c r="AF20" s="68" t="s">
        <v>41</v>
      </c>
      <c r="AG20" s="69" t="s">
        <v>42</v>
      </c>
      <c r="AH20" s="68" t="s">
        <v>43</v>
      </c>
      <c r="AI20" s="69" t="s">
        <v>44</v>
      </c>
      <c r="AJ20" s="68" t="s">
        <v>45</v>
      </c>
      <c r="AK20" s="69" t="s">
        <v>46</v>
      </c>
      <c r="AL20" s="68" t="s">
        <v>405</v>
      </c>
      <c r="AM20" s="69" t="s">
        <v>406</v>
      </c>
      <c r="AN20" s="70" t="s">
        <v>49</v>
      </c>
      <c r="AO20" s="70" t="s">
        <v>50</v>
      </c>
      <c r="AP20" s="70" t="s">
        <v>51</v>
      </c>
      <c r="AQ20" s="70" t="s">
        <v>52</v>
      </c>
      <c r="AR20" s="71" t="s">
        <v>14</v>
      </c>
      <c r="AS20" s="71" t="s">
        <v>3</v>
      </c>
      <c r="AT20" s="71" t="s">
        <v>4</v>
      </c>
      <c r="AU20" s="71" t="s">
        <v>5</v>
      </c>
      <c r="AV20" s="71" t="s">
        <v>6</v>
      </c>
      <c r="AW20" s="71" t="s">
        <v>399</v>
      </c>
      <c r="AX20" s="71" t="s">
        <v>400</v>
      </c>
      <c r="AY20" s="71" t="s">
        <v>401</v>
      </c>
      <c r="AZ20" s="71" t="s">
        <v>402</v>
      </c>
      <c r="BA20" s="71" t="s">
        <v>403</v>
      </c>
      <c r="BB20" s="72" t="s">
        <v>404</v>
      </c>
    </row>
    <row r="21" spans="2:54" ht="90">
      <c r="B21" s="135" t="s">
        <v>304</v>
      </c>
      <c r="C21" s="131"/>
      <c r="D21" s="112" t="s">
        <v>275</v>
      </c>
      <c r="E21" s="98" t="s">
        <v>410</v>
      </c>
      <c r="F21" s="44">
        <v>10</v>
      </c>
      <c r="G21" s="44">
        <v>0</v>
      </c>
      <c r="H21" s="44">
        <v>0</v>
      </c>
      <c r="I21" s="44">
        <v>0</v>
      </c>
      <c r="J21" s="44">
        <v>0</v>
      </c>
      <c r="K21" s="94">
        <f>+(I21+J21)/F21</f>
        <v>0</v>
      </c>
      <c r="L21" s="15" t="s">
        <v>305</v>
      </c>
      <c r="M21" s="15" t="s">
        <v>306</v>
      </c>
      <c r="N21" s="36">
        <v>0</v>
      </c>
      <c r="O21" s="36">
        <v>1</v>
      </c>
      <c r="P21" s="15">
        <v>10</v>
      </c>
      <c r="Q21" s="15">
        <v>0</v>
      </c>
      <c r="R21" s="15">
        <v>0</v>
      </c>
      <c r="S21" s="15">
        <v>0</v>
      </c>
      <c r="T21" s="44">
        <v>0</v>
      </c>
      <c r="U21" s="58">
        <f>+(S21+T21)/P21</f>
        <v>0</v>
      </c>
      <c r="V21" s="37">
        <v>30000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5">
        <f aca="true" t="shared" si="1" ref="AL21:AM23">+V21+X21+Z21+AB21+AD21+AF21+AH21+AJ21</f>
        <v>30000</v>
      </c>
      <c r="AM21" s="35">
        <f t="shared" si="1"/>
        <v>0</v>
      </c>
      <c r="AN21" s="100"/>
      <c r="AO21" s="100"/>
      <c r="AP21" s="100"/>
      <c r="AQ21" s="137" t="s">
        <v>323</v>
      </c>
      <c r="AR21" s="133" t="s">
        <v>303</v>
      </c>
      <c r="AS21" s="112" t="s">
        <v>301</v>
      </c>
      <c r="AT21" s="123" t="s">
        <v>302</v>
      </c>
      <c r="AU21" s="121">
        <v>0</v>
      </c>
      <c r="AV21" s="121">
        <v>0.1</v>
      </c>
      <c r="AW21" s="121">
        <v>0.1</v>
      </c>
      <c r="AX21" s="114">
        <v>0</v>
      </c>
      <c r="AY21" s="114">
        <v>0</v>
      </c>
      <c r="AZ21" s="114">
        <v>0</v>
      </c>
      <c r="BA21" s="121">
        <v>0</v>
      </c>
      <c r="BB21" s="119">
        <v>0</v>
      </c>
    </row>
    <row r="22" spans="2:54" ht="56.25">
      <c r="B22" s="135"/>
      <c r="C22" s="131"/>
      <c r="D22" s="112"/>
      <c r="E22" s="98" t="s">
        <v>411</v>
      </c>
      <c r="F22" s="44">
        <v>1</v>
      </c>
      <c r="G22" s="44">
        <v>0</v>
      </c>
      <c r="H22" s="44">
        <v>0</v>
      </c>
      <c r="I22" s="44">
        <v>0</v>
      </c>
      <c r="J22" s="44">
        <v>0</v>
      </c>
      <c r="K22" s="94">
        <f>+(I22+J22)/F22</f>
        <v>0</v>
      </c>
      <c r="L22" s="36" t="s">
        <v>307</v>
      </c>
      <c r="M22" s="36" t="s">
        <v>308</v>
      </c>
      <c r="N22" s="36">
        <v>0</v>
      </c>
      <c r="O22" s="36">
        <v>4</v>
      </c>
      <c r="P22" s="15">
        <v>1</v>
      </c>
      <c r="Q22" s="15"/>
      <c r="R22" s="15"/>
      <c r="S22" s="15">
        <v>1</v>
      </c>
      <c r="T22" s="44">
        <v>0</v>
      </c>
      <c r="U22" s="58">
        <f>+(S22+T22)/P22</f>
        <v>1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5">
        <f t="shared" si="1"/>
        <v>0</v>
      </c>
      <c r="AM22" s="35">
        <f t="shared" si="1"/>
        <v>0</v>
      </c>
      <c r="AN22" s="100"/>
      <c r="AO22" s="100"/>
      <c r="AP22" s="100"/>
      <c r="AQ22" s="138"/>
      <c r="AR22" s="133"/>
      <c r="AS22" s="112"/>
      <c r="AT22" s="123"/>
      <c r="AU22" s="121"/>
      <c r="AV22" s="121"/>
      <c r="AW22" s="121"/>
      <c r="AX22" s="116"/>
      <c r="AY22" s="116"/>
      <c r="AZ22" s="116"/>
      <c r="BA22" s="121"/>
      <c r="BB22" s="119"/>
    </row>
    <row r="23" spans="2:54" ht="65.25" customHeight="1" thickBot="1">
      <c r="B23" s="136"/>
      <c r="C23" s="132"/>
      <c r="D23" s="113"/>
      <c r="E23" s="16" t="s">
        <v>377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94">
        <f>+(I23+J23)/F23</f>
        <v>0</v>
      </c>
      <c r="L23" s="30" t="s">
        <v>309</v>
      </c>
      <c r="M23" s="30" t="s">
        <v>310</v>
      </c>
      <c r="N23" s="30">
        <v>0</v>
      </c>
      <c r="O23" s="30">
        <v>1</v>
      </c>
      <c r="P23" s="16" t="s">
        <v>412</v>
      </c>
      <c r="Q23" s="16">
        <v>0</v>
      </c>
      <c r="R23" s="16">
        <v>0</v>
      </c>
      <c r="S23" s="16">
        <v>0</v>
      </c>
      <c r="T23" s="42">
        <v>0</v>
      </c>
      <c r="U23" s="58" t="e">
        <f>+(S23+T23)/P23</f>
        <v>#VALUE!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29">
        <f t="shared" si="1"/>
        <v>0</v>
      </c>
      <c r="AM23" s="29">
        <f t="shared" si="1"/>
        <v>0</v>
      </c>
      <c r="AN23" s="101"/>
      <c r="AO23" s="101"/>
      <c r="AP23" s="101"/>
      <c r="AQ23" s="139"/>
      <c r="AR23" s="134"/>
      <c r="AS23" s="113"/>
      <c r="AT23" s="124"/>
      <c r="AU23" s="122"/>
      <c r="AV23" s="122"/>
      <c r="AW23" s="122"/>
      <c r="AX23" s="115"/>
      <c r="AY23" s="115"/>
      <c r="AZ23" s="115"/>
      <c r="BA23" s="122"/>
      <c r="BB23" s="120"/>
    </row>
  </sheetData>
  <sheetProtection/>
  <mergeCells count="67">
    <mergeCell ref="B4:E4"/>
    <mergeCell ref="F4:J4"/>
    <mergeCell ref="F3:J3"/>
    <mergeCell ref="B7:B8"/>
    <mergeCell ref="C7:C8"/>
    <mergeCell ref="D7:D8"/>
    <mergeCell ref="B3:E3"/>
    <mergeCell ref="BA7:BA8"/>
    <mergeCell ref="BB7:BB8"/>
    <mergeCell ref="AT7:AT8"/>
    <mergeCell ref="AS7:AS8"/>
    <mergeCell ref="AR7:AR8"/>
    <mergeCell ref="M1:V1"/>
    <mergeCell ref="M2:V2"/>
    <mergeCell ref="AQ7:AQ8"/>
    <mergeCell ref="AY7:AY8"/>
    <mergeCell ref="AX7:AX8"/>
    <mergeCell ref="AR21:AR23"/>
    <mergeCell ref="B21:B23"/>
    <mergeCell ref="C21:C23"/>
    <mergeCell ref="D21:D23"/>
    <mergeCell ref="AQ21:AQ23"/>
    <mergeCell ref="AN5:AQ5"/>
    <mergeCell ref="AQ11:AQ14"/>
    <mergeCell ref="AQ17:AQ18"/>
    <mergeCell ref="AV21:AV23"/>
    <mergeCell ref="AR11:AR14"/>
    <mergeCell ref="B11:B14"/>
    <mergeCell ref="C11:C14"/>
    <mergeCell ref="D11:D14"/>
    <mergeCell ref="AR17:AR18"/>
    <mergeCell ref="B17:B18"/>
    <mergeCell ref="AV17:AV18"/>
    <mergeCell ref="D17:D18"/>
    <mergeCell ref="C17:C18"/>
    <mergeCell ref="AW21:AW23"/>
    <mergeCell ref="AS11:AS14"/>
    <mergeCell ref="AT11:AT14"/>
    <mergeCell ref="AS17:AS18"/>
    <mergeCell ref="AT17:AT18"/>
    <mergeCell ref="AU17:AU18"/>
    <mergeCell ref="AW17:AW18"/>
    <mergeCell ref="AS21:AS23"/>
    <mergeCell ref="AT21:AT23"/>
    <mergeCell ref="AU21:AU23"/>
    <mergeCell ref="BA11:BA14"/>
    <mergeCell ref="BB11:BB14"/>
    <mergeCell ref="BB21:BB23"/>
    <mergeCell ref="BA17:BA18"/>
    <mergeCell ref="BB17:BB18"/>
    <mergeCell ref="BA21:BA23"/>
    <mergeCell ref="AZ11:AZ14"/>
    <mergeCell ref="AZ21:AZ23"/>
    <mergeCell ref="AU7:AU8"/>
    <mergeCell ref="AV7:AV8"/>
    <mergeCell ref="AW7:AW8"/>
    <mergeCell ref="AZ7:AZ8"/>
    <mergeCell ref="AU11:AU14"/>
    <mergeCell ref="AV11:AV14"/>
    <mergeCell ref="AW11:AW14"/>
    <mergeCell ref="AZ17:AZ18"/>
    <mergeCell ref="AX11:AX14"/>
    <mergeCell ref="AY11:AY14"/>
    <mergeCell ref="AX17:AX18"/>
    <mergeCell ref="AY17:AY18"/>
    <mergeCell ref="AY21:AY23"/>
    <mergeCell ref="AX21:AX2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0"/>
  <sheetViews>
    <sheetView showGridLines="0" zoomScale="85" zoomScaleNormal="85" zoomScalePageLayoutView="0" workbookViewId="0" topLeftCell="A4">
      <selection activeCell="A10" sqref="A10"/>
    </sheetView>
  </sheetViews>
  <sheetFormatPr defaultColWidth="11.421875" defaultRowHeight="15"/>
  <cols>
    <col min="1" max="1" width="8.28125" style="41" customWidth="1"/>
    <col min="2" max="2" width="13.28125" style="41" bestFit="1" customWidth="1"/>
    <col min="3" max="3" width="12.7109375" style="41" bestFit="1" customWidth="1"/>
    <col min="4" max="4" width="20.421875" style="41" bestFit="1" customWidth="1"/>
    <col min="5" max="5" width="18.7109375" style="41" customWidth="1"/>
    <col min="6" max="6" width="12.28125" style="41" bestFit="1" customWidth="1"/>
    <col min="7" max="7" width="13.8515625" style="41" customWidth="1"/>
    <col min="8" max="8" width="13.57421875" style="41" customWidth="1"/>
    <col min="9" max="10" width="13.421875" style="41" bestFit="1" customWidth="1"/>
    <col min="11" max="11" width="12.28125" style="41" bestFit="1" customWidth="1"/>
    <col min="12" max="12" width="25.8515625" style="41" customWidth="1"/>
    <col min="13" max="13" width="13.421875" style="41" bestFit="1" customWidth="1"/>
    <col min="14" max="14" width="12.421875" style="41" bestFit="1" customWidth="1"/>
    <col min="15" max="15" width="12.7109375" style="41" bestFit="1" customWidth="1"/>
    <col min="16" max="16" width="16.7109375" style="41" bestFit="1" customWidth="1"/>
    <col min="17" max="18" width="16.7109375" style="41" customWidth="1"/>
    <col min="19" max="19" width="13.8515625" style="41" bestFit="1" customWidth="1"/>
    <col min="20" max="20" width="16.57421875" style="41" bestFit="1" customWidth="1"/>
    <col min="21" max="21" width="12.57421875" style="41" bestFit="1" customWidth="1"/>
    <col min="22" max="23" width="9.8515625" style="41" bestFit="1" customWidth="1"/>
    <col min="24" max="24" width="5.57421875" style="41" bestFit="1" customWidth="1"/>
    <col min="25" max="25" width="3.28125" style="41" bestFit="1" customWidth="1"/>
    <col min="26" max="27" width="5.57421875" style="41" bestFit="1" customWidth="1"/>
    <col min="28" max="28" width="3.7109375" style="41" bestFit="1" customWidth="1"/>
    <col min="29" max="29" width="3.28125" style="41" bestFit="1" customWidth="1"/>
    <col min="30" max="30" width="3.7109375" style="41" bestFit="1" customWidth="1"/>
    <col min="31" max="31" width="3.28125" style="41" bestFit="1" customWidth="1"/>
    <col min="32" max="33" width="7.7109375" style="41" bestFit="1" customWidth="1"/>
    <col min="34" max="35" width="9.8515625" style="41" bestFit="1" customWidth="1"/>
    <col min="36" max="37" width="5.57421875" style="41" bestFit="1" customWidth="1"/>
    <col min="38" max="38" width="7.00390625" style="41" bestFit="1" customWidth="1"/>
    <col min="39" max="39" width="7.28125" style="41" customWidth="1"/>
    <col min="40" max="40" width="4.8515625" style="41" customWidth="1"/>
    <col min="41" max="41" width="7.00390625" style="41" customWidth="1"/>
    <col min="42" max="42" width="4.8515625" style="41" customWidth="1"/>
    <col min="43" max="43" width="3.28125" style="41" bestFit="1" customWidth="1"/>
    <col min="44" max="44" width="12.8515625" style="41" bestFit="1" customWidth="1"/>
    <col min="45" max="45" width="20.00390625" style="41" bestFit="1" customWidth="1"/>
    <col min="46" max="46" width="12.57421875" style="41" bestFit="1" customWidth="1"/>
    <col min="47" max="47" width="12.421875" style="41" bestFit="1" customWidth="1"/>
    <col min="48" max="48" width="12.7109375" style="41" bestFit="1" customWidth="1"/>
    <col min="49" max="49" width="12.57421875" style="41" bestFit="1" customWidth="1"/>
    <col min="50" max="52" width="12.57421875" style="41" customWidth="1"/>
    <col min="53" max="54" width="13.140625" style="41" bestFit="1" customWidth="1"/>
    <col min="55" max="16384" width="11.421875" style="41" customWidth="1"/>
  </cols>
  <sheetData>
    <row r="1" spans="2:44" s="13" customFormat="1" ht="11.25">
      <c r="B1" s="11"/>
      <c r="C1" s="11"/>
      <c r="D1" s="11"/>
      <c r="E1" s="11"/>
      <c r="F1" s="11"/>
      <c r="G1" s="11"/>
      <c r="H1" s="11"/>
      <c r="J1" s="11"/>
      <c r="K1" s="11"/>
      <c r="L1" s="11"/>
      <c r="M1" s="141" t="s">
        <v>313</v>
      </c>
      <c r="N1" s="141"/>
      <c r="O1" s="141"/>
      <c r="P1" s="141"/>
      <c r="Q1" s="141"/>
      <c r="R1" s="141"/>
      <c r="S1" s="141"/>
      <c r="T1" s="141"/>
      <c r="U1" s="141"/>
      <c r="V1" s="14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2:44" s="13" customFormat="1" ht="11.25">
      <c r="B2" s="11"/>
      <c r="C2" s="11"/>
      <c r="D2" s="11"/>
      <c r="E2" s="11"/>
      <c r="F2" s="11"/>
      <c r="G2" s="11"/>
      <c r="H2" s="11"/>
      <c r="J2" s="11"/>
      <c r="K2" s="11"/>
      <c r="L2" s="11"/>
      <c r="M2" s="141" t="s">
        <v>0</v>
      </c>
      <c r="N2" s="141"/>
      <c r="O2" s="141"/>
      <c r="P2" s="141"/>
      <c r="Q2" s="141"/>
      <c r="R2" s="141"/>
      <c r="S2" s="141"/>
      <c r="T2" s="141"/>
      <c r="U2" s="141"/>
      <c r="V2" s="14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ht="11.25"/>
    <row r="4" spans="2:44" ht="15" customHeight="1">
      <c r="B4" s="144" t="s">
        <v>1</v>
      </c>
      <c r="C4" s="145"/>
      <c r="D4" s="145"/>
      <c r="E4" s="146"/>
      <c r="F4" s="144" t="s">
        <v>2</v>
      </c>
      <c r="G4" s="145"/>
      <c r="H4" s="145"/>
      <c r="I4" s="145"/>
      <c r="J4" s="146"/>
      <c r="AN4" s="11"/>
      <c r="AO4" s="11"/>
      <c r="AP4" s="11"/>
      <c r="AQ4" s="11"/>
      <c r="AR4" s="11"/>
    </row>
    <row r="5" spans="2:44" ht="11.25">
      <c r="B5" s="155" t="s">
        <v>229</v>
      </c>
      <c r="C5" s="156"/>
      <c r="D5" s="156"/>
      <c r="E5" s="157"/>
      <c r="F5" s="150" t="s">
        <v>255</v>
      </c>
      <c r="G5" s="151"/>
      <c r="H5" s="151"/>
      <c r="I5" s="151"/>
      <c r="J5" s="152"/>
      <c r="AN5" s="11"/>
      <c r="AO5" s="11"/>
      <c r="AP5" s="11"/>
      <c r="AQ5" s="11"/>
      <c r="AR5" s="11"/>
    </row>
    <row r="6" spans="40:43" ht="12" thickBot="1">
      <c r="AN6" s="140" t="s">
        <v>316</v>
      </c>
      <c r="AO6" s="140"/>
      <c r="AP6" s="140"/>
      <c r="AQ6" s="140"/>
    </row>
    <row r="7" spans="1:54" ht="112.5">
      <c r="A7" s="25">
        <v>1</v>
      </c>
      <c r="B7" s="66" t="s">
        <v>15</v>
      </c>
      <c r="C7" s="67" t="s">
        <v>16</v>
      </c>
      <c r="D7" s="67" t="s">
        <v>17</v>
      </c>
      <c r="E7" s="67" t="s">
        <v>18</v>
      </c>
      <c r="F7" s="67" t="s">
        <v>19</v>
      </c>
      <c r="G7" s="67" t="s">
        <v>390</v>
      </c>
      <c r="H7" s="67" t="s">
        <v>391</v>
      </c>
      <c r="I7" s="67" t="s">
        <v>20</v>
      </c>
      <c r="J7" s="67" t="s">
        <v>21</v>
      </c>
      <c r="K7" s="67" t="s">
        <v>22</v>
      </c>
      <c r="L7" s="67" t="s">
        <v>23</v>
      </c>
      <c r="M7" s="67" t="s">
        <v>24</v>
      </c>
      <c r="N7" s="67" t="s">
        <v>25</v>
      </c>
      <c r="O7" s="67" t="s">
        <v>26</v>
      </c>
      <c r="P7" s="67" t="s">
        <v>393</v>
      </c>
      <c r="Q7" s="67" t="s">
        <v>394</v>
      </c>
      <c r="R7" s="67" t="s">
        <v>395</v>
      </c>
      <c r="S7" s="67" t="s">
        <v>396</v>
      </c>
      <c r="T7" s="67" t="s">
        <v>397</v>
      </c>
      <c r="U7" s="67" t="s">
        <v>398</v>
      </c>
      <c r="V7" s="68" t="s">
        <v>31</v>
      </c>
      <c r="W7" s="69" t="s">
        <v>32</v>
      </c>
      <c r="X7" s="68" t="s">
        <v>33</v>
      </c>
      <c r="Y7" s="69" t="s">
        <v>34</v>
      </c>
      <c r="Z7" s="68" t="s">
        <v>35</v>
      </c>
      <c r="AA7" s="69" t="s">
        <v>36</v>
      </c>
      <c r="AB7" s="68" t="s">
        <v>37</v>
      </c>
      <c r="AC7" s="69" t="s">
        <v>38</v>
      </c>
      <c r="AD7" s="68" t="s">
        <v>39</v>
      </c>
      <c r="AE7" s="69" t="s">
        <v>40</v>
      </c>
      <c r="AF7" s="68" t="s">
        <v>41</v>
      </c>
      <c r="AG7" s="69" t="s">
        <v>42</v>
      </c>
      <c r="AH7" s="68" t="s">
        <v>43</v>
      </c>
      <c r="AI7" s="69" t="s">
        <v>44</v>
      </c>
      <c r="AJ7" s="68" t="s">
        <v>45</v>
      </c>
      <c r="AK7" s="69" t="s">
        <v>46</v>
      </c>
      <c r="AL7" s="68" t="s">
        <v>405</v>
      </c>
      <c r="AM7" s="69" t="s">
        <v>48</v>
      </c>
      <c r="AN7" s="70" t="s">
        <v>49</v>
      </c>
      <c r="AO7" s="70" t="s">
        <v>50</v>
      </c>
      <c r="AP7" s="70" t="s">
        <v>51</v>
      </c>
      <c r="AQ7" s="70" t="s">
        <v>52</v>
      </c>
      <c r="AR7" s="71" t="s">
        <v>14</v>
      </c>
      <c r="AS7" s="71" t="s">
        <v>3</v>
      </c>
      <c r="AT7" s="71" t="s">
        <v>4</v>
      </c>
      <c r="AU7" s="71" t="s">
        <v>5</v>
      </c>
      <c r="AV7" s="71" t="s">
        <v>6</v>
      </c>
      <c r="AW7" s="71" t="s">
        <v>399</v>
      </c>
      <c r="AX7" s="71" t="s">
        <v>400</v>
      </c>
      <c r="AY7" s="71" t="s">
        <v>401</v>
      </c>
      <c r="AZ7" s="71" t="s">
        <v>402</v>
      </c>
      <c r="BA7" s="71" t="s">
        <v>403</v>
      </c>
      <c r="BB7" s="72" t="s">
        <v>404</v>
      </c>
    </row>
    <row r="8" spans="2:54" ht="67.5">
      <c r="B8" s="54" t="s">
        <v>259</v>
      </c>
      <c r="C8" s="153"/>
      <c r="D8" s="112" t="s">
        <v>260</v>
      </c>
      <c r="E8" s="98" t="s">
        <v>375</v>
      </c>
      <c r="F8" s="1">
        <v>100</v>
      </c>
      <c r="G8" s="1">
        <v>0</v>
      </c>
      <c r="H8" s="1">
        <v>0</v>
      </c>
      <c r="I8" s="1">
        <v>0</v>
      </c>
      <c r="J8" s="1">
        <v>0</v>
      </c>
      <c r="K8" s="58">
        <f>+(I8+J8)/F8</f>
        <v>0</v>
      </c>
      <c r="L8" s="15" t="s">
        <v>261</v>
      </c>
      <c r="M8" s="15" t="s">
        <v>262</v>
      </c>
      <c r="N8" s="15">
        <v>70</v>
      </c>
      <c r="O8" s="15">
        <v>400</v>
      </c>
      <c r="P8" s="44">
        <v>100</v>
      </c>
      <c r="Q8" s="44">
        <v>0</v>
      </c>
      <c r="R8" s="44">
        <v>0</v>
      </c>
      <c r="S8" s="15">
        <v>0</v>
      </c>
      <c r="T8" s="1">
        <v>0</v>
      </c>
      <c r="U8" s="58">
        <f>+(S8+T8)/P8</f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7">
        <v>0</v>
      </c>
      <c r="AK8" s="37">
        <v>0</v>
      </c>
      <c r="AL8" s="35">
        <f aca="true" t="shared" si="0" ref="AL8:AM10">+V8+X8+Z8+AB8+AD8+AF8+AH8+AJ8</f>
        <v>0</v>
      </c>
      <c r="AM8" s="35">
        <f t="shared" si="0"/>
        <v>0</v>
      </c>
      <c r="AN8" s="100"/>
      <c r="AO8" s="15"/>
      <c r="AP8" s="100"/>
      <c r="AQ8" s="137" t="s">
        <v>318</v>
      </c>
      <c r="AR8" s="112" t="s">
        <v>258</v>
      </c>
      <c r="AS8" s="112" t="s">
        <v>256</v>
      </c>
      <c r="AT8" s="112" t="s">
        <v>257</v>
      </c>
      <c r="AU8" s="112">
        <v>0</v>
      </c>
      <c r="AV8" s="112">
        <v>1</v>
      </c>
      <c r="AW8" s="112">
        <v>1</v>
      </c>
      <c r="AX8" s="147">
        <v>0</v>
      </c>
      <c r="AY8" s="147">
        <v>0</v>
      </c>
      <c r="AZ8" s="147">
        <v>0</v>
      </c>
      <c r="BA8" s="112">
        <v>0</v>
      </c>
      <c r="BB8" s="117">
        <v>0</v>
      </c>
    </row>
    <row r="9" spans="2:54" ht="101.25">
      <c r="B9" s="54" t="s">
        <v>263</v>
      </c>
      <c r="C9" s="153"/>
      <c r="D9" s="112"/>
      <c r="E9" s="98" t="s">
        <v>337</v>
      </c>
      <c r="F9" s="1">
        <v>0</v>
      </c>
      <c r="G9" s="109" t="s">
        <v>408</v>
      </c>
      <c r="H9" s="1">
        <v>0</v>
      </c>
      <c r="I9" s="1">
        <v>0</v>
      </c>
      <c r="J9" s="1">
        <v>0</v>
      </c>
      <c r="K9" s="58" t="e">
        <f>+(I9+J9)/F9</f>
        <v>#DIV/0!</v>
      </c>
      <c r="L9" s="15" t="s">
        <v>264</v>
      </c>
      <c r="M9" s="15" t="s">
        <v>265</v>
      </c>
      <c r="N9" s="15">
        <v>0</v>
      </c>
      <c r="O9" s="15">
        <v>1</v>
      </c>
      <c r="P9" s="44">
        <v>0</v>
      </c>
      <c r="Q9" s="44">
        <v>0</v>
      </c>
      <c r="R9" s="44">
        <v>0</v>
      </c>
      <c r="S9" s="15">
        <v>0</v>
      </c>
      <c r="T9" s="1">
        <v>0</v>
      </c>
      <c r="U9" s="58" t="e">
        <f>+(S9+T9)/P9</f>
        <v>#DIV/0!</v>
      </c>
      <c r="V9" s="37">
        <v>18800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5">
        <f t="shared" si="0"/>
        <v>18800</v>
      </c>
      <c r="AM9" s="35">
        <f t="shared" si="0"/>
        <v>0</v>
      </c>
      <c r="AN9" s="100"/>
      <c r="AO9" s="100"/>
      <c r="AP9" s="100"/>
      <c r="AQ9" s="138"/>
      <c r="AR9" s="112"/>
      <c r="AS9" s="112"/>
      <c r="AT9" s="112"/>
      <c r="AU9" s="112"/>
      <c r="AV9" s="112"/>
      <c r="AW9" s="112"/>
      <c r="AX9" s="148"/>
      <c r="AY9" s="148"/>
      <c r="AZ9" s="148"/>
      <c r="BA9" s="112"/>
      <c r="BB9" s="117"/>
    </row>
    <row r="10" spans="2:54" ht="79.5" thickBot="1">
      <c r="B10" s="55" t="s">
        <v>266</v>
      </c>
      <c r="C10" s="154"/>
      <c r="D10" s="113"/>
      <c r="E10" s="98" t="s">
        <v>413</v>
      </c>
      <c r="F10" s="56">
        <v>1</v>
      </c>
      <c r="G10" s="56">
        <v>0</v>
      </c>
      <c r="H10" s="56">
        <v>0</v>
      </c>
      <c r="I10" s="56">
        <v>0</v>
      </c>
      <c r="J10" s="56">
        <v>0</v>
      </c>
      <c r="K10" s="58">
        <f>+(I10+J10)/F10</f>
        <v>0</v>
      </c>
      <c r="L10" s="16" t="s">
        <v>267</v>
      </c>
      <c r="M10" s="16" t="s">
        <v>268</v>
      </c>
      <c r="N10" s="16">
        <v>0</v>
      </c>
      <c r="O10" s="16">
        <v>1</v>
      </c>
      <c r="P10" s="42">
        <v>1</v>
      </c>
      <c r="Q10" s="42">
        <v>0</v>
      </c>
      <c r="R10" s="42">
        <v>0</v>
      </c>
      <c r="S10" s="16">
        <v>0</v>
      </c>
      <c r="T10" s="56">
        <v>0</v>
      </c>
      <c r="U10" s="58">
        <f>+(S10+T10)/P10</f>
        <v>0</v>
      </c>
      <c r="V10" s="31">
        <v>19000</v>
      </c>
      <c r="W10" s="37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29">
        <f t="shared" si="0"/>
        <v>19000</v>
      </c>
      <c r="AM10" s="29">
        <f t="shared" si="0"/>
        <v>0</v>
      </c>
      <c r="AN10" s="101"/>
      <c r="AO10" s="100"/>
      <c r="AP10" s="101"/>
      <c r="AQ10" s="139"/>
      <c r="AR10" s="113"/>
      <c r="AS10" s="113"/>
      <c r="AT10" s="113"/>
      <c r="AU10" s="113"/>
      <c r="AV10" s="113"/>
      <c r="AW10" s="113"/>
      <c r="AX10" s="149"/>
      <c r="AY10" s="149"/>
      <c r="AZ10" s="149"/>
      <c r="BA10" s="113"/>
      <c r="BB10" s="118"/>
    </row>
  </sheetData>
  <sheetProtection/>
  <mergeCells count="21">
    <mergeCell ref="C8:C10"/>
    <mergeCell ref="D8:D10"/>
    <mergeCell ref="B4:E4"/>
    <mergeCell ref="B5:E5"/>
    <mergeCell ref="F4:J4"/>
    <mergeCell ref="AW8:AW10"/>
    <mergeCell ref="AN6:AQ6"/>
    <mergeCell ref="M1:V1"/>
    <mergeCell ref="M2:V2"/>
    <mergeCell ref="AR8:AR10"/>
    <mergeCell ref="AZ8:AZ10"/>
    <mergeCell ref="F5:J5"/>
    <mergeCell ref="AX8:AX10"/>
    <mergeCell ref="AQ8:AQ10"/>
    <mergeCell ref="BA8:BA10"/>
    <mergeCell ref="BB8:BB10"/>
    <mergeCell ref="AS8:AS10"/>
    <mergeCell ref="AT8:AT10"/>
    <mergeCell ref="AU8:AU10"/>
    <mergeCell ref="AV8:AV10"/>
    <mergeCell ref="AY8:AY10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4"/>
  <sheetViews>
    <sheetView showGridLines="0" zoomScale="85" zoomScaleNormal="85" zoomScalePageLayoutView="0" workbookViewId="0" topLeftCell="A4">
      <selection activeCell="J10" sqref="J10"/>
    </sheetView>
  </sheetViews>
  <sheetFormatPr defaultColWidth="11.421875" defaultRowHeight="15"/>
  <cols>
    <col min="1" max="1" width="11.421875" style="41" customWidth="1"/>
    <col min="2" max="2" width="16.421875" style="41" customWidth="1"/>
    <col min="3" max="3" width="11.421875" style="41" customWidth="1"/>
    <col min="4" max="4" width="20.00390625" style="41" customWidth="1"/>
    <col min="5" max="5" width="14.8515625" style="41" customWidth="1"/>
    <col min="6" max="6" width="11.421875" style="41" customWidth="1"/>
    <col min="7" max="8" width="13.57421875" style="41" customWidth="1"/>
    <col min="9" max="9" width="13.7109375" style="41" customWidth="1"/>
    <col min="10" max="10" width="13.28125" style="41" customWidth="1"/>
    <col min="11" max="11" width="11.421875" style="41" customWidth="1"/>
    <col min="12" max="12" width="28.421875" style="41" customWidth="1"/>
    <col min="13" max="13" width="15.28125" style="41" customWidth="1"/>
    <col min="14" max="14" width="11.421875" style="41" customWidth="1"/>
    <col min="15" max="15" width="13.57421875" style="41" customWidth="1"/>
    <col min="16" max="18" width="13.00390625" style="41" customWidth="1"/>
    <col min="19" max="19" width="12.57421875" style="41" customWidth="1"/>
    <col min="20" max="20" width="12.7109375" style="41" customWidth="1"/>
    <col min="21" max="21" width="13.421875" style="41" customWidth="1"/>
    <col min="22" max="23" width="9.8515625" style="41" bestFit="1" customWidth="1"/>
    <col min="24" max="24" width="5.57421875" style="41" bestFit="1" customWidth="1"/>
    <col min="25" max="25" width="3.28125" style="41" bestFit="1" customWidth="1"/>
    <col min="26" max="27" width="5.57421875" style="41" bestFit="1" customWidth="1"/>
    <col min="28" max="28" width="3.7109375" style="41" bestFit="1" customWidth="1"/>
    <col min="29" max="29" width="3.28125" style="41" bestFit="1" customWidth="1"/>
    <col min="30" max="30" width="3.7109375" style="41" bestFit="1" customWidth="1"/>
    <col min="31" max="31" width="3.28125" style="41" bestFit="1" customWidth="1"/>
    <col min="32" max="33" width="7.7109375" style="41" bestFit="1" customWidth="1"/>
    <col min="34" max="35" width="9.8515625" style="41" bestFit="1" customWidth="1"/>
    <col min="36" max="37" width="5.57421875" style="41" bestFit="1" customWidth="1"/>
    <col min="38" max="38" width="6.8515625" style="41" bestFit="1" customWidth="1"/>
    <col min="39" max="39" width="7.28125" style="41" customWidth="1"/>
    <col min="40" max="40" width="4.57421875" style="41" customWidth="1"/>
    <col min="41" max="41" width="9.421875" style="41" customWidth="1"/>
    <col min="42" max="42" width="5.00390625" style="41" customWidth="1"/>
    <col min="43" max="43" width="3.28125" style="41" bestFit="1" customWidth="1"/>
    <col min="44" max="44" width="12.8515625" style="41" bestFit="1" customWidth="1"/>
    <col min="45" max="45" width="13.140625" style="41" bestFit="1" customWidth="1"/>
    <col min="46" max="46" width="12.57421875" style="41" bestFit="1" customWidth="1"/>
    <col min="47" max="47" width="12.421875" style="41" bestFit="1" customWidth="1"/>
    <col min="48" max="48" width="12.7109375" style="41" bestFit="1" customWidth="1"/>
    <col min="49" max="49" width="12.57421875" style="41" bestFit="1" customWidth="1"/>
    <col min="50" max="52" width="12.57421875" style="41" customWidth="1"/>
    <col min="53" max="54" width="13.140625" style="41" bestFit="1" customWidth="1"/>
    <col min="55" max="16384" width="11.421875" style="41" customWidth="1"/>
  </cols>
  <sheetData>
    <row r="1" spans="2:44" s="13" customFormat="1" ht="11.25">
      <c r="B1" s="11"/>
      <c r="C1" s="11"/>
      <c r="D1" s="11"/>
      <c r="E1" s="11"/>
      <c r="F1" s="11"/>
      <c r="G1" s="11"/>
      <c r="H1" s="11"/>
      <c r="J1" s="11"/>
      <c r="K1" s="11"/>
      <c r="L1" s="11"/>
      <c r="M1" s="141" t="s">
        <v>314</v>
      </c>
      <c r="N1" s="141"/>
      <c r="O1" s="141"/>
      <c r="P1" s="141"/>
      <c r="Q1" s="141"/>
      <c r="R1" s="141"/>
      <c r="S1" s="141"/>
      <c r="T1" s="141"/>
      <c r="U1" s="141"/>
      <c r="V1" s="14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2:44" s="13" customFormat="1" ht="11.25">
      <c r="B2" s="11"/>
      <c r="C2" s="11"/>
      <c r="D2" s="11"/>
      <c r="E2" s="11"/>
      <c r="F2" s="11"/>
      <c r="G2" s="11"/>
      <c r="H2" s="11"/>
      <c r="J2" s="11"/>
      <c r="K2" s="11"/>
      <c r="L2" s="11"/>
      <c r="M2" s="141" t="s">
        <v>0</v>
      </c>
      <c r="N2" s="141"/>
      <c r="O2" s="141"/>
      <c r="P2" s="141"/>
      <c r="Q2" s="141"/>
      <c r="R2" s="141"/>
      <c r="S2" s="141"/>
      <c r="T2" s="141"/>
      <c r="U2" s="141"/>
      <c r="V2" s="14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ht="11.25"/>
    <row r="4" spans="1:44" ht="11.25">
      <c r="A4" s="45"/>
      <c r="B4" s="144" t="s">
        <v>1</v>
      </c>
      <c r="C4" s="145"/>
      <c r="D4" s="145"/>
      <c r="E4" s="146"/>
      <c r="F4" s="144" t="s">
        <v>2</v>
      </c>
      <c r="G4" s="145"/>
      <c r="H4" s="145"/>
      <c r="I4" s="145"/>
      <c r="J4" s="146"/>
      <c r="AN4" s="11"/>
      <c r="AO4" s="11"/>
      <c r="AP4" s="11"/>
      <c r="AQ4" s="11"/>
      <c r="AR4" s="11"/>
    </row>
    <row r="5" spans="1:44" ht="11.25">
      <c r="A5" s="45"/>
      <c r="B5" s="155" t="s">
        <v>229</v>
      </c>
      <c r="C5" s="156"/>
      <c r="D5" s="156"/>
      <c r="E5" s="157"/>
      <c r="F5" s="150" t="s">
        <v>230</v>
      </c>
      <c r="G5" s="151"/>
      <c r="H5" s="151"/>
      <c r="I5" s="151"/>
      <c r="J5" s="152"/>
      <c r="AN5" s="11"/>
      <c r="AO5" s="11"/>
      <c r="AP5" s="11"/>
      <c r="AQ5" s="11"/>
      <c r="AR5" s="11"/>
    </row>
    <row r="6" spans="40:43" ht="12" thickBot="1">
      <c r="AN6" s="140" t="s">
        <v>316</v>
      </c>
      <c r="AO6" s="140"/>
      <c r="AP6" s="140"/>
      <c r="AQ6" s="140"/>
    </row>
    <row r="7" spans="1:54" ht="147" customHeight="1">
      <c r="A7" s="25">
        <v>1</v>
      </c>
      <c r="B7" s="48" t="s">
        <v>15</v>
      </c>
      <c r="C7" s="48" t="s">
        <v>16</v>
      </c>
      <c r="D7" s="48" t="s">
        <v>17</v>
      </c>
      <c r="E7" s="48" t="s">
        <v>18</v>
      </c>
      <c r="F7" s="48" t="s">
        <v>19</v>
      </c>
      <c r="G7" s="67" t="s">
        <v>390</v>
      </c>
      <c r="H7" s="67" t="s">
        <v>391</v>
      </c>
      <c r="I7" s="48" t="s">
        <v>20</v>
      </c>
      <c r="J7" s="48" t="s">
        <v>21</v>
      </c>
      <c r="K7" s="48" t="s">
        <v>22</v>
      </c>
      <c r="L7" s="48" t="s">
        <v>23</v>
      </c>
      <c r="M7" s="48" t="s">
        <v>24</v>
      </c>
      <c r="N7" s="48" t="s">
        <v>25</v>
      </c>
      <c r="O7" s="48" t="s">
        <v>26</v>
      </c>
      <c r="P7" s="67" t="s">
        <v>393</v>
      </c>
      <c r="Q7" s="67" t="s">
        <v>394</v>
      </c>
      <c r="R7" s="67" t="s">
        <v>395</v>
      </c>
      <c r="S7" s="67" t="s">
        <v>396</v>
      </c>
      <c r="T7" s="67" t="s">
        <v>397</v>
      </c>
      <c r="U7" s="67" t="s">
        <v>398</v>
      </c>
      <c r="V7" s="49" t="s">
        <v>31</v>
      </c>
      <c r="W7" s="50" t="s">
        <v>32</v>
      </c>
      <c r="X7" s="49" t="s">
        <v>33</v>
      </c>
      <c r="Y7" s="50" t="s">
        <v>34</v>
      </c>
      <c r="Z7" s="49" t="s">
        <v>35</v>
      </c>
      <c r="AA7" s="50" t="s">
        <v>36</v>
      </c>
      <c r="AB7" s="49" t="s">
        <v>37</v>
      </c>
      <c r="AC7" s="50" t="s">
        <v>38</v>
      </c>
      <c r="AD7" s="49" t="s">
        <v>39</v>
      </c>
      <c r="AE7" s="50" t="s">
        <v>40</v>
      </c>
      <c r="AF7" s="49" t="s">
        <v>41</v>
      </c>
      <c r="AG7" s="50" t="s">
        <v>42</v>
      </c>
      <c r="AH7" s="49" t="s">
        <v>43</v>
      </c>
      <c r="AI7" s="50" t="s">
        <v>44</v>
      </c>
      <c r="AJ7" s="49" t="s">
        <v>45</v>
      </c>
      <c r="AK7" s="50" t="s">
        <v>46</v>
      </c>
      <c r="AL7" s="49" t="s">
        <v>405</v>
      </c>
      <c r="AM7" s="50" t="s">
        <v>48</v>
      </c>
      <c r="AN7" s="51" t="s">
        <v>49</v>
      </c>
      <c r="AO7" s="51" t="s">
        <v>50</v>
      </c>
      <c r="AP7" s="51" t="s">
        <v>51</v>
      </c>
      <c r="AQ7" s="51" t="s">
        <v>52</v>
      </c>
      <c r="AR7" s="17" t="s">
        <v>14</v>
      </c>
      <c r="AS7" s="17" t="s">
        <v>3</v>
      </c>
      <c r="AT7" s="17" t="s">
        <v>4</v>
      </c>
      <c r="AU7" s="17" t="s">
        <v>5</v>
      </c>
      <c r="AV7" s="17" t="s">
        <v>6</v>
      </c>
      <c r="AW7" s="71" t="s">
        <v>399</v>
      </c>
      <c r="AX7" s="71" t="s">
        <v>400</v>
      </c>
      <c r="AY7" s="71" t="s">
        <v>401</v>
      </c>
      <c r="AZ7" s="71" t="s">
        <v>402</v>
      </c>
      <c r="BA7" s="71" t="s">
        <v>403</v>
      </c>
      <c r="BB7" s="72" t="s">
        <v>404</v>
      </c>
    </row>
    <row r="8" spans="2:54" s="47" customFormat="1" ht="82.5" customHeight="1">
      <c r="B8" s="112" t="s">
        <v>236</v>
      </c>
      <c r="C8" s="112"/>
      <c r="D8" s="112" t="s">
        <v>237</v>
      </c>
      <c r="E8" s="98" t="s">
        <v>338</v>
      </c>
      <c r="F8" s="44">
        <v>1</v>
      </c>
      <c r="G8" s="44">
        <v>0</v>
      </c>
      <c r="H8" s="44">
        <v>0</v>
      </c>
      <c r="I8" s="44">
        <v>0</v>
      </c>
      <c r="J8" s="44">
        <v>0</v>
      </c>
      <c r="K8" s="58">
        <f aca="true" t="shared" si="0" ref="K8:K14">+(I8+J8)/F8</f>
        <v>0</v>
      </c>
      <c r="L8" s="15" t="s">
        <v>238</v>
      </c>
      <c r="M8" s="15" t="s">
        <v>239</v>
      </c>
      <c r="N8" s="15">
        <v>0</v>
      </c>
      <c r="O8" s="15">
        <v>1</v>
      </c>
      <c r="P8" s="44">
        <v>1</v>
      </c>
      <c r="Q8" s="44">
        <v>0</v>
      </c>
      <c r="R8" s="44">
        <v>0</v>
      </c>
      <c r="S8" s="15">
        <v>0</v>
      </c>
      <c r="T8" s="15">
        <v>0</v>
      </c>
      <c r="U8" s="58">
        <f aca="true" t="shared" si="1" ref="U8:U13">+(S8+T8)/P8</f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7">
        <v>0</v>
      </c>
      <c r="AK8" s="37">
        <v>0</v>
      </c>
      <c r="AL8" s="35">
        <f>+V8+X8+Z8+AB8+AD8+AF8+AH8+AJ8</f>
        <v>0</v>
      </c>
      <c r="AM8" s="35">
        <f>+W8+Y8+AA8+AC8+AE8+AG8+AI8+AK8</f>
        <v>0</v>
      </c>
      <c r="AN8" s="100"/>
      <c r="AO8" s="100"/>
      <c r="AP8" s="100"/>
      <c r="AQ8" s="137" t="s">
        <v>318</v>
      </c>
      <c r="AR8" s="112" t="s">
        <v>235</v>
      </c>
      <c r="AS8" s="112" t="s">
        <v>231</v>
      </c>
      <c r="AT8" s="112" t="s">
        <v>232</v>
      </c>
      <c r="AU8" s="112" t="s">
        <v>233</v>
      </c>
      <c r="AV8" s="112" t="s">
        <v>234</v>
      </c>
      <c r="AW8" s="112">
        <v>800</v>
      </c>
      <c r="AX8" s="147">
        <v>0</v>
      </c>
      <c r="AY8" s="147">
        <v>0</v>
      </c>
      <c r="AZ8" s="147">
        <v>0</v>
      </c>
      <c r="BA8" s="112">
        <v>0</v>
      </c>
      <c r="BB8" s="112">
        <v>0</v>
      </c>
    </row>
    <row r="9" spans="2:54" s="47" customFormat="1" ht="101.25">
      <c r="B9" s="112"/>
      <c r="C9" s="112"/>
      <c r="D9" s="112"/>
      <c r="E9" s="98" t="s">
        <v>414</v>
      </c>
      <c r="F9" s="44">
        <v>1</v>
      </c>
      <c r="G9" s="44">
        <v>0</v>
      </c>
      <c r="H9" s="44">
        <v>0</v>
      </c>
      <c r="I9" s="44">
        <v>0</v>
      </c>
      <c r="J9" s="44">
        <v>0</v>
      </c>
      <c r="K9" s="58">
        <f t="shared" si="0"/>
        <v>0</v>
      </c>
      <c r="L9" s="15" t="s">
        <v>240</v>
      </c>
      <c r="M9" s="15" t="s">
        <v>241</v>
      </c>
      <c r="N9" s="15">
        <v>0</v>
      </c>
      <c r="O9" s="15">
        <v>1</v>
      </c>
      <c r="P9" s="44">
        <v>1</v>
      </c>
      <c r="Q9" s="44">
        <v>0</v>
      </c>
      <c r="R9" s="44">
        <v>0</v>
      </c>
      <c r="S9" s="15">
        <v>0</v>
      </c>
      <c r="T9" s="15">
        <v>0</v>
      </c>
      <c r="U9" s="58">
        <f t="shared" si="1"/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5">
        <f aca="true" t="shared" si="2" ref="AL9:AL14">+V9+X9+Z9+AB9+AD9+AF9+AH9+AJ9</f>
        <v>0</v>
      </c>
      <c r="AM9" s="35">
        <f aca="true" t="shared" si="3" ref="AM9:AM14">+W9+Y9+AA9+AC9+AE9+AG9+AI9+AK9</f>
        <v>0</v>
      </c>
      <c r="AN9" s="100"/>
      <c r="AO9" s="100"/>
      <c r="AP9" s="100"/>
      <c r="AQ9" s="138"/>
      <c r="AR9" s="112"/>
      <c r="AS9" s="112"/>
      <c r="AT9" s="112"/>
      <c r="AU9" s="112"/>
      <c r="AV9" s="112"/>
      <c r="AW9" s="112"/>
      <c r="AX9" s="148"/>
      <c r="AY9" s="148"/>
      <c r="AZ9" s="148"/>
      <c r="BA9" s="112"/>
      <c r="BB9" s="112"/>
    </row>
    <row r="10" spans="2:54" s="47" customFormat="1" ht="67.5">
      <c r="B10" s="112"/>
      <c r="C10" s="112"/>
      <c r="D10" s="112"/>
      <c r="E10" s="98" t="s">
        <v>340</v>
      </c>
      <c r="F10" s="44">
        <v>60</v>
      </c>
      <c r="G10" s="44">
        <v>0</v>
      </c>
      <c r="H10" s="44">
        <v>0</v>
      </c>
      <c r="I10" s="44">
        <v>0</v>
      </c>
      <c r="J10" s="44">
        <v>0</v>
      </c>
      <c r="K10" s="58">
        <f t="shared" si="0"/>
        <v>0</v>
      </c>
      <c r="L10" s="15" t="s">
        <v>242</v>
      </c>
      <c r="M10" s="15" t="s">
        <v>243</v>
      </c>
      <c r="N10" s="15">
        <v>150</v>
      </c>
      <c r="O10" s="15">
        <v>240</v>
      </c>
      <c r="P10" s="44">
        <v>60</v>
      </c>
      <c r="Q10" s="44">
        <v>0</v>
      </c>
      <c r="R10" s="44">
        <v>0</v>
      </c>
      <c r="S10" s="15">
        <v>0</v>
      </c>
      <c r="T10" s="15">
        <v>0</v>
      </c>
      <c r="U10" s="58">
        <f t="shared" si="1"/>
        <v>0</v>
      </c>
      <c r="V10" s="37">
        <v>40425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5">
        <f t="shared" si="2"/>
        <v>40425</v>
      </c>
      <c r="AM10" s="35">
        <f t="shared" si="3"/>
        <v>0</v>
      </c>
      <c r="AN10" s="100"/>
      <c r="AO10" s="100"/>
      <c r="AP10" s="100"/>
      <c r="AQ10" s="138"/>
      <c r="AR10" s="112"/>
      <c r="AS10" s="112"/>
      <c r="AT10" s="112"/>
      <c r="AU10" s="112"/>
      <c r="AV10" s="112"/>
      <c r="AW10" s="112"/>
      <c r="AX10" s="148"/>
      <c r="AY10" s="148"/>
      <c r="AZ10" s="148"/>
      <c r="BA10" s="112"/>
      <c r="BB10" s="112"/>
    </row>
    <row r="11" spans="2:54" s="47" customFormat="1" ht="90">
      <c r="B11" s="112" t="s">
        <v>244</v>
      </c>
      <c r="C11" s="112"/>
      <c r="D11" s="112"/>
      <c r="E11" s="98" t="s">
        <v>342</v>
      </c>
      <c r="F11" s="44">
        <v>1</v>
      </c>
      <c r="G11" s="44">
        <v>0</v>
      </c>
      <c r="H11" s="44">
        <v>0</v>
      </c>
      <c r="I11" s="44">
        <v>0</v>
      </c>
      <c r="J11" s="44">
        <v>0</v>
      </c>
      <c r="K11" s="58">
        <f t="shared" si="0"/>
        <v>0</v>
      </c>
      <c r="L11" s="15" t="s">
        <v>245</v>
      </c>
      <c r="M11" s="15" t="s">
        <v>246</v>
      </c>
      <c r="N11" s="15">
        <v>0</v>
      </c>
      <c r="O11" s="15">
        <v>1</v>
      </c>
      <c r="P11" s="44">
        <v>1</v>
      </c>
      <c r="Q11" s="44">
        <v>0</v>
      </c>
      <c r="R11" s="44">
        <v>0</v>
      </c>
      <c r="S11" s="15">
        <v>0</v>
      </c>
      <c r="T11" s="15">
        <v>0</v>
      </c>
      <c r="U11" s="58">
        <f t="shared" si="1"/>
        <v>0</v>
      </c>
      <c r="V11" s="37">
        <v>5000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5">
        <f t="shared" si="2"/>
        <v>5000</v>
      </c>
      <c r="AM11" s="35">
        <f t="shared" si="3"/>
        <v>0</v>
      </c>
      <c r="AN11" s="100"/>
      <c r="AO11" s="100"/>
      <c r="AP11" s="100"/>
      <c r="AQ11" s="138"/>
      <c r="AR11" s="112"/>
      <c r="AS11" s="112"/>
      <c r="AT11" s="112"/>
      <c r="AU11" s="112"/>
      <c r="AV11" s="112"/>
      <c r="AW11" s="112"/>
      <c r="AX11" s="148"/>
      <c r="AY11" s="148"/>
      <c r="AZ11" s="148"/>
      <c r="BA11" s="112"/>
      <c r="BB11" s="112"/>
    </row>
    <row r="12" spans="2:54" s="47" customFormat="1" ht="56.25">
      <c r="B12" s="112"/>
      <c r="C12" s="112"/>
      <c r="D12" s="112"/>
      <c r="E12" s="98" t="s">
        <v>343</v>
      </c>
      <c r="F12" s="44">
        <v>800</v>
      </c>
      <c r="G12" s="44">
        <v>0</v>
      </c>
      <c r="H12" s="44">
        <v>0</v>
      </c>
      <c r="I12" s="44">
        <v>0</v>
      </c>
      <c r="J12" s="44">
        <v>0</v>
      </c>
      <c r="K12" s="58">
        <f t="shared" si="0"/>
        <v>0</v>
      </c>
      <c r="L12" s="15" t="s">
        <v>247</v>
      </c>
      <c r="M12" s="15" t="s">
        <v>248</v>
      </c>
      <c r="N12" s="15" t="s">
        <v>249</v>
      </c>
      <c r="O12" s="15" t="s">
        <v>250</v>
      </c>
      <c r="P12" s="44">
        <v>800</v>
      </c>
      <c r="Q12" s="44">
        <v>0</v>
      </c>
      <c r="R12" s="44">
        <v>0</v>
      </c>
      <c r="S12" s="15">
        <v>0</v>
      </c>
      <c r="T12" s="15">
        <v>0</v>
      </c>
      <c r="U12" s="58">
        <f t="shared" si="1"/>
        <v>0</v>
      </c>
      <c r="V12" s="37">
        <v>25000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5">
        <f t="shared" si="2"/>
        <v>25000</v>
      </c>
      <c r="AM12" s="35">
        <f t="shared" si="3"/>
        <v>0</v>
      </c>
      <c r="AN12" s="100"/>
      <c r="AO12" s="100"/>
      <c r="AP12" s="100"/>
      <c r="AQ12" s="138"/>
      <c r="AR12" s="112"/>
      <c r="AS12" s="112"/>
      <c r="AT12" s="112"/>
      <c r="AU12" s="112"/>
      <c r="AV12" s="112"/>
      <c r="AW12" s="112"/>
      <c r="AX12" s="148"/>
      <c r="AY12" s="148"/>
      <c r="AZ12" s="148"/>
      <c r="BA12" s="112"/>
      <c r="BB12" s="112"/>
    </row>
    <row r="13" spans="2:54" s="47" customFormat="1" ht="67.5">
      <c r="B13" s="112"/>
      <c r="C13" s="112"/>
      <c r="D13" s="112"/>
      <c r="E13" s="98" t="s">
        <v>344</v>
      </c>
      <c r="F13" s="44">
        <v>80</v>
      </c>
      <c r="G13" s="44">
        <v>0</v>
      </c>
      <c r="H13" s="44">
        <v>0</v>
      </c>
      <c r="I13" s="44">
        <v>0</v>
      </c>
      <c r="J13" s="44">
        <v>0</v>
      </c>
      <c r="K13" s="58">
        <f t="shared" si="0"/>
        <v>0</v>
      </c>
      <c r="L13" s="15" t="s">
        <v>251</v>
      </c>
      <c r="M13" s="15" t="s">
        <v>252</v>
      </c>
      <c r="N13" s="15">
        <v>81</v>
      </c>
      <c r="O13" s="15">
        <v>320</v>
      </c>
      <c r="P13" s="44">
        <v>80</v>
      </c>
      <c r="Q13" s="44">
        <v>0</v>
      </c>
      <c r="R13" s="44">
        <v>0</v>
      </c>
      <c r="S13" s="15">
        <v>0</v>
      </c>
      <c r="T13" s="15">
        <v>0</v>
      </c>
      <c r="U13" s="58">
        <f t="shared" si="1"/>
        <v>0</v>
      </c>
      <c r="V13" s="37">
        <v>15000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5">
        <f t="shared" si="2"/>
        <v>15000</v>
      </c>
      <c r="AM13" s="35">
        <f t="shared" si="3"/>
        <v>0</v>
      </c>
      <c r="AN13" s="100"/>
      <c r="AO13" s="100"/>
      <c r="AP13" s="100"/>
      <c r="AQ13" s="138"/>
      <c r="AR13" s="112"/>
      <c r="AS13" s="112"/>
      <c r="AT13" s="112"/>
      <c r="AU13" s="112"/>
      <c r="AV13" s="112"/>
      <c r="AW13" s="112"/>
      <c r="AX13" s="148"/>
      <c r="AY13" s="148"/>
      <c r="AZ13" s="148"/>
      <c r="BA13" s="112"/>
      <c r="BB13" s="112"/>
    </row>
    <row r="14" spans="2:54" s="47" customFormat="1" ht="67.5">
      <c r="B14" s="112"/>
      <c r="C14" s="112"/>
      <c r="D14" s="112"/>
      <c r="E14" s="98" t="s">
        <v>345</v>
      </c>
      <c r="F14" s="44">
        <v>40</v>
      </c>
      <c r="G14" s="44">
        <v>0</v>
      </c>
      <c r="H14" s="44">
        <v>0</v>
      </c>
      <c r="I14" s="44">
        <v>0</v>
      </c>
      <c r="J14" s="44">
        <v>0</v>
      </c>
      <c r="K14" s="58">
        <f t="shared" si="0"/>
        <v>0</v>
      </c>
      <c r="L14" s="15" t="s">
        <v>253</v>
      </c>
      <c r="M14" s="15" t="s">
        <v>254</v>
      </c>
      <c r="N14" s="15">
        <v>10</v>
      </c>
      <c r="O14" s="15">
        <v>150</v>
      </c>
      <c r="P14" s="44">
        <v>40</v>
      </c>
      <c r="Q14" s="44">
        <v>0</v>
      </c>
      <c r="R14" s="44">
        <v>0</v>
      </c>
      <c r="S14" s="15">
        <v>0</v>
      </c>
      <c r="T14" s="15">
        <v>0</v>
      </c>
      <c r="U14" s="58" t="s">
        <v>415</v>
      </c>
      <c r="V14" s="37">
        <v>15000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5">
        <f t="shared" si="2"/>
        <v>15000</v>
      </c>
      <c r="AM14" s="35">
        <f t="shared" si="3"/>
        <v>0</v>
      </c>
      <c r="AN14" s="100"/>
      <c r="AO14" s="100"/>
      <c r="AP14" s="100"/>
      <c r="AQ14" s="159"/>
      <c r="AR14" s="112"/>
      <c r="AS14" s="112"/>
      <c r="AT14" s="112"/>
      <c r="AU14" s="112"/>
      <c r="AV14" s="112"/>
      <c r="AW14" s="112"/>
      <c r="AX14" s="158"/>
      <c r="AY14" s="158"/>
      <c r="AZ14" s="158"/>
      <c r="BA14" s="112"/>
      <c r="BB14" s="112"/>
    </row>
  </sheetData>
  <sheetProtection/>
  <mergeCells count="23">
    <mergeCell ref="B4:E4"/>
    <mergeCell ref="F4:J4"/>
    <mergeCell ref="AW8:AW14"/>
    <mergeCell ref="AY8:AY14"/>
    <mergeCell ref="AX8:AX14"/>
    <mergeCell ref="F5:J5"/>
    <mergeCell ref="B5:E5"/>
    <mergeCell ref="B11:B14"/>
    <mergeCell ref="AQ8:AQ14"/>
    <mergeCell ref="B8:B10"/>
    <mergeCell ref="D8:D14"/>
    <mergeCell ref="C8:C14"/>
    <mergeCell ref="BB8:BB14"/>
    <mergeCell ref="AR8:AR14"/>
    <mergeCell ref="AS8:AS14"/>
    <mergeCell ref="AT8:AT14"/>
    <mergeCell ref="AU8:AU14"/>
    <mergeCell ref="M1:V1"/>
    <mergeCell ref="M2:V2"/>
    <mergeCell ref="AZ8:AZ14"/>
    <mergeCell ref="AN6:AQ6"/>
    <mergeCell ref="BA8:BA14"/>
    <mergeCell ref="AV8:AV1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9"/>
  <sheetViews>
    <sheetView showGridLines="0" zoomScale="85" zoomScaleNormal="85" zoomScalePageLayoutView="0" workbookViewId="0" topLeftCell="E1">
      <selection activeCell="I1" sqref="I1"/>
    </sheetView>
  </sheetViews>
  <sheetFormatPr defaultColWidth="11.421875" defaultRowHeight="15"/>
  <cols>
    <col min="1" max="1" width="11.421875" style="14" customWidth="1"/>
    <col min="2" max="2" width="17.28125" style="14" customWidth="1"/>
    <col min="3" max="3" width="11.421875" style="14" customWidth="1"/>
    <col min="4" max="4" width="26.7109375" style="14" customWidth="1"/>
    <col min="5" max="5" width="14.8515625" style="14" customWidth="1"/>
    <col min="6" max="8" width="14.140625" style="14" customWidth="1"/>
    <col min="9" max="9" width="14.421875" style="14" customWidth="1"/>
    <col min="10" max="10" width="14.28125" style="14" customWidth="1"/>
    <col min="11" max="11" width="11.421875" style="14" customWidth="1"/>
    <col min="12" max="12" width="18.8515625" style="14" customWidth="1"/>
    <col min="13" max="13" width="13.00390625" style="14" customWidth="1"/>
    <col min="14" max="14" width="12.7109375" style="14" customWidth="1"/>
    <col min="15" max="15" width="12.421875" style="14" customWidth="1"/>
    <col min="16" max="18" width="16.00390625" style="14" customWidth="1"/>
    <col min="19" max="19" width="14.140625" style="14" customWidth="1"/>
    <col min="20" max="20" width="14.28125" style="14" customWidth="1"/>
    <col min="21" max="21" width="13.00390625" style="14" customWidth="1"/>
    <col min="22" max="22" width="12.140625" style="14" bestFit="1" customWidth="1"/>
    <col min="23" max="23" width="9.8515625" style="14" bestFit="1" customWidth="1"/>
    <col min="24" max="28" width="5.57421875" style="14" bestFit="1" customWidth="1"/>
    <col min="29" max="29" width="3.28125" style="14" bestFit="1" customWidth="1"/>
    <col min="30" max="30" width="5.57421875" style="14" bestFit="1" customWidth="1"/>
    <col min="31" max="31" width="3.28125" style="14" bestFit="1" customWidth="1"/>
    <col min="32" max="32" width="12.140625" style="14" bestFit="1" customWidth="1"/>
    <col min="33" max="33" width="9.8515625" style="14" bestFit="1" customWidth="1"/>
    <col min="34" max="34" width="12.140625" style="14" bestFit="1" customWidth="1"/>
    <col min="35" max="35" width="9.8515625" style="14" bestFit="1" customWidth="1"/>
    <col min="36" max="36" width="8.140625" style="14" bestFit="1" customWidth="1"/>
    <col min="37" max="37" width="8.421875" style="14" customWidth="1"/>
    <col min="38" max="38" width="7.7109375" style="14" bestFit="1" customWidth="1"/>
    <col min="39" max="39" width="11.140625" style="14" customWidth="1"/>
    <col min="40" max="40" width="5.57421875" style="14" bestFit="1" customWidth="1"/>
    <col min="41" max="41" width="10.7109375" style="14" customWidth="1"/>
    <col min="42" max="42" width="8.00390625" style="14" customWidth="1"/>
    <col min="43" max="43" width="5.57421875" style="14" bestFit="1" customWidth="1"/>
    <col min="44" max="44" width="20.140625" style="14" customWidth="1"/>
    <col min="45" max="16384" width="11.421875" style="14" customWidth="1"/>
  </cols>
  <sheetData>
    <row r="1" spans="2:44" s="26" customFormat="1" ht="11.25">
      <c r="B1" s="27"/>
      <c r="C1" s="27"/>
      <c r="D1" s="27"/>
      <c r="E1" s="27"/>
      <c r="F1" s="27"/>
      <c r="G1" s="27"/>
      <c r="H1" s="27"/>
      <c r="J1" s="27"/>
      <c r="K1" s="27"/>
      <c r="L1" s="27"/>
      <c r="M1" s="190" t="s">
        <v>313</v>
      </c>
      <c r="N1" s="190"/>
      <c r="O1" s="190"/>
      <c r="P1" s="190"/>
      <c r="Q1" s="190"/>
      <c r="R1" s="190"/>
      <c r="S1" s="190"/>
      <c r="T1" s="190"/>
      <c r="U1" s="190"/>
      <c r="V1" s="190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</row>
    <row r="2" spans="2:44" s="26" customFormat="1" ht="11.25">
      <c r="B2" s="27"/>
      <c r="C2" s="27"/>
      <c r="D2" s="27"/>
      <c r="E2" s="27"/>
      <c r="F2" s="27"/>
      <c r="G2" s="27"/>
      <c r="H2" s="27"/>
      <c r="J2" s="27"/>
      <c r="K2" s="27"/>
      <c r="L2" s="27"/>
      <c r="M2" s="190" t="s">
        <v>0</v>
      </c>
      <c r="N2" s="190"/>
      <c r="O2" s="190"/>
      <c r="P2" s="190"/>
      <c r="Q2" s="190"/>
      <c r="R2" s="190"/>
      <c r="S2" s="190"/>
      <c r="T2" s="190"/>
      <c r="U2" s="190"/>
      <c r="V2" s="190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</row>
    <row r="3" ht="11.25"/>
    <row r="4" spans="2:44" s="2" customFormat="1" ht="11.25">
      <c r="B4" s="144" t="s">
        <v>1</v>
      </c>
      <c r="C4" s="145"/>
      <c r="D4" s="145"/>
      <c r="E4" s="146"/>
      <c r="F4" s="144" t="s">
        <v>2</v>
      </c>
      <c r="G4" s="145"/>
      <c r="H4" s="145"/>
      <c r="I4" s="145"/>
      <c r="J4" s="146"/>
      <c r="AN4" s="38"/>
      <c r="AO4" s="38"/>
      <c r="AP4" s="38"/>
      <c r="AQ4" s="38"/>
      <c r="AR4" s="11"/>
    </row>
    <row r="5" spans="2:44" s="2" customFormat="1" ht="11.25">
      <c r="B5" s="155" t="s">
        <v>10</v>
      </c>
      <c r="C5" s="156"/>
      <c r="D5" s="156"/>
      <c r="E5" s="157"/>
      <c r="F5" s="150" t="s">
        <v>11</v>
      </c>
      <c r="G5" s="151"/>
      <c r="H5" s="151"/>
      <c r="I5" s="151"/>
      <c r="J5" s="152"/>
      <c r="AN5" s="38"/>
      <c r="AO5" s="38"/>
      <c r="AP5" s="38"/>
      <c r="AQ5" s="38"/>
      <c r="AR5" s="11"/>
    </row>
    <row r="6" spans="40:43" s="2" customFormat="1" ht="12" thickBot="1">
      <c r="AN6" s="140" t="s">
        <v>316</v>
      </c>
      <c r="AO6" s="140"/>
      <c r="AP6" s="140"/>
      <c r="AQ6" s="140"/>
    </row>
    <row r="7" spans="1:54" s="2" customFormat="1" ht="90">
      <c r="A7" s="25">
        <v>1</v>
      </c>
      <c r="B7" s="66" t="s">
        <v>15</v>
      </c>
      <c r="C7" s="67" t="s">
        <v>16</v>
      </c>
      <c r="D7" s="67" t="s">
        <v>17</v>
      </c>
      <c r="E7" s="67" t="s">
        <v>18</v>
      </c>
      <c r="F7" s="67" t="s">
        <v>19</v>
      </c>
      <c r="G7" s="67" t="s">
        <v>390</v>
      </c>
      <c r="H7" s="67" t="s">
        <v>391</v>
      </c>
      <c r="I7" s="67" t="s">
        <v>20</v>
      </c>
      <c r="J7" s="67" t="s">
        <v>21</v>
      </c>
      <c r="K7" s="67" t="s">
        <v>22</v>
      </c>
      <c r="L7" s="67" t="s">
        <v>23</v>
      </c>
      <c r="M7" s="67" t="s">
        <v>24</v>
      </c>
      <c r="N7" s="67" t="s">
        <v>25</v>
      </c>
      <c r="O7" s="67" t="s">
        <v>26</v>
      </c>
      <c r="P7" s="67" t="s">
        <v>393</v>
      </c>
      <c r="Q7" s="67" t="s">
        <v>394</v>
      </c>
      <c r="R7" s="67" t="s">
        <v>395</v>
      </c>
      <c r="S7" s="67" t="s">
        <v>396</v>
      </c>
      <c r="T7" s="67" t="s">
        <v>397</v>
      </c>
      <c r="U7" s="67" t="s">
        <v>398</v>
      </c>
      <c r="V7" s="68" t="s">
        <v>31</v>
      </c>
      <c r="W7" s="69" t="s">
        <v>32</v>
      </c>
      <c r="X7" s="68" t="s">
        <v>33</v>
      </c>
      <c r="Y7" s="69" t="s">
        <v>34</v>
      </c>
      <c r="Z7" s="68" t="s">
        <v>35</v>
      </c>
      <c r="AA7" s="69" t="s">
        <v>36</v>
      </c>
      <c r="AB7" s="68" t="s">
        <v>37</v>
      </c>
      <c r="AC7" s="69" t="s">
        <v>38</v>
      </c>
      <c r="AD7" s="68" t="s">
        <v>39</v>
      </c>
      <c r="AE7" s="69" t="s">
        <v>40</v>
      </c>
      <c r="AF7" s="68" t="s">
        <v>41</v>
      </c>
      <c r="AG7" s="69" t="s">
        <v>42</v>
      </c>
      <c r="AH7" s="68" t="s">
        <v>43</v>
      </c>
      <c r="AI7" s="69" t="s">
        <v>44</v>
      </c>
      <c r="AJ7" s="68" t="s">
        <v>45</v>
      </c>
      <c r="AK7" s="69" t="s">
        <v>46</v>
      </c>
      <c r="AL7" s="68" t="s">
        <v>405</v>
      </c>
      <c r="AM7" s="69" t="s">
        <v>406</v>
      </c>
      <c r="AN7" s="70" t="s">
        <v>49</v>
      </c>
      <c r="AO7" s="70" t="s">
        <v>50</v>
      </c>
      <c r="AP7" s="70" t="s">
        <v>51</v>
      </c>
      <c r="AQ7" s="70" t="s">
        <v>52</v>
      </c>
      <c r="AR7" s="81" t="s">
        <v>14</v>
      </c>
      <c r="AS7" s="81" t="s">
        <v>3</v>
      </c>
      <c r="AT7" s="81" t="s">
        <v>4</v>
      </c>
      <c r="AU7" s="71" t="s">
        <v>5</v>
      </c>
      <c r="AV7" s="71" t="s">
        <v>6</v>
      </c>
      <c r="AW7" s="71" t="s">
        <v>399</v>
      </c>
      <c r="AX7" s="71" t="s">
        <v>400</v>
      </c>
      <c r="AY7" s="71" t="s">
        <v>401</v>
      </c>
      <c r="AZ7" s="71" t="s">
        <v>402</v>
      </c>
      <c r="BA7" s="71" t="s">
        <v>403</v>
      </c>
      <c r="BB7" s="72" t="s">
        <v>404</v>
      </c>
    </row>
    <row r="8" spans="2:54" s="46" customFormat="1" ht="102" thickBot="1">
      <c r="B8" s="82" t="s">
        <v>54</v>
      </c>
      <c r="C8" s="39"/>
      <c r="D8" s="16" t="s">
        <v>55</v>
      </c>
      <c r="E8" s="16" t="s">
        <v>407</v>
      </c>
      <c r="F8" s="42">
        <v>1</v>
      </c>
      <c r="G8" s="42">
        <v>0</v>
      </c>
      <c r="H8" s="42">
        <v>0</v>
      </c>
      <c r="I8" s="42">
        <v>0</v>
      </c>
      <c r="J8" s="42">
        <v>0</v>
      </c>
      <c r="K8" s="111">
        <f>+(I8+J8)/F8</f>
        <v>0</v>
      </c>
      <c r="L8" s="30" t="s">
        <v>56</v>
      </c>
      <c r="M8" s="30" t="s">
        <v>57</v>
      </c>
      <c r="N8" s="30">
        <v>0</v>
      </c>
      <c r="O8" s="30">
        <v>1</v>
      </c>
      <c r="P8" s="16">
        <v>1</v>
      </c>
      <c r="Q8" s="16">
        <v>0</v>
      </c>
      <c r="R8" s="16">
        <v>0</v>
      </c>
      <c r="S8" s="42">
        <v>0</v>
      </c>
      <c r="T8" s="42">
        <v>0</v>
      </c>
      <c r="U8" s="110">
        <f>+(S8+T8)/P8</f>
        <v>0</v>
      </c>
      <c r="V8" s="29">
        <v>40000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f>+V8+X8+Z8+AB8+AD8+AF8+AH8+AJ8</f>
        <v>40000</v>
      </c>
      <c r="AM8" s="29">
        <f>+W8+Y8+AA8+AC8+AE8+AG8+AI8+AK8</f>
        <v>0</v>
      </c>
      <c r="AN8" s="16"/>
      <c r="AO8" s="16"/>
      <c r="AP8" s="101"/>
      <c r="AQ8" s="101" t="s">
        <v>328</v>
      </c>
      <c r="AR8" s="83" t="s">
        <v>53</v>
      </c>
      <c r="AS8" s="84" t="s">
        <v>12</v>
      </c>
      <c r="AT8" s="84" t="s">
        <v>13</v>
      </c>
      <c r="AU8" s="85">
        <v>0</v>
      </c>
      <c r="AV8" s="85">
        <v>1</v>
      </c>
      <c r="AW8" s="56">
        <v>1</v>
      </c>
      <c r="AX8" s="56">
        <v>0</v>
      </c>
      <c r="AY8" s="56">
        <v>0</v>
      </c>
      <c r="AZ8" s="56">
        <v>0</v>
      </c>
      <c r="BA8" s="56">
        <v>0</v>
      </c>
      <c r="BB8" s="86">
        <v>0</v>
      </c>
    </row>
    <row r="9" spans="2:54" s="46" customFormat="1" ht="11.25">
      <c r="B9" s="33"/>
      <c r="C9" s="28"/>
      <c r="D9" s="10"/>
      <c r="E9" s="28"/>
      <c r="F9" s="28"/>
      <c r="G9" s="28"/>
      <c r="H9" s="28"/>
      <c r="I9" s="77"/>
      <c r="J9" s="28"/>
      <c r="K9" s="28"/>
      <c r="L9" s="33"/>
      <c r="M9" s="33"/>
      <c r="N9" s="33"/>
      <c r="O9" s="33"/>
      <c r="P9" s="10"/>
      <c r="Q9" s="10"/>
      <c r="R9" s="10"/>
      <c r="S9" s="28"/>
      <c r="T9" s="28"/>
      <c r="U9" s="28"/>
      <c r="V9" s="32"/>
      <c r="W9" s="10"/>
      <c r="X9" s="32"/>
      <c r="Y9" s="10"/>
      <c r="Z9" s="32"/>
      <c r="AA9" s="10"/>
      <c r="AB9" s="32"/>
      <c r="AC9" s="10"/>
      <c r="AD9" s="32"/>
      <c r="AE9" s="10"/>
      <c r="AF9" s="32"/>
      <c r="AG9" s="10"/>
      <c r="AH9" s="32"/>
      <c r="AI9" s="10"/>
      <c r="AJ9" s="32"/>
      <c r="AK9" s="10"/>
      <c r="AL9" s="10"/>
      <c r="AM9" s="10"/>
      <c r="AN9" s="10"/>
      <c r="AO9" s="10"/>
      <c r="AP9" s="10"/>
      <c r="AQ9" s="10"/>
      <c r="AR9" s="78"/>
      <c r="AS9" s="76"/>
      <c r="AT9" s="76"/>
      <c r="AU9" s="76"/>
      <c r="AV9" s="76"/>
      <c r="AW9" s="43"/>
      <c r="AX9" s="43"/>
      <c r="AY9" s="43"/>
      <c r="AZ9" s="43"/>
      <c r="BA9" s="43"/>
      <c r="BB9" s="76"/>
    </row>
    <row r="10" s="2" customFormat="1" ht="12" thickBot="1"/>
    <row r="11" spans="1:54" s="2" customFormat="1" ht="90">
      <c r="A11" s="25">
        <v>2</v>
      </c>
      <c r="B11" s="3" t="s">
        <v>15</v>
      </c>
      <c r="C11" s="5" t="s">
        <v>16</v>
      </c>
      <c r="D11" s="4" t="s">
        <v>17</v>
      </c>
      <c r="E11" s="4" t="s">
        <v>18</v>
      </c>
      <c r="F11" s="4" t="s">
        <v>19</v>
      </c>
      <c r="G11" s="67" t="s">
        <v>390</v>
      </c>
      <c r="H11" s="67" t="s">
        <v>391</v>
      </c>
      <c r="I11" s="4" t="s">
        <v>20</v>
      </c>
      <c r="J11" s="4" t="s">
        <v>21</v>
      </c>
      <c r="K11" s="4" t="s">
        <v>22</v>
      </c>
      <c r="L11" s="4" t="s">
        <v>23</v>
      </c>
      <c r="M11" s="4" t="s">
        <v>24</v>
      </c>
      <c r="N11" s="4" t="s">
        <v>25</v>
      </c>
      <c r="O11" s="4" t="s">
        <v>26</v>
      </c>
      <c r="P11" s="67" t="s">
        <v>393</v>
      </c>
      <c r="Q11" s="67" t="s">
        <v>394</v>
      </c>
      <c r="R11" s="67" t="s">
        <v>395</v>
      </c>
      <c r="S11" s="67" t="s">
        <v>396</v>
      </c>
      <c r="T11" s="67" t="s">
        <v>397</v>
      </c>
      <c r="U11" s="67" t="s">
        <v>398</v>
      </c>
      <c r="V11" s="6" t="s">
        <v>31</v>
      </c>
      <c r="W11" s="7" t="s">
        <v>32</v>
      </c>
      <c r="X11" s="6" t="s">
        <v>33</v>
      </c>
      <c r="Y11" s="7" t="s">
        <v>34</v>
      </c>
      <c r="Z11" s="6" t="s">
        <v>35</v>
      </c>
      <c r="AA11" s="7" t="s">
        <v>36</v>
      </c>
      <c r="AB11" s="6" t="s">
        <v>37</v>
      </c>
      <c r="AC11" s="7" t="s">
        <v>38</v>
      </c>
      <c r="AD11" s="6" t="s">
        <v>39</v>
      </c>
      <c r="AE11" s="7" t="s">
        <v>40</v>
      </c>
      <c r="AF11" s="6" t="s">
        <v>41</v>
      </c>
      <c r="AG11" s="7" t="s">
        <v>42</v>
      </c>
      <c r="AH11" s="6" t="s">
        <v>43</v>
      </c>
      <c r="AI11" s="7" t="s">
        <v>44</v>
      </c>
      <c r="AJ11" s="6" t="s">
        <v>45</v>
      </c>
      <c r="AK11" s="7" t="s">
        <v>46</v>
      </c>
      <c r="AL11" s="68" t="s">
        <v>405</v>
      </c>
      <c r="AM11" s="69" t="s">
        <v>406</v>
      </c>
      <c r="AN11" s="8" t="s">
        <v>49</v>
      </c>
      <c r="AO11" s="8" t="s">
        <v>50</v>
      </c>
      <c r="AP11" s="8" t="s">
        <v>51</v>
      </c>
      <c r="AQ11" s="9" t="s">
        <v>52</v>
      </c>
      <c r="AR11" s="81" t="s">
        <v>14</v>
      </c>
      <c r="AS11" s="87" t="s">
        <v>3</v>
      </c>
      <c r="AT11" s="87" t="s">
        <v>4</v>
      </c>
      <c r="AU11" s="71" t="s">
        <v>5</v>
      </c>
      <c r="AV11" s="71" t="s">
        <v>6</v>
      </c>
      <c r="AW11" s="71" t="s">
        <v>399</v>
      </c>
      <c r="AX11" s="71" t="s">
        <v>400</v>
      </c>
      <c r="AY11" s="71" t="s">
        <v>401</v>
      </c>
      <c r="AZ11" s="71" t="s">
        <v>402</v>
      </c>
      <c r="BA11" s="71" t="s">
        <v>403</v>
      </c>
      <c r="BB11" s="72" t="s">
        <v>404</v>
      </c>
    </row>
    <row r="12" spans="2:54" s="2" customFormat="1" ht="101.25" customHeight="1" thickBot="1">
      <c r="B12" s="175" t="s">
        <v>63</v>
      </c>
      <c r="C12" s="147"/>
      <c r="D12" s="147" t="s">
        <v>55</v>
      </c>
      <c r="E12" s="98" t="s">
        <v>325</v>
      </c>
      <c r="F12" s="15">
        <v>120</v>
      </c>
      <c r="G12" s="15">
        <v>0</v>
      </c>
      <c r="H12" s="15">
        <v>0</v>
      </c>
      <c r="I12" s="15">
        <v>0</v>
      </c>
      <c r="J12" s="15">
        <v>0</v>
      </c>
      <c r="K12" s="111">
        <f>+(I12+J12)/F12</f>
        <v>0</v>
      </c>
      <c r="L12" s="36" t="s">
        <v>64</v>
      </c>
      <c r="M12" s="36" t="s">
        <v>65</v>
      </c>
      <c r="N12" s="36">
        <v>230</v>
      </c>
      <c r="O12" s="36">
        <v>480</v>
      </c>
      <c r="P12" s="15">
        <v>120</v>
      </c>
      <c r="Q12" s="15">
        <v>0</v>
      </c>
      <c r="R12" s="15">
        <v>0</v>
      </c>
      <c r="S12" s="15">
        <v>0</v>
      </c>
      <c r="T12" s="15">
        <v>0</v>
      </c>
      <c r="U12" s="110">
        <f>+(S12+T12)/P12</f>
        <v>0</v>
      </c>
      <c r="V12" s="35">
        <v>50000</v>
      </c>
      <c r="W12" s="29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/>
      <c r="AL12" s="35">
        <f>+V12+X12+Z12+AB12+AD12+AF12+AH12+AJ12</f>
        <v>50000</v>
      </c>
      <c r="AM12" s="35">
        <f>+W12+Y12+AA12+AC12+AE12+AG12+AI12+AK12</f>
        <v>0</v>
      </c>
      <c r="AN12" s="147"/>
      <c r="AO12" s="137"/>
      <c r="AP12" s="137"/>
      <c r="AQ12" s="137" t="s">
        <v>328</v>
      </c>
      <c r="AR12" s="177" t="s">
        <v>62</v>
      </c>
      <c r="AS12" s="165" t="s">
        <v>58</v>
      </c>
      <c r="AT12" s="165" t="s">
        <v>59</v>
      </c>
      <c r="AU12" s="165" t="s">
        <v>60</v>
      </c>
      <c r="AV12" s="165" t="s">
        <v>61</v>
      </c>
      <c r="AW12" s="165">
        <v>3</v>
      </c>
      <c r="AX12" s="162">
        <v>0</v>
      </c>
      <c r="AY12" s="162">
        <v>0</v>
      </c>
      <c r="AZ12" s="162">
        <v>0</v>
      </c>
      <c r="BA12" s="165">
        <v>0</v>
      </c>
      <c r="BB12" s="170">
        <v>0</v>
      </c>
    </row>
    <row r="13" spans="2:54" s="2" customFormat="1" ht="135.75" thickBot="1">
      <c r="B13" s="189"/>
      <c r="C13" s="149"/>
      <c r="D13" s="149"/>
      <c r="E13" s="102" t="s">
        <v>326</v>
      </c>
      <c r="F13" s="16">
        <v>3</v>
      </c>
      <c r="G13" s="16">
        <v>0</v>
      </c>
      <c r="H13" s="16">
        <v>0</v>
      </c>
      <c r="I13" s="16">
        <v>0</v>
      </c>
      <c r="J13" s="16">
        <v>0</v>
      </c>
      <c r="K13" s="111">
        <f>+(I13+J13)/F13</f>
        <v>0</v>
      </c>
      <c r="L13" s="30" t="s">
        <v>66</v>
      </c>
      <c r="M13" s="30" t="s">
        <v>67</v>
      </c>
      <c r="N13" s="30">
        <v>0</v>
      </c>
      <c r="O13" s="30">
        <v>11</v>
      </c>
      <c r="P13" s="16">
        <v>3</v>
      </c>
      <c r="Q13" s="16">
        <v>0</v>
      </c>
      <c r="R13" s="16">
        <v>0</v>
      </c>
      <c r="S13" s="16">
        <v>0</v>
      </c>
      <c r="T13" s="16">
        <v>0</v>
      </c>
      <c r="U13" s="110">
        <f>+(S13+T13)/P13</f>
        <v>0</v>
      </c>
      <c r="V13" s="29">
        <v>50000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f>+V13+X13+Z13+AB13+AD13+AF13+AH13+AJ13</f>
        <v>50000</v>
      </c>
      <c r="AM13" s="29">
        <f>+W13+Y13+AA13+AC13+AE13+AG13+AI13+AK13</f>
        <v>0</v>
      </c>
      <c r="AN13" s="149"/>
      <c r="AO13" s="139"/>
      <c r="AP13" s="139"/>
      <c r="AQ13" s="139"/>
      <c r="AR13" s="179"/>
      <c r="AS13" s="167"/>
      <c r="AT13" s="167"/>
      <c r="AU13" s="167"/>
      <c r="AV13" s="167"/>
      <c r="AW13" s="167"/>
      <c r="AX13" s="164"/>
      <c r="AY13" s="164"/>
      <c r="AZ13" s="164"/>
      <c r="BA13" s="167"/>
      <c r="BB13" s="171"/>
    </row>
    <row r="14" spans="2:44" s="2" customFormat="1" ht="11.25">
      <c r="B14" s="33"/>
      <c r="C14" s="10"/>
      <c r="D14" s="10"/>
      <c r="E14" s="28"/>
      <c r="F14" s="28"/>
      <c r="G14" s="28"/>
      <c r="H14" s="28"/>
      <c r="I14" s="28"/>
      <c r="J14" s="28"/>
      <c r="K14" s="28"/>
      <c r="L14" s="33"/>
      <c r="M14" s="33"/>
      <c r="N14" s="33"/>
      <c r="O14" s="33"/>
      <c r="P14" s="10"/>
      <c r="Q14" s="10"/>
      <c r="R14" s="10"/>
      <c r="S14" s="10"/>
      <c r="T14" s="32"/>
      <c r="U14" s="10"/>
      <c r="V14" s="32"/>
      <c r="W14" s="10"/>
      <c r="X14" s="32"/>
      <c r="Y14" s="10"/>
      <c r="Z14" s="32"/>
      <c r="AA14" s="10"/>
      <c r="AB14" s="32"/>
      <c r="AC14" s="10"/>
      <c r="AD14" s="32"/>
      <c r="AE14" s="10"/>
      <c r="AF14" s="32"/>
      <c r="AG14" s="10"/>
      <c r="AH14" s="32"/>
      <c r="AI14" s="10"/>
      <c r="AJ14" s="32"/>
      <c r="AK14" s="10"/>
      <c r="AL14" s="10"/>
      <c r="AM14" s="10"/>
      <c r="AN14" s="10"/>
      <c r="AO14" s="10"/>
      <c r="AP14" s="10"/>
      <c r="AQ14" s="10"/>
      <c r="AR14" s="78"/>
    </row>
    <row r="15" s="2" customFormat="1" ht="12" thickBot="1"/>
    <row r="16" spans="1:54" s="2" customFormat="1" ht="90">
      <c r="A16" s="25">
        <v>3</v>
      </c>
      <c r="B16" s="66" t="s">
        <v>15</v>
      </c>
      <c r="C16" s="67" t="s">
        <v>16</v>
      </c>
      <c r="D16" s="67" t="s">
        <v>17</v>
      </c>
      <c r="E16" s="67" t="s">
        <v>18</v>
      </c>
      <c r="F16" s="67" t="s">
        <v>19</v>
      </c>
      <c r="G16" s="67" t="s">
        <v>390</v>
      </c>
      <c r="H16" s="67" t="s">
        <v>391</v>
      </c>
      <c r="I16" s="67" t="s">
        <v>20</v>
      </c>
      <c r="J16" s="67" t="s">
        <v>21</v>
      </c>
      <c r="K16" s="67" t="s">
        <v>22</v>
      </c>
      <c r="L16" s="67" t="s">
        <v>23</v>
      </c>
      <c r="M16" s="67" t="s">
        <v>24</v>
      </c>
      <c r="N16" s="67" t="s">
        <v>25</v>
      </c>
      <c r="O16" s="67" t="s">
        <v>26</v>
      </c>
      <c r="P16" s="67" t="s">
        <v>393</v>
      </c>
      <c r="Q16" s="67" t="s">
        <v>394</v>
      </c>
      <c r="R16" s="67" t="s">
        <v>395</v>
      </c>
      <c r="S16" s="67" t="s">
        <v>396</v>
      </c>
      <c r="T16" s="67" t="s">
        <v>397</v>
      </c>
      <c r="U16" s="67" t="s">
        <v>398</v>
      </c>
      <c r="V16" s="68" t="s">
        <v>31</v>
      </c>
      <c r="W16" s="69" t="s">
        <v>32</v>
      </c>
      <c r="X16" s="68" t="s">
        <v>33</v>
      </c>
      <c r="Y16" s="69" t="s">
        <v>34</v>
      </c>
      <c r="Z16" s="68" t="s">
        <v>35</v>
      </c>
      <c r="AA16" s="69" t="s">
        <v>36</v>
      </c>
      <c r="AB16" s="68" t="s">
        <v>37</v>
      </c>
      <c r="AC16" s="69" t="s">
        <v>38</v>
      </c>
      <c r="AD16" s="68" t="s">
        <v>39</v>
      </c>
      <c r="AE16" s="69" t="s">
        <v>40</v>
      </c>
      <c r="AF16" s="68" t="s">
        <v>41</v>
      </c>
      <c r="AG16" s="69" t="s">
        <v>42</v>
      </c>
      <c r="AH16" s="68" t="s">
        <v>43</v>
      </c>
      <c r="AI16" s="69" t="s">
        <v>44</v>
      </c>
      <c r="AJ16" s="68" t="s">
        <v>45</v>
      </c>
      <c r="AK16" s="69" t="s">
        <v>46</v>
      </c>
      <c r="AL16" s="68" t="s">
        <v>405</v>
      </c>
      <c r="AM16" s="69" t="s">
        <v>406</v>
      </c>
      <c r="AN16" s="70" t="s">
        <v>49</v>
      </c>
      <c r="AO16" s="70" t="s">
        <v>50</v>
      </c>
      <c r="AP16" s="70" t="s">
        <v>51</v>
      </c>
      <c r="AQ16" s="70" t="s">
        <v>52</v>
      </c>
      <c r="AR16" s="81" t="s">
        <v>14</v>
      </c>
      <c r="AS16" s="81" t="s">
        <v>3</v>
      </c>
      <c r="AT16" s="81" t="s">
        <v>4</v>
      </c>
      <c r="AU16" s="71" t="s">
        <v>5</v>
      </c>
      <c r="AV16" s="71" t="s">
        <v>6</v>
      </c>
      <c r="AW16" s="71" t="s">
        <v>399</v>
      </c>
      <c r="AX16" s="71" t="s">
        <v>400</v>
      </c>
      <c r="AY16" s="71" t="s">
        <v>401</v>
      </c>
      <c r="AZ16" s="71" t="s">
        <v>402</v>
      </c>
      <c r="BA16" s="71" t="s">
        <v>403</v>
      </c>
      <c r="BB16" s="72" t="s">
        <v>404</v>
      </c>
    </row>
    <row r="17" spans="2:54" s="2" customFormat="1" ht="112.5" customHeight="1">
      <c r="B17" s="129" t="s">
        <v>63</v>
      </c>
      <c r="C17" s="183"/>
      <c r="D17" s="185" t="s">
        <v>55</v>
      </c>
      <c r="E17" s="98" t="s">
        <v>327</v>
      </c>
      <c r="F17" s="44">
        <v>3</v>
      </c>
      <c r="G17" s="44">
        <v>0</v>
      </c>
      <c r="H17" s="44">
        <v>0</v>
      </c>
      <c r="I17" s="44">
        <v>0</v>
      </c>
      <c r="J17" s="44">
        <v>0</v>
      </c>
      <c r="K17" s="111">
        <f>+(I17+J17)/F17</f>
        <v>0</v>
      </c>
      <c r="L17" s="36" t="s">
        <v>72</v>
      </c>
      <c r="M17" s="36" t="s">
        <v>73</v>
      </c>
      <c r="N17" s="36">
        <v>4</v>
      </c>
      <c r="O17" s="36">
        <v>12</v>
      </c>
      <c r="P17" s="15">
        <v>3</v>
      </c>
      <c r="Q17" s="15">
        <v>0</v>
      </c>
      <c r="R17" s="15">
        <v>0</v>
      </c>
      <c r="S17" s="15">
        <v>0</v>
      </c>
      <c r="T17" s="15">
        <v>0</v>
      </c>
      <c r="U17" s="110">
        <f>+(S17+T17)/P17</f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f>+V17+X17+Z17+AB17+AD17+AF17+AH17+AJ17</f>
        <v>0</v>
      </c>
      <c r="AM17" s="35">
        <f>+W17+Y17+AA17+AC17+AE17+AG17+AI17+AK17</f>
        <v>0</v>
      </c>
      <c r="AN17" s="187"/>
      <c r="AO17" s="106"/>
      <c r="AP17" s="137"/>
      <c r="AQ17" s="137" t="s">
        <v>328</v>
      </c>
      <c r="AR17" s="173" t="s">
        <v>62</v>
      </c>
      <c r="AS17" s="168" t="s">
        <v>68</v>
      </c>
      <c r="AT17" s="168" t="s">
        <v>69</v>
      </c>
      <c r="AU17" s="168" t="s">
        <v>70</v>
      </c>
      <c r="AV17" s="168" t="s">
        <v>71</v>
      </c>
      <c r="AW17" s="168">
        <v>6</v>
      </c>
      <c r="AX17" s="162">
        <v>0</v>
      </c>
      <c r="AY17" s="162">
        <v>0</v>
      </c>
      <c r="AZ17" s="162">
        <v>0</v>
      </c>
      <c r="BA17" s="168">
        <v>0</v>
      </c>
      <c r="BB17" s="160">
        <v>0</v>
      </c>
    </row>
    <row r="18" spans="2:54" s="2" customFormat="1" ht="73.5" customHeight="1" thickBot="1">
      <c r="B18" s="130" t="s">
        <v>63</v>
      </c>
      <c r="C18" s="184"/>
      <c r="D18" s="186" t="s">
        <v>55</v>
      </c>
      <c r="E18" s="102" t="s">
        <v>329</v>
      </c>
      <c r="F18" s="42">
        <v>3</v>
      </c>
      <c r="G18" s="42">
        <v>0</v>
      </c>
      <c r="H18" s="42">
        <v>0</v>
      </c>
      <c r="I18" s="42">
        <v>0</v>
      </c>
      <c r="J18" s="42">
        <v>0</v>
      </c>
      <c r="K18" s="111">
        <f>+(I18+J18)/F18</f>
        <v>0</v>
      </c>
      <c r="L18" s="30" t="s">
        <v>74</v>
      </c>
      <c r="M18" s="30" t="s">
        <v>75</v>
      </c>
      <c r="N18" s="30">
        <v>12</v>
      </c>
      <c r="O18" s="30">
        <v>12</v>
      </c>
      <c r="P18" s="16">
        <v>3</v>
      </c>
      <c r="Q18" s="16">
        <v>0</v>
      </c>
      <c r="R18" s="16">
        <v>0</v>
      </c>
      <c r="S18" s="16">
        <v>0</v>
      </c>
      <c r="T18" s="16">
        <v>0</v>
      </c>
      <c r="U18" s="110">
        <f>+(S18+T18)/P18</f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f>+V18+X18+Z18+AB18+AD18+AF18+AH18+AJ18</f>
        <v>0</v>
      </c>
      <c r="AM18" s="29">
        <f>+W18+Y18+AA18+AC18+AE18+AG18+AI18+AK18</f>
        <v>0</v>
      </c>
      <c r="AN18" s="188"/>
      <c r="AO18" s="106"/>
      <c r="AP18" s="139"/>
      <c r="AQ18" s="139"/>
      <c r="AR18" s="174"/>
      <c r="AS18" s="169"/>
      <c r="AT18" s="169"/>
      <c r="AU18" s="169"/>
      <c r="AV18" s="169"/>
      <c r="AW18" s="169"/>
      <c r="AX18" s="164"/>
      <c r="AY18" s="164"/>
      <c r="AZ18" s="164"/>
      <c r="BA18" s="169"/>
      <c r="BB18" s="161"/>
    </row>
    <row r="19" spans="2:44" s="2" customFormat="1" ht="11.25">
      <c r="B19" s="33"/>
      <c r="C19" s="28"/>
      <c r="D19" s="33"/>
      <c r="E19" s="28"/>
      <c r="F19" s="28"/>
      <c r="G19" s="28"/>
      <c r="H19" s="28"/>
      <c r="I19" s="28"/>
      <c r="J19" s="28"/>
      <c r="K19" s="28"/>
      <c r="L19" s="33"/>
      <c r="M19" s="33"/>
      <c r="N19" s="33"/>
      <c r="O19" s="33"/>
      <c r="P19" s="10"/>
      <c r="Q19" s="10"/>
      <c r="R19" s="10"/>
      <c r="S19" s="10"/>
      <c r="T19" s="32"/>
      <c r="U19" s="10"/>
      <c r="V19" s="32"/>
      <c r="W19" s="10"/>
      <c r="X19" s="32"/>
      <c r="Y19" s="10"/>
      <c r="Z19" s="32"/>
      <c r="AA19" s="10"/>
      <c r="AB19" s="32"/>
      <c r="AC19" s="10"/>
      <c r="AD19" s="32"/>
      <c r="AE19" s="10"/>
      <c r="AF19" s="32"/>
      <c r="AG19" s="10"/>
      <c r="AH19" s="32"/>
      <c r="AI19" s="10"/>
      <c r="AJ19" s="32"/>
      <c r="AK19" s="10"/>
      <c r="AL19" s="10"/>
      <c r="AM19" s="10"/>
      <c r="AN19" s="10"/>
      <c r="AO19" s="10"/>
      <c r="AP19" s="10"/>
      <c r="AQ19" s="10"/>
      <c r="AR19" s="78"/>
    </row>
    <row r="20" s="2" customFormat="1" ht="12" thickBot="1"/>
    <row r="21" spans="1:54" s="2" customFormat="1" ht="90">
      <c r="A21" s="25">
        <v>4</v>
      </c>
      <c r="B21" s="66" t="s">
        <v>15</v>
      </c>
      <c r="C21" s="67" t="s">
        <v>16</v>
      </c>
      <c r="D21" s="67" t="s">
        <v>17</v>
      </c>
      <c r="E21" s="67" t="s">
        <v>18</v>
      </c>
      <c r="F21" s="67" t="s">
        <v>19</v>
      </c>
      <c r="G21" s="67" t="s">
        <v>390</v>
      </c>
      <c r="H21" s="67" t="s">
        <v>391</v>
      </c>
      <c r="I21" s="67" t="s">
        <v>20</v>
      </c>
      <c r="J21" s="67" t="s">
        <v>21</v>
      </c>
      <c r="K21" s="67" t="s">
        <v>22</v>
      </c>
      <c r="L21" s="67" t="s">
        <v>23</v>
      </c>
      <c r="M21" s="67" t="s">
        <v>24</v>
      </c>
      <c r="N21" s="67" t="s">
        <v>25</v>
      </c>
      <c r="O21" s="67" t="s">
        <v>26</v>
      </c>
      <c r="P21" s="67" t="s">
        <v>393</v>
      </c>
      <c r="Q21" s="67" t="s">
        <v>394</v>
      </c>
      <c r="R21" s="67" t="s">
        <v>395</v>
      </c>
      <c r="S21" s="67" t="s">
        <v>396</v>
      </c>
      <c r="T21" s="67" t="s">
        <v>397</v>
      </c>
      <c r="U21" s="67" t="s">
        <v>398</v>
      </c>
      <c r="V21" s="68" t="s">
        <v>31</v>
      </c>
      <c r="W21" s="69" t="s">
        <v>32</v>
      </c>
      <c r="X21" s="68" t="s">
        <v>33</v>
      </c>
      <c r="Y21" s="69" t="s">
        <v>34</v>
      </c>
      <c r="Z21" s="68" t="s">
        <v>35</v>
      </c>
      <c r="AA21" s="69" t="s">
        <v>36</v>
      </c>
      <c r="AB21" s="68" t="s">
        <v>37</v>
      </c>
      <c r="AC21" s="69" t="s">
        <v>38</v>
      </c>
      <c r="AD21" s="68" t="s">
        <v>39</v>
      </c>
      <c r="AE21" s="69" t="s">
        <v>40</v>
      </c>
      <c r="AF21" s="68" t="s">
        <v>41</v>
      </c>
      <c r="AG21" s="69" t="s">
        <v>42</v>
      </c>
      <c r="AH21" s="68" t="s">
        <v>43</v>
      </c>
      <c r="AI21" s="69" t="s">
        <v>44</v>
      </c>
      <c r="AJ21" s="68" t="s">
        <v>45</v>
      </c>
      <c r="AK21" s="69" t="s">
        <v>46</v>
      </c>
      <c r="AL21" s="68" t="s">
        <v>405</v>
      </c>
      <c r="AM21" s="69" t="s">
        <v>406</v>
      </c>
      <c r="AN21" s="70" t="s">
        <v>49</v>
      </c>
      <c r="AO21" s="70" t="s">
        <v>50</v>
      </c>
      <c r="AP21" s="70" t="s">
        <v>51</v>
      </c>
      <c r="AQ21" s="70" t="s">
        <v>52</v>
      </c>
      <c r="AR21" s="81" t="s">
        <v>14</v>
      </c>
      <c r="AS21" s="81" t="s">
        <v>3</v>
      </c>
      <c r="AT21" s="81" t="s">
        <v>4</v>
      </c>
      <c r="AU21" s="71" t="s">
        <v>5</v>
      </c>
      <c r="AV21" s="71" t="s">
        <v>6</v>
      </c>
      <c r="AW21" s="71" t="s">
        <v>399</v>
      </c>
      <c r="AX21" s="71" t="s">
        <v>400</v>
      </c>
      <c r="AY21" s="71" t="s">
        <v>401</v>
      </c>
      <c r="AZ21" s="71" t="s">
        <v>402</v>
      </c>
      <c r="BA21" s="71" t="s">
        <v>403</v>
      </c>
      <c r="BB21" s="72" t="s">
        <v>404</v>
      </c>
    </row>
    <row r="22" spans="2:54" s="2" customFormat="1" ht="124.5" thickBot="1">
      <c r="B22" s="82" t="s">
        <v>79</v>
      </c>
      <c r="C22" s="39"/>
      <c r="D22" s="16" t="s">
        <v>55</v>
      </c>
      <c r="E22" s="16" t="s">
        <v>324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111" t="e">
        <f>+(I22+J22)/F22</f>
        <v>#DIV/0!</v>
      </c>
      <c r="L22" s="30" t="s">
        <v>80</v>
      </c>
      <c r="M22" s="30" t="s">
        <v>81</v>
      </c>
      <c r="N22" s="30">
        <v>0</v>
      </c>
      <c r="O22" s="30">
        <v>1</v>
      </c>
      <c r="P22" s="16">
        <v>1</v>
      </c>
      <c r="Q22" s="16">
        <v>0</v>
      </c>
      <c r="R22" s="16">
        <v>0</v>
      </c>
      <c r="S22" s="16">
        <v>0</v>
      </c>
      <c r="T22" s="16">
        <v>0</v>
      </c>
      <c r="U22" s="110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f>+V22+X22+Z22+AB22+AD22+AF22+AH22+AJ22</f>
        <v>0</v>
      </c>
      <c r="AM22" s="29">
        <f>+W22+Y22+AA22+AC22+AE22+AG22+AI22+AK22</f>
        <v>0</v>
      </c>
      <c r="AN22" s="16"/>
      <c r="AO22" s="16"/>
      <c r="AP22" s="16"/>
      <c r="AQ22" s="16"/>
      <c r="AR22" s="83" t="s">
        <v>62</v>
      </c>
      <c r="AS22" s="84" t="s">
        <v>76</v>
      </c>
      <c r="AT22" s="84" t="s">
        <v>77</v>
      </c>
      <c r="AU22" s="85">
        <v>0</v>
      </c>
      <c r="AV22" s="88" t="s">
        <v>78</v>
      </c>
      <c r="AW22" s="56">
        <v>1</v>
      </c>
      <c r="AX22" s="56">
        <v>0</v>
      </c>
      <c r="AY22" s="56">
        <v>0</v>
      </c>
      <c r="AZ22" s="56">
        <v>0</v>
      </c>
      <c r="BA22" s="56">
        <v>0</v>
      </c>
      <c r="BB22" s="86">
        <v>0</v>
      </c>
    </row>
    <row r="23" spans="2:54" s="2" customFormat="1" ht="11.25">
      <c r="B23" s="33"/>
      <c r="C23" s="28"/>
      <c r="D23" s="10"/>
      <c r="E23" s="28"/>
      <c r="F23" s="28"/>
      <c r="G23" s="28"/>
      <c r="H23" s="28"/>
      <c r="I23" s="28"/>
      <c r="J23" s="28"/>
      <c r="K23" s="28"/>
      <c r="L23" s="33"/>
      <c r="M23" s="33"/>
      <c r="N23" s="33"/>
      <c r="O23" s="33"/>
      <c r="P23" s="10"/>
      <c r="Q23" s="10"/>
      <c r="R23" s="10"/>
      <c r="S23" s="10"/>
      <c r="T23" s="32"/>
      <c r="U23" s="10"/>
      <c r="V23" s="32"/>
      <c r="W23" s="10"/>
      <c r="X23" s="32"/>
      <c r="Y23" s="10"/>
      <c r="Z23" s="32"/>
      <c r="AA23" s="10"/>
      <c r="AB23" s="32"/>
      <c r="AC23" s="10"/>
      <c r="AD23" s="32"/>
      <c r="AE23" s="10"/>
      <c r="AF23" s="32"/>
      <c r="AG23" s="10"/>
      <c r="AH23" s="32"/>
      <c r="AI23" s="10"/>
      <c r="AJ23" s="32"/>
      <c r="AK23" s="10"/>
      <c r="AL23" s="10"/>
      <c r="AM23" s="10"/>
      <c r="AN23" s="10"/>
      <c r="AO23" s="10"/>
      <c r="AP23" s="10"/>
      <c r="AQ23" s="10"/>
      <c r="AR23" s="78"/>
      <c r="AS23" s="76"/>
      <c r="AT23" s="76"/>
      <c r="AU23" s="76"/>
      <c r="AV23" s="79"/>
      <c r="AW23" s="43"/>
      <c r="AX23" s="43"/>
      <c r="AY23" s="43"/>
      <c r="AZ23" s="43"/>
      <c r="BA23" s="43"/>
      <c r="BB23" s="76"/>
    </row>
    <row r="24" spans="2:44" s="28" customFormat="1" ht="12" thickBot="1">
      <c r="B24" s="33"/>
      <c r="D24" s="10"/>
      <c r="L24" s="33"/>
      <c r="M24" s="33"/>
      <c r="N24" s="33"/>
      <c r="O24" s="33"/>
      <c r="P24" s="10"/>
      <c r="Q24" s="10"/>
      <c r="R24" s="10"/>
      <c r="S24" s="10"/>
      <c r="T24" s="32"/>
      <c r="U24" s="10"/>
      <c r="V24" s="32"/>
      <c r="W24" s="10"/>
      <c r="X24" s="32"/>
      <c r="Y24" s="10"/>
      <c r="Z24" s="32"/>
      <c r="AA24" s="10"/>
      <c r="AB24" s="32"/>
      <c r="AC24" s="10"/>
      <c r="AD24" s="32"/>
      <c r="AE24" s="10"/>
      <c r="AF24" s="32"/>
      <c r="AG24" s="10"/>
      <c r="AH24" s="32"/>
      <c r="AI24" s="10"/>
      <c r="AJ24" s="32"/>
      <c r="AK24" s="10"/>
      <c r="AL24" s="10"/>
      <c r="AM24" s="10"/>
      <c r="AN24" s="10"/>
      <c r="AO24" s="10"/>
      <c r="AP24" s="10"/>
      <c r="AQ24" s="10"/>
      <c r="AR24" s="78"/>
    </row>
    <row r="25" spans="1:54" s="2" customFormat="1" ht="90">
      <c r="A25" s="25">
        <v>5</v>
      </c>
      <c r="B25" s="3" t="s">
        <v>15</v>
      </c>
      <c r="C25" s="5" t="s">
        <v>16</v>
      </c>
      <c r="D25" s="4" t="s">
        <v>17</v>
      </c>
      <c r="E25" s="4" t="s">
        <v>18</v>
      </c>
      <c r="F25" s="4" t="s">
        <v>19</v>
      </c>
      <c r="G25" s="67" t="s">
        <v>390</v>
      </c>
      <c r="H25" s="67" t="s">
        <v>391</v>
      </c>
      <c r="I25" s="4" t="s">
        <v>20</v>
      </c>
      <c r="J25" s="4" t="s">
        <v>21</v>
      </c>
      <c r="K25" s="4" t="s">
        <v>22</v>
      </c>
      <c r="L25" s="4" t="s">
        <v>23</v>
      </c>
      <c r="M25" s="4" t="s">
        <v>24</v>
      </c>
      <c r="N25" s="4" t="s">
        <v>25</v>
      </c>
      <c r="O25" s="4" t="s">
        <v>26</v>
      </c>
      <c r="P25" s="67" t="s">
        <v>393</v>
      </c>
      <c r="Q25" s="67" t="s">
        <v>394</v>
      </c>
      <c r="R25" s="67" t="s">
        <v>395</v>
      </c>
      <c r="S25" s="67" t="s">
        <v>396</v>
      </c>
      <c r="T25" s="67" t="s">
        <v>397</v>
      </c>
      <c r="U25" s="67" t="s">
        <v>398</v>
      </c>
      <c r="V25" s="6" t="s">
        <v>31</v>
      </c>
      <c r="W25" s="7" t="s">
        <v>32</v>
      </c>
      <c r="X25" s="6" t="s">
        <v>33</v>
      </c>
      <c r="Y25" s="7" t="s">
        <v>34</v>
      </c>
      <c r="Z25" s="6" t="s">
        <v>35</v>
      </c>
      <c r="AA25" s="7" t="s">
        <v>36</v>
      </c>
      <c r="AB25" s="6" t="s">
        <v>37</v>
      </c>
      <c r="AC25" s="7" t="s">
        <v>38</v>
      </c>
      <c r="AD25" s="6" t="s">
        <v>39</v>
      </c>
      <c r="AE25" s="7" t="s">
        <v>40</v>
      </c>
      <c r="AF25" s="6" t="s">
        <v>41</v>
      </c>
      <c r="AG25" s="7" t="s">
        <v>42</v>
      </c>
      <c r="AH25" s="6" t="s">
        <v>43</v>
      </c>
      <c r="AI25" s="7" t="s">
        <v>44</v>
      </c>
      <c r="AJ25" s="6" t="s">
        <v>45</v>
      </c>
      <c r="AK25" s="7" t="s">
        <v>46</v>
      </c>
      <c r="AL25" s="68" t="s">
        <v>405</v>
      </c>
      <c r="AM25" s="69" t="s">
        <v>406</v>
      </c>
      <c r="AN25" s="8" t="s">
        <v>49</v>
      </c>
      <c r="AO25" s="8" t="s">
        <v>50</v>
      </c>
      <c r="AP25" s="8" t="s">
        <v>51</v>
      </c>
      <c r="AQ25" s="9" t="s">
        <v>52</v>
      </c>
      <c r="AR25" s="81" t="s">
        <v>14</v>
      </c>
      <c r="AS25" s="87" t="s">
        <v>3</v>
      </c>
      <c r="AT25" s="87" t="s">
        <v>4</v>
      </c>
      <c r="AU25" s="71" t="s">
        <v>5</v>
      </c>
      <c r="AV25" s="71" t="s">
        <v>6</v>
      </c>
      <c r="AW25" s="71" t="s">
        <v>399</v>
      </c>
      <c r="AX25" s="71" t="s">
        <v>400</v>
      </c>
      <c r="AY25" s="71" t="s">
        <v>401</v>
      </c>
      <c r="AZ25" s="71" t="s">
        <v>402</v>
      </c>
      <c r="BA25" s="71" t="s">
        <v>403</v>
      </c>
      <c r="BB25" s="72" t="s">
        <v>404</v>
      </c>
    </row>
    <row r="26" spans="2:54" s="2" customFormat="1" ht="78.75" customHeight="1">
      <c r="B26" s="89" t="s">
        <v>87</v>
      </c>
      <c r="C26" s="147"/>
      <c r="D26" s="147" t="s">
        <v>88</v>
      </c>
      <c r="E26" s="98" t="s">
        <v>330</v>
      </c>
      <c r="F26" s="44">
        <v>6</v>
      </c>
      <c r="G26" s="44">
        <v>0</v>
      </c>
      <c r="H26" s="44">
        <v>0</v>
      </c>
      <c r="I26" s="44">
        <v>0</v>
      </c>
      <c r="J26" s="44">
        <v>0</v>
      </c>
      <c r="K26" s="111">
        <f aca="true" t="shared" si="0" ref="K26:K33">+(I26+J26)/F26</f>
        <v>0</v>
      </c>
      <c r="L26" s="36" t="s">
        <v>89</v>
      </c>
      <c r="M26" s="36" t="s">
        <v>90</v>
      </c>
      <c r="N26" s="36">
        <v>0</v>
      </c>
      <c r="O26" s="36">
        <v>24</v>
      </c>
      <c r="P26" s="15">
        <v>6</v>
      </c>
      <c r="Q26" s="15">
        <v>0</v>
      </c>
      <c r="R26" s="15">
        <v>0</v>
      </c>
      <c r="S26" s="15">
        <v>0</v>
      </c>
      <c r="T26" s="15">
        <v>0</v>
      </c>
      <c r="U26" s="110">
        <f aca="true" t="shared" si="1" ref="U26:U33">+(S26+T26)/P26</f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f aca="true" t="shared" si="2" ref="AL26:AL33">+V26+X26+Z26+AB26+AD26+AF26+AH26+AJ26</f>
        <v>0</v>
      </c>
      <c r="AM26" s="35">
        <f aca="true" t="shared" si="3" ref="AM26:AM33">+W26+Y26+AA26+AC26+AE26+AG26+AK26</f>
        <v>0</v>
      </c>
      <c r="AN26" s="44"/>
      <c r="AO26" s="100"/>
      <c r="AP26" s="100"/>
      <c r="AQ26" s="180" t="s">
        <v>328</v>
      </c>
      <c r="AR26" s="177" t="s">
        <v>86</v>
      </c>
      <c r="AS26" s="165" t="s">
        <v>82</v>
      </c>
      <c r="AT26" s="165" t="s">
        <v>83</v>
      </c>
      <c r="AU26" s="165" t="s">
        <v>84</v>
      </c>
      <c r="AV26" s="165" t="s">
        <v>85</v>
      </c>
      <c r="AW26" s="165">
        <v>250</v>
      </c>
      <c r="AX26" s="162">
        <v>0</v>
      </c>
      <c r="AY26" s="162">
        <v>0</v>
      </c>
      <c r="AZ26" s="162">
        <v>0</v>
      </c>
      <c r="BA26" s="165">
        <v>0</v>
      </c>
      <c r="BB26" s="170">
        <v>0</v>
      </c>
    </row>
    <row r="27" spans="2:54" s="2" customFormat="1" ht="112.5">
      <c r="B27" s="89" t="s">
        <v>91</v>
      </c>
      <c r="C27" s="148"/>
      <c r="D27" s="148"/>
      <c r="E27" s="98" t="s">
        <v>332</v>
      </c>
      <c r="F27" s="44">
        <v>8</v>
      </c>
      <c r="G27" s="44">
        <v>0</v>
      </c>
      <c r="H27" s="44">
        <v>0</v>
      </c>
      <c r="I27" s="44">
        <v>0</v>
      </c>
      <c r="J27" s="44">
        <v>0</v>
      </c>
      <c r="K27" s="111">
        <f t="shared" si="0"/>
        <v>0</v>
      </c>
      <c r="L27" s="36" t="s">
        <v>92</v>
      </c>
      <c r="M27" s="36" t="s">
        <v>93</v>
      </c>
      <c r="N27" s="36">
        <v>0</v>
      </c>
      <c r="O27" s="36">
        <v>32</v>
      </c>
      <c r="P27" s="15">
        <v>8</v>
      </c>
      <c r="Q27" s="15">
        <v>0</v>
      </c>
      <c r="R27" s="15">
        <v>0</v>
      </c>
      <c r="S27" s="15">
        <v>0</v>
      </c>
      <c r="T27" s="15">
        <v>0</v>
      </c>
      <c r="U27" s="110">
        <f t="shared" si="1"/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f t="shared" si="2"/>
        <v>0</v>
      </c>
      <c r="AM27" s="35">
        <f t="shared" si="3"/>
        <v>0</v>
      </c>
      <c r="AN27" s="44"/>
      <c r="AO27" s="100"/>
      <c r="AP27" s="100"/>
      <c r="AQ27" s="181"/>
      <c r="AR27" s="178"/>
      <c r="AS27" s="166"/>
      <c r="AT27" s="166"/>
      <c r="AU27" s="166"/>
      <c r="AV27" s="166"/>
      <c r="AW27" s="166"/>
      <c r="AX27" s="163"/>
      <c r="AY27" s="163"/>
      <c r="AZ27" s="163"/>
      <c r="BA27" s="166"/>
      <c r="BB27" s="172"/>
    </row>
    <row r="28" spans="2:54" s="2" customFormat="1" ht="90">
      <c r="B28" s="89" t="s">
        <v>94</v>
      </c>
      <c r="C28" s="148"/>
      <c r="D28" s="148"/>
      <c r="E28" s="103" t="s">
        <v>331</v>
      </c>
      <c r="F28" s="44">
        <v>8</v>
      </c>
      <c r="G28" s="44">
        <v>0</v>
      </c>
      <c r="H28" s="44">
        <v>0</v>
      </c>
      <c r="I28" s="44">
        <v>0</v>
      </c>
      <c r="J28" s="44">
        <v>0</v>
      </c>
      <c r="K28" s="111">
        <f t="shared" si="0"/>
        <v>0</v>
      </c>
      <c r="L28" s="36" t="s">
        <v>95</v>
      </c>
      <c r="M28" s="36" t="s">
        <v>96</v>
      </c>
      <c r="N28" s="36">
        <v>24</v>
      </c>
      <c r="O28" s="36">
        <v>32</v>
      </c>
      <c r="P28" s="15">
        <v>8</v>
      </c>
      <c r="Q28" s="15">
        <v>0</v>
      </c>
      <c r="R28" s="15">
        <v>0</v>
      </c>
      <c r="S28" s="15">
        <v>0</v>
      </c>
      <c r="T28" s="15">
        <v>0</v>
      </c>
      <c r="U28" s="110">
        <f t="shared" si="1"/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f t="shared" si="2"/>
        <v>0</v>
      </c>
      <c r="AM28" s="35">
        <f t="shared" si="3"/>
        <v>0</v>
      </c>
      <c r="AN28" s="44"/>
      <c r="AO28" s="100"/>
      <c r="AP28" s="100"/>
      <c r="AQ28" s="181"/>
      <c r="AR28" s="178"/>
      <c r="AS28" s="166"/>
      <c r="AT28" s="166"/>
      <c r="AU28" s="166"/>
      <c r="AV28" s="166"/>
      <c r="AW28" s="166"/>
      <c r="AX28" s="163"/>
      <c r="AY28" s="163"/>
      <c r="AZ28" s="163"/>
      <c r="BA28" s="166"/>
      <c r="BB28" s="172"/>
    </row>
    <row r="29" spans="2:54" s="2" customFormat="1" ht="112.5">
      <c r="B29" s="89" t="s">
        <v>97</v>
      </c>
      <c r="C29" s="148"/>
      <c r="D29" s="148"/>
      <c r="E29" s="98" t="s">
        <v>334</v>
      </c>
      <c r="F29" s="44">
        <v>3</v>
      </c>
      <c r="G29" s="44">
        <v>0</v>
      </c>
      <c r="H29" s="44">
        <v>0</v>
      </c>
      <c r="I29" s="44">
        <v>0</v>
      </c>
      <c r="J29" s="44">
        <v>0</v>
      </c>
      <c r="K29" s="111">
        <f t="shared" si="0"/>
        <v>0</v>
      </c>
      <c r="L29" s="36" t="s">
        <v>98</v>
      </c>
      <c r="M29" s="36" t="s">
        <v>99</v>
      </c>
      <c r="N29" s="36">
        <v>9</v>
      </c>
      <c r="O29" s="36">
        <v>12</v>
      </c>
      <c r="P29" s="15">
        <v>3</v>
      </c>
      <c r="Q29" s="15">
        <v>0</v>
      </c>
      <c r="R29" s="15">
        <v>0</v>
      </c>
      <c r="S29" s="15">
        <v>0</v>
      </c>
      <c r="T29" s="15">
        <v>0</v>
      </c>
      <c r="U29" s="110">
        <f t="shared" si="1"/>
        <v>0</v>
      </c>
      <c r="V29" s="35">
        <v>23100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7350</v>
      </c>
      <c r="AK29" s="35">
        <v>0</v>
      </c>
      <c r="AL29" s="35">
        <f t="shared" si="2"/>
        <v>30450</v>
      </c>
      <c r="AM29" s="35">
        <f t="shared" si="3"/>
        <v>0</v>
      </c>
      <c r="AN29" s="44"/>
      <c r="AO29" s="100"/>
      <c r="AP29" s="44"/>
      <c r="AQ29" s="181"/>
      <c r="AR29" s="178"/>
      <c r="AS29" s="166"/>
      <c r="AT29" s="166"/>
      <c r="AU29" s="166"/>
      <c r="AV29" s="166"/>
      <c r="AW29" s="166"/>
      <c r="AX29" s="163"/>
      <c r="AY29" s="163"/>
      <c r="AZ29" s="163"/>
      <c r="BA29" s="166"/>
      <c r="BB29" s="172"/>
    </row>
    <row r="30" spans="2:54" s="2" customFormat="1" ht="90">
      <c r="B30" s="89" t="s">
        <v>100</v>
      </c>
      <c r="C30" s="148"/>
      <c r="D30" s="148"/>
      <c r="E30" s="98" t="s">
        <v>333</v>
      </c>
      <c r="F30" s="44">
        <v>5</v>
      </c>
      <c r="G30" s="44">
        <v>0</v>
      </c>
      <c r="H30" s="44">
        <v>0</v>
      </c>
      <c r="I30" s="44">
        <v>0</v>
      </c>
      <c r="J30" s="44">
        <v>0</v>
      </c>
      <c r="K30" s="111">
        <f t="shared" si="0"/>
        <v>0</v>
      </c>
      <c r="L30" s="36" t="s">
        <v>101</v>
      </c>
      <c r="M30" s="36" t="s">
        <v>102</v>
      </c>
      <c r="N30" s="36">
        <v>6</v>
      </c>
      <c r="O30" s="36">
        <v>20</v>
      </c>
      <c r="P30" s="15">
        <v>5</v>
      </c>
      <c r="Q30" s="15">
        <v>0</v>
      </c>
      <c r="R30" s="15">
        <v>0</v>
      </c>
      <c r="S30" s="15">
        <v>0</v>
      </c>
      <c r="T30" s="15">
        <v>0</v>
      </c>
      <c r="U30" s="110">
        <f t="shared" si="1"/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31500</v>
      </c>
      <c r="AK30" s="35">
        <v>0</v>
      </c>
      <c r="AL30" s="35">
        <f t="shared" si="2"/>
        <v>31500</v>
      </c>
      <c r="AM30" s="35">
        <f t="shared" si="3"/>
        <v>0</v>
      </c>
      <c r="AN30" s="44"/>
      <c r="AO30" s="100"/>
      <c r="AP30" s="44"/>
      <c r="AQ30" s="181"/>
      <c r="AR30" s="178"/>
      <c r="AS30" s="166"/>
      <c r="AT30" s="166"/>
      <c r="AU30" s="166"/>
      <c r="AV30" s="166"/>
      <c r="AW30" s="166"/>
      <c r="AX30" s="163"/>
      <c r="AY30" s="163"/>
      <c r="AZ30" s="163"/>
      <c r="BA30" s="166"/>
      <c r="BB30" s="172"/>
    </row>
    <row r="31" spans="2:54" s="2" customFormat="1" ht="90">
      <c r="B31" s="89" t="s">
        <v>103</v>
      </c>
      <c r="C31" s="148"/>
      <c r="D31" s="148"/>
      <c r="E31" s="98" t="s">
        <v>335</v>
      </c>
      <c r="F31" s="44">
        <v>1</v>
      </c>
      <c r="G31" s="44">
        <v>0</v>
      </c>
      <c r="H31" s="44">
        <v>0</v>
      </c>
      <c r="I31" s="44">
        <v>0</v>
      </c>
      <c r="J31" s="44">
        <v>0</v>
      </c>
      <c r="K31" s="111">
        <f t="shared" si="0"/>
        <v>0</v>
      </c>
      <c r="L31" s="36" t="s">
        <v>104</v>
      </c>
      <c r="M31" s="36" t="s">
        <v>105</v>
      </c>
      <c r="N31" s="36">
        <v>0</v>
      </c>
      <c r="O31" s="36">
        <v>1</v>
      </c>
      <c r="P31" s="15">
        <v>1</v>
      </c>
      <c r="Q31" s="15">
        <v>0</v>
      </c>
      <c r="R31" s="15">
        <v>0</v>
      </c>
      <c r="S31" s="15">
        <v>0</v>
      </c>
      <c r="T31" s="15">
        <v>0</v>
      </c>
      <c r="U31" s="110">
        <f t="shared" si="1"/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1050</v>
      </c>
      <c r="AK31" s="35">
        <v>0</v>
      </c>
      <c r="AL31" s="35">
        <f t="shared" si="2"/>
        <v>1050</v>
      </c>
      <c r="AM31" s="35">
        <f t="shared" si="3"/>
        <v>0</v>
      </c>
      <c r="AN31" s="44"/>
      <c r="AO31" s="100"/>
      <c r="AP31" s="44"/>
      <c r="AQ31" s="181"/>
      <c r="AR31" s="178"/>
      <c r="AS31" s="166"/>
      <c r="AT31" s="166"/>
      <c r="AU31" s="166"/>
      <c r="AV31" s="166"/>
      <c r="AW31" s="166"/>
      <c r="AX31" s="163"/>
      <c r="AY31" s="163"/>
      <c r="AZ31" s="163"/>
      <c r="BA31" s="166"/>
      <c r="BB31" s="172"/>
    </row>
    <row r="32" spans="2:54" s="2" customFormat="1" ht="105" customHeight="1">
      <c r="B32" s="89" t="s">
        <v>106</v>
      </c>
      <c r="C32" s="148"/>
      <c r="D32" s="148"/>
      <c r="E32" s="98" t="s">
        <v>372</v>
      </c>
      <c r="F32" s="44">
        <v>1</v>
      </c>
      <c r="G32" s="44">
        <v>0</v>
      </c>
      <c r="H32" s="44">
        <v>0</v>
      </c>
      <c r="I32" s="44">
        <v>0</v>
      </c>
      <c r="J32" s="44">
        <v>0</v>
      </c>
      <c r="K32" s="111">
        <f t="shared" si="0"/>
        <v>0</v>
      </c>
      <c r="L32" s="36" t="s">
        <v>107</v>
      </c>
      <c r="M32" s="36" t="s">
        <v>108</v>
      </c>
      <c r="N32" s="36">
        <v>0</v>
      </c>
      <c r="O32" s="36">
        <v>4</v>
      </c>
      <c r="P32" s="15">
        <v>1</v>
      </c>
      <c r="Q32" s="15">
        <v>0</v>
      </c>
      <c r="R32" s="15">
        <v>0</v>
      </c>
      <c r="S32" s="15">
        <v>0</v>
      </c>
      <c r="T32" s="15">
        <v>0</v>
      </c>
      <c r="U32" s="110">
        <f t="shared" si="1"/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4200</v>
      </c>
      <c r="AK32" s="35">
        <v>0</v>
      </c>
      <c r="AL32" s="35">
        <f t="shared" si="2"/>
        <v>4200</v>
      </c>
      <c r="AM32" s="35">
        <f t="shared" si="3"/>
        <v>0</v>
      </c>
      <c r="AN32" s="44"/>
      <c r="AO32" s="100"/>
      <c r="AP32" s="44"/>
      <c r="AQ32" s="181"/>
      <c r="AR32" s="178"/>
      <c r="AS32" s="166"/>
      <c r="AT32" s="166"/>
      <c r="AU32" s="166"/>
      <c r="AV32" s="166"/>
      <c r="AW32" s="166"/>
      <c r="AX32" s="163"/>
      <c r="AY32" s="163"/>
      <c r="AZ32" s="163"/>
      <c r="BA32" s="166"/>
      <c r="BB32" s="172"/>
    </row>
    <row r="33" spans="2:54" s="2" customFormat="1" ht="79.5" thickBot="1">
      <c r="B33" s="82" t="s">
        <v>106</v>
      </c>
      <c r="C33" s="149"/>
      <c r="D33" s="149"/>
      <c r="E33" s="98" t="s">
        <v>336</v>
      </c>
      <c r="F33" s="42">
        <v>3</v>
      </c>
      <c r="G33" s="42">
        <v>0</v>
      </c>
      <c r="H33" s="42">
        <v>0</v>
      </c>
      <c r="I33" s="42">
        <v>0</v>
      </c>
      <c r="J33" s="44">
        <v>0</v>
      </c>
      <c r="K33" s="111">
        <f t="shared" si="0"/>
        <v>0</v>
      </c>
      <c r="L33" s="30" t="s">
        <v>109</v>
      </c>
      <c r="M33" s="30" t="s">
        <v>110</v>
      </c>
      <c r="N33" s="30">
        <v>4</v>
      </c>
      <c r="O33" s="30">
        <v>12</v>
      </c>
      <c r="P33" s="16">
        <v>3</v>
      </c>
      <c r="Q33" s="16">
        <v>0</v>
      </c>
      <c r="R33" s="16">
        <v>0</v>
      </c>
      <c r="S33" s="16">
        <v>0</v>
      </c>
      <c r="T33" s="15">
        <v>0</v>
      </c>
      <c r="U33" s="110">
        <f t="shared" si="1"/>
        <v>0</v>
      </c>
      <c r="V33" s="29">
        <v>100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1260</v>
      </c>
      <c r="AK33" s="29">
        <v>0</v>
      </c>
      <c r="AL33" s="35">
        <f t="shared" si="2"/>
        <v>1360</v>
      </c>
      <c r="AM33" s="29">
        <f t="shared" si="3"/>
        <v>0</v>
      </c>
      <c r="AN33" s="42"/>
      <c r="AO33" s="100"/>
      <c r="AP33" s="42"/>
      <c r="AQ33" s="182"/>
      <c r="AR33" s="179"/>
      <c r="AS33" s="167"/>
      <c r="AT33" s="167"/>
      <c r="AU33" s="167"/>
      <c r="AV33" s="167"/>
      <c r="AW33" s="167"/>
      <c r="AX33" s="164"/>
      <c r="AY33" s="164"/>
      <c r="AZ33" s="164"/>
      <c r="BA33" s="167"/>
      <c r="BB33" s="171"/>
    </row>
    <row r="34" spans="2:44" s="2" customFormat="1" ht="11.25">
      <c r="B34" s="33"/>
      <c r="C34" s="10"/>
      <c r="D34" s="10"/>
      <c r="E34" s="28"/>
      <c r="F34" s="28"/>
      <c r="G34" s="28"/>
      <c r="H34" s="28"/>
      <c r="I34" s="28"/>
      <c r="J34" s="28"/>
      <c r="K34" s="28"/>
      <c r="L34" s="33"/>
      <c r="M34" s="33"/>
      <c r="N34" s="33"/>
      <c r="O34" s="33"/>
      <c r="P34" s="10"/>
      <c r="Q34" s="10"/>
      <c r="R34" s="10"/>
      <c r="S34" s="10"/>
      <c r="T34" s="32"/>
      <c r="U34" s="10"/>
      <c r="V34" s="32"/>
      <c r="W34" s="10"/>
      <c r="X34" s="32"/>
      <c r="Y34" s="10"/>
      <c r="Z34" s="32"/>
      <c r="AA34" s="10"/>
      <c r="AB34" s="32"/>
      <c r="AC34" s="10"/>
      <c r="AD34" s="32"/>
      <c r="AE34" s="10"/>
      <c r="AF34" s="32"/>
      <c r="AG34" s="10"/>
      <c r="AH34" s="32"/>
      <c r="AI34" s="10"/>
      <c r="AJ34" s="32"/>
      <c r="AK34" s="28"/>
      <c r="AL34" s="28"/>
      <c r="AM34" s="28"/>
      <c r="AN34" s="28"/>
      <c r="AO34" s="28"/>
      <c r="AP34" s="28"/>
      <c r="AQ34" s="28"/>
      <c r="AR34" s="78"/>
    </row>
    <row r="35" s="2" customFormat="1" ht="12" thickBot="1"/>
    <row r="36" spans="1:54" s="2" customFormat="1" ht="90">
      <c r="A36" s="25">
        <v>6</v>
      </c>
      <c r="B36" s="3" t="s">
        <v>15</v>
      </c>
      <c r="C36" s="5" t="s">
        <v>16</v>
      </c>
      <c r="D36" s="4" t="s">
        <v>17</v>
      </c>
      <c r="E36" s="4" t="s">
        <v>18</v>
      </c>
      <c r="F36" s="4" t="s">
        <v>19</v>
      </c>
      <c r="G36" s="67" t="s">
        <v>390</v>
      </c>
      <c r="H36" s="67" t="s">
        <v>391</v>
      </c>
      <c r="I36" s="4" t="s">
        <v>20</v>
      </c>
      <c r="J36" s="4" t="s">
        <v>21</v>
      </c>
      <c r="K36" s="4" t="s">
        <v>22</v>
      </c>
      <c r="L36" s="4" t="s">
        <v>23</v>
      </c>
      <c r="M36" s="4" t="s">
        <v>24</v>
      </c>
      <c r="N36" s="4" t="s">
        <v>25</v>
      </c>
      <c r="O36" s="4" t="s">
        <v>26</v>
      </c>
      <c r="P36" s="67" t="s">
        <v>393</v>
      </c>
      <c r="Q36" s="67" t="s">
        <v>394</v>
      </c>
      <c r="R36" s="67" t="s">
        <v>395</v>
      </c>
      <c r="S36" s="67" t="s">
        <v>396</v>
      </c>
      <c r="T36" s="67" t="s">
        <v>397</v>
      </c>
      <c r="U36" s="67" t="s">
        <v>398</v>
      </c>
      <c r="V36" s="6" t="s">
        <v>31</v>
      </c>
      <c r="W36" s="7" t="s">
        <v>32</v>
      </c>
      <c r="X36" s="6" t="s">
        <v>33</v>
      </c>
      <c r="Y36" s="7" t="s">
        <v>34</v>
      </c>
      <c r="Z36" s="6" t="s">
        <v>35</v>
      </c>
      <c r="AA36" s="7" t="s">
        <v>36</v>
      </c>
      <c r="AB36" s="6" t="s">
        <v>37</v>
      </c>
      <c r="AC36" s="7" t="s">
        <v>38</v>
      </c>
      <c r="AD36" s="6" t="s">
        <v>39</v>
      </c>
      <c r="AE36" s="7" t="s">
        <v>40</v>
      </c>
      <c r="AF36" s="6" t="s">
        <v>41</v>
      </c>
      <c r="AG36" s="7" t="s">
        <v>42</v>
      </c>
      <c r="AH36" s="6" t="s">
        <v>43</v>
      </c>
      <c r="AI36" s="7" t="s">
        <v>44</v>
      </c>
      <c r="AJ36" s="6" t="s">
        <v>45</v>
      </c>
      <c r="AK36" s="7" t="s">
        <v>46</v>
      </c>
      <c r="AL36" s="68" t="s">
        <v>405</v>
      </c>
      <c r="AM36" s="69" t="s">
        <v>406</v>
      </c>
      <c r="AN36" s="8" t="s">
        <v>49</v>
      </c>
      <c r="AO36" s="8" t="s">
        <v>50</v>
      </c>
      <c r="AP36" s="8" t="s">
        <v>51</v>
      </c>
      <c r="AQ36" s="59" t="s">
        <v>52</v>
      </c>
      <c r="AR36" s="81" t="s">
        <v>14</v>
      </c>
      <c r="AS36" s="87" t="s">
        <v>3</v>
      </c>
      <c r="AT36" s="87" t="s">
        <v>4</v>
      </c>
      <c r="AU36" s="71" t="s">
        <v>5</v>
      </c>
      <c r="AV36" s="71" t="s">
        <v>6</v>
      </c>
      <c r="AW36" s="71" t="s">
        <v>399</v>
      </c>
      <c r="AX36" s="71" t="s">
        <v>400</v>
      </c>
      <c r="AY36" s="71" t="s">
        <v>401</v>
      </c>
      <c r="AZ36" s="71" t="s">
        <v>402</v>
      </c>
      <c r="BA36" s="71" t="s">
        <v>403</v>
      </c>
      <c r="BB36" s="72" t="s">
        <v>404</v>
      </c>
    </row>
    <row r="37" spans="2:54" s="2" customFormat="1" ht="67.5">
      <c r="B37" s="175" t="s">
        <v>115</v>
      </c>
      <c r="C37" s="147"/>
      <c r="D37" s="147" t="s">
        <v>116</v>
      </c>
      <c r="E37" s="105" t="s">
        <v>367</v>
      </c>
      <c r="F37" s="44">
        <v>346511</v>
      </c>
      <c r="G37" s="44">
        <v>0</v>
      </c>
      <c r="H37" s="44">
        <v>0</v>
      </c>
      <c r="I37" s="44">
        <v>0</v>
      </c>
      <c r="J37" s="44">
        <v>0</v>
      </c>
      <c r="K37" s="111">
        <f>+(I37)/F37</f>
        <v>0</v>
      </c>
      <c r="L37" s="36" t="s">
        <v>117</v>
      </c>
      <c r="M37" s="36" t="s">
        <v>118</v>
      </c>
      <c r="N37" s="65">
        <v>334843</v>
      </c>
      <c r="O37" s="65">
        <v>346511</v>
      </c>
      <c r="P37" s="65">
        <v>346511</v>
      </c>
      <c r="Q37" s="15">
        <v>0</v>
      </c>
      <c r="R37" s="15">
        <v>0</v>
      </c>
      <c r="S37" s="15">
        <v>0</v>
      </c>
      <c r="T37" s="15">
        <v>0</v>
      </c>
      <c r="U37" s="110">
        <f>+(S37)/P37</f>
        <v>0</v>
      </c>
      <c r="V37" s="35">
        <v>0</v>
      </c>
      <c r="W37" s="35">
        <v>270600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f>+V37+X37+Z37+AB37+AD37+AF37+AH37+AJ37</f>
        <v>0</v>
      </c>
      <c r="AM37" s="35">
        <f>+W37+Y37+AA37+AC37+AE37+AG37+AI37+AK37</f>
        <v>270600</v>
      </c>
      <c r="AN37" s="15"/>
      <c r="AO37" s="15"/>
      <c r="AP37" s="15"/>
      <c r="AQ37" s="137" t="s">
        <v>328</v>
      </c>
      <c r="AR37" s="177" t="s">
        <v>114</v>
      </c>
      <c r="AS37" s="165" t="s">
        <v>111</v>
      </c>
      <c r="AT37" s="165" t="s">
        <v>112</v>
      </c>
      <c r="AU37" s="165" t="s">
        <v>113</v>
      </c>
      <c r="AV37" s="165">
        <v>1</v>
      </c>
      <c r="AW37" s="165">
        <v>1</v>
      </c>
      <c r="AX37" s="162">
        <v>0</v>
      </c>
      <c r="AY37" s="162">
        <v>0</v>
      </c>
      <c r="AZ37" s="162">
        <v>0</v>
      </c>
      <c r="BA37" s="165">
        <v>0</v>
      </c>
      <c r="BB37" s="170">
        <v>0</v>
      </c>
    </row>
    <row r="38" spans="2:54" s="2" customFormat="1" ht="45">
      <c r="B38" s="176"/>
      <c r="C38" s="148"/>
      <c r="D38" s="148"/>
      <c r="E38" s="105" t="s">
        <v>368</v>
      </c>
      <c r="F38" s="44">
        <v>8639</v>
      </c>
      <c r="G38" s="44">
        <v>0</v>
      </c>
      <c r="H38" s="44">
        <v>0</v>
      </c>
      <c r="I38" s="44">
        <v>0</v>
      </c>
      <c r="J38" s="44">
        <v>0</v>
      </c>
      <c r="K38" s="111">
        <f>+(I38+J38)/F38</f>
        <v>0</v>
      </c>
      <c r="L38" s="36" t="s">
        <v>119</v>
      </c>
      <c r="M38" s="36" t="s">
        <v>120</v>
      </c>
      <c r="N38" s="65">
        <v>8639</v>
      </c>
      <c r="O38" s="65">
        <v>8639</v>
      </c>
      <c r="P38" s="65">
        <v>8639</v>
      </c>
      <c r="Q38" s="15">
        <v>0</v>
      </c>
      <c r="R38" s="15">
        <v>0</v>
      </c>
      <c r="S38" s="15">
        <v>0</v>
      </c>
      <c r="T38" s="15">
        <v>0</v>
      </c>
      <c r="U38" s="110">
        <f>+(S38+T38)/P38</f>
        <v>0</v>
      </c>
      <c r="V38" s="35">
        <v>0</v>
      </c>
      <c r="W38" s="35">
        <v>9400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f>+V38+X38+Z38+AB38+AD38+AF38+AH38+AJ38</f>
        <v>0</v>
      </c>
      <c r="AM38" s="35">
        <f>+W38+Y38+AA38+AC38+AE38+AG38+AI38+AK38</f>
        <v>9400</v>
      </c>
      <c r="AN38" s="15"/>
      <c r="AO38" s="15"/>
      <c r="AP38" s="15"/>
      <c r="AQ38" s="138"/>
      <c r="AR38" s="178"/>
      <c r="AS38" s="166"/>
      <c r="AT38" s="166"/>
      <c r="AU38" s="166"/>
      <c r="AV38" s="166"/>
      <c r="AW38" s="166"/>
      <c r="AX38" s="163"/>
      <c r="AY38" s="163"/>
      <c r="AZ38" s="163"/>
      <c r="BA38" s="166"/>
      <c r="BB38" s="172"/>
    </row>
    <row r="39" spans="2:54" s="2" customFormat="1" ht="134.25" customHeight="1" thickBot="1">
      <c r="B39" s="82" t="s">
        <v>121</v>
      </c>
      <c r="C39" s="149"/>
      <c r="D39" s="149"/>
      <c r="E39" s="16" t="s">
        <v>369</v>
      </c>
      <c r="F39" s="42">
        <v>50</v>
      </c>
      <c r="G39" s="42">
        <v>0</v>
      </c>
      <c r="H39" s="42">
        <v>0</v>
      </c>
      <c r="I39" s="42">
        <v>0</v>
      </c>
      <c r="J39" s="44">
        <v>0</v>
      </c>
      <c r="K39" s="111">
        <f>+(I39+J39)/F39</f>
        <v>0</v>
      </c>
      <c r="L39" s="30" t="s">
        <v>122</v>
      </c>
      <c r="M39" s="30" t="s">
        <v>123</v>
      </c>
      <c r="N39" s="90">
        <v>1191</v>
      </c>
      <c r="O39" s="30">
        <f>1191+200</f>
        <v>1391</v>
      </c>
      <c r="P39" s="90">
        <v>1291</v>
      </c>
      <c r="Q39" s="16">
        <v>0</v>
      </c>
      <c r="R39" s="16">
        <v>0</v>
      </c>
      <c r="S39" s="16">
        <v>0</v>
      </c>
      <c r="T39" s="16">
        <v>0</v>
      </c>
      <c r="U39" s="110">
        <f>+(S39+T39)/P39</f>
        <v>0</v>
      </c>
      <c r="V39" s="29">
        <v>0</v>
      </c>
      <c r="W39" s="29">
        <v>15750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f>+W39+Y39+AA39+AC39+AE39+AG39+AI39+AK39</f>
        <v>15750</v>
      </c>
      <c r="AN39" s="16"/>
      <c r="AO39" s="16"/>
      <c r="AP39" s="16"/>
      <c r="AQ39" s="139"/>
      <c r="AR39" s="179"/>
      <c r="AS39" s="167"/>
      <c r="AT39" s="167"/>
      <c r="AU39" s="167"/>
      <c r="AV39" s="167"/>
      <c r="AW39" s="167"/>
      <c r="AX39" s="164"/>
      <c r="AY39" s="164"/>
      <c r="AZ39" s="164"/>
      <c r="BA39" s="167"/>
      <c r="BB39" s="171"/>
    </row>
    <row r="40" spans="2:44" s="2" customFormat="1" ht="11.25">
      <c r="B40" s="33"/>
      <c r="C40" s="10"/>
      <c r="D40" s="10"/>
      <c r="E40" s="28"/>
      <c r="F40" s="28"/>
      <c r="G40" s="28"/>
      <c r="H40" s="28"/>
      <c r="I40" s="28"/>
      <c r="J40" s="28"/>
      <c r="K40" s="28"/>
      <c r="L40" s="33"/>
      <c r="M40" s="33"/>
      <c r="N40" s="80"/>
      <c r="O40" s="33"/>
      <c r="P40" s="80"/>
      <c r="Q40" s="80"/>
      <c r="R40" s="80"/>
      <c r="S40" s="10"/>
      <c r="T40" s="32"/>
      <c r="U40" s="10"/>
      <c r="V40" s="32"/>
      <c r="W40" s="10"/>
      <c r="X40" s="32"/>
      <c r="Y40" s="10"/>
      <c r="Z40" s="32"/>
      <c r="AA40" s="10"/>
      <c r="AB40" s="32"/>
      <c r="AC40" s="10"/>
      <c r="AD40" s="32"/>
      <c r="AE40" s="10"/>
      <c r="AF40" s="32"/>
      <c r="AG40" s="10"/>
      <c r="AH40" s="32"/>
      <c r="AI40" s="10"/>
      <c r="AJ40" s="32"/>
      <c r="AK40" s="10"/>
      <c r="AL40" s="10"/>
      <c r="AM40" s="10"/>
      <c r="AN40" s="10"/>
      <c r="AO40" s="10"/>
      <c r="AP40" s="10"/>
      <c r="AQ40" s="10"/>
      <c r="AR40" s="78"/>
    </row>
    <row r="41" s="2" customFormat="1" ht="12" thickBot="1"/>
    <row r="42" spans="1:54" s="2" customFormat="1" ht="90">
      <c r="A42" s="25">
        <v>7</v>
      </c>
      <c r="B42" s="66" t="s">
        <v>15</v>
      </c>
      <c r="C42" s="67" t="s">
        <v>16</v>
      </c>
      <c r="D42" s="67" t="s">
        <v>17</v>
      </c>
      <c r="E42" s="67" t="s">
        <v>18</v>
      </c>
      <c r="F42" s="67" t="s">
        <v>19</v>
      </c>
      <c r="G42" s="67" t="s">
        <v>390</v>
      </c>
      <c r="H42" s="67" t="s">
        <v>391</v>
      </c>
      <c r="I42" s="67" t="s">
        <v>20</v>
      </c>
      <c r="J42" s="67" t="s">
        <v>21</v>
      </c>
      <c r="K42" s="67" t="s">
        <v>22</v>
      </c>
      <c r="L42" s="67" t="s">
        <v>23</v>
      </c>
      <c r="M42" s="67" t="s">
        <v>24</v>
      </c>
      <c r="N42" s="67" t="s">
        <v>25</v>
      </c>
      <c r="O42" s="67" t="s">
        <v>26</v>
      </c>
      <c r="P42" s="67" t="s">
        <v>393</v>
      </c>
      <c r="Q42" s="67" t="s">
        <v>394</v>
      </c>
      <c r="R42" s="67" t="s">
        <v>395</v>
      </c>
      <c r="S42" s="67" t="s">
        <v>396</v>
      </c>
      <c r="T42" s="67" t="s">
        <v>397</v>
      </c>
      <c r="U42" s="67" t="s">
        <v>398</v>
      </c>
      <c r="V42" s="68" t="s">
        <v>31</v>
      </c>
      <c r="W42" s="69" t="s">
        <v>32</v>
      </c>
      <c r="X42" s="68" t="s">
        <v>33</v>
      </c>
      <c r="Y42" s="69" t="s">
        <v>34</v>
      </c>
      <c r="Z42" s="68" t="s">
        <v>35</v>
      </c>
      <c r="AA42" s="69" t="s">
        <v>36</v>
      </c>
      <c r="AB42" s="68" t="s">
        <v>37</v>
      </c>
      <c r="AC42" s="69" t="s">
        <v>38</v>
      </c>
      <c r="AD42" s="68" t="s">
        <v>39</v>
      </c>
      <c r="AE42" s="69" t="s">
        <v>40</v>
      </c>
      <c r="AF42" s="68" t="s">
        <v>41</v>
      </c>
      <c r="AG42" s="69" t="s">
        <v>42</v>
      </c>
      <c r="AH42" s="68" t="s">
        <v>43</v>
      </c>
      <c r="AI42" s="69" t="s">
        <v>44</v>
      </c>
      <c r="AJ42" s="68" t="s">
        <v>45</v>
      </c>
      <c r="AK42" s="69" t="s">
        <v>46</v>
      </c>
      <c r="AL42" s="68" t="s">
        <v>405</v>
      </c>
      <c r="AM42" s="69" t="s">
        <v>406</v>
      </c>
      <c r="AN42" s="70" t="s">
        <v>49</v>
      </c>
      <c r="AO42" s="70" t="s">
        <v>50</v>
      </c>
      <c r="AP42" s="70" t="s">
        <v>51</v>
      </c>
      <c r="AQ42" s="70" t="s">
        <v>52</v>
      </c>
      <c r="AR42" s="81" t="s">
        <v>14</v>
      </c>
      <c r="AS42" s="81" t="s">
        <v>3</v>
      </c>
      <c r="AT42" s="81" t="s">
        <v>4</v>
      </c>
      <c r="AU42" s="71" t="s">
        <v>5</v>
      </c>
      <c r="AV42" s="71" t="s">
        <v>6</v>
      </c>
      <c r="AW42" s="71" t="s">
        <v>399</v>
      </c>
      <c r="AX42" s="71" t="s">
        <v>400</v>
      </c>
      <c r="AY42" s="71" t="s">
        <v>401</v>
      </c>
      <c r="AZ42" s="71" t="s">
        <v>402</v>
      </c>
      <c r="BA42" s="71" t="s">
        <v>403</v>
      </c>
      <c r="BB42" s="72" t="s">
        <v>404</v>
      </c>
    </row>
    <row r="43" spans="2:54" s="2" customFormat="1" ht="101.25">
      <c r="B43" s="129" t="s">
        <v>129</v>
      </c>
      <c r="C43" s="112"/>
      <c r="D43" s="112" t="s">
        <v>130</v>
      </c>
      <c r="E43" s="105" t="s">
        <v>370</v>
      </c>
      <c r="F43" s="44">
        <v>5</v>
      </c>
      <c r="G43" s="44">
        <v>0</v>
      </c>
      <c r="H43" s="44">
        <v>0</v>
      </c>
      <c r="I43" s="44">
        <v>13</v>
      </c>
      <c r="J43" s="44">
        <v>0</v>
      </c>
      <c r="K43" s="111">
        <f aca="true" t="shared" si="4" ref="K43:K49">+(I43+J43)/F43</f>
        <v>2.6</v>
      </c>
      <c r="L43" s="36" t="s">
        <v>131</v>
      </c>
      <c r="M43" s="36" t="s">
        <v>132</v>
      </c>
      <c r="N43" s="36">
        <v>12</v>
      </c>
      <c r="O43" s="36">
        <v>20</v>
      </c>
      <c r="P43" s="15">
        <v>5</v>
      </c>
      <c r="Q43" s="15">
        <v>0</v>
      </c>
      <c r="R43" s="15">
        <v>0</v>
      </c>
      <c r="S43" s="15">
        <v>0</v>
      </c>
      <c r="T43" s="15">
        <v>0</v>
      </c>
      <c r="U43" s="110">
        <f>+(S43+T43)/P43</f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f aca="true" t="shared" si="5" ref="AL43:AM49">+V43+X43+Z43+AB43+AD43+AF43+AH43+AJ43</f>
        <v>0</v>
      </c>
      <c r="AM43" s="35">
        <f t="shared" si="5"/>
        <v>0</v>
      </c>
      <c r="AN43" s="15"/>
      <c r="AO43" s="15"/>
      <c r="AP43" s="15"/>
      <c r="AQ43" s="137" t="s">
        <v>328</v>
      </c>
      <c r="AR43" s="173" t="s">
        <v>128</v>
      </c>
      <c r="AS43" s="168" t="s">
        <v>124</v>
      </c>
      <c r="AT43" s="168" t="s">
        <v>125</v>
      </c>
      <c r="AU43" s="168" t="s">
        <v>126</v>
      </c>
      <c r="AV43" s="168" t="s">
        <v>127</v>
      </c>
      <c r="AW43" s="168">
        <v>2</v>
      </c>
      <c r="AX43" s="162">
        <v>0</v>
      </c>
      <c r="AY43" s="162">
        <v>0</v>
      </c>
      <c r="AZ43" s="162">
        <v>0</v>
      </c>
      <c r="BA43" s="168">
        <v>0</v>
      </c>
      <c r="BB43" s="160">
        <v>0</v>
      </c>
    </row>
    <row r="44" spans="2:54" s="2" customFormat="1" ht="90">
      <c r="B44" s="129"/>
      <c r="C44" s="112"/>
      <c r="D44" s="112"/>
      <c r="E44" s="105" t="s">
        <v>371</v>
      </c>
      <c r="F44" s="44">
        <v>1</v>
      </c>
      <c r="G44" s="44">
        <v>0</v>
      </c>
      <c r="H44" s="44">
        <v>0</v>
      </c>
      <c r="I44" s="44">
        <v>0</v>
      </c>
      <c r="J44" s="44">
        <v>0</v>
      </c>
      <c r="K44" s="111">
        <f t="shared" si="4"/>
        <v>0</v>
      </c>
      <c r="L44" s="36" t="s">
        <v>133</v>
      </c>
      <c r="M44" s="36" t="s">
        <v>134</v>
      </c>
      <c r="N44" s="36">
        <v>1</v>
      </c>
      <c r="O44" s="36">
        <v>1</v>
      </c>
      <c r="P44" s="36">
        <v>1</v>
      </c>
      <c r="Q44" s="15">
        <v>0</v>
      </c>
      <c r="R44" s="15">
        <v>0</v>
      </c>
      <c r="S44" s="15">
        <v>0</v>
      </c>
      <c r="T44" s="15">
        <v>0</v>
      </c>
      <c r="U44" s="110">
        <f>+(S44/P44)</f>
        <v>0</v>
      </c>
      <c r="V44" s="35">
        <v>20000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50000</v>
      </c>
      <c r="AK44" s="35">
        <v>0</v>
      </c>
      <c r="AL44" s="35">
        <f t="shared" si="5"/>
        <v>70000</v>
      </c>
      <c r="AM44" s="35">
        <f t="shared" si="5"/>
        <v>0</v>
      </c>
      <c r="AN44" s="15"/>
      <c r="AO44" s="15"/>
      <c r="AP44" s="15"/>
      <c r="AQ44" s="138"/>
      <c r="AR44" s="173"/>
      <c r="AS44" s="168"/>
      <c r="AT44" s="168"/>
      <c r="AU44" s="168"/>
      <c r="AV44" s="168"/>
      <c r="AW44" s="168"/>
      <c r="AX44" s="163"/>
      <c r="AY44" s="163"/>
      <c r="AZ44" s="163"/>
      <c r="BA44" s="168"/>
      <c r="BB44" s="160"/>
    </row>
    <row r="45" spans="2:54" s="2" customFormat="1" ht="78.75">
      <c r="B45" s="129"/>
      <c r="C45" s="40"/>
      <c r="D45" s="15" t="s">
        <v>135</v>
      </c>
      <c r="E45" s="105" t="s">
        <v>339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111" t="e">
        <f t="shared" si="4"/>
        <v>#DIV/0!</v>
      </c>
      <c r="L45" s="36" t="s">
        <v>136</v>
      </c>
      <c r="M45" s="36" t="s">
        <v>137</v>
      </c>
      <c r="N45" s="36">
        <v>0</v>
      </c>
      <c r="O45" s="36">
        <v>1</v>
      </c>
      <c r="P45" s="15">
        <v>1</v>
      </c>
      <c r="Q45" s="15">
        <v>0</v>
      </c>
      <c r="R45" s="15">
        <v>0</v>
      </c>
      <c r="S45" s="15">
        <v>0</v>
      </c>
      <c r="T45" s="15">
        <v>0</v>
      </c>
      <c r="U45" s="110">
        <f>+(S45/P45)</f>
        <v>0</v>
      </c>
      <c r="V45" s="35">
        <v>377000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23000</v>
      </c>
      <c r="AK45" s="35">
        <v>0</v>
      </c>
      <c r="AL45" s="35">
        <f t="shared" si="5"/>
        <v>400000</v>
      </c>
      <c r="AM45" s="35">
        <f t="shared" si="5"/>
        <v>0</v>
      </c>
      <c r="AN45" s="15"/>
      <c r="AO45" s="15"/>
      <c r="AP45" s="15"/>
      <c r="AQ45" s="138"/>
      <c r="AR45" s="173"/>
      <c r="AS45" s="168"/>
      <c r="AT45" s="168"/>
      <c r="AU45" s="168"/>
      <c r="AV45" s="168"/>
      <c r="AW45" s="168"/>
      <c r="AX45" s="163"/>
      <c r="AY45" s="163"/>
      <c r="AZ45" s="163"/>
      <c r="BA45" s="168"/>
      <c r="BB45" s="160"/>
    </row>
    <row r="46" spans="2:54" s="2" customFormat="1" ht="112.5">
      <c r="B46" s="129"/>
      <c r="C46" s="40"/>
      <c r="D46" s="15" t="s">
        <v>130</v>
      </c>
      <c r="E46" s="105" t="s">
        <v>339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111" t="e">
        <f t="shared" si="4"/>
        <v>#DIV/0!</v>
      </c>
      <c r="L46" s="36" t="s">
        <v>138</v>
      </c>
      <c r="M46" s="36" t="s">
        <v>139</v>
      </c>
      <c r="N46" s="36">
        <v>0</v>
      </c>
      <c r="O46" s="36">
        <v>1</v>
      </c>
      <c r="P46" s="15">
        <v>1</v>
      </c>
      <c r="Q46" s="15">
        <v>0</v>
      </c>
      <c r="R46" s="15">
        <v>0</v>
      </c>
      <c r="S46" s="15">
        <v>0</v>
      </c>
      <c r="T46" s="15">
        <v>0</v>
      </c>
      <c r="U46" s="110">
        <f>+(S46+T46)/P46</f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f t="shared" si="5"/>
        <v>0</v>
      </c>
      <c r="AM46" s="35">
        <f t="shared" si="5"/>
        <v>0</v>
      </c>
      <c r="AN46" s="15"/>
      <c r="AO46" s="15"/>
      <c r="AP46" s="15"/>
      <c r="AQ46" s="138"/>
      <c r="AR46" s="173"/>
      <c r="AS46" s="168"/>
      <c r="AT46" s="168"/>
      <c r="AU46" s="168"/>
      <c r="AV46" s="168"/>
      <c r="AW46" s="168"/>
      <c r="AX46" s="163"/>
      <c r="AY46" s="163"/>
      <c r="AZ46" s="163"/>
      <c r="BA46" s="168"/>
      <c r="BB46" s="160"/>
    </row>
    <row r="47" spans="2:54" s="2" customFormat="1" ht="146.25">
      <c r="B47" s="129"/>
      <c r="C47" s="112"/>
      <c r="D47" s="112" t="s">
        <v>130</v>
      </c>
      <c r="E47" s="105" t="s">
        <v>339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111" t="e">
        <f t="shared" si="4"/>
        <v>#DIV/0!</v>
      </c>
      <c r="L47" s="36" t="s">
        <v>140</v>
      </c>
      <c r="M47" s="36" t="s">
        <v>141</v>
      </c>
      <c r="N47" s="36">
        <v>0</v>
      </c>
      <c r="O47" s="36">
        <v>1</v>
      </c>
      <c r="P47" s="15">
        <v>1</v>
      </c>
      <c r="Q47" s="15">
        <v>0</v>
      </c>
      <c r="R47" s="15">
        <v>0</v>
      </c>
      <c r="S47" s="15">
        <v>0</v>
      </c>
      <c r="T47" s="15">
        <v>0</v>
      </c>
      <c r="U47" s="110">
        <f>+(S47+T47)/P47</f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f t="shared" si="5"/>
        <v>0</v>
      </c>
      <c r="AM47" s="35">
        <f t="shared" si="5"/>
        <v>0</v>
      </c>
      <c r="AN47" s="15"/>
      <c r="AO47" s="15"/>
      <c r="AP47" s="15"/>
      <c r="AQ47" s="138"/>
      <c r="AR47" s="173"/>
      <c r="AS47" s="168"/>
      <c r="AT47" s="168"/>
      <c r="AU47" s="168"/>
      <c r="AV47" s="168"/>
      <c r="AW47" s="168"/>
      <c r="AX47" s="163"/>
      <c r="AY47" s="163"/>
      <c r="AZ47" s="163"/>
      <c r="BA47" s="168"/>
      <c r="BB47" s="160"/>
    </row>
    <row r="48" spans="2:54" s="2" customFormat="1" ht="56.25">
      <c r="B48" s="129" t="s">
        <v>142</v>
      </c>
      <c r="C48" s="112"/>
      <c r="D48" s="112"/>
      <c r="E48" s="105" t="s">
        <v>339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111" t="e">
        <f t="shared" si="4"/>
        <v>#DIV/0!</v>
      </c>
      <c r="L48" s="36" t="s">
        <v>143</v>
      </c>
      <c r="M48" s="36" t="s">
        <v>144</v>
      </c>
      <c r="N48" s="36">
        <v>6</v>
      </c>
      <c r="O48" s="36">
        <v>8</v>
      </c>
      <c r="P48" s="15">
        <v>8</v>
      </c>
      <c r="Q48" s="15">
        <v>0</v>
      </c>
      <c r="R48" s="15">
        <v>0</v>
      </c>
      <c r="S48" s="15">
        <v>0</v>
      </c>
      <c r="T48" s="15">
        <v>0</v>
      </c>
      <c r="U48" s="110">
        <f>+(S48+T48)/P48</f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f t="shared" si="5"/>
        <v>0</v>
      </c>
      <c r="AM48" s="35">
        <f t="shared" si="5"/>
        <v>0</v>
      </c>
      <c r="AN48" s="15"/>
      <c r="AO48" s="15"/>
      <c r="AP48" s="15"/>
      <c r="AQ48" s="138"/>
      <c r="AR48" s="173"/>
      <c r="AS48" s="168"/>
      <c r="AT48" s="168"/>
      <c r="AU48" s="168"/>
      <c r="AV48" s="168"/>
      <c r="AW48" s="168"/>
      <c r="AX48" s="163"/>
      <c r="AY48" s="163"/>
      <c r="AZ48" s="163"/>
      <c r="BA48" s="168"/>
      <c r="BB48" s="160"/>
    </row>
    <row r="49" spans="2:54" s="2" customFormat="1" ht="147" thickBot="1">
      <c r="B49" s="130"/>
      <c r="C49" s="113"/>
      <c r="D49" s="113"/>
      <c r="E49" s="105" t="s">
        <v>339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111" t="e">
        <f t="shared" si="4"/>
        <v>#DIV/0!</v>
      </c>
      <c r="L49" s="30" t="s">
        <v>145</v>
      </c>
      <c r="M49" s="30" t="s">
        <v>146</v>
      </c>
      <c r="N49" s="30">
        <v>0</v>
      </c>
      <c r="O49" s="30">
        <v>1</v>
      </c>
      <c r="P49" s="16">
        <v>1</v>
      </c>
      <c r="Q49" s="16">
        <v>0</v>
      </c>
      <c r="R49" s="16">
        <v>0</v>
      </c>
      <c r="S49" s="16">
        <v>0</v>
      </c>
      <c r="T49" s="15">
        <v>0</v>
      </c>
      <c r="U49" s="110">
        <f>+(S49+T49)/P49</f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29">
        <f t="shared" si="5"/>
        <v>0</v>
      </c>
      <c r="AM49" s="29">
        <f t="shared" si="5"/>
        <v>0</v>
      </c>
      <c r="AN49" s="15"/>
      <c r="AO49" s="15"/>
      <c r="AP49" s="15"/>
      <c r="AQ49" s="139"/>
      <c r="AR49" s="174"/>
      <c r="AS49" s="169"/>
      <c r="AT49" s="169"/>
      <c r="AU49" s="169"/>
      <c r="AV49" s="169"/>
      <c r="AW49" s="169"/>
      <c r="AX49" s="164"/>
      <c r="AY49" s="164"/>
      <c r="AZ49" s="164"/>
      <c r="BA49" s="169"/>
      <c r="BB49" s="161"/>
    </row>
  </sheetData>
  <sheetProtection/>
  <mergeCells count="89">
    <mergeCell ref="B5:E5"/>
    <mergeCell ref="F5:J5"/>
    <mergeCell ref="M1:V1"/>
    <mergeCell ref="M2:V2"/>
    <mergeCell ref="B4:E4"/>
    <mergeCell ref="F4:J4"/>
    <mergeCell ref="B12:B13"/>
    <mergeCell ref="C12:C13"/>
    <mergeCell ref="D12:D13"/>
    <mergeCell ref="AS12:AS13"/>
    <mergeCell ref="AO12:AO13"/>
    <mergeCell ref="AN12:AN13"/>
    <mergeCell ref="AQ12:AQ13"/>
    <mergeCell ref="AP12:AP13"/>
    <mergeCell ref="BA12:BA13"/>
    <mergeCell ref="AR12:AR13"/>
    <mergeCell ref="AT12:AT13"/>
    <mergeCell ref="AU12:AU13"/>
    <mergeCell ref="AV12:AV13"/>
    <mergeCell ref="AW12:AW13"/>
    <mergeCell ref="AX12:AX13"/>
    <mergeCell ref="AY12:AY13"/>
    <mergeCell ref="AW26:AW33"/>
    <mergeCell ref="AR17:AR18"/>
    <mergeCell ref="AT26:AT33"/>
    <mergeCell ref="AU26:AU33"/>
    <mergeCell ref="AV26:AV33"/>
    <mergeCell ref="AZ17:AZ18"/>
    <mergeCell ref="AZ26:AZ33"/>
    <mergeCell ref="AT17:AT18"/>
    <mergeCell ref="AU17:AU18"/>
    <mergeCell ref="AW17:AW18"/>
    <mergeCell ref="B17:B18"/>
    <mergeCell ref="C17:C18"/>
    <mergeCell ref="D17:D18"/>
    <mergeCell ref="AS17:AS18"/>
    <mergeCell ref="AN17:AN18"/>
    <mergeCell ref="BA17:BA18"/>
    <mergeCell ref="AP17:AP18"/>
    <mergeCell ref="AQ17:AQ18"/>
    <mergeCell ref="AX17:AX18"/>
    <mergeCell ref="AY17:AY18"/>
    <mergeCell ref="B37:B38"/>
    <mergeCell ref="C37:C39"/>
    <mergeCell ref="D37:D39"/>
    <mergeCell ref="AR26:AR33"/>
    <mergeCell ref="C26:C33"/>
    <mergeCell ref="D26:D33"/>
    <mergeCell ref="AR37:AR39"/>
    <mergeCell ref="AQ37:AQ39"/>
    <mergeCell ref="AQ26:AQ33"/>
    <mergeCell ref="AR43:AR49"/>
    <mergeCell ref="B43:B47"/>
    <mergeCell ref="C43:C44"/>
    <mergeCell ref="D43:D44"/>
    <mergeCell ref="C47:C49"/>
    <mergeCell ref="D47:D49"/>
    <mergeCell ref="B48:B49"/>
    <mergeCell ref="AQ43:AQ49"/>
    <mergeCell ref="AN6:AQ6"/>
    <mergeCell ref="BB12:BB13"/>
    <mergeCell ref="BB37:BB39"/>
    <mergeCell ref="BA26:BA33"/>
    <mergeCell ref="BB26:BB33"/>
    <mergeCell ref="AV17:AV18"/>
    <mergeCell ref="AT37:AT39"/>
    <mergeCell ref="AU37:AU39"/>
    <mergeCell ref="AZ12:AZ13"/>
    <mergeCell ref="BA37:BA39"/>
    <mergeCell ref="AV37:AV39"/>
    <mergeCell ref="AX37:AX39"/>
    <mergeCell ref="AX26:AX33"/>
    <mergeCell ref="AY26:AY33"/>
    <mergeCell ref="AS43:AS49"/>
    <mergeCell ref="AT43:AT49"/>
    <mergeCell ref="AU43:AU49"/>
    <mergeCell ref="AV43:AV49"/>
    <mergeCell ref="AX43:AX49"/>
    <mergeCell ref="AY43:AY49"/>
    <mergeCell ref="BB43:BB49"/>
    <mergeCell ref="AZ37:AZ39"/>
    <mergeCell ref="AZ43:AZ49"/>
    <mergeCell ref="AY37:AY39"/>
    <mergeCell ref="BB17:BB18"/>
    <mergeCell ref="AS26:AS33"/>
    <mergeCell ref="AW43:AW49"/>
    <mergeCell ref="AS37:AS39"/>
    <mergeCell ref="BA43:BA49"/>
    <mergeCell ref="AW37:AW39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8"/>
  <sheetViews>
    <sheetView showGridLines="0" tabSelected="1" zoomScale="85" zoomScaleNormal="85" zoomScalePageLayoutView="0" workbookViewId="0" topLeftCell="F16">
      <selection activeCell="F9" sqref="F9"/>
    </sheetView>
  </sheetViews>
  <sheetFormatPr defaultColWidth="11.421875" defaultRowHeight="15"/>
  <cols>
    <col min="1" max="3" width="11.421875" style="41" customWidth="1"/>
    <col min="4" max="4" width="21.00390625" style="41" customWidth="1"/>
    <col min="5" max="6" width="11.421875" style="41" customWidth="1"/>
    <col min="7" max="7" width="14.421875" style="41" customWidth="1"/>
    <col min="8" max="9" width="13.421875" style="41" customWidth="1"/>
    <col min="10" max="10" width="13.421875" style="41" bestFit="1" customWidth="1"/>
    <col min="11" max="11" width="11.421875" style="41" customWidth="1"/>
    <col min="12" max="12" width="23.28125" style="41" customWidth="1"/>
    <col min="13" max="21" width="11.421875" style="41" customWidth="1"/>
    <col min="22" max="23" width="7.28125" style="41" bestFit="1" customWidth="1"/>
    <col min="24" max="25" width="3.00390625" style="41" bestFit="1" customWidth="1"/>
    <col min="26" max="26" width="5.140625" style="41" bestFit="1" customWidth="1"/>
    <col min="27" max="31" width="3.00390625" style="41" bestFit="1" customWidth="1"/>
    <col min="32" max="35" width="7.28125" style="41" bestFit="1" customWidth="1"/>
    <col min="36" max="37" width="3.00390625" style="41" bestFit="1" customWidth="1"/>
    <col min="38" max="38" width="6.8515625" style="41" bestFit="1" customWidth="1"/>
    <col min="39" max="39" width="7.00390625" style="41" customWidth="1"/>
    <col min="40" max="40" width="12.8515625" style="41" customWidth="1"/>
    <col min="41" max="41" width="14.28125" style="41" customWidth="1"/>
    <col min="42" max="42" width="4.8515625" style="41" customWidth="1"/>
    <col min="43" max="43" width="3.00390625" style="41" bestFit="1" customWidth="1"/>
    <col min="44" max="44" width="11.28125" style="41" bestFit="1" customWidth="1"/>
    <col min="45" max="48" width="11.421875" style="41" customWidth="1"/>
    <col min="49" max="51" width="12.7109375" style="41" customWidth="1"/>
    <col min="52" max="16384" width="11.421875" style="41" customWidth="1"/>
  </cols>
  <sheetData>
    <row r="1" spans="2:44" s="13" customFormat="1" ht="11.25">
      <c r="B1" s="11"/>
      <c r="C1" s="11"/>
      <c r="D1" s="11"/>
      <c r="E1" s="11"/>
      <c r="F1" s="11"/>
      <c r="G1" s="11"/>
      <c r="H1" s="11"/>
      <c r="J1" s="11"/>
      <c r="K1" s="11"/>
      <c r="L1" s="11"/>
      <c r="M1" s="141" t="s">
        <v>312</v>
      </c>
      <c r="N1" s="141"/>
      <c r="O1" s="141"/>
      <c r="P1" s="141"/>
      <c r="Q1" s="141"/>
      <c r="R1" s="141"/>
      <c r="S1" s="141"/>
      <c r="T1" s="141"/>
      <c r="U1" s="141"/>
      <c r="V1" s="14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2:44" s="13" customFormat="1" ht="11.25">
      <c r="B2" s="11"/>
      <c r="C2" s="11"/>
      <c r="D2" s="11"/>
      <c r="E2" s="11"/>
      <c r="F2" s="11"/>
      <c r="G2" s="11"/>
      <c r="H2" s="11"/>
      <c r="J2" s="11"/>
      <c r="K2" s="11"/>
      <c r="L2" s="11"/>
      <c r="M2" s="141" t="s">
        <v>0</v>
      </c>
      <c r="N2" s="141"/>
      <c r="O2" s="141"/>
      <c r="P2" s="141"/>
      <c r="Q2" s="141"/>
      <c r="R2" s="141"/>
      <c r="S2" s="141"/>
      <c r="T2" s="141"/>
      <c r="U2" s="141"/>
      <c r="V2" s="14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2:10" ht="22.5" customHeight="1">
      <c r="B3" s="144" t="s">
        <v>1</v>
      </c>
      <c r="C3" s="145"/>
      <c r="D3" s="145"/>
      <c r="E3" s="146"/>
      <c r="F3" s="144" t="s">
        <v>2</v>
      </c>
      <c r="G3" s="145"/>
      <c r="H3" s="145"/>
      <c r="I3" s="145"/>
      <c r="J3" s="146"/>
    </row>
    <row r="4" spans="2:43" ht="15" customHeight="1">
      <c r="B4" s="155" t="s">
        <v>10</v>
      </c>
      <c r="C4" s="156"/>
      <c r="D4" s="156"/>
      <c r="E4" s="157"/>
      <c r="F4" s="150" t="s">
        <v>147</v>
      </c>
      <c r="G4" s="151"/>
      <c r="H4" s="151"/>
      <c r="I4" s="151"/>
      <c r="J4" s="152"/>
      <c r="AN4" s="11"/>
      <c r="AO4" s="11"/>
      <c r="AP4" s="11"/>
      <c r="AQ4" s="11"/>
    </row>
    <row r="5" spans="40:43" ht="12" thickBot="1">
      <c r="AN5" s="140" t="s">
        <v>316</v>
      </c>
      <c r="AO5" s="140"/>
      <c r="AP5" s="140"/>
      <c r="AQ5" s="140"/>
    </row>
    <row r="6" spans="1:54" ht="128.25" customHeight="1">
      <c r="A6" s="25">
        <v>1</v>
      </c>
      <c r="B6" s="66" t="s">
        <v>15</v>
      </c>
      <c r="C6" s="67" t="s">
        <v>16</v>
      </c>
      <c r="D6" s="67" t="s">
        <v>17</v>
      </c>
      <c r="E6" s="67" t="s">
        <v>18</v>
      </c>
      <c r="F6" s="67" t="s">
        <v>19</v>
      </c>
      <c r="G6" s="67" t="s">
        <v>390</v>
      </c>
      <c r="H6" s="67" t="s">
        <v>391</v>
      </c>
      <c r="I6" s="67" t="s">
        <v>20</v>
      </c>
      <c r="J6" s="67" t="s">
        <v>21</v>
      </c>
      <c r="K6" s="67" t="s">
        <v>22</v>
      </c>
      <c r="L6" s="67" t="s">
        <v>23</v>
      </c>
      <c r="M6" s="67" t="s">
        <v>24</v>
      </c>
      <c r="N6" s="67" t="s">
        <v>25</v>
      </c>
      <c r="O6" s="67" t="s">
        <v>26</v>
      </c>
      <c r="P6" s="67" t="s">
        <v>393</v>
      </c>
      <c r="Q6" s="67" t="s">
        <v>394</v>
      </c>
      <c r="R6" s="67" t="s">
        <v>395</v>
      </c>
      <c r="S6" s="67" t="s">
        <v>396</v>
      </c>
      <c r="T6" s="67" t="s">
        <v>397</v>
      </c>
      <c r="U6" s="67" t="s">
        <v>398</v>
      </c>
      <c r="V6" s="68" t="s">
        <v>31</v>
      </c>
      <c r="W6" s="69" t="s">
        <v>32</v>
      </c>
      <c r="X6" s="68" t="s">
        <v>33</v>
      </c>
      <c r="Y6" s="69" t="s">
        <v>34</v>
      </c>
      <c r="Z6" s="68" t="s">
        <v>35</v>
      </c>
      <c r="AA6" s="69" t="s">
        <v>36</v>
      </c>
      <c r="AB6" s="68" t="s">
        <v>37</v>
      </c>
      <c r="AC6" s="69" t="s">
        <v>38</v>
      </c>
      <c r="AD6" s="68" t="s">
        <v>39</v>
      </c>
      <c r="AE6" s="69" t="s">
        <v>40</v>
      </c>
      <c r="AF6" s="68" t="s">
        <v>41</v>
      </c>
      <c r="AG6" s="69" t="s">
        <v>42</v>
      </c>
      <c r="AH6" s="68" t="s">
        <v>43</v>
      </c>
      <c r="AI6" s="69" t="s">
        <v>44</v>
      </c>
      <c r="AJ6" s="68" t="s">
        <v>45</v>
      </c>
      <c r="AK6" s="69" t="s">
        <v>46</v>
      </c>
      <c r="AL6" s="68" t="s">
        <v>405</v>
      </c>
      <c r="AM6" s="69" t="s">
        <v>48</v>
      </c>
      <c r="AN6" s="70" t="s">
        <v>49</v>
      </c>
      <c r="AO6" s="70" t="s">
        <v>50</v>
      </c>
      <c r="AP6" s="70" t="s">
        <v>51</v>
      </c>
      <c r="AQ6" s="70" t="s">
        <v>52</v>
      </c>
      <c r="AR6" s="71" t="s">
        <v>14</v>
      </c>
      <c r="AS6" s="71" t="s">
        <v>3</v>
      </c>
      <c r="AT6" s="71" t="s">
        <v>4</v>
      </c>
      <c r="AU6" s="71" t="s">
        <v>5</v>
      </c>
      <c r="AV6" s="71" t="s">
        <v>6</v>
      </c>
      <c r="AW6" s="71" t="s">
        <v>399</v>
      </c>
      <c r="AX6" s="71" t="s">
        <v>400</v>
      </c>
      <c r="AY6" s="71" t="s">
        <v>401</v>
      </c>
      <c r="AZ6" s="71" t="s">
        <v>402</v>
      </c>
      <c r="BA6" s="71" t="s">
        <v>403</v>
      </c>
      <c r="BB6" s="72" t="s">
        <v>404</v>
      </c>
    </row>
    <row r="7" spans="2:54" ht="117.75" customHeight="1">
      <c r="B7" s="125" t="s">
        <v>152</v>
      </c>
      <c r="C7" s="44"/>
      <c r="D7" s="15" t="s">
        <v>153</v>
      </c>
      <c r="E7" s="104" t="s">
        <v>346</v>
      </c>
      <c r="F7" s="44">
        <v>115</v>
      </c>
      <c r="G7" s="44"/>
      <c r="H7" s="44"/>
      <c r="I7" s="44"/>
      <c r="J7" s="44"/>
      <c r="K7" s="111">
        <f aca="true" t="shared" si="0" ref="K7:K12">+(I7+J7)/F7</f>
        <v>0</v>
      </c>
      <c r="L7" s="35" t="s">
        <v>154</v>
      </c>
      <c r="M7" s="35" t="s">
        <v>155</v>
      </c>
      <c r="N7" s="36">
        <v>0</v>
      </c>
      <c r="O7" s="36">
        <v>440</v>
      </c>
      <c r="P7" s="15">
        <v>115</v>
      </c>
      <c r="Q7" s="15"/>
      <c r="R7" s="15"/>
      <c r="S7" s="15"/>
      <c r="T7" s="65"/>
      <c r="U7" s="110">
        <f aca="true" t="shared" si="1" ref="U7:U12">+(S7+T7)/P7</f>
        <v>0</v>
      </c>
      <c r="V7" s="187">
        <v>18480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187">
        <f>+V7+X7+Z7+AB7+AD7+AF7+AH7+AJ7</f>
        <v>18480</v>
      </c>
      <c r="AM7" s="35">
        <f>+W7+Y7+AA7+AC7+AE7+AG7+AI7+AK7</f>
        <v>0</v>
      </c>
      <c r="AN7" s="137" t="s">
        <v>378</v>
      </c>
      <c r="AO7" s="100" t="s">
        <v>379</v>
      </c>
      <c r="AP7" s="100"/>
      <c r="AQ7" s="137" t="s">
        <v>362</v>
      </c>
      <c r="AR7" s="112" t="s">
        <v>147</v>
      </c>
      <c r="AS7" s="112" t="s">
        <v>148</v>
      </c>
      <c r="AT7" s="112" t="s">
        <v>149</v>
      </c>
      <c r="AU7" s="112" t="s">
        <v>150</v>
      </c>
      <c r="AV7" s="112" t="s">
        <v>151</v>
      </c>
      <c r="AW7" s="112"/>
      <c r="AX7" s="147"/>
      <c r="AY7" s="147"/>
      <c r="AZ7" s="147"/>
      <c r="BA7" s="112"/>
      <c r="BB7" s="117"/>
    </row>
    <row r="8" spans="2:54" ht="105.75" customHeight="1">
      <c r="B8" s="125"/>
      <c r="C8" s="44"/>
      <c r="D8" s="15" t="s">
        <v>153</v>
      </c>
      <c r="E8" s="104" t="s">
        <v>347</v>
      </c>
      <c r="F8" s="44">
        <v>4</v>
      </c>
      <c r="G8" s="44"/>
      <c r="H8" s="44"/>
      <c r="I8" s="44"/>
      <c r="J8" s="44"/>
      <c r="K8" s="111">
        <f t="shared" si="0"/>
        <v>0</v>
      </c>
      <c r="L8" s="35" t="s">
        <v>156</v>
      </c>
      <c r="M8" s="35" t="s">
        <v>157</v>
      </c>
      <c r="N8" s="36">
        <v>0</v>
      </c>
      <c r="O8" s="36">
        <v>12</v>
      </c>
      <c r="P8" s="15">
        <v>4</v>
      </c>
      <c r="Q8" s="15"/>
      <c r="R8" s="15"/>
      <c r="S8" s="15"/>
      <c r="T8" s="65"/>
      <c r="U8" s="110">
        <f t="shared" si="1"/>
        <v>0</v>
      </c>
      <c r="V8" s="191"/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191"/>
      <c r="AM8" s="35">
        <f aca="true" t="shared" si="2" ref="AM8:AM14">+W8+Y8+AA8+AC8+AE8+AG8+AI8+AK8</f>
        <v>0</v>
      </c>
      <c r="AN8" s="138"/>
      <c r="AO8" s="137" t="s">
        <v>381</v>
      </c>
      <c r="AP8" s="100" t="s">
        <v>355</v>
      </c>
      <c r="AQ8" s="138"/>
      <c r="AR8" s="112"/>
      <c r="AS8" s="112"/>
      <c r="AT8" s="112"/>
      <c r="AU8" s="112"/>
      <c r="AV8" s="112"/>
      <c r="AW8" s="112"/>
      <c r="AX8" s="148"/>
      <c r="AY8" s="148"/>
      <c r="AZ8" s="148"/>
      <c r="BA8" s="112"/>
      <c r="BB8" s="117"/>
    </row>
    <row r="9" spans="2:54" ht="90">
      <c r="B9" s="125"/>
      <c r="C9" s="44"/>
      <c r="D9" s="15" t="s">
        <v>153</v>
      </c>
      <c r="E9" s="104" t="s">
        <v>356</v>
      </c>
      <c r="F9" s="44">
        <v>1</v>
      </c>
      <c r="G9" s="44"/>
      <c r="H9" s="44"/>
      <c r="I9" s="44"/>
      <c r="J9" s="44"/>
      <c r="K9" s="111">
        <f t="shared" si="0"/>
        <v>0</v>
      </c>
      <c r="L9" s="35" t="s">
        <v>158</v>
      </c>
      <c r="M9" s="35" t="s">
        <v>159</v>
      </c>
      <c r="N9" s="36">
        <v>4</v>
      </c>
      <c r="O9" s="36">
        <v>4</v>
      </c>
      <c r="P9" s="15">
        <v>1</v>
      </c>
      <c r="Q9" s="15"/>
      <c r="R9" s="15"/>
      <c r="S9" s="15"/>
      <c r="T9" s="65"/>
      <c r="U9" s="110">
        <f t="shared" si="1"/>
        <v>0</v>
      </c>
      <c r="V9" s="191"/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191"/>
      <c r="AM9" s="35">
        <f t="shared" si="2"/>
        <v>0</v>
      </c>
      <c r="AN9" s="138"/>
      <c r="AO9" s="138"/>
      <c r="AP9" s="100" t="s">
        <v>357</v>
      </c>
      <c r="AQ9" s="138"/>
      <c r="AR9" s="112"/>
      <c r="AS9" s="112"/>
      <c r="AT9" s="112"/>
      <c r="AU9" s="112"/>
      <c r="AV9" s="112"/>
      <c r="AW9" s="112"/>
      <c r="AX9" s="148"/>
      <c r="AY9" s="148"/>
      <c r="AZ9" s="148"/>
      <c r="BA9" s="112"/>
      <c r="BB9" s="117"/>
    </row>
    <row r="10" spans="2:54" ht="93" customHeight="1">
      <c r="B10" s="125"/>
      <c r="C10" s="44"/>
      <c r="D10" s="15" t="s">
        <v>153</v>
      </c>
      <c r="E10" s="104" t="s">
        <v>349</v>
      </c>
      <c r="F10" s="44">
        <v>2</v>
      </c>
      <c r="G10" s="44"/>
      <c r="H10" s="44"/>
      <c r="I10" s="44"/>
      <c r="J10" s="44"/>
      <c r="K10" s="111">
        <f t="shared" si="0"/>
        <v>0</v>
      </c>
      <c r="L10" s="35" t="s">
        <v>160</v>
      </c>
      <c r="M10" s="35" t="s">
        <v>161</v>
      </c>
      <c r="N10" s="36">
        <v>0</v>
      </c>
      <c r="O10" s="36">
        <v>8</v>
      </c>
      <c r="P10" s="15">
        <v>2</v>
      </c>
      <c r="Q10" s="15"/>
      <c r="R10" s="15"/>
      <c r="S10" s="15"/>
      <c r="T10" s="65"/>
      <c r="U10" s="110">
        <f t="shared" si="1"/>
        <v>0</v>
      </c>
      <c r="V10" s="191"/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191"/>
      <c r="AM10" s="35">
        <f t="shared" si="2"/>
        <v>0</v>
      </c>
      <c r="AN10" s="138"/>
      <c r="AO10" s="159"/>
      <c r="AP10" s="100" t="s">
        <v>358</v>
      </c>
      <c r="AQ10" s="138"/>
      <c r="AR10" s="112"/>
      <c r="AS10" s="112"/>
      <c r="AT10" s="112"/>
      <c r="AU10" s="112"/>
      <c r="AV10" s="112"/>
      <c r="AW10" s="112"/>
      <c r="AX10" s="148"/>
      <c r="AY10" s="148"/>
      <c r="AZ10" s="148"/>
      <c r="BA10" s="112"/>
      <c r="BB10" s="117"/>
    </row>
    <row r="11" spans="2:54" ht="102.75" customHeight="1">
      <c r="B11" s="125"/>
      <c r="C11" s="44"/>
      <c r="D11" s="15" t="s">
        <v>153</v>
      </c>
      <c r="E11" s="104" t="s">
        <v>354</v>
      </c>
      <c r="F11" s="44">
        <v>4</v>
      </c>
      <c r="G11" s="44"/>
      <c r="H11" s="44"/>
      <c r="I11" s="44"/>
      <c r="J11" s="44"/>
      <c r="K11" s="111">
        <f t="shared" si="0"/>
        <v>0</v>
      </c>
      <c r="L11" s="35" t="s">
        <v>162</v>
      </c>
      <c r="M11" s="35" t="s">
        <v>163</v>
      </c>
      <c r="N11" s="36">
        <v>8</v>
      </c>
      <c r="O11" s="36">
        <v>16</v>
      </c>
      <c r="P11" s="15">
        <v>4</v>
      </c>
      <c r="Q11" s="15"/>
      <c r="R11" s="15"/>
      <c r="S11" s="15"/>
      <c r="T11" s="65"/>
      <c r="U11" s="110">
        <f t="shared" si="1"/>
        <v>0</v>
      </c>
      <c r="V11" s="192"/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192"/>
      <c r="AM11" s="35">
        <f t="shared" si="2"/>
        <v>0</v>
      </c>
      <c r="AN11" s="138"/>
      <c r="AO11" s="100" t="s">
        <v>382</v>
      </c>
      <c r="AP11" s="100" t="s">
        <v>358</v>
      </c>
      <c r="AQ11" s="138"/>
      <c r="AR11" s="112"/>
      <c r="AS11" s="112"/>
      <c r="AT11" s="112"/>
      <c r="AU11" s="112"/>
      <c r="AV11" s="112"/>
      <c r="AW11" s="112"/>
      <c r="AX11" s="148"/>
      <c r="AY11" s="148"/>
      <c r="AZ11" s="148"/>
      <c r="BA11" s="112"/>
      <c r="BB11" s="117"/>
    </row>
    <row r="12" spans="2:54" ht="138.75">
      <c r="B12" s="54" t="s">
        <v>164</v>
      </c>
      <c r="C12" s="44"/>
      <c r="D12" s="15" t="s">
        <v>165</v>
      </c>
      <c r="E12" s="104" t="s">
        <v>359</v>
      </c>
      <c r="F12" s="44">
        <v>6</v>
      </c>
      <c r="G12" s="44"/>
      <c r="H12" s="44"/>
      <c r="I12" s="44"/>
      <c r="J12" s="44"/>
      <c r="K12" s="111">
        <f t="shared" si="0"/>
        <v>0</v>
      </c>
      <c r="L12" s="35" t="s">
        <v>166</v>
      </c>
      <c r="M12" s="35" t="s">
        <v>167</v>
      </c>
      <c r="N12" s="36">
        <v>0</v>
      </c>
      <c r="O12" s="36">
        <v>24</v>
      </c>
      <c r="P12" s="15">
        <v>6</v>
      </c>
      <c r="Q12" s="15"/>
      <c r="R12" s="15"/>
      <c r="S12" s="15"/>
      <c r="T12" s="65"/>
      <c r="U12" s="110">
        <f t="shared" si="1"/>
        <v>0</v>
      </c>
      <c r="V12" s="35">
        <v>30000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f>+V12+X12+Z12+AB12+AD12+AF12+AH12+AJ12</f>
        <v>30000</v>
      </c>
      <c r="AM12" s="35">
        <f t="shared" si="2"/>
        <v>0</v>
      </c>
      <c r="AN12" s="159"/>
      <c r="AO12" s="100" t="s">
        <v>383</v>
      </c>
      <c r="AP12" s="100"/>
      <c r="AQ12" s="138"/>
      <c r="AR12" s="112"/>
      <c r="AS12" s="112"/>
      <c r="AT12" s="112"/>
      <c r="AU12" s="112"/>
      <c r="AV12" s="112"/>
      <c r="AW12" s="112"/>
      <c r="AX12" s="148"/>
      <c r="AY12" s="148"/>
      <c r="AZ12" s="148"/>
      <c r="BA12" s="112"/>
      <c r="BB12" s="117"/>
    </row>
    <row r="13" spans="2:54" ht="127.5" customHeight="1">
      <c r="B13" s="54" t="s">
        <v>168</v>
      </c>
      <c r="C13" s="44"/>
      <c r="D13" s="15" t="s">
        <v>153</v>
      </c>
      <c r="E13" s="104" t="s">
        <v>339</v>
      </c>
      <c r="F13" s="44">
        <v>1</v>
      </c>
      <c r="G13" s="44"/>
      <c r="H13" s="44"/>
      <c r="I13" s="44"/>
      <c r="J13" s="44"/>
      <c r="K13" s="111">
        <v>0</v>
      </c>
      <c r="L13" s="35" t="s">
        <v>169</v>
      </c>
      <c r="M13" s="35" t="s">
        <v>170</v>
      </c>
      <c r="N13" s="15">
        <v>0</v>
      </c>
      <c r="O13" s="15">
        <v>1</v>
      </c>
      <c r="P13" s="15">
        <v>1</v>
      </c>
      <c r="Q13" s="15"/>
      <c r="R13" s="15"/>
      <c r="S13" s="15"/>
      <c r="T13" s="65"/>
      <c r="U13" s="110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f>+V13+X13+Z13+AB13+AD13+AF13+AH13+AJ13</f>
        <v>0</v>
      </c>
      <c r="AM13" s="35">
        <f t="shared" si="2"/>
        <v>0</v>
      </c>
      <c r="AN13" s="100"/>
      <c r="AO13" s="100"/>
      <c r="AP13" s="100"/>
      <c r="AQ13" s="138"/>
      <c r="AR13" s="112"/>
      <c r="AS13" s="112"/>
      <c r="AT13" s="112"/>
      <c r="AU13" s="112"/>
      <c r="AV13" s="112"/>
      <c r="AW13" s="112"/>
      <c r="AX13" s="148"/>
      <c r="AY13" s="148"/>
      <c r="AZ13" s="148"/>
      <c r="BA13" s="112"/>
      <c r="BB13" s="117"/>
    </row>
    <row r="14" spans="2:54" ht="198.75" thickBot="1">
      <c r="B14" s="55" t="s">
        <v>171</v>
      </c>
      <c r="C14" s="42"/>
      <c r="D14" s="16" t="s">
        <v>172</v>
      </c>
      <c r="E14" s="104" t="s">
        <v>360</v>
      </c>
      <c r="F14" s="42">
        <v>0</v>
      </c>
      <c r="G14" s="42"/>
      <c r="H14" s="42"/>
      <c r="I14" s="42"/>
      <c r="J14" s="42"/>
      <c r="K14" s="111" t="e">
        <f>+(I14+J14)/F14</f>
        <v>#DIV/0!</v>
      </c>
      <c r="L14" s="29" t="s">
        <v>173</v>
      </c>
      <c r="M14" s="29" t="s">
        <v>174</v>
      </c>
      <c r="N14" s="30">
        <v>0</v>
      </c>
      <c r="O14" s="30">
        <v>0</v>
      </c>
      <c r="P14" s="16">
        <v>0</v>
      </c>
      <c r="Q14" s="16"/>
      <c r="R14" s="16"/>
      <c r="S14" s="16"/>
      <c r="T14" s="90"/>
      <c r="U14" s="110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f>+V14+X14+Z14+AB14+AD14+AF14+AH14+AJ14</f>
        <v>0</v>
      </c>
      <c r="AM14" s="29">
        <f t="shared" si="2"/>
        <v>0</v>
      </c>
      <c r="AN14" s="100" t="s">
        <v>380</v>
      </c>
      <c r="AO14" s="100" t="s">
        <v>382</v>
      </c>
      <c r="AP14" s="101" t="s">
        <v>358</v>
      </c>
      <c r="AQ14" s="139"/>
      <c r="AR14" s="113"/>
      <c r="AS14" s="113"/>
      <c r="AT14" s="113"/>
      <c r="AU14" s="113"/>
      <c r="AV14" s="113"/>
      <c r="AW14" s="113"/>
      <c r="AX14" s="149"/>
      <c r="AY14" s="149"/>
      <c r="AZ14" s="149"/>
      <c r="BA14" s="113"/>
      <c r="BB14" s="118"/>
    </row>
    <row r="15" ht="12" thickBot="1"/>
    <row r="16" spans="1:54" ht="132" customHeight="1">
      <c r="A16" s="25">
        <v>2</v>
      </c>
      <c r="B16" s="66" t="s">
        <v>15</v>
      </c>
      <c r="C16" s="67" t="s">
        <v>16</v>
      </c>
      <c r="D16" s="67" t="s">
        <v>17</v>
      </c>
      <c r="E16" s="67" t="s">
        <v>18</v>
      </c>
      <c r="F16" s="67" t="s">
        <v>19</v>
      </c>
      <c r="G16" s="67" t="s">
        <v>390</v>
      </c>
      <c r="H16" s="67" t="s">
        <v>391</v>
      </c>
      <c r="I16" s="67" t="s">
        <v>20</v>
      </c>
      <c r="J16" s="67" t="s">
        <v>21</v>
      </c>
      <c r="K16" s="67" t="s">
        <v>22</v>
      </c>
      <c r="L16" s="67" t="s">
        <v>23</v>
      </c>
      <c r="M16" s="67" t="s">
        <v>24</v>
      </c>
      <c r="N16" s="67" t="s">
        <v>25</v>
      </c>
      <c r="O16" s="67" t="s">
        <v>26</v>
      </c>
      <c r="P16" s="67" t="s">
        <v>393</v>
      </c>
      <c r="Q16" s="67" t="s">
        <v>394</v>
      </c>
      <c r="R16" s="67" t="s">
        <v>395</v>
      </c>
      <c r="S16" s="67" t="s">
        <v>396</v>
      </c>
      <c r="T16" s="67" t="s">
        <v>397</v>
      </c>
      <c r="U16" s="67" t="s">
        <v>398</v>
      </c>
      <c r="V16" s="68" t="s">
        <v>31</v>
      </c>
      <c r="W16" s="69" t="s">
        <v>32</v>
      </c>
      <c r="X16" s="68" t="s">
        <v>33</v>
      </c>
      <c r="Y16" s="69" t="s">
        <v>34</v>
      </c>
      <c r="Z16" s="68" t="s">
        <v>35</v>
      </c>
      <c r="AA16" s="69" t="s">
        <v>36</v>
      </c>
      <c r="AB16" s="68" t="s">
        <v>37</v>
      </c>
      <c r="AC16" s="69" t="s">
        <v>38</v>
      </c>
      <c r="AD16" s="68" t="s">
        <v>39</v>
      </c>
      <c r="AE16" s="69" t="s">
        <v>40</v>
      </c>
      <c r="AF16" s="68" t="s">
        <v>41</v>
      </c>
      <c r="AG16" s="69" t="s">
        <v>42</v>
      </c>
      <c r="AH16" s="68" t="s">
        <v>43</v>
      </c>
      <c r="AI16" s="69" t="s">
        <v>44</v>
      </c>
      <c r="AJ16" s="68" t="s">
        <v>45</v>
      </c>
      <c r="AK16" s="69" t="s">
        <v>46</v>
      </c>
      <c r="AL16" s="68" t="s">
        <v>405</v>
      </c>
      <c r="AM16" s="69" t="s">
        <v>48</v>
      </c>
      <c r="AN16" s="70" t="s">
        <v>49</v>
      </c>
      <c r="AO16" s="70" t="s">
        <v>50</v>
      </c>
      <c r="AP16" s="70" t="s">
        <v>51</v>
      </c>
      <c r="AQ16" s="70" t="s">
        <v>52</v>
      </c>
      <c r="AR16" s="71" t="s">
        <v>14</v>
      </c>
      <c r="AS16" s="71" t="s">
        <v>3</v>
      </c>
      <c r="AT16" s="71" t="s">
        <v>4</v>
      </c>
      <c r="AU16" s="71" t="s">
        <v>5</v>
      </c>
      <c r="AV16" s="71" t="s">
        <v>6</v>
      </c>
      <c r="AW16" s="71" t="s">
        <v>399</v>
      </c>
      <c r="AX16" s="71" t="s">
        <v>400</v>
      </c>
      <c r="AY16" s="71" t="s">
        <v>401</v>
      </c>
      <c r="AZ16" s="71" t="s">
        <v>402</v>
      </c>
      <c r="BA16" s="71" t="s">
        <v>403</v>
      </c>
      <c r="BB16" s="72" t="s">
        <v>404</v>
      </c>
    </row>
    <row r="17" spans="2:54" ht="76.5" customHeight="1" thickBot="1">
      <c r="B17" s="125" t="s">
        <v>179</v>
      </c>
      <c r="C17" s="44"/>
      <c r="D17" s="112" t="s">
        <v>180</v>
      </c>
      <c r="E17" s="104" t="s">
        <v>361</v>
      </c>
      <c r="F17" s="44">
        <v>1</v>
      </c>
      <c r="G17" s="44"/>
      <c r="H17" s="44"/>
      <c r="I17" s="44"/>
      <c r="J17" s="44"/>
      <c r="K17" s="111">
        <v>0</v>
      </c>
      <c r="L17" s="35" t="s">
        <v>181</v>
      </c>
      <c r="M17" s="35" t="s">
        <v>182</v>
      </c>
      <c r="N17" s="36">
        <v>0</v>
      </c>
      <c r="O17" s="36">
        <v>1</v>
      </c>
      <c r="P17" s="15">
        <v>1</v>
      </c>
      <c r="Q17" s="15"/>
      <c r="R17" s="15"/>
      <c r="S17" s="15"/>
      <c r="T17" s="90"/>
      <c r="U17" s="110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f aca="true" t="shared" si="3" ref="AL17:AM19">+V17+X17+Z17+AB17+AD17+AF17+AH17+AJ17</f>
        <v>0</v>
      </c>
      <c r="AM17" s="35">
        <f t="shared" si="3"/>
        <v>0</v>
      </c>
      <c r="AN17" s="107" t="s">
        <v>376</v>
      </c>
      <c r="AO17" s="107" t="s">
        <v>376</v>
      </c>
      <c r="AP17" s="107"/>
      <c r="AQ17" s="137" t="s">
        <v>362</v>
      </c>
      <c r="AR17" s="112" t="s">
        <v>147</v>
      </c>
      <c r="AS17" s="112" t="s">
        <v>175</v>
      </c>
      <c r="AT17" s="112" t="s">
        <v>176</v>
      </c>
      <c r="AU17" s="112" t="s">
        <v>177</v>
      </c>
      <c r="AV17" s="112" t="s">
        <v>178</v>
      </c>
      <c r="AW17" s="112">
        <v>15</v>
      </c>
      <c r="AX17" s="147"/>
      <c r="AY17" s="147"/>
      <c r="AZ17" s="147"/>
      <c r="BA17" s="112"/>
      <c r="BB17" s="117"/>
    </row>
    <row r="18" spans="2:54" ht="106.5" customHeight="1" thickBot="1">
      <c r="B18" s="125"/>
      <c r="C18" s="44"/>
      <c r="D18" s="112"/>
      <c r="E18" s="104" t="s">
        <v>348</v>
      </c>
      <c r="F18" s="44">
        <v>1</v>
      </c>
      <c r="G18" s="44"/>
      <c r="H18" s="44"/>
      <c r="I18" s="44"/>
      <c r="J18" s="44"/>
      <c r="K18" s="111">
        <f>+(I18+J18)/F18</f>
        <v>0</v>
      </c>
      <c r="L18" s="35" t="s">
        <v>183</v>
      </c>
      <c r="M18" s="35" t="s">
        <v>184</v>
      </c>
      <c r="N18" s="36">
        <v>1</v>
      </c>
      <c r="O18" s="36">
        <v>4</v>
      </c>
      <c r="P18" s="15">
        <v>0</v>
      </c>
      <c r="Q18" s="15"/>
      <c r="R18" s="15"/>
      <c r="S18" s="15"/>
      <c r="T18" s="90"/>
      <c r="U18" s="110" t="e">
        <f>+(S18+T18)/P18</f>
        <v>#DIV/0!</v>
      </c>
      <c r="V18" s="35">
        <v>30000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f t="shared" si="3"/>
        <v>30000</v>
      </c>
      <c r="AM18" s="35">
        <f t="shared" si="3"/>
        <v>0</v>
      </c>
      <c r="AN18" s="100" t="s">
        <v>380</v>
      </c>
      <c r="AO18" s="100" t="s">
        <v>384</v>
      </c>
      <c r="AP18" s="107"/>
      <c r="AQ18" s="138"/>
      <c r="AR18" s="112"/>
      <c r="AS18" s="112"/>
      <c r="AT18" s="112"/>
      <c r="AU18" s="112"/>
      <c r="AV18" s="112"/>
      <c r="AW18" s="112"/>
      <c r="AX18" s="148"/>
      <c r="AY18" s="148"/>
      <c r="AZ18" s="148"/>
      <c r="BA18" s="112"/>
      <c r="BB18" s="117"/>
    </row>
    <row r="19" spans="2:54" ht="70.5" customHeight="1" thickBot="1">
      <c r="B19" s="125" t="s">
        <v>185</v>
      </c>
      <c r="C19" s="44"/>
      <c r="D19" s="112" t="s">
        <v>153</v>
      </c>
      <c r="E19" s="104" t="s">
        <v>350</v>
      </c>
      <c r="F19" s="44">
        <v>400</v>
      </c>
      <c r="G19" s="44"/>
      <c r="H19" s="44"/>
      <c r="I19" s="44"/>
      <c r="J19" s="44"/>
      <c r="K19" s="111">
        <v>0</v>
      </c>
      <c r="L19" s="35" t="s">
        <v>186</v>
      </c>
      <c r="M19" s="35" t="s">
        <v>187</v>
      </c>
      <c r="N19" s="36">
        <v>1000</v>
      </c>
      <c r="O19" s="36">
        <v>1440</v>
      </c>
      <c r="P19" s="15">
        <v>400</v>
      </c>
      <c r="Q19" s="15"/>
      <c r="R19" s="15"/>
      <c r="S19" s="15"/>
      <c r="T19" s="90"/>
      <c r="U19" s="110">
        <f>+(S19+T19)/P19</f>
        <v>0</v>
      </c>
      <c r="V19" s="187">
        <v>38880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187">
        <f t="shared" si="3"/>
        <v>38880</v>
      </c>
      <c r="AM19" s="35">
        <f t="shared" si="3"/>
        <v>0</v>
      </c>
      <c r="AN19" s="137" t="s">
        <v>385</v>
      </c>
      <c r="AO19" s="100" t="s">
        <v>386</v>
      </c>
      <c r="AP19" s="107"/>
      <c r="AQ19" s="138"/>
      <c r="AR19" s="112"/>
      <c r="AS19" s="112"/>
      <c r="AT19" s="112"/>
      <c r="AU19" s="112"/>
      <c r="AV19" s="112"/>
      <c r="AW19" s="112"/>
      <c r="AX19" s="148"/>
      <c r="AY19" s="148"/>
      <c r="AZ19" s="148"/>
      <c r="BA19" s="112"/>
      <c r="BB19" s="117"/>
    </row>
    <row r="20" spans="2:54" ht="70.5" customHeight="1" thickBot="1">
      <c r="B20" s="125"/>
      <c r="C20" s="44"/>
      <c r="D20" s="112"/>
      <c r="E20" s="104" t="s">
        <v>351</v>
      </c>
      <c r="F20" s="44">
        <v>5</v>
      </c>
      <c r="G20" s="44"/>
      <c r="H20" s="44"/>
      <c r="I20" s="44"/>
      <c r="J20" s="44"/>
      <c r="K20" s="111">
        <f>+(I20+J20)/F20</f>
        <v>0</v>
      </c>
      <c r="L20" s="35" t="s">
        <v>188</v>
      </c>
      <c r="M20" s="35" t="s">
        <v>189</v>
      </c>
      <c r="N20" s="36">
        <v>12</v>
      </c>
      <c r="O20" s="36">
        <v>20</v>
      </c>
      <c r="P20" s="15">
        <v>5</v>
      </c>
      <c r="Q20" s="15"/>
      <c r="R20" s="15"/>
      <c r="S20" s="15"/>
      <c r="T20" s="90"/>
      <c r="U20" s="110">
        <f>+(S20+T20)/P20</f>
        <v>0</v>
      </c>
      <c r="V20" s="193"/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193"/>
      <c r="AM20" s="35">
        <f>+W20+Y20+AA20+AC20+AE20+AG20+AI20+AK20</f>
        <v>0</v>
      </c>
      <c r="AN20" s="138"/>
      <c r="AO20" s="137" t="s">
        <v>387</v>
      </c>
      <c r="AP20" s="107"/>
      <c r="AQ20" s="138"/>
      <c r="AR20" s="112"/>
      <c r="AS20" s="112"/>
      <c r="AT20" s="112"/>
      <c r="AU20" s="112"/>
      <c r="AV20" s="112"/>
      <c r="AW20" s="112"/>
      <c r="AX20" s="148"/>
      <c r="AY20" s="148"/>
      <c r="AZ20" s="148"/>
      <c r="BA20" s="112"/>
      <c r="BB20" s="117"/>
    </row>
    <row r="21" spans="2:54" ht="57" thickBot="1">
      <c r="B21" s="125"/>
      <c r="C21" s="44"/>
      <c r="D21" s="112"/>
      <c r="E21" s="104" t="s">
        <v>352</v>
      </c>
      <c r="F21" s="44">
        <v>18</v>
      </c>
      <c r="G21" s="44"/>
      <c r="H21" s="44"/>
      <c r="I21" s="44"/>
      <c r="J21" s="44"/>
      <c r="K21" s="111">
        <f>+(I21+J21)/F21</f>
        <v>0</v>
      </c>
      <c r="L21" s="35" t="s">
        <v>190</v>
      </c>
      <c r="M21" s="35" t="s">
        <v>191</v>
      </c>
      <c r="N21" s="36">
        <v>64</v>
      </c>
      <c r="O21" s="36">
        <v>72</v>
      </c>
      <c r="P21" s="15">
        <v>18</v>
      </c>
      <c r="Q21" s="15"/>
      <c r="R21" s="15"/>
      <c r="S21" s="15"/>
      <c r="T21" s="90"/>
      <c r="U21" s="110">
        <f>+(S21+T21)/P21</f>
        <v>0</v>
      </c>
      <c r="V21" s="193"/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193"/>
      <c r="AM21" s="35">
        <f>+W21+Y21+AA21+AC21+AE21+AG21+AI21+AK21</f>
        <v>0</v>
      </c>
      <c r="AN21" s="138"/>
      <c r="AO21" s="138"/>
      <c r="AP21" s="100" t="s">
        <v>388</v>
      </c>
      <c r="AQ21" s="138"/>
      <c r="AR21" s="112"/>
      <c r="AS21" s="112"/>
      <c r="AT21" s="112"/>
      <c r="AU21" s="112"/>
      <c r="AV21" s="112"/>
      <c r="AW21" s="112"/>
      <c r="AX21" s="148"/>
      <c r="AY21" s="148"/>
      <c r="AZ21" s="148"/>
      <c r="BA21" s="112"/>
      <c r="BB21" s="117"/>
    </row>
    <row r="22" spans="2:54" ht="45.75" thickBot="1">
      <c r="B22" s="126"/>
      <c r="C22" s="42"/>
      <c r="D22" s="113"/>
      <c r="E22" s="104" t="s">
        <v>353</v>
      </c>
      <c r="F22" s="42">
        <v>3</v>
      </c>
      <c r="G22" s="42"/>
      <c r="H22" s="42"/>
      <c r="I22" s="42"/>
      <c r="J22" s="42"/>
      <c r="K22" s="110">
        <f>+(I22+J22)/F22</f>
        <v>0</v>
      </c>
      <c r="L22" s="29" t="s">
        <v>192</v>
      </c>
      <c r="M22" s="29" t="s">
        <v>193</v>
      </c>
      <c r="N22" s="30">
        <v>8</v>
      </c>
      <c r="O22" s="30">
        <v>8</v>
      </c>
      <c r="P22" s="16">
        <v>3</v>
      </c>
      <c r="Q22" s="16"/>
      <c r="R22" s="16"/>
      <c r="S22" s="16"/>
      <c r="T22" s="90"/>
      <c r="U22" s="110">
        <f>+(S22+T22)/P22</f>
        <v>0</v>
      </c>
      <c r="V22" s="194"/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194"/>
      <c r="AM22" s="29">
        <f>+W22+Y22+AA22+AC22+AE22+AG22+AI22+AK22</f>
        <v>0</v>
      </c>
      <c r="AN22" s="159"/>
      <c r="AO22" s="159"/>
      <c r="AP22" s="107"/>
      <c r="AQ22" s="139"/>
      <c r="AR22" s="113"/>
      <c r="AS22" s="113"/>
      <c r="AT22" s="113"/>
      <c r="AU22" s="113"/>
      <c r="AV22" s="113"/>
      <c r="AW22" s="113"/>
      <c r="AX22" s="149"/>
      <c r="AY22" s="149"/>
      <c r="AZ22" s="149"/>
      <c r="BA22" s="113"/>
      <c r="BB22" s="118"/>
    </row>
    <row r="23" ht="12" thickBot="1"/>
    <row r="24" spans="1:54" ht="132.75" customHeight="1">
      <c r="A24" s="25">
        <v>3</v>
      </c>
      <c r="B24" s="66" t="s">
        <v>15</v>
      </c>
      <c r="C24" s="67" t="s">
        <v>16</v>
      </c>
      <c r="D24" s="67" t="s">
        <v>17</v>
      </c>
      <c r="E24" s="67" t="s">
        <v>18</v>
      </c>
      <c r="F24" s="67" t="s">
        <v>19</v>
      </c>
      <c r="G24" s="67" t="s">
        <v>390</v>
      </c>
      <c r="H24" s="67" t="s">
        <v>391</v>
      </c>
      <c r="I24" s="67" t="s">
        <v>20</v>
      </c>
      <c r="J24" s="67" t="s">
        <v>21</v>
      </c>
      <c r="K24" s="67" t="s">
        <v>22</v>
      </c>
      <c r="L24" s="67" t="s">
        <v>23</v>
      </c>
      <c r="M24" s="67" t="s">
        <v>24</v>
      </c>
      <c r="N24" s="67" t="s">
        <v>25</v>
      </c>
      <c r="O24" s="67" t="s">
        <v>26</v>
      </c>
      <c r="P24" s="67" t="s">
        <v>393</v>
      </c>
      <c r="Q24" s="67" t="s">
        <v>394</v>
      </c>
      <c r="R24" s="67" t="s">
        <v>395</v>
      </c>
      <c r="S24" s="67" t="s">
        <v>396</v>
      </c>
      <c r="T24" s="67" t="s">
        <v>397</v>
      </c>
      <c r="U24" s="67" t="s">
        <v>398</v>
      </c>
      <c r="V24" s="68" t="s">
        <v>31</v>
      </c>
      <c r="W24" s="69" t="s">
        <v>32</v>
      </c>
      <c r="X24" s="68" t="s">
        <v>33</v>
      </c>
      <c r="Y24" s="69" t="s">
        <v>34</v>
      </c>
      <c r="Z24" s="68" t="s">
        <v>35</v>
      </c>
      <c r="AA24" s="69" t="s">
        <v>36</v>
      </c>
      <c r="AB24" s="68" t="s">
        <v>37</v>
      </c>
      <c r="AC24" s="69" t="s">
        <v>38</v>
      </c>
      <c r="AD24" s="68" t="s">
        <v>39</v>
      </c>
      <c r="AE24" s="69" t="s">
        <v>40</v>
      </c>
      <c r="AF24" s="68" t="s">
        <v>41</v>
      </c>
      <c r="AG24" s="69" t="s">
        <v>42</v>
      </c>
      <c r="AH24" s="68" t="s">
        <v>43</v>
      </c>
      <c r="AI24" s="69" t="s">
        <v>44</v>
      </c>
      <c r="AJ24" s="68" t="s">
        <v>45</v>
      </c>
      <c r="AK24" s="69" t="s">
        <v>46</v>
      </c>
      <c r="AL24" s="68" t="s">
        <v>405</v>
      </c>
      <c r="AM24" s="69" t="s">
        <v>48</v>
      </c>
      <c r="AN24" s="70" t="s">
        <v>49</v>
      </c>
      <c r="AO24" s="70" t="s">
        <v>50</v>
      </c>
      <c r="AP24" s="70" t="s">
        <v>51</v>
      </c>
      <c r="AQ24" s="70" t="s">
        <v>52</v>
      </c>
      <c r="AR24" s="71" t="s">
        <v>14</v>
      </c>
      <c r="AS24" s="71" t="s">
        <v>3</v>
      </c>
      <c r="AT24" s="71" t="s">
        <v>4</v>
      </c>
      <c r="AU24" s="71" t="s">
        <v>5</v>
      </c>
      <c r="AV24" s="71" t="s">
        <v>6</v>
      </c>
      <c r="AW24" s="71" t="s">
        <v>399</v>
      </c>
      <c r="AX24" s="71" t="s">
        <v>400</v>
      </c>
      <c r="AY24" s="71" t="s">
        <v>401</v>
      </c>
      <c r="AZ24" s="71" t="s">
        <v>402</v>
      </c>
      <c r="BA24" s="71" t="s">
        <v>403</v>
      </c>
      <c r="BB24" s="72" t="s">
        <v>404</v>
      </c>
    </row>
    <row r="25" spans="2:54" ht="198.75" thickBot="1">
      <c r="B25" s="125" t="s">
        <v>199</v>
      </c>
      <c r="C25" s="131"/>
      <c r="D25" s="112" t="s">
        <v>153</v>
      </c>
      <c r="E25" s="104" t="s">
        <v>363</v>
      </c>
      <c r="F25" s="44">
        <v>115</v>
      </c>
      <c r="G25" s="44"/>
      <c r="H25" s="44"/>
      <c r="I25" s="44"/>
      <c r="J25" s="44"/>
      <c r="K25" s="111">
        <f>+(I25+J25)/F25</f>
        <v>0</v>
      </c>
      <c r="L25" s="35" t="s">
        <v>200</v>
      </c>
      <c r="M25" s="35" t="s">
        <v>201</v>
      </c>
      <c r="N25" s="36">
        <v>0</v>
      </c>
      <c r="O25" s="36">
        <v>460</v>
      </c>
      <c r="P25" s="15">
        <v>115</v>
      </c>
      <c r="Q25" s="15"/>
      <c r="R25" s="15"/>
      <c r="S25" s="15"/>
      <c r="T25" s="90"/>
      <c r="U25" s="110">
        <f>+(S25+T25)/P25</f>
        <v>0</v>
      </c>
      <c r="V25" s="187">
        <v>10000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187">
        <f>+V25</f>
        <v>10000</v>
      </c>
      <c r="AM25" s="35">
        <f>+W25+Y25+AA25+AC25+AE25+AG25+AI25+AK25</f>
        <v>0</v>
      </c>
      <c r="AN25" s="100" t="s">
        <v>380</v>
      </c>
      <c r="AO25" s="100" t="s">
        <v>379</v>
      </c>
      <c r="AP25" s="100"/>
      <c r="AQ25" s="137" t="s">
        <v>362</v>
      </c>
      <c r="AR25" s="112" t="s">
        <v>198</v>
      </c>
      <c r="AS25" s="112" t="s">
        <v>194</v>
      </c>
      <c r="AT25" s="112" t="s">
        <v>195</v>
      </c>
      <c r="AU25" s="112" t="s">
        <v>196</v>
      </c>
      <c r="AV25" s="112" t="s">
        <v>197</v>
      </c>
      <c r="AW25" s="112">
        <v>20</v>
      </c>
      <c r="AX25" s="147"/>
      <c r="AY25" s="147"/>
      <c r="AZ25" s="147"/>
      <c r="BA25" s="112"/>
      <c r="BB25" s="117"/>
    </row>
    <row r="26" spans="2:54" ht="87" customHeight="1" thickBot="1">
      <c r="B26" s="125"/>
      <c r="C26" s="131"/>
      <c r="D26" s="112"/>
      <c r="E26" s="104" t="s">
        <v>364</v>
      </c>
      <c r="F26" s="44">
        <v>5</v>
      </c>
      <c r="G26" s="44"/>
      <c r="H26" s="44"/>
      <c r="I26" s="44"/>
      <c r="J26" s="44"/>
      <c r="K26" s="111">
        <f>+(I26+J26)/F26</f>
        <v>0</v>
      </c>
      <c r="L26" s="35" t="s">
        <v>202</v>
      </c>
      <c r="M26" s="35" t="s">
        <v>203</v>
      </c>
      <c r="N26" s="36">
        <v>0</v>
      </c>
      <c r="O26" s="36">
        <v>20</v>
      </c>
      <c r="P26" s="15">
        <v>5</v>
      </c>
      <c r="Q26" s="15"/>
      <c r="R26" s="15"/>
      <c r="S26" s="15"/>
      <c r="T26" s="90"/>
      <c r="U26" s="110">
        <f>+(S26+T26)/P26</f>
        <v>0</v>
      </c>
      <c r="V26" s="193"/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191"/>
      <c r="AM26" s="35">
        <f>+W26+Y26+AA26+AC26+AE26+AG26+AI26+AK26</f>
        <v>0</v>
      </c>
      <c r="AN26" s="107" t="s">
        <v>322</v>
      </c>
      <c r="AO26" s="137" t="s">
        <v>381</v>
      </c>
      <c r="AP26" s="137" t="s">
        <v>341</v>
      </c>
      <c r="AQ26" s="138"/>
      <c r="AR26" s="112"/>
      <c r="AS26" s="112"/>
      <c r="AT26" s="112"/>
      <c r="AU26" s="112"/>
      <c r="AV26" s="112"/>
      <c r="AW26" s="112"/>
      <c r="AX26" s="148"/>
      <c r="AY26" s="148"/>
      <c r="AZ26" s="148"/>
      <c r="BA26" s="112"/>
      <c r="BB26" s="117"/>
    </row>
    <row r="27" spans="2:54" ht="57" thickBot="1">
      <c r="B27" s="125"/>
      <c r="C27" s="131"/>
      <c r="D27" s="112"/>
      <c r="E27" s="104" t="s">
        <v>365</v>
      </c>
      <c r="F27" s="44">
        <v>4</v>
      </c>
      <c r="G27" s="44"/>
      <c r="H27" s="44"/>
      <c r="I27" s="44"/>
      <c r="J27" s="44"/>
      <c r="K27" s="111">
        <f>+(I27+J27)/F27</f>
        <v>0</v>
      </c>
      <c r="L27" s="35" t="s">
        <v>204</v>
      </c>
      <c r="M27" s="35" t="s">
        <v>205</v>
      </c>
      <c r="N27" s="36">
        <v>12</v>
      </c>
      <c r="O27" s="36">
        <v>16</v>
      </c>
      <c r="P27" s="15">
        <v>4</v>
      </c>
      <c r="Q27" s="15"/>
      <c r="R27" s="15"/>
      <c r="S27" s="15"/>
      <c r="T27" s="90"/>
      <c r="U27" s="110">
        <f>+(S27+T27)/P27</f>
        <v>0</v>
      </c>
      <c r="V27" s="193"/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191"/>
      <c r="AM27" s="35">
        <f>+W27+Y27+AA27+AC27+AE27+AG27+AI27+AK27</f>
        <v>0</v>
      </c>
      <c r="AN27" s="107" t="s">
        <v>322</v>
      </c>
      <c r="AO27" s="159"/>
      <c r="AP27" s="159"/>
      <c r="AQ27" s="138"/>
      <c r="AR27" s="112"/>
      <c r="AS27" s="112"/>
      <c r="AT27" s="112"/>
      <c r="AU27" s="112"/>
      <c r="AV27" s="112"/>
      <c r="AW27" s="112"/>
      <c r="AX27" s="148"/>
      <c r="AY27" s="148"/>
      <c r="AZ27" s="148"/>
      <c r="BA27" s="112"/>
      <c r="BB27" s="117"/>
    </row>
    <row r="28" spans="2:54" ht="108.75" customHeight="1" thickBot="1">
      <c r="B28" s="126"/>
      <c r="C28" s="42"/>
      <c r="D28" s="16" t="s">
        <v>165</v>
      </c>
      <c r="E28" s="104" t="s">
        <v>366</v>
      </c>
      <c r="F28" s="42">
        <v>20</v>
      </c>
      <c r="G28" s="42"/>
      <c r="H28" s="42"/>
      <c r="I28" s="42"/>
      <c r="J28" s="42"/>
      <c r="K28" s="111">
        <f>+(I28+J28)/F28</f>
        <v>0</v>
      </c>
      <c r="L28" s="29" t="s">
        <v>206</v>
      </c>
      <c r="M28" s="29" t="s">
        <v>207</v>
      </c>
      <c r="N28" s="30">
        <v>25</v>
      </c>
      <c r="O28" s="30">
        <v>80</v>
      </c>
      <c r="P28" s="16">
        <v>20</v>
      </c>
      <c r="Q28" s="16"/>
      <c r="R28" s="16"/>
      <c r="S28" s="16"/>
      <c r="T28" s="90"/>
      <c r="U28" s="110">
        <f>+(S28+T28)/P28</f>
        <v>0</v>
      </c>
      <c r="V28" s="194"/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188"/>
      <c r="AM28" s="29">
        <f>+W28+Y28+AA28+AC28+AE28+AG28+AI28+AK28</f>
        <v>0</v>
      </c>
      <c r="AN28" s="107" t="s">
        <v>322</v>
      </c>
      <c r="AO28" s="100" t="s">
        <v>389</v>
      </c>
      <c r="AP28" s="101" t="s">
        <v>341</v>
      </c>
      <c r="AQ28" s="139"/>
      <c r="AR28" s="113"/>
      <c r="AS28" s="113"/>
      <c r="AT28" s="113"/>
      <c r="AU28" s="113"/>
      <c r="AV28" s="113"/>
      <c r="AW28" s="113"/>
      <c r="AX28" s="149"/>
      <c r="AY28" s="149"/>
      <c r="AZ28" s="149"/>
      <c r="BA28" s="113"/>
      <c r="BB28" s="118"/>
    </row>
  </sheetData>
  <sheetProtection/>
  <mergeCells count="63">
    <mergeCell ref="AY7:AY14"/>
    <mergeCell ref="AX7:AX14"/>
    <mergeCell ref="AY17:AY22"/>
    <mergeCell ref="AX17:AX22"/>
    <mergeCell ref="BA7:BA14"/>
    <mergeCell ref="BB7:BB14"/>
    <mergeCell ref="AZ7:AZ14"/>
    <mergeCell ref="AZ17:AZ22"/>
    <mergeCell ref="AZ25:AZ28"/>
    <mergeCell ref="AT25:AT28"/>
    <mergeCell ref="AY25:AY28"/>
    <mergeCell ref="AX25:AX28"/>
    <mergeCell ref="AU25:AU28"/>
    <mergeCell ref="AW25:AW28"/>
    <mergeCell ref="AV25:AV28"/>
    <mergeCell ref="BB25:BB28"/>
    <mergeCell ref="BA17:BA22"/>
    <mergeCell ref="AQ25:AQ28"/>
    <mergeCell ref="AR17:AR22"/>
    <mergeCell ref="AQ17:AQ22"/>
    <mergeCell ref="BA25:BA28"/>
    <mergeCell ref="AS17:AS22"/>
    <mergeCell ref="AS25:AS28"/>
    <mergeCell ref="AR25:AR28"/>
    <mergeCell ref="BB17:BB22"/>
    <mergeCell ref="B25:B28"/>
    <mergeCell ref="C25:C27"/>
    <mergeCell ref="D25:D27"/>
    <mergeCell ref="B17:B18"/>
    <mergeCell ref="D17:D18"/>
    <mergeCell ref="AO26:AO27"/>
    <mergeCell ref="V25:V28"/>
    <mergeCell ref="AL25:AL28"/>
    <mergeCell ref="AP26:AP27"/>
    <mergeCell ref="AW7:AW14"/>
    <mergeCell ref="AR7:AR14"/>
    <mergeCell ref="AS7:AS14"/>
    <mergeCell ref="AU7:AU14"/>
    <mergeCell ref="AQ7:AQ14"/>
    <mergeCell ref="AT17:AT22"/>
    <mergeCell ref="AU17:AU22"/>
    <mergeCell ref="AV17:AV22"/>
    <mergeCell ref="AW17:AW22"/>
    <mergeCell ref="AN5:AQ5"/>
    <mergeCell ref="D19:D22"/>
    <mergeCell ref="B19:B22"/>
    <mergeCell ref="AN19:AN22"/>
    <mergeCell ref="AO20:AO22"/>
    <mergeCell ref="B7:B11"/>
    <mergeCell ref="V7:V11"/>
    <mergeCell ref="AL7:AL11"/>
    <mergeCell ref="V19:V22"/>
    <mergeCell ref="AL19:AL22"/>
    <mergeCell ref="M1:V1"/>
    <mergeCell ref="M2:V2"/>
    <mergeCell ref="B3:E3"/>
    <mergeCell ref="F3:J3"/>
    <mergeCell ref="AT7:AT14"/>
    <mergeCell ref="AV7:AV14"/>
    <mergeCell ref="AN7:AN12"/>
    <mergeCell ref="AO8:AO10"/>
    <mergeCell ref="B4:E4"/>
    <mergeCell ref="F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U12"/>
  <sheetViews>
    <sheetView showGridLines="0" zoomScalePageLayoutView="0" workbookViewId="0" topLeftCell="A8">
      <selection activeCell="L10" sqref="L10"/>
    </sheetView>
  </sheetViews>
  <sheetFormatPr defaultColWidth="11.421875" defaultRowHeight="15"/>
  <cols>
    <col min="1" max="1" width="6.421875" style="75" customWidth="1"/>
    <col min="2" max="2" width="13.28125" style="75" customWidth="1"/>
    <col min="3" max="3" width="11.421875" style="75" customWidth="1"/>
    <col min="4" max="4" width="14.28125" style="75" customWidth="1"/>
    <col min="5" max="5" width="14.8515625" style="75" customWidth="1"/>
    <col min="6" max="9" width="11.421875" style="75" customWidth="1"/>
    <col min="10" max="10" width="27.00390625" style="75" customWidth="1"/>
    <col min="11" max="11" width="13.7109375" style="75" customWidth="1"/>
    <col min="12" max="17" width="11.421875" style="75" customWidth="1"/>
    <col min="18" max="19" width="9.421875" style="75" bestFit="1" customWidth="1"/>
    <col min="20" max="20" width="5.140625" style="75" bestFit="1" customWidth="1"/>
    <col min="21" max="21" width="3.140625" style="75" bestFit="1" customWidth="1"/>
    <col min="22" max="23" width="5.140625" style="75" bestFit="1" customWidth="1"/>
    <col min="24" max="24" width="3.140625" style="75" bestFit="1" customWidth="1"/>
    <col min="25" max="25" width="3.00390625" style="75" bestFit="1" customWidth="1"/>
    <col min="26" max="27" width="3.140625" style="75" bestFit="1" customWidth="1"/>
    <col min="28" max="29" width="7.28125" style="75" bestFit="1" customWidth="1"/>
    <col min="30" max="31" width="9.421875" style="75" bestFit="1" customWidth="1"/>
    <col min="32" max="32" width="5.140625" style="75" bestFit="1" customWidth="1"/>
    <col min="33" max="33" width="3.140625" style="75" bestFit="1" customWidth="1"/>
    <col min="34" max="34" width="7.8515625" style="75" bestFit="1" customWidth="1"/>
    <col min="35" max="35" width="5.140625" style="75" bestFit="1" customWidth="1"/>
    <col min="36" max="39" width="3.00390625" style="75" bestFit="1" customWidth="1"/>
    <col min="40" max="40" width="11.140625" style="75" bestFit="1" customWidth="1"/>
    <col min="41" max="41" width="11.28125" style="75" bestFit="1" customWidth="1"/>
    <col min="42" max="42" width="11.140625" style="75" bestFit="1" customWidth="1"/>
    <col min="43" max="43" width="11.421875" style="75" customWidth="1"/>
    <col min="44" max="44" width="9.140625" style="75" bestFit="1" customWidth="1"/>
    <col min="45" max="46" width="11.140625" style="75" bestFit="1" customWidth="1"/>
    <col min="47" max="47" width="9.28125" style="75" bestFit="1" customWidth="1"/>
    <col min="48" max="16384" width="11.421875" style="75" customWidth="1"/>
  </cols>
  <sheetData>
    <row r="1" spans="2:39" s="10" customFormat="1" ht="11.25">
      <c r="B1" s="12"/>
      <c r="C1" s="12"/>
      <c r="D1" s="12"/>
      <c r="E1" s="12"/>
      <c r="F1" s="12"/>
      <c r="H1" s="12"/>
      <c r="I1" s="12"/>
      <c r="J1" s="12"/>
      <c r="K1" s="141" t="s">
        <v>312</v>
      </c>
      <c r="L1" s="141"/>
      <c r="M1" s="141"/>
      <c r="N1" s="141"/>
      <c r="O1" s="141"/>
      <c r="P1" s="141"/>
      <c r="Q1" s="141"/>
      <c r="R1" s="141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2:39" s="10" customFormat="1" ht="11.25">
      <c r="B2" s="12"/>
      <c r="C2" s="12"/>
      <c r="D2" s="12"/>
      <c r="E2" s="12"/>
      <c r="F2" s="12"/>
      <c r="H2" s="12"/>
      <c r="I2" s="12"/>
      <c r="J2" s="12"/>
      <c r="K2" s="141" t="s">
        <v>0</v>
      </c>
      <c r="L2" s="141"/>
      <c r="M2" s="141"/>
      <c r="N2" s="141"/>
      <c r="O2" s="141"/>
      <c r="P2" s="141"/>
      <c r="Q2" s="141"/>
      <c r="R2" s="141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ht="11.25"/>
    <row r="4" spans="1:39" ht="11.25">
      <c r="A4" s="57"/>
      <c r="B4" s="144" t="s">
        <v>1</v>
      </c>
      <c r="C4" s="145"/>
      <c r="D4" s="145"/>
      <c r="E4" s="146"/>
      <c r="F4" s="144" t="s">
        <v>2</v>
      </c>
      <c r="G4" s="145"/>
      <c r="H4" s="146"/>
      <c r="AJ4" s="12"/>
      <c r="AK4" s="12"/>
      <c r="AL4" s="12"/>
      <c r="AM4" s="12"/>
    </row>
    <row r="5" spans="1:39" ht="11.25">
      <c r="A5" s="57"/>
      <c r="B5" s="150" t="s">
        <v>10</v>
      </c>
      <c r="C5" s="151"/>
      <c r="D5" s="151"/>
      <c r="E5" s="152"/>
      <c r="F5" s="150" t="s">
        <v>208</v>
      </c>
      <c r="G5" s="151"/>
      <c r="H5" s="152"/>
      <c r="AJ5" s="12"/>
      <c r="AK5" s="12"/>
      <c r="AL5" s="12"/>
      <c r="AM5" s="12"/>
    </row>
    <row r="6" spans="36:39" ht="12" thickBot="1">
      <c r="AJ6" s="140" t="s">
        <v>316</v>
      </c>
      <c r="AK6" s="140"/>
      <c r="AL6" s="140"/>
      <c r="AM6" s="140"/>
    </row>
    <row r="7" spans="1:47" ht="116.25" customHeight="1" thickBot="1">
      <c r="A7" s="25">
        <v>1</v>
      </c>
      <c r="B7" s="18" t="s">
        <v>15</v>
      </c>
      <c r="C7" s="61" t="s">
        <v>16</v>
      </c>
      <c r="D7" s="19" t="s">
        <v>17</v>
      </c>
      <c r="E7" s="19" t="s">
        <v>18</v>
      </c>
      <c r="F7" s="19" t="s">
        <v>19</v>
      </c>
      <c r="G7" s="19" t="s">
        <v>20</v>
      </c>
      <c r="H7" s="19" t="s">
        <v>21</v>
      </c>
      <c r="I7" s="19" t="s">
        <v>22</v>
      </c>
      <c r="J7" s="19" t="s">
        <v>23</v>
      </c>
      <c r="K7" s="19" t="s">
        <v>24</v>
      </c>
      <c r="L7" s="19" t="s">
        <v>25</v>
      </c>
      <c r="M7" s="19" t="s">
        <v>26</v>
      </c>
      <c r="N7" s="19" t="s">
        <v>27</v>
      </c>
      <c r="O7" s="19" t="s">
        <v>28</v>
      </c>
      <c r="P7" s="19" t="s">
        <v>29</v>
      </c>
      <c r="Q7" s="19" t="s">
        <v>30</v>
      </c>
      <c r="R7" s="20" t="s">
        <v>31</v>
      </c>
      <c r="S7" s="21" t="s">
        <v>32</v>
      </c>
      <c r="T7" s="20" t="s">
        <v>33</v>
      </c>
      <c r="U7" s="21" t="s">
        <v>34</v>
      </c>
      <c r="V7" s="20" t="s">
        <v>35</v>
      </c>
      <c r="W7" s="21" t="s">
        <v>36</v>
      </c>
      <c r="X7" s="20" t="s">
        <v>37</v>
      </c>
      <c r="Y7" s="21" t="s">
        <v>38</v>
      </c>
      <c r="Z7" s="20" t="s">
        <v>39</v>
      </c>
      <c r="AA7" s="21" t="s">
        <v>40</v>
      </c>
      <c r="AB7" s="20" t="s">
        <v>41</v>
      </c>
      <c r="AC7" s="21" t="s">
        <v>42</v>
      </c>
      <c r="AD7" s="20" t="s">
        <v>43</v>
      </c>
      <c r="AE7" s="21" t="s">
        <v>44</v>
      </c>
      <c r="AF7" s="20" t="s">
        <v>45</v>
      </c>
      <c r="AG7" s="21" t="s">
        <v>46</v>
      </c>
      <c r="AH7" s="20" t="s">
        <v>47</v>
      </c>
      <c r="AI7" s="21" t="s">
        <v>48</v>
      </c>
      <c r="AJ7" s="22" t="s">
        <v>49</v>
      </c>
      <c r="AK7" s="22" t="s">
        <v>311</v>
      </c>
      <c r="AL7" s="22" t="s">
        <v>51</v>
      </c>
      <c r="AM7" s="91" t="s">
        <v>52</v>
      </c>
      <c r="AN7" s="62" t="s">
        <v>14</v>
      </c>
      <c r="AO7" s="63" t="s">
        <v>3</v>
      </c>
      <c r="AP7" s="63" t="s">
        <v>4</v>
      </c>
      <c r="AQ7" s="23" t="s">
        <v>5</v>
      </c>
      <c r="AR7" s="23" t="s">
        <v>6</v>
      </c>
      <c r="AS7" s="23" t="s">
        <v>7</v>
      </c>
      <c r="AT7" s="23" t="s">
        <v>8</v>
      </c>
      <c r="AU7" s="24" t="s">
        <v>9</v>
      </c>
    </row>
    <row r="8" spans="2:47" ht="67.5">
      <c r="B8" s="158" t="s">
        <v>214</v>
      </c>
      <c r="C8" s="148"/>
      <c r="D8" s="178" t="s">
        <v>215</v>
      </c>
      <c r="E8" s="52"/>
      <c r="F8" s="52"/>
      <c r="G8" s="52"/>
      <c r="H8" s="52"/>
      <c r="I8" s="60" t="e">
        <f>+(G8+H8)/F8</f>
        <v>#DIV/0!</v>
      </c>
      <c r="J8" s="73" t="s">
        <v>216</v>
      </c>
      <c r="K8" s="73" t="s">
        <v>217</v>
      </c>
      <c r="L8" s="73">
        <v>1</v>
      </c>
      <c r="M8" s="64">
        <v>4</v>
      </c>
      <c r="N8" s="52">
        <v>1</v>
      </c>
      <c r="O8" s="52"/>
      <c r="P8" s="53"/>
      <c r="Q8" s="52"/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/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3">
        <v>0</v>
      </c>
      <c r="AH8" s="53">
        <f aca="true" t="shared" si="0" ref="AH8:AI12">+R8+T8+V8+X8+Z8+AB8+AD8+AF8</f>
        <v>0</v>
      </c>
      <c r="AI8" s="53">
        <f t="shared" si="0"/>
        <v>0</v>
      </c>
      <c r="AJ8" s="52"/>
      <c r="AK8" s="52"/>
      <c r="AL8" s="52"/>
      <c r="AM8" s="52"/>
      <c r="AN8" s="195" t="s">
        <v>213</v>
      </c>
      <c r="AO8" s="195" t="s">
        <v>209</v>
      </c>
      <c r="AP8" s="195" t="s">
        <v>210</v>
      </c>
      <c r="AQ8" s="195" t="s">
        <v>211</v>
      </c>
      <c r="AR8" s="195" t="s">
        <v>212</v>
      </c>
      <c r="AS8" s="195"/>
      <c r="AT8" s="195"/>
      <c r="AU8" s="195"/>
    </row>
    <row r="9" spans="2:47" ht="112.5">
      <c r="B9" s="112"/>
      <c r="C9" s="148"/>
      <c r="D9" s="178"/>
      <c r="E9" s="15"/>
      <c r="F9" s="15"/>
      <c r="G9" s="15"/>
      <c r="H9" s="15"/>
      <c r="I9" s="58" t="e">
        <f>+(G9+H9)/F9</f>
        <v>#DIV/0!</v>
      </c>
      <c r="J9" s="74" t="s">
        <v>218</v>
      </c>
      <c r="K9" s="74" t="s">
        <v>219</v>
      </c>
      <c r="L9" s="74">
        <v>0</v>
      </c>
      <c r="M9" s="36">
        <v>1</v>
      </c>
      <c r="N9" s="15">
        <v>1</v>
      </c>
      <c r="O9" s="15"/>
      <c r="P9" s="35"/>
      <c r="Q9" s="15"/>
      <c r="R9" s="35">
        <v>14000</v>
      </c>
      <c r="S9" s="35"/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/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f t="shared" si="0"/>
        <v>14000</v>
      </c>
      <c r="AI9" s="35">
        <f t="shared" si="0"/>
        <v>0</v>
      </c>
      <c r="AJ9" s="15"/>
      <c r="AK9" s="15"/>
      <c r="AL9" s="15"/>
      <c r="AM9" s="15"/>
      <c r="AN9" s="185"/>
      <c r="AO9" s="185"/>
      <c r="AP9" s="185"/>
      <c r="AQ9" s="185"/>
      <c r="AR9" s="185"/>
      <c r="AS9" s="185"/>
      <c r="AT9" s="185"/>
      <c r="AU9" s="185"/>
    </row>
    <row r="10" spans="2:47" ht="168.75">
      <c r="B10" s="15" t="s">
        <v>220</v>
      </c>
      <c r="C10" s="148"/>
      <c r="D10" s="178"/>
      <c r="E10" s="15"/>
      <c r="F10" s="15"/>
      <c r="G10" s="15"/>
      <c r="H10" s="15"/>
      <c r="I10" s="58" t="e">
        <f>+(G10+H10)/F10</f>
        <v>#DIV/0!</v>
      </c>
      <c r="J10" s="74" t="s">
        <v>221</v>
      </c>
      <c r="K10" s="74" t="s">
        <v>222</v>
      </c>
      <c r="L10" s="74">
        <v>0</v>
      </c>
      <c r="M10" s="36">
        <v>1</v>
      </c>
      <c r="N10" s="15">
        <v>1</v>
      </c>
      <c r="O10" s="15"/>
      <c r="P10" s="35"/>
      <c r="Q10" s="15"/>
      <c r="R10" s="35">
        <v>33989</v>
      </c>
      <c r="S10" s="35"/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/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f t="shared" si="0"/>
        <v>33989</v>
      </c>
      <c r="AI10" s="35">
        <f t="shared" si="0"/>
        <v>0</v>
      </c>
      <c r="AJ10" s="15"/>
      <c r="AK10" s="15"/>
      <c r="AL10" s="15"/>
      <c r="AM10" s="15"/>
      <c r="AN10" s="185"/>
      <c r="AO10" s="185"/>
      <c r="AP10" s="185"/>
      <c r="AQ10" s="185"/>
      <c r="AR10" s="185"/>
      <c r="AS10" s="185"/>
      <c r="AT10" s="185"/>
      <c r="AU10" s="185"/>
    </row>
    <row r="11" spans="2:47" ht="67.5">
      <c r="B11" s="15" t="s">
        <v>223</v>
      </c>
      <c r="C11" s="148"/>
      <c r="D11" s="178"/>
      <c r="E11" s="15"/>
      <c r="F11" s="15"/>
      <c r="G11" s="15"/>
      <c r="H11" s="15"/>
      <c r="I11" s="58" t="e">
        <f>+(G11+H11)/F11</f>
        <v>#DIV/0!</v>
      </c>
      <c r="J11" s="74" t="s">
        <v>224</v>
      </c>
      <c r="K11" s="74" t="s">
        <v>225</v>
      </c>
      <c r="L11" s="74">
        <v>2</v>
      </c>
      <c r="M11" s="36">
        <v>4</v>
      </c>
      <c r="N11" s="15">
        <v>2</v>
      </c>
      <c r="O11" s="15"/>
      <c r="P11" s="35"/>
      <c r="Q11" s="15"/>
      <c r="R11" s="35">
        <v>155000</v>
      </c>
      <c r="S11" s="35"/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/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f t="shared" si="0"/>
        <v>155000</v>
      </c>
      <c r="AI11" s="35">
        <f t="shared" si="0"/>
        <v>0</v>
      </c>
      <c r="AJ11" s="15"/>
      <c r="AK11" s="15"/>
      <c r="AL11" s="15"/>
      <c r="AM11" s="15"/>
      <c r="AN11" s="185"/>
      <c r="AO11" s="185"/>
      <c r="AP11" s="185"/>
      <c r="AQ11" s="185"/>
      <c r="AR11" s="185"/>
      <c r="AS11" s="185"/>
      <c r="AT11" s="185"/>
      <c r="AU11" s="185"/>
    </row>
    <row r="12" spans="2:47" ht="78.75">
      <c r="B12" s="15" t="s">
        <v>226</v>
      </c>
      <c r="C12" s="158"/>
      <c r="D12" s="196"/>
      <c r="E12" s="15"/>
      <c r="F12" s="15"/>
      <c r="G12" s="15"/>
      <c r="H12" s="15"/>
      <c r="I12" s="58" t="e">
        <f>+(G12+H12)/F12</f>
        <v>#DIV/0!</v>
      </c>
      <c r="J12" s="74" t="s">
        <v>227</v>
      </c>
      <c r="K12" s="74" t="s">
        <v>228</v>
      </c>
      <c r="L12" s="74">
        <v>0</v>
      </c>
      <c r="M12" s="36">
        <v>1</v>
      </c>
      <c r="N12" s="15">
        <v>1</v>
      </c>
      <c r="O12" s="15"/>
      <c r="P12" s="35"/>
      <c r="Q12" s="15"/>
      <c r="R12" s="35">
        <v>15514</v>
      </c>
      <c r="S12" s="35"/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/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f t="shared" si="0"/>
        <v>15514</v>
      </c>
      <c r="AI12" s="35">
        <f t="shared" si="0"/>
        <v>0</v>
      </c>
      <c r="AJ12" s="15"/>
      <c r="AK12" s="15"/>
      <c r="AL12" s="15"/>
      <c r="AM12" s="15"/>
      <c r="AN12" s="185"/>
      <c r="AO12" s="185"/>
      <c r="AP12" s="185"/>
      <c r="AQ12" s="185"/>
      <c r="AR12" s="185"/>
      <c r="AS12" s="185"/>
      <c r="AT12" s="185"/>
      <c r="AU12" s="185"/>
    </row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</sheetData>
  <sheetProtection/>
  <mergeCells count="18">
    <mergeCell ref="B8:B9"/>
    <mergeCell ref="C8:C12"/>
    <mergeCell ref="D8:D12"/>
    <mergeCell ref="K1:R1"/>
    <mergeCell ref="K2:R2"/>
    <mergeCell ref="B4:E4"/>
    <mergeCell ref="F4:H4"/>
    <mergeCell ref="B5:E5"/>
    <mergeCell ref="F5:H5"/>
    <mergeCell ref="AJ6:AM6"/>
    <mergeCell ref="AU8:AU12"/>
    <mergeCell ref="AO8:AO12"/>
    <mergeCell ref="AP8:AP12"/>
    <mergeCell ref="AQ8:AQ12"/>
    <mergeCell ref="AR8:AR12"/>
    <mergeCell ref="AT8:AT12"/>
    <mergeCell ref="AS8:AS12"/>
    <mergeCell ref="AN8:AN12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john.caro</dc:creator>
  <cp:keywords/>
  <dc:description/>
  <cp:lastModifiedBy>nohosala</cp:lastModifiedBy>
  <dcterms:created xsi:type="dcterms:W3CDTF">2012-10-09T13:34:21Z</dcterms:created>
  <dcterms:modified xsi:type="dcterms:W3CDTF">2013-04-11T21:56:26Z</dcterms:modified>
  <cp:category/>
  <cp:version/>
  <cp:contentType/>
  <cp:contentStatus/>
</cp:coreProperties>
</file>