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12120" windowHeight="6750" tabRatio="818" firstSheet="10" activeTab="15"/>
  </bookViews>
  <sheets>
    <sheet name="PLAN INDICATIVO" sheetId="1" r:id="rId1"/>
    <sheet name="DEPORTE PARA TODOS" sheetId="2" r:id="rId2"/>
    <sheet name="CULTURA RECREACION" sheetId="3" r:id="rId3"/>
    <sheet name="SALUD CON CALIDAD" sheetId="4" r:id="rId4"/>
    <sheet name="EDUCACION CON EFICIENCIA" sheetId="5" r:id="rId5"/>
    <sheet name="LA CALIDAD EN PRO DE UN FUTURO" sheetId="6" r:id="rId6"/>
    <sheet name="FORMANDO SUEÑOS DE CERO A SIEMP" sheetId="7" r:id="rId7"/>
    <sheet name="FORMEMOS TERRITORIO RECUPERANDO" sheetId="8" r:id="rId8"/>
    <sheet name="erradicación de la pobreza" sheetId="9" r:id="rId9"/>
    <sheet name="INSTITUCIONALIZACION DE DERECHO" sheetId="10" r:id="rId10"/>
    <sheet name="EQUIDAD Y GENERO" sheetId="11" r:id="rId11"/>
    <sheet name="ATENCION A VULNERABLES" sheetId="12" r:id="rId12"/>
    <sheet name="VICTIMAS DEL CONFLICTO ARMADO" sheetId="13" r:id="rId13"/>
    <sheet name="VIVIENDA" sheetId="14" r:id="rId14"/>
    <sheet name="ATENCION Y PREVENCION DE DESAS " sheetId="15" r:id="rId15"/>
    <sheet name="SANEAMIENTO BASICO" sheetId="16" r:id="rId16"/>
    <sheet name="AGROPECUARIO" sheetId="17" r:id="rId17"/>
    <sheet name="medio ambiente" sheetId="18" r:id="rId18"/>
    <sheet name="TURISMO" sheetId="19" r:id="rId19"/>
    <sheet name="DESARROLLO HACIA EL FUTURO  (2)" sheetId="20" r:id="rId20"/>
    <sheet name="CIENCIA TECNOLOGIA  Y RENOVACIO" sheetId="21" r:id="rId21"/>
    <sheet name="ORDENAMIENTO TERRRITORIAL" sheetId="22" r:id="rId22"/>
    <sheet name="DESEMPEÑO INSTITUCIONAL" sheetId="23" r:id="rId23"/>
    <sheet name="SEGURIDAD Y CONVIVENCIA" sheetId="24" r:id="rId24"/>
    <sheet name="PARTICIPACION CIUDADANA" sheetId="25" r:id="rId25"/>
    <sheet name="Hoja16" sheetId="26" r:id="rId26"/>
  </sheets>
  <externalReferences>
    <externalReference r:id="rId29"/>
  </externalReferences>
  <definedNames/>
  <calcPr fullCalcOnLoad="1"/>
</workbook>
</file>

<file path=xl/comments1.xml><?xml version="1.0" encoding="utf-8"?>
<comments xmlns="http://schemas.openxmlformats.org/spreadsheetml/2006/main">
  <authors>
    <author>Diana</author>
    <author>clcruz</author>
  </authors>
  <commentList>
    <comment ref="C6" authorId="0">
      <text>
        <r>
          <rPr>
            <b/>
            <sz val="9"/>
            <rFont val="Tahoma"/>
            <family val="2"/>
          </rPr>
          <t>COLOCARLE UN VALOR EN PORCENTAJE A LAS DIMENSIONES O EJES QUE SUMEN EL 100%.
EL VALOR DEL PONDERADOR PUEDE SER POR ASIGNACION PRESUPUESTAL O POR IMPORTANCIA DE LA META EN EL PLAN DE DESARROLLO</t>
        </r>
      </text>
    </comment>
    <comment ref="F6" authorId="0">
      <text>
        <r>
          <rPr>
            <b/>
            <sz val="9"/>
            <rFont val="Tahoma"/>
            <family val="2"/>
          </rPr>
          <t>COLOCARLE UN VALOR EN PORCENTAJE A LOS SECTORES QUE SUMEN EL 100%.
EL VALOR DEL PONDERADOR PUEDE SER POR ASIGNACION PRESUPUESTAL O POR IMPORTANCIA DE LA META EN EL PLAN DE DESARROLLO</t>
        </r>
      </text>
    </comment>
    <comment ref="I6" authorId="1">
      <text>
        <r>
          <rPr>
            <sz val="12"/>
            <rFont val="Tahoma"/>
            <family val="2"/>
          </rPr>
          <t>NUMERO DE LA META DE RESUKTADO, HACERLO DE FORMA CONSECUTIVA CUANDO SE CAMBIE DE SECTOR.</t>
        </r>
      </text>
    </comment>
    <comment ref="K6" authorId="0">
      <text>
        <r>
          <rPr>
            <b/>
            <sz val="20"/>
            <rFont val="Tahoma"/>
            <family val="2"/>
          </rPr>
          <t xml:space="preserve">EL INDICADOR DE LA META ES LA UNIDAD DE MEDIDA </t>
        </r>
      </text>
    </comment>
    <comment ref="L6" authorId="0">
      <text>
        <r>
          <rPr>
            <b/>
            <sz val="9"/>
            <rFont val="Tahoma"/>
            <family val="2"/>
          </rPr>
          <t xml:space="preserve">ES OBLIGATORIA PARA METAS DE RESULTADO </t>
        </r>
      </text>
    </comment>
    <comment ref="M6" authorId="1">
      <text>
        <r>
          <rPr>
            <sz val="10"/>
            <rFont val="Tahoma"/>
            <family val="2"/>
          </rPr>
          <t>ES LA META DE RESULTADO QUE SE PROPUSO LOGRAR  EN LOS 4 AÑOS DE GOBIERNO.</t>
        </r>
        <r>
          <rPr>
            <sz val="8"/>
            <rFont val="Tahoma"/>
            <family val="2"/>
          </rPr>
          <t xml:space="preserve">
</t>
        </r>
      </text>
    </comment>
    <comment ref="N6" authorId="0">
      <text>
        <r>
          <rPr>
            <b/>
            <sz val="9"/>
            <rFont val="Tahoma"/>
            <family val="2"/>
          </rPr>
          <t>COLOCARLE UN VALOR EN PORCENTAJE A LAS METAS DE RESULTADO QUE  SUMEN EL 100%.
EL VALOR DEL PONDERADOR PUEDE SER POR ASIGNACION PRESUPUESTAL O POR IMPORTANCIA DE LA META EN EL PLAN DE DESARROLLO</t>
        </r>
      </text>
    </comment>
    <comment ref="O6" authorId="1">
      <text>
        <r>
          <rPr>
            <sz val="10"/>
            <rFont val="Tahoma"/>
            <family val="2"/>
          </rPr>
          <t>A LAS METAS DE RESULTADO  SE LES  REALIZARA  UN  MONITOREO  CADA 2 AÑOS PARA MEDIR SU AVANCE.</t>
        </r>
      </text>
    </comment>
    <comment ref="U6" authorId="0">
      <text>
        <r>
          <rPr>
            <b/>
            <sz val="9"/>
            <rFont val="Tahoma"/>
            <family val="2"/>
          </rPr>
          <t xml:space="preserve">NUMERO DE LA META DE PRODUCTO, HACERLO DE FORMA CONSECUTIVA CUANDO SE CAMBIE DE SECTOR </t>
        </r>
      </text>
    </comment>
    <comment ref="V6" authorId="0">
      <text>
        <r>
          <rPr>
            <b/>
            <sz val="18"/>
            <rFont val="Tahoma"/>
            <family val="2"/>
          </rPr>
          <t>COLOCAR EL CODIGO O0 CUENTA FUT A CADA META DE PRODUCTO, ESTO FACILITARÁ EL GASTO DE INVERSIÓN DESDE EL INICIO DEL PROCESO</t>
        </r>
      </text>
    </comment>
    <comment ref="W6" authorId="0">
      <text>
        <r>
          <rPr>
            <b/>
            <sz val="9"/>
            <rFont val="Tahoma"/>
            <family val="2"/>
          </rPr>
          <t xml:space="preserve"> LA DESCRIPCION DE LA META DE PRODUCTO DEBE TENER COMO MÍNIMO UNA ACCIÓN Y UNA  CANTIDAD, EJEMPLO: DESARROLLO E IMPLEMENTACION DE 1 PROGRAMA DE PREVENCION DE VIOLENCIA CONTRA LA MUJER.  </t>
        </r>
      </text>
    </comment>
    <comment ref="X6" authorId="0">
      <text>
        <r>
          <rPr>
            <b/>
            <sz val="9"/>
            <rFont val="Tahoma"/>
            <family val="2"/>
          </rPr>
          <t>EL INDICADOR ES LA UNIDAD DE MEDIDA DE LA META DE PRODUCTO</t>
        </r>
      </text>
    </comment>
    <comment ref="Y6" authorId="0">
      <text>
        <r>
          <rPr>
            <b/>
            <sz val="22"/>
            <rFont val="Tahoma"/>
            <family val="2"/>
          </rPr>
          <t>HAY TRES TIPOS DE META: META DE INCREMENTO - MI, META DE REDUCCIÓN - MR Y META DE MANTENIMIENTO - MM</t>
        </r>
      </text>
    </comment>
    <comment ref="Z6" authorId="0">
      <text>
        <r>
          <rPr>
            <b/>
            <sz val="14"/>
            <rFont val="Tahoma"/>
            <family val="2"/>
          </rPr>
          <t>PRIMERA INFANCIA, INFANCIA, ADOLESCENCIA, JUVENTUD, MUJER, FAMILIA, VCA ( DESPLAZADOS) DISCAPACITADOS, ADULTOS MAYORES, AFRODESCENDIENTES, INDIGENAS, ROOM</t>
        </r>
      </text>
    </comment>
    <comment ref="AA6" authorId="0">
      <text>
        <r>
          <rPr>
            <b/>
            <sz val="9"/>
            <rFont val="Tahoma"/>
            <family val="2"/>
          </rPr>
          <t>EN TODOS LOS CASOS NO ES INDISPENSABLE</t>
        </r>
      </text>
    </comment>
    <comment ref="AB6" authorId="1">
      <text>
        <r>
          <rPr>
            <sz val="10"/>
            <rFont val="Tahoma"/>
            <family val="2"/>
          </rPr>
          <t>ES LA META DE PRODUCTO QUE SE PROPUSO LOGRAR  EN LOS 4 AÑOS DE GOBIERNO.</t>
        </r>
      </text>
    </comment>
    <comment ref="AC6" authorId="0">
      <text>
        <r>
          <rPr>
            <b/>
            <sz val="9"/>
            <rFont val="Tahoma"/>
            <family val="2"/>
          </rPr>
          <t>COLOCARLE UN VALOR EN PORCENTAJE A LAS METAS DE PRODUCTO QUE  SUMEN EL 100%.
EL VALOR DEL PONDERADOR PUEDE SER POR ASIGNACION PRESUPUESTAL O POR IMPORTANCIA DE LA META EN EL PLAN DE DESARROLLO</t>
        </r>
      </text>
    </comment>
    <comment ref="AE6" authorId="1">
      <text>
        <r>
          <rPr>
            <sz val="8"/>
            <rFont val="Tahoma"/>
            <family val="2"/>
          </rPr>
          <t xml:space="preserve">NO OLVIDAR ACUMULAR  LO PROGRAMADO CON LA LINEA BASE   EN EL CASO  QUE HAYA </t>
        </r>
      </text>
    </comment>
    <comment ref="AH6" authorId="1">
      <text>
        <r>
          <rPr>
            <sz val="8"/>
            <rFont val="Tahoma"/>
            <family val="2"/>
          </rPr>
          <t>NO OLVIDAR ACUMULAR  LO PROGRAMADO CON EL AÑO ANTERIOR (PROGRAMADO 2012)</t>
        </r>
      </text>
    </comment>
    <comment ref="AK6" authorId="1">
      <text>
        <r>
          <rPr>
            <sz val="8"/>
            <rFont val="Tahoma"/>
            <family val="2"/>
          </rPr>
          <t>NO OLVIDAR ACUMULAR  LO PROGRAMADO CON EL AÑO ANTERIOR (PROGRAMADO 2013</t>
        </r>
      </text>
    </comment>
    <comment ref="AN6" authorId="1">
      <text>
        <r>
          <rPr>
            <sz val="8"/>
            <rFont val="Tahoma"/>
            <family val="2"/>
          </rPr>
          <t>NO OLVIDAR ACUMULAR  LO PROGRAMADO CON EL AÑO ANTERIOR (PROGRAMADO 2014)</t>
        </r>
      </text>
    </comment>
    <comment ref="CE6" authorId="0">
      <text>
        <r>
          <rPr>
            <b/>
            <sz val="9"/>
            <rFont val="Tahoma"/>
            <family val="2"/>
          </rPr>
          <t xml:space="preserve">EL SECRETARIO O JEFE DE DEPENDENCIA </t>
        </r>
        <r>
          <rPr>
            <sz val="9"/>
            <rFont val="Tahoma"/>
            <family val="2"/>
          </rPr>
          <t xml:space="preserve">
</t>
        </r>
      </text>
    </comment>
  </commentList>
</comments>
</file>

<file path=xl/comments10.xml><?xml version="1.0" encoding="utf-8"?>
<comments xmlns="http://schemas.openxmlformats.org/spreadsheetml/2006/main">
  <authors>
    <author>Diana</author>
    <author>dcherrera</author>
  </authors>
  <commentList>
    <comment ref="AH6" authorId="0">
      <text>
        <r>
          <rPr>
            <b/>
            <sz val="9"/>
            <rFont val="Tahoma"/>
            <family val="2"/>
          </rPr>
          <t>MEDIO DE EVIDENCIA. INFORME, RESGISTRO FOTOGRAFICO, PLANILLA, ETC</t>
        </r>
      </text>
    </comment>
    <comment ref="AG6" authorId="0">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B6" authorId="1">
      <text>
        <r>
          <rPr>
            <b/>
            <sz val="8"/>
            <rFont val="Tahoma"/>
            <family val="2"/>
          </rPr>
          <t xml:space="preserve">JEFE DE LA ENTIDAD </t>
        </r>
      </text>
    </comment>
  </commentList>
</comments>
</file>

<file path=xl/comments11.xml><?xml version="1.0" encoding="utf-8"?>
<comments xmlns="http://schemas.openxmlformats.org/spreadsheetml/2006/main">
  <authors>
    <author>Diana</author>
    <author>dcherrera</author>
  </authors>
  <commentList>
    <comment ref="AH6" authorId="0">
      <text>
        <r>
          <rPr>
            <b/>
            <sz val="9"/>
            <rFont val="Tahoma"/>
            <family val="2"/>
          </rPr>
          <t>MEDIO DE EVIDENCIA. INFORME, RESGISTRO FOTOGRAFICO, PLANILLA, ETC</t>
        </r>
      </text>
    </comment>
    <comment ref="AG6" authorId="0">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B6" authorId="1">
      <text>
        <r>
          <rPr>
            <b/>
            <sz val="8"/>
            <rFont val="Tahoma"/>
            <family val="2"/>
          </rPr>
          <t xml:space="preserve">JEFE DE LA ENTIDAD </t>
        </r>
      </text>
    </comment>
  </commentList>
</comments>
</file>

<file path=xl/comments12.xml><?xml version="1.0" encoding="utf-8"?>
<comments xmlns="http://schemas.openxmlformats.org/spreadsheetml/2006/main">
  <authors>
    <author>Diana</author>
    <author>dcherrera</author>
  </authors>
  <commentList>
    <comment ref="AH6" authorId="0">
      <text>
        <r>
          <rPr>
            <b/>
            <sz val="9"/>
            <rFont val="Tahoma"/>
            <family val="2"/>
          </rPr>
          <t>MEDIO DE EVIDENCIA. INFORME, RESGISTRO FOTOGRAFICO, PLANILLA, ETC</t>
        </r>
      </text>
    </comment>
    <comment ref="AG6" authorId="0">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B6" authorId="1">
      <text>
        <r>
          <rPr>
            <b/>
            <sz val="8"/>
            <rFont val="Tahoma"/>
            <family val="2"/>
          </rPr>
          <t xml:space="preserve">JEFE DE LA ENTIDAD </t>
        </r>
      </text>
    </comment>
  </commentList>
</comments>
</file>

<file path=xl/comments13.xml><?xml version="1.0" encoding="utf-8"?>
<comments xmlns="http://schemas.openxmlformats.org/spreadsheetml/2006/main">
  <authors>
    <author>Diana</author>
    <author>dcherrera</author>
  </authors>
  <commentList>
    <comment ref="AH6" authorId="0">
      <text>
        <r>
          <rPr>
            <b/>
            <sz val="9"/>
            <rFont val="Tahoma"/>
            <family val="2"/>
          </rPr>
          <t>MEDIO DE EVIDENCIA. INFORME, RESGISTRO FOTOGRAFICO, PLANILLA, ETC</t>
        </r>
      </text>
    </comment>
    <comment ref="AG6" authorId="0">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B6" authorId="1">
      <text>
        <r>
          <rPr>
            <b/>
            <sz val="8"/>
            <rFont val="Tahoma"/>
            <family val="2"/>
          </rPr>
          <t xml:space="preserve">JEFE DE LA ENTIDAD </t>
        </r>
      </text>
    </comment>
  </commentList>
</comments>
</file>

<file path=xl/comments14.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15.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16.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17.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18.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19.xml><?xml version="1.0" encoding="utf-8"?>
<comments xmlns="http://schemas.openxmlformats.org/spreadsheetml/2006/main">
  <authors>
    <author>Diana</author>
    <author>dcherrera</author>
  </authors>
  <commentList>
    <comment ref="AH6" authorId="0">
      <text>
        <r>
          <rPr>
            <b/>
            <sz val="9"/>
            <rFont val="Tahoma"/>
            <family val="2"/>
          </rPr>
          <t>MEDIO DE EVIDENCIA. INFORME, RESGISTRO FOTOGRAFICO, PLANILLA, ETC</t>
        </r>
      </text>
    </comment>
    <comment ref="AG6" authorId="0">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B6" authorId="1">
      <text>
        <r>
          <rPr>
            <b/>
            <sz val="8"/>
            <rFont val="Tahoma"/>
            <family val="2"/>
          </rPr>
          <t xml:space="preserve">JEFE DE LA ENTIDAD </t>
        </r>
      </text>
    </comment>
  </commentList>
</comments>
</file>

<file path=xl/comments2.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20.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21.xml><?xml version="1.0" encoding="utf-8"?>
<comments xmlns="http://schemas.openxmlformats.org/spreadsheetml/2006/main">
  <authors>
    <author>Diana</author>
    <author>dcherrera</author>
  </authors>
  <commentList>
    <comment ref="AH6" authorId="0">
      <text>
        <r>
          <rPr>
            <b/>
            <sz val="9"/>
            <rFont val="Tahoma"/>
            <family val="2"/>
          </rPr>
          <t>MEDIO DE EVIDENCIA. INFORME, RESGISTRO FOTOGRAFICO, PLANILLA, ETC</t>
        </r>
      </text>
    </comment>
    <comment ref="AG6" authorId="0">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B6" authorId="1">
      <text>
        <r>
          <rPr>
            <b/>
            <sz val="8"/>
            <rFont val="Tahoma"/>
            <family val="2"/>
          </rPr>
          <t xml:space="preserve">JEFE DE LA ENTIDAD </t>
        </r>
      </text>
    </comment>
  </commentList>
</comments>
</file>

<file path=xl/comments22.xml><?xml version="1.0" encoding="utf-8"?>
<comments xmlns="http://schemas.openxmlformats.org/spreadsheetml/2006/main">
  <authors>
    <author>Diana</author>
    <author>dcherrera</author>
  </authors>
  <commentList>
    <comment ref="AH6" authorId="0">
      <text>
        <r>
          <rPr>
            <b/>
            <sz val="9"/>
            <rFont val="Tahoma"/>
            <family val="2"/>
          </rPr>
          <t>MEDIO DE EVIDENCIA. INFORME, RESGISTRO FOTOGRAFICO, PLANILLA, ETC</t>
        </r>
      </text>
    </comment>
    <comment ref="AG6" authorId="0">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B6" authorId="1">
      <text>
        <r>
          <rPr>
            <b/>
            <sz val="8"/>
            <rFont val="Tahoma"/>
            <family val="2"/>
          </rPr>
          <t xml:space="preserve">JEFE DE LA ENTIDAD </t>
        </r>
      </text>
    </comment>
  </commentList>
</comments>
</file>

<file path=xl/comments23.xml><?xml version="1.0" encoding="utf-8"?>
<comments xmlns="http://schemas.openxmlformats.org/spreadsheetml/2006/main">
  <authors>
    <author>Diana</author>
    <author>dcherrera</author>
  </authors>
  <commentList>
    <comment ref="AH6" authorId="0">
      <text>
        <r>
          <rPr>
            <b/>
            <sz val="9"/>
            <rFont val="Tahoma"/>
            <family val="2"/>
          </rPr>
          <t>MEDIO DE EVIDENCIA. INFORME, RESGISTRO FOTOGRAFICO, PLANILLA, ETC</t>
        </r>
      </text>
    </comment>
    <comment ref="AG6" authorId="0">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B6" authorId="1">
      <text>
        <r>
          <rPr>
            <b/>
            <sz val="8"/>
            <rFont val="Tahoma"/>
            <family val="2"/>
          </rPr>
          <t xml:space="preserve">JEFE DE LA ENTIDAD </t>
        </r>
      </text>
    </comment>
  </commentList>
</comments>
</file>

<file path=xl/comments24.xml><?xml version="1.0" encoding="utf-8"?>
<comments xmlns="http://schemas.openxmlformats.org/spreadsheetml/2006/main">
  <authors>
    <author>Diana</author>
    <author>dcherrera</author>
  </authors>
  <commentList>
    <comment ref="AH6" authorId="0">
      <text>
        <r>
          <rPr>
            <b/>
            <sz val="9"/>
            <rFont val="Tahoma"/>
            <family val="2"/>
          </rPr>
          <t>MEDIO DE EVIDENCIA. INFORME, RESGISTRO FOTOGRAFICO, PLANILLA, ETC</t>
        </r>
      </text>
    </comment>
    <comment ref="AG6" authorId="0">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B6" authorId="1">
      <text>
        <r>
          <rPr>
            <b/>
            <sz val="8"/>
            <rFont val="Tahoma"/>
            <family val="2"/>
          </rPr>
          <t xml:space="preserve">JEFE DE LA ENTIDAD </t>
        </r>
      </text>
    </comment>
  </commentList>
</comments>
</file>

<file path=xl/comments25.xml><?xml version="1.0" encoding="utf-8"?>
<comments xmlns="http://schemas.openxmlformats.org/spreadsheetml/2006/main">
  <authors>
    <author>Diana</author>
    <author>dcherrera</author>
  </authors>
  <commentList>
    <comment ref="AH6" authorId="0">
      <text>
        <r>
          <rPr>
            <b/>
            <sz val="9"/>
            <rFont val="Tahoma"/>
            <family val="2"/>
          </rPr>
          <t>MEDIO DE EVIDENCIA. INFORME, RESGISTRO FOTOGRAFICO, PLANILLA, ETC</t>
        </r>
      </text>
    </comment>
    <comment ref="AG6" authorId="0">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B6" authorId="1">
      <text>
        <r>
          <rPr>
            <b/>
            <sz val="8"/>
            <rFont val="Tahoma"/>
            <family val="2"/>
          </rPr>
          <t xml:space="preserve">JEFE DE LA ENTIDAD </t>
        </r>
      </text>
    </comment>
  </commentList>
</comments>
</file>

<file path=xl/comments3.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4.xml><?xml version="1.0" encoding="utf-8"?>
<comments xmlns="http://schemas.openxmlformats.org/spreadsheetml/2006/main">
  <authors>
    <author>dcherrera</author>
    <author>Diana</author>
  </authors>
  <commentList>
    <comment ref="B5" authorId="0">
      <text>
        <r>
          <rPr>
            <b/>
            <sz val="8"/>
            <rFont val="Tahoma"/>
            <family val="2"/>
          </rPr>
          <t xml:space="preserve">JEFE DE LA ENTIDAD </t>
        </r>
      </text>
    </comment>
    <comment ref="AG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 authorId="1">
      <text>
        <r>
          <rPr>
            <b/>
            <sz val="9"/>
            <rFont val="Tahoma"/>
            <family val="2"/>
          </rPr>
          <t>MEDIO DE EVIDENCIA. INFORME, RESGISTRO FOTOGRAFICO, PLANILLA, ETC</t>
        </r>
      </text>
    </comment>
  </commentList>
</comments>
</file>

<file path=xl/comments5.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6.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7.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8.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9.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sharedStrings.xml><?xml version="1.0" encoding="utf-8"?>
<sst xmlns="http://schemas.openxmlformats.org/spreadsheetml/2006/main" count="3876" uniqueCount="1316">
  <si>
    <t>A.1.1.5</t>
  </si>
  <si>
    <t>A.1.2.2</t>
  </si>
  <si>
    <t>A.1.2.5</t>
  </si>
  <si>
    <t>A.1.2.7</t>
  </si>
  <si>
    <t>A.1.2.8</t>
  </si>
  <si>
    <t>A.1.2.10.1.1</t>
  </si>
  <si>
    <t>A.1.2.10.1.2</t>
  </si>
  <si>
    <t>A.1.7.2</t>
  </si>
  <si>
    <t>A.1.7.4</t>
  </si>
  <si>
    <t>A.2.1.2</t>
  </si>
  <si>
    <t>A.3.3.8</t>
  </si>
  <si>
    <t>A.4.1</t>
  </si>
  <si>
    <t>A.4.2</t>
  </si>
  <si>
    <t>A.5.1</t>
  </si>
  <si>
    <t>A.5.3</t>
  </si>
  <si>
    <t>A.5.5</t>
  </si>
  <si>
    <t>A.5.6.1</t>
  </si>
  <si>
    <t>A.6.2.2</t>
  </si>
  <si>
    <t>A.6.4</t>
  </si>
  <si>
    <t>A.6.5</t>
  </si>
  <si>
    <t>A.7.4</t>
  </si>
  <si>
    <t>A.7.5</t>
  </si>
  <si>
    <t>A.8.3.1</t>
  </si>
  <si>
    <t>A.9.2</t>
  </si>
  <si>
    <t>A.9.4</t>
  </si>
  <si>
    <t>A.9.11</t>
  </si>
  <si>
    <t>A.10.5</t>
  </si>
  <si>
    <t>A.12.1</t>
  </si>
  <si>
    <t>A.12.4</t>
  </si>
  <si>
    <t>A.12.7</t>
  </si>
  <si>
    <t>A.14.1.5</t>
  </si>
  <si>
    <t>A.14.2.3</t>
  </si>
  <si>
    <t>A.14.2.4.1</t>
  </si>
  <si>
    <t>A.14.3.3</t>
  </si>
  <si>
    <t>A.14.3.4.1</t>
  </si>
  <si>
    <t>A.14.4.3</t>
  </si>
  <si>
    <t>A.14.5.3</t>
  </si>
  <si>
    <t>A.14.6.1</t>
  </si>
  <si>
    <t>A.14.6.2</t>
  </si>
  <si>
    <t>A.14.6.3</t>
  </si>
  <si>
    <t>A.14.7.4.1</t>
  </si>
  <si>
    <t>A.14.13</t>
  </si>
  <si>
    <t>A.14.13.2</t>
  </si>
  <si>
    <t>A.14.18.3</t>
  </si>
  <si>
    <t>A.15.4</t>
  </si>
  <si>
    <t>A.15.8</t>
  </si>
  <si>
    <t>A.16.1</t>
  </si>
  <si>
    <t>A.16.3</t>
  </si>
  <si>
    <t>A.17.1</t>
  </si>
  <si>
    <t>A.17.2</t>
  </si>
  <si>
    <t>A.17.10</t>
  </si>
  <si>
    <t>A.18.3</t>
  </si>
  <si>
    <t>A.18.4.1</t>
  </si>
  <si>
    <t>A.18.4.6</t>
  </si>
  <si>
    <t>UNIDAD DE MEDIDA</t>
  </si>
  <si>
    <t>CODIGO REGISTRO PROYECTO</t>
  </si>
  <si>
    <t>INDICADOR</t>
  </si>
  <si>
    <t>RECURSO PROPIO</t>
  </si>
  <si>
    <t>SGP ESPECIFICO</t>
  </si>
  <si>
    <t>SGP LIBRE DESTINACION</t>
  </si>
  <si>
    <t>NACION</t>
  </si>
  <si>
    <t>OBJETIVO DE LA DIMENSION</t>
  </si>
  <si>
    <t xml:space="preserve">OBEJTIVO DEL PROGRAMA </t>
  </si>
  <si>
    <t>OBJETIVO DEL PROYECTO</t>
  </si>
  <si>
    <t>CODIGO FUT DEL PROYECTO</t>
  </si>
  <si>
    <t>RUBRO PRESUPUESTAL PLAN DE DESARROLLO ANTERIOR</t>
  </si>
  <si>
    <t xml:space="preserve">Ampliar  en 30% la inclusión de la población en actividades deportivas y de ocupación del tiempo libre </t>
  </si>
  <si>
    <t>% de la población  beneficiada</t>
  </si>
  <si>
    <t>4 Deportistas  de alto rendimiento  beneficiados en el cuatrienio</t>
  </si>
  <si>
    <t xml:space="preserve"> No de deportistas de alto rendimiento apoyados </t>
  </si>
  <si>
    <t>MI</t>
  </si>
  <si>
    <t>TODA LA POBLACION</t>
  </si>
  <si>
    <t>APOYO A LOS DEPORTISTAS MANTUNOS Y  APOYO AL DEPORTISTA DE ALTO RENDIMIENTO</t>
  </si>
  <si>
    <t>12 Escenarios  intervenidos en el cuatrienio</t>
  </si>
  <si>
    <t>No. Escenarios Intervenidos</t>
  </si>
  <si>
    <t>ADQUISICIÓN, CONSTRUCCIÓN, MEJORAMIENTO,  REHABILITACIÓN  Y MANTENIMIENTO DE LAS INFRAESTRUCTURAS FÍSICAS Y CAMPOS DEPORTIVOS</t>
  </si>
  <si>
    <t>Incrementar de 2 a 4 escuelas de Formación deportiva</t>
  </si>
  <si>
    <t>No. De escuelas de formación deportivas.</t>
  </si>
  <si>
    <t>IMPLEMENTACIÓN Y FORTALECIMIENTO A LAS ESCUELAS DE FORMACIÓN DEPORTIVA</t>
  </si>
  <si>
    <t>Realizar 16 encuentros deportivos municipales durante el cuatrienio</t>
  </si>
  <si>
    <t xml:space="preserve">No de encuentros deportivos </t>
  </si>
  <si>
    <t>IMPLEMENTACIÓN  Y APOYO A LAS ACTIVIDADES Y ENCUENTROS DEPORTIVOS MUNICIPALES Y DE OCUPACIÓN DEL TIEMPO LIBRE  - JUEGOS CAMPESINOS, INTERCOLEGIADOS E INTERVEREDALES.</t>
  </si>
  <si>
    <t>Garantizar el acceso y permanencia del 100% de la población en edad escolar a los niveles de preescolar, básica primaria, básica secundaria y media vocacional, así como  el apoyo en la formación profesional y laboral de  los jóvenes</t>
  </si>
  <si>
    <t>POBLACION ESTUDIANTIL</t>
  </si>
  <si>
    <t>Garantizar el acceso escolar del 100% de la población en edades entre 5 y años de edad</t>
  </si>
  <si>
    <t xml:space="preserve">% de la población entre 5-17 años </t>
  </si>
  <si>
    <t>mantener la cobertura del probrama de la poblaión escolar</t>
  </si>
  <si>
    <t>Capacitar 12 docentes en el Cuatrenio</t>
  </si>
  <si>
    <t>Capacitar 3 docentes cada año</t>
  </si>
  <si>
    <t>Maria Sandra Guerrero</t>
  </si>
  <si>
    <t>Apoyar anualmente 3 estudiantes que obtengan el mejor promedioo en las pruebas del saber</t>
  </si>
  <si>
    <t>3 Mejores estudiantes al año</t>
  </si>
  <si>
    <t>Adecuar el 50% de los Restaurantes Escolares</t>
  </si>
  <si>
    <t>% de restaurantres intervenidos</t>
  </si>
  <si>
    <t>Incrementar en 10 estudiantes mantunos el ingreso a la Educación superior</t>
  </si>
  <si>
    <t>30 estudiantes</t>
  </si>
  <si>
    <t>Creación del museo.</t>
  </si>
  <si>
    <t>Apoyar 20 Artistas
Mantunas en la
difusión de sus obras a
través de la
participación local,
regional, departamental
y/o nación en
exposiciones culturales</t>
  </si>
  <si>
    <t>Promover la creación e
institucionalización de
un evento cultural
alterno al festival de la
Arepa y la Gallina</t>
  </si>
  <si>
    <t>Ampliar del 87% al
100% la población
vinculada</t>
  </si>
  <si>
    <t>Cubrir a través de
acciones de Promoción
de la Salud y Calidad
de vida el 80% de la
población Mantuna</t>
  </si>
  <si>
    <t>Mantener la cobertura
del 100% de los
estudiantes que
requieran del servicio
de Transporte escolar</t>
  </si>
  <si>
    <t>Mantener la cobertura
del programa del
100% de</t>
  </si>
  <si>
    <t>Capacitar 12 docentes
en el cuatrienio</t>
  </si>
  <si>
    <t>Apoyar anualmente 3
estudiantes que
obtengan el mejor
promedio en la
Pruebas de Saber</t>
  </si>
  <si>
    <t>50% de los
restaurantes escolares</t>
  </si>
  <si>
    <t>Incrementar de 20 a 30
el número de
estudiantes Mantunos
que ingresen a la
educación superior</t>
  </si>
  <si>
    <t>Realizar el
mantenimiento de la
infraestructura
tecnológica de 8 sedes
educativas</t>
  </si>
  <si>
    <t>Vincular 100 adultos a
procesos de
alfabetización</t>
  </si>
  <si>
    <t>Realizar 8 talleres de
orientación vocacional
durante el cuatrienio</t>
  </si>
  <si>
    <t>Realizar mantenimiento
del 80% de las sedes
educativas del
municipio</t>
  </si>
  <si>
    <t>Dotar el 80 % de las
sedes educativas del
municipio durante el
cuatrienio</t>
  </si>
  <si>
    <t>Mantener el 100% de
cobertura de niños
niñas y adolescentes
vinculados a
programas de atención
nutricional</t>
  </si>
  <si>
    <t>Adelantar 18 talleres
de detección del riesgo
del maltrato o abuso
con menores de 18
año</t>
  </si>
  <si>
    <t>Formulación y
aprobación de UNA
Política Publica Juvenil
Participativa</t>
  </si>
  <si>
    <t>Formular una política  pública</t>
  </si>
  <si>
    <t>Construcción de 1
distrito de riego</t>
  </si>
  <si>
    <t>Certificar 5 predios del
Municipio en buenas
prácticas</t>
  </si>
  <si>
    <t>Crear 2 núcleos
ganaderos eficientes y
competitivos</t>
  </si>
  <si>
    <t>Organizar y operar
una microempresa
para la transformación
de la producción láctea
del municipio</t>
  </si>
  <si>
    <t>Organizar 8 muestras
comerciales de
intercambio</t>
  </si>
  <si>
    <t>Adquirir maquinaria y/o
equipo agropecuario
para mejorar las
tecnicas de producción
agropecuaria.</t>
  </si>
  <si>
    <t>Realizar el montaje de
120 huertas
comunitarias anuales</t>
  </si>
  <si>
    <t>Mejorar la calificación
de la secretaría a nivel
departamental</t>
  </si>
  <si>
    <t>Cofinanciar 8
PROCEDAS durante
el cuatrenio</t>
  </si>
  <si>
    <t>Adecuar y mantener un
vivero municipal</t>
  </si>
  <si>
    <t>Realizar el mantenimiento de la infraestructura tecnológica en 8 sedes educativas</t>
  </si>
  <si>
    <t>Duver Arevalo</t>
  </si>
  <si>
    <t>Realizar 8 talleres de orientacion vocacional durante el cuatrenio</t>
  </si>
  <si>
    <t>Vincular 100 adultos a proceso de alfabetizacion</t>
  </si>
  <si>
    <t>Número de adultos alfabetrizados</t>
  </si>
  <si>
    <t>8 sedes mejoradas en infraestructura tecnologica</t>
  </si>
  <si>
    <t xml:space="preserve"> eventos de orientacion  vocacional</t>
  </si>
  <si>
    <t xml:space="preserve">Sandra Guerrero </t>
  </si>
  <si>
    <t xml:space="preserve">LA CALIDAD EN PRO DE UN FUTURO </t>
  </si>
  <si>
    <t>Realizar mantenimiento y dotacin al 80% de las sedes educativas del municipio</t>
  </si>
  <si>
    <t>80% de las sedes mejoradas</t>
  </si>
  <si>
    <t>Realizar mantenimiento del 80% de las sedes educativas del municipio</t>
  </si>
  <si>
    <t>MM</t>
  </si>
  <si>
    <t>80% de las sedes dotadas</t>
  </si>
  <si>
    <t>SALUD CON CALIDAD DE VIDA</t>
  </si>
  <si>
    <t>13% de la poblacion beneficiada</t>
  </si>
  <si>
    <t>Ampliar del 87% al 100% la poblacion vinculada</t>
  </si>
  <si>
    <t>Garantizar la inclusion del 100% de la población  de 0 a 17 años a mínimo un programa de atencion adelantado por los diferentes sectores de desarrollo de la administracion municipal</t>
  </si>
  <si>
    <t>Propender la renovacion del esquema deportivo que se viene adelantando en le municipio de Manta con el animo de enaltecer y rpomover el reconocimeinto del municipio a nivel Nacional y departamental</t>
  </si>
  <si>
    <t xml:space="preserve">MI </t>
  </si>
  <si>
    <t xml:space="preserve">Ampliar  en 40% la inclusión de la población en actividades culturales </t>
  </si>
  <si>
    <t xml:space="preserve">% de la poblacion beneficiada </t>
  </si>
  <si>
    <t xml:space="preserve">IMPLEMENTACION Y FORTALECIMIENTO DE ESCUELA DE FORMACION ARTISTICA </t>
  </si>
  <si>
    <t xml:space="preserve">Incrementar  de 3a 5 las escuelas de formacion cultural </t>
  </si>
  <si>
    <t>No.     De escuelas de formación cultural.</t>
  </si>
  <si>
    <t xml:space="preserve">ADQUISICION,  MEJORAMIENTO Y ADECUACION DE UNA EDIFICACION PARA LA CREACION DE CASA DE LA CULTURA </t>
  </si>
  <si>
    <t xml:space="preserve">Adquirir un lote durante el cuatrenio </t>
  </si>
  <si>
    <t xml:space="preserve">No. Lote adquiridos </t>
  </si>
  <si>
    <t xml:space="preserve">RECONOCIMINENTO     DE ESPACIOS DE PATRIMONIO HISTORICO ARQUITECTONICO  RELIGIOSO Y CULTURAL DEL MUNICIPIO </t>
  </si>
  <si>
    <t xml:space="preserve">Reconocer tres predios como patrimonio cultural del municipio </t>
  </si>
  <si>
    <t xml:space="preserve">No. De predios con reconocimineto patrimonial </t>
  </si>
  <si>
    <t>Duver Josue Arevalo Melo</t>
  </si>
  <si>
    <t xml:space="preserve">INSTITUCIONALIZACION  DEL MUSEO ARQUEOLOGICO  DEL MUNICIPIO </t>
  </si>
  <si>
    <t xml:space="preserve">Creacion del Museo </t>
  </si>
  <si>
    <t xml:space="preserve">I ente </t>
  </si>
  <si>
    <t xml:space="preserve">Duver &gt;Josue Arevalo Melo </t>
  </si>
  <si>
    <t xml:space="preserve">APOYO A L ARTISTA MANTUNO </t>
  </si>
  <si>
    <t xml:space="preserve">Apoyar 20 artistas mantuno en la difucion de sus obras a travez de la participacion local regional departamental y /o nacion en exposiciones culturales </t>
  </si>
  <si>
    <t xml:space="preserve">20 artistas beneficiados </t>
  </si>
  <si>
    <t xml:space="preserve">ORGANIZACIÓN Y APOYO A ENCUENTROS DE INTERCAMBIO CULTURAL PARA ENALTECER LA CULTURA MANTUNA </t>
  </si>
  <si>
    <t xml:space="preserve">Promover la creacion e institucionalizacion de un evento cultural alterno al festival de la arepa y la gallina </t>
  </si>
  <si>
    <t xml:space="preserve">1 evento de reintegracion cultural </t>
  </si>
  <si>
    <t xml:space="preserve">AMPLIACION CONTINUIDAD Y SOSTENIMINETO EN EL REGIMEN SUBSIDIADO </t>
  </si>
  <si>
    <t xml:space="preserve">Cibrir a travez de promocion de la salud y calidad de  vida el 80% de la poblacion mantuna </t>
  </si>
  <si>
    <t>Sandra Guerrero / Claudia Mendez</t>
  </si>
  <si>
    <t xml:space="preserve">SUBSIDIO PARA EL TRANSPORTE ESCOLAR </t>
  </si>
  <si>
    <t xml:space="preserve">DESARROLLO DE PROGRAMAS DE NUTRICION Y ALIMENTACION ESCOLAR </t>
  </si>
  <si>
    <t xml:space="preserve">PREVENCION PROMOCION Y GENERACION DE ESPACIOS COMUNITARIOS Y LABORALES LIBRES DE RIESGO </t>
  </si>
  <si>
    <t>100% De estudiantes con tansporte escolar</t>
  </si>
  <si>
    <t xml:space="preserve">APOYAR MEDIANTE CONVENIOS INTERINSTITUCIONALES LA FORMACIO INTEKECTUAL Y SICOSOCIAL DE LOS DOCENTES DEL MUNICIPIO </t>
  </si>
  <si>
    <t xml:space="preserve">CONTRUCCION, ADECUACION Y MANTENIMIENNTO DE RESTAURANTES ESCOLARES </t>
  </si>
  <si>
    <t xml:space="preserve">INCENTIVAR Y APOYAR A LOS MEJORES ALUMNOS EN LAS PRUEBAS DEL SABER </t>
  </si>
  <si>
    <t xml:space="preserve">APOYO Y COFINANCIACION A LOS PROGRAMAS DE ORDEN LOCAL, DEPARTAMENTAL Y/O NACIONAL PARA EL SOSTENIMIENTO Y PAGO DE MATRICULAS A LOS ESTUDIANTES MANTUNOS QUE HAYAN INGRESADO A LA EDUCACION SUPERIOR Y/O TECNICA </t>
  </si>
  <si>
    <t xml:space="preserve">IMPLEMENTACION Y FORTALECIMINETO DE PROGRAMAS DE INTERNET Y CONECTIVIDAD EN LAS ESCUELAS </t>
  </si>
  <si>
    <t>CAPACITACION Y APOYO A LOS ADULTOS PARA QUE CUMPLAN CON EL GRADO QUINTO Y PROCESOS DE FORMACION SECUNDARIA NO FORMAL (ERRADICAR EL ANALFABETISMO)</t>
  </si>
  <si>
    <t>IMPLANTAR PROGRAMAS DE ORIENTACION VOCACIONAL DIRIGIDO ALOS ESTUDIANTES DE GRADO 10 Y 11</t>
  </si>
  <si>
    <t xml:space="preserve">CONSTRUCCION MANTENIMIENTO Y MEJORAMIENTO DE LAS INSTITUCIONES EDUCATIVAS </t>
  </si>
  <si>
    <t xml:space="preserve">DOTACION INSTITUCIONES EDUCATIVAS </t>
  </si>
  <si>
    <t xml:space="preserve">Sandra Guerrero / Alexandra Orjuela </t>
  </si>
  <si>
    <t xml:space="preserve">FORMANDO SUEÑOS DE CERO A SIEMPRE </t>
  </si>
  <si>
    <t xml:space="preserve">TODOS VIVOS </t>
  </si>
  <si>
    <t xml:space="preserve">EDUCACION CON EFICIENCIA </t>
  </si>
  <si>
    <t xml:space="preserve">TODOS SALUDABLES </t>
  </si>
  <si>
    <t xml:space="preserve">NINGUNO SIN FAMILIA </t>
  </si>
  <si>
    <t>NINGUNO DESNUTRIDO</t>
  </si>
  <si>
    <t>TODOS CON EDUCACIÓN</t>
  </si>
  <si>
    <t>TODOS JUGANDO</t>
  </si>
  <si>
    <t>TODOS CAPACES DE MANEJAR
LOS AFECTOS, LAS
EMOCIONES Y LA SEXUALIDAD</t>
  </si>
  <si>
    <t>TODOS REGISTRADOS</t>
  </si>
  <si>
    <t>NINGUNO SOMETIDO A
MALTRATO O ABUSO</t>
  </si>
  <si>
    <t>NINGUNO EN UNA ACTIVIDAD
PERJUDICIAL</t>
  </si>
  <si>
    <t>Generar condiciones sociales y económicas de mejoramiento en la calidad de vida de la población vulnerable y de estabilización socioeconómica sostenible de las familias a
través del fortalecimiento de 6 programas</t>
  </si>
  <si>
    <t>FORMEMOS TERRITORIO RECUPERANDO LA IDENTIDAD NUESTROS JÓVENES</t>
  </si>
  <si>
    <t xml:space="preserve">CULTURA Y RECREACION PARA TODOS </t>
  </si>
  <si>
    <t>FORMULACIÓN POLÍTICA
PÚBLICA JUVENIL</t>
  </si>
  <si>
    <t>APOYO A ORGANIZACIONES
JUVENILES</t>
  </si>
  <si>
    <t>Mantener en 0 el
indicador de muertes
evitables en la
población de 0 a 17
años</t>
  </si>
  <si>
    <t>Incrementar del 70% al
100% el total de niños
y niñas con esquemas
de vacunación
completos</t>
  </si>
  <si>
    <t>POBLACION INFANTIL</t>
  </si>
  <si>
    <t xml:space="preserve">Sandra Guerrero  / Alexandra Orjuela </t>
  </si>
  <si>
    <t>Conformar y fortalecer
1 escuela de padres
en el municipio</t>
  </si>
  <si>
    <t xml:space="preserve">POBLACION INFANTIL </t>
  </si>
  <si>
    <t xml:space="preserve">Sandra Guerrero / Comisaria de Familia </t>
  </si>
  <si>
    <t>A.14.2.5</t>
  </si>
  <si>
    <t>Mantener el 100% de
cobertura de niños
niñas y adolescentes
vinculados a
programas de atención
nutriciona</t>
  </si>
  <si>
    <t>Mantener en 100% las
tasas de cobertura por
niveles educativos de
la población de 0 a 17
años</t>
  </si>
  <si>
    <t>POBLACION  ESTUDIANTIL</t>
  </si>
  <si>
    <t xml:space="preserve">Sandra Guerrero / Angela Cubillos </t>
  </si>
  <si>
    <t>FORTALECIMIENTO DE LA
COMISARIA DE FAMILIA.</t>
  </si>
  <si>
    <t>ORIENTAR EL
FORTALECIMIENTO DE LAS
FAMILIAS A PARTIR DE
PROCESOS DE PROMOCIÓN,
PREVENCIÓN Y CONCILIACIÓN
A NIVEL LEGAL Y PSICOSOCIAL</t>
  </si>
  <si>
    <t>GARANTIZAR MEDIANTE
CONVENIO LA PRESTACIÓN DE
LOS SERVICIOS DE UN HOGAR
DE PASO.</t>
  </si>
  <si>
    <t>DESARROLLO DE PROGRAMAS
DE PREVENCIÓN Y
PROMOCIÓN EN TEMAS DE
FORMACIÓN FAMILIAR</t>
  </si>
  <si>
    <t>ERRADICACIÓN DE LA POBREZA EXTREMA</t>
  </si>
  <si>
    <t>DESARROLLO DE ACTIVIDADES
Y/O FORMULACIÓN DE
PROYECTOS QUE
CONTRIBUYAN A LA
FORMACIÓN DEL CAPITAL
HUMANO DENTRO DE LA
POBLACIÓN</t>
  </si>
  <si>
    <t>PROMOVER TALLERES DE
FORTALECIMIENTO DEL TEJIDO
SOCIAL, SALUDABLE Y DE
CONVIVENCIA</t>
  </si>
  <si>
    <t>GARANTIZAR EL ACCESO
PREFERENTE DE LAS
FAMILIAS PERTENECIENTES A
LA ESTRATEGIA UNIDOS A
MÍNIMO UN PROGRAMA DE
PROYECCIÓN SOCIAL,
ECONÓMICO, EDUCATIVO,
CULTURAL Y/O DEPORTIVO DEL
MUNICIPIO</t>
  </si>
  <si>
    <t>PROMOCIÓN DE ACCIONES DE
FORTALECIMIENTO Y APOYO
AL DESARROLLO DEL
PROGRAMA FAMILIAS EN
ACCIÓN</t>
  </si>
  <si>
    <t>MANTA CON DERECHOS DE EQUIDAD Y GENERO</t>
  </si>
  <si>
    <t>APOYO A PROGRAMAS DE
ORIENTACIÓN Y GENERACIÓN
DE INGRESOS A MUJERES
CABEZA DE FAMILIA EN
CONDICIONES DE
VULNERABILIDAD</t>
  </si>
  <si>
    <t>FORMULACIÓN E
IMPLEMENTACIÓN DE
ACCIONES QUE PROMUEVAN
LA PREVENCIÓN Y ATENCIÓN A
MUJERES VICTIMAS DE LA
VIOLENCIA</t>
  </si>
  <si>
    <t>EN ATENCIÓN DE LOS MÁS VULNERABLES</t>
  </si>
  <si>
    <t>DESARROLLAR Y/O
COFINANCIAR ACCIONES DE
ATENCIÓN INTEGRAL A LA
POBLACIÓN ADULTO MAYOR
DEL MUNICIPIO</t>
  </si>
  <si>
    <t>FORTALECER UN BANCO DE
AYUDAS TÉCNICAS PARA LA
POBLACIÓN EN CONDICIONES
DE DISCAPACIDAD</t>
  </si>
  <si>
    <t>APOYAR LAS ACCIONES
BRINDADAS A TRAVÉS DEL
CENTRO DE VIDA SENSORIAL</t>
  </si>
  <si>
    <t>DESARROLLAR Y/O
COFINANCIAR ACCIONES DE
ATENCIÓN INTEGRAL A LA
POBLACIÓN EN CONDICIONES
DE DISCAPACIDAD</t>
  </si>
  <si>
    <t>ATENCIÓN ASISTENCIA Y REPARACIÓN INTEGRAL A LAS VÍCTIMAS DEL CONFLICTO ARMADO</t>
  </si>
  <si>
    <t>VERDAD Y JUSTICIA</t>
  </si>
  <si>
    <t>PROMOCIÓN Y PREVENCIÓN</t>
  </si>
  <si>
    <t>ASISTENCIA Y ATENCIÓN</t>
  </si>
  <si>
    <t>REPARACIÓN INTEGRAL</t>
  </si>
  <si>
    <t>FORTALECER EL COMITÉ DE
JUSTICIA TRANSICIONAL Y LAS
ACCIONES PROGRAMADAS A
TRAVÉS DEL PIU</t>
  </si>
  <si>
    <t xml:space="preserve">  DEPORTE PARA TODOS</t>
  </si>
  <si>
    <t xml:space="preserve"> SECTOR 1 DEPORTE, RECREACIÓN Y CULTURA.</t>
  </si>
  <si>
    <t xml:space="preserve">  SECTOR 4 POBLACION VULNERABLE </t>
  </si>
  <si>
    <t xml:space="preserve">VIVIENDA DIGNA </t>
  </si>
  <si>
    <t>CONSTRUCCIÓN Y
MEJORAMIENTO DE VIVIENDA
RURAL.</t>
  </si>
  <si>
    <t>CONSTRUCCIÓN Y
MEJORAMIENTO DE VIVIENDA
URBANA.</t>
  </si>
  <si>
    <t>APOYO A PROGRAMAS DE
RENOVACIÓN URBANA.</t>
  </si>
  <si>
    <t>DESARROLLAR Y/O
COFINANCIAR ACCIONES DE
ORNATO PÚBLICO</t>
  </si>
  <si>
    <t xml:space="preserve">SECTOR   3  EDUCACION </t>
  </si>
  <si>
    <t xml:space="preserve"> SECTOR   2  SALUD</t>
  </si>
  <si>
    <t xml:space="preserve">SECTOR   5  VIVIENDA </t>
  </si>
  <si>
    <t>Garantizar al 100% de cumplimiento de la metas establecidas en el Plan Territorial de Salud</t>
  </si>
  <si>
    <t>1 estudio a realizar</t>
  </si>
  <si>
    <t>1 Acueducto
beneficiado</t>
  </si>
  <si>
    <t>1 estructura a intervenir
y 1 a construir</t>
  </si>
  <si>
    <t>100% ptar a mantener
y adecuar-</t>
  </si>
  <si>
    <t>Implementación y
desarrollo de un Plan
de aprovechamiento
de los residuos sólidos
del municipio</t>
  </si>
  <si>
    <t>4 Deportistas de alto
rendimiento
beneficiados en el
cuatrienio</t>
  </si>
  <si>
    <t>12 Escenarios
intervenidos en el
cuatrienio</t>
  </si>
  <si>
    <t>Incrementar de 2 a 4
escuelas de Formación
deportiva</t>
  </si>
  <si>
    <t>Realizar 16 encuentros
deportivos municipales
durante el cuatrienio</t>
  </si>
  <si>
    <t>Incrementar de 3 a 5
las Escuelas de
Formación Cultural</t>
  </si>
  <si>
    <t>Adquirir un lote durante
el cuatrienio</t>
  </si>
  <si>
    <t>Reconocer 3 predios
como Patrimonio
Cultural del municipio</t>
  </si>
  <si>
    <t>Ampliacion del 10% en la cobertura con  3  Acueductos beneficiados en el cuatrienio</t>
  </si>
  <si>
    <t>No. de usuarios con servicio de acueducto.</t>
  </si>
  <si>
    <t>POBLACION SECTOR RURAL</t>
  </si>
  <si>
    <t>100 % de la poblacion beneficiada del acueducto urbano</t>
  </si>
  <si>
    <t>Compra de 104 hectareas</t>
  </si>
  <si>
    <t>No. Hectareas adquiridas</t>
  </si>
  <si>
    <t>Estudios a realizar</t>
  </si>
  <si>
    <t>Implementacion del plan</t>
  </si>
  <si>
    <t>%  de ejecucion del  plan maestro AC</t>
  </si>
  <si>
    <t>% de ejecucion del plan maestro AL</t>
  </si>
  <si>
    <t>Estruturas a intervenir</t>
  </si>
  <si>
    <t>No. de estructuras intervenidas y/o construidas</t>
  </si>
  <si>
    <t>Acuedcucto beneficiado</t>
  </si>
  <si>
    <t>% de avance de organización</t>
  </si>
  <si>
    <t>% de la ESP organizada empresarialmente</t>
  </si>
  <si>
    <t>% de ejecucion del PGIRS</t>
  </si>
  <si>
    <t xml:space="preserve"> Garantizar al 100% de los usuarios de acueducto y alcantarillado el cumplimiento en los estandares de  calidad, oportunidad, contunuidad e inocuidad en la prestacion del servicio; Mejorando el Bienestar Social.</t>
  </si>
  <si>
    <t>Priorizar el desarrollo integral de nuestra sociedad dignificando el espacio donde se desarrollan la mayor parte de los acontecimientos del ser humano como es LA VIVIENDA, con
su habitabilidad, con sus servicios de agua potable, energía eléctrica e instalaciones sanitarias, esfuerzo de gestión canalizado a través de subsidios, ayudas económicas del departamento,
nación y entidades privadas y dirigidos a la población mas vulnerable. Contribuir en la disminución del déficit municipal de vivienda.</t>
  </si>
  <si>
    <t xml:space="preserve">    INSTITUCIONALIZANDO DERECHOS SOCIALES</t>
  </si>
  <si>
    <t>Gestionar y cofinanciar
el funcionamiento de
una ludoteca municipal
a través de la cual se
atiendan 1000
visitantes en el
cuatrienio</t>
  </si>
  <si>
    <t>Incrementar de o a 2
campañas pro
comportamiento que
expresen la imagen de
los niños niñas y
adolescentes primero</t>
  </si>
  <si>
    <t xml:space="preserve">Garantizar que el 100%
de la población entre o
a 17 años se encuentre
debidamente registrada
e identificada
</t>
  </si>
  <si>
    <t xml:space="preserve">TODOS PARTICIPANDO DE LOS ESPACIOS SOCIALES </t>
  </si>
  <si>
    <t>Elaborar un diagnostico
que permita identificar
ambientes y espacios
de riesgo para
menores de 18 años</t>
  </si>
  <si>
    <t>Adelantar 18 talleres
de detección del riesgo
del maltrato o abuso
con menores de 18
años</t>
  </si>
  <si>
    <t>Formulación y
aprobación de una
Política Publica Juvenil
Participativa</t>
  </si>
  <si>
    <t>Apoyar la creación y
fortalecimiento de 4
proyectos
empresariales
juveniles viables y
sostenibles</t>
  </si>
  <si>
    <t>Implementar la
comisaria de familia</t>
  </si>
  <si>
    <t>Adelantar 24 talleres
de prevención,
promoción y
conciliación orientados
a la familia</t>
  </si>
  <si>
    <t>Cofinanciar la
existencia de un hogar
de paso</t>
  </si>
  <si>
    <t>realización de 1
escuela de padres al
año</t>
  </si>
  <si>
    <t>Formular y viabilizar un
proyecto de
fortalecimiento
económico que
beneficie el 50% de las
familias vinculadas a la
Estrategia Unidos y
Familias en Acción</t>
  </si>
  <si>
    <t>Lograr incrementar del
30% a 50% de las
familias acompañadas
por la Red UNIDOS
superen su situación
de pobreza extrema</t>
  </si>
  <si>
    <t>Garantizar el acceso
preferente a mínimo un
programa de
protección integral al
50% de las Familias de
la Estrategia Unidos</t>
  </si>
  <si>
    <t>Incrementar del 75% al
85% el cumplimiento
de compromisos y
actividades del
municipio de acuerdo a
lineamientos</t>
  </si>
  <si>
    <t>Dar cumplimiento al
100% de las
actividades exigidas
por el programa</t>
  </si>
  <si>
    <t>Capacitar y orientar a
150 mujeres en
procesos de
emprendimiento laboral</t>
  </si>
  <si>
    <t xml:space="preserve">Formular una politica publica </t>
  </si>
  <si>
    <t>Vincular 500 de 1093
de la población adulta
mayor a mínimo un
programa desarrollado
por la Administración
Municipal</t>
  </si>
  <si>
    <t>Formular una política
pública para el adulto
mayor</t>
  </si>
  <si>
    <t>Cofinanciar la atención
del Centro de Vida
Sensorial</t>
  </si>
  <si>
    <t>Incrementar de 0 a 50
las personas en
condiciones de
discapacidad
vinculadas a proyectos
de inclusión</t>
  </si>
  <si>
    <t>Incrementar de 0% al
100% de la población
víctima del conflicto</t>
  </si>
  <si>
    <t>Incrementar del 0% al
100% la atención de
población víctima del
conflicto.</t>
  </si>
  <si>
    <t>Incrementar de 0% a
100% la inclusión de la
población víctima del
conflicto.</t>
  </si>
  <si>
    <t>Propiciar espacios de
inclusión laboral al
100% de las personas
víctimas del conflicto
armado</t>
  </si>
  <si>
    <t>Realizar 4 talleres de
formación en Valores y
Reparación de
Derechos a los
integrantes del Comité
de Justicia
Transicional.</t>
  </si>
  <si>
    <t>200 viviendas
construidas y/o
mejoradas en el
cuatrienio</t>
  </si>
  <si>
    <t>Realizar la
construccion y/o
mejoramiento de 30
viviendas durante el
cuatrienio</t>
  </si>
  <si>
    <t>Formulación de un
proyecto</t>
  </si>
  <si>
    <t>4 espacios
embellecidos en el
cuatrienio</t>
  </si>
  <si>
    <t xml:space="preserve">EJE  ESTRATEGICO II: SOSTENIBILIDAD RURAL Y AMBIENTAL </t>
  </si>
  <si>
    <t xml:space="preserve">SECTOR 1  ATENCION Y PREVENCION DE DESASTRES </t>
  </si>
  <si>
    <t xml:space="preserve">UN PASO ADELANTE </t>
  </si>
  <si>
    <t>REALIZACIÓN DE ESTUDIOS
TÉCNICOS PARA LA
PREVENCIÓN DE DESASTRES
QUE PERMITAN LA DEFINICIÓN
DE ZONAS DE ALTO RIESGO Y
VULNERABILIDAD.</t>
  </si>
  <si>
    <t>formulación y ejecución
de 2 proyectos de
educación ambiental</t>
  </si>
  <si>
    <t>FORTALECIMIENTO CLOPAD.</t>
  </si>
  <si>
    <t>CONSTRUCCIÓN DE
INFRAESTRUCTURAS PARA
MITIGAR IMPACTOS
AMBIENTALES POR EFECTO
DEL RIESGO</t>
  </si>
  <si>
    <t>COMPRA DE PREDIOS EN
ZONAS DE ALTO RIESGO NO
MITIGABLE</t>
  </si>
  <si>
    <t>REUBICACIÓN DE POBLACIÓN
UBICADAS EN ZONAS DE ALTO
RIESGO</t>
  </si>
  <si>
    <t>FORTALECIMIENTO,
CAPACITACIÓN Y
SOSTENIMIENTO AL CUERPO
DE BOMBEROS Y DEFENSA
CIVIL.</t>
  </si>
  <si>
    <t>realizar 1 capacitación
al año</t>
  </si>
  <si>
    <t>10 FAMILIAS
REUBICADAS</t>
  </si>
  <si>
    <t>2 predios comprados
en la vigencia.</t>
  </si>
  <si>
    <t>2 estructuras en el
cuatrenio</t>
  </si>
  <si>
    <t>Vincula a los miembros
del CLOPAD a 4
capacitaciones
certificadas durante el
cuatrenio</t>
  </si>
  <si>
    <t xml:space="preserve">SECTOR 2 SANEAMINETO BASICO </t>
  </si>
  <si>
    <t>CONSTRUCCIÓN, AMPLIACIÓN
REHABILITACIÓN Y
REPOSICIÓN DE ACUEDUCTOS
VEREDALES.</t>
  </si>
  <si>
    <t xml:space="preserve">POR UN MEJOR VIVIR </t>
  </si>
  <si>
    <t>10% de ampliación en
la cobertura.</t>
  </si>
  <si>
    <t>CONSTRUCCIÓN,
MANTENIMIENTO Y
MEJORAMIENTO ACUEDUCTO
URBANO.</t>
  </si>
  <si>
    <t>100% de la población
beneficiada</t>
  </si>
  <si>
    <t>COMPRA Y/O ADQUISICIÓN DE
LOTES DE NACIMIENTOS Y
RESERVA DE ACUEDUCTOS.</t>
  </si>
  <si>
    <t>Compra de 104
hectáreas</t>
  </si>
  <si>
    <t>ELABORACIÓN Y DIAGNOSTICO
DE ACUEDUCTOS VEREDALES.</t>
  </si>
  <si>
    <t>IMPLEMENTACIÓN PLAN
MAESTRO DE ACUEDUCTO</t>
  </si>
  <si>
    <t>IMPLEMENTACIÓN PLAN
MAESTRO DE
ALCANTARILLADO.</t>
  </si>
  <si>
    <t>ORGANIZACIÓN DE UN
ACUEDUCTO REGIONAL.</t>
  </si>
  <si>
    <t>MANTENIMIENTO ,
ADECUACIÓN Y OPTIMIZA CON
DE LA PTAP</t>
  </si>
  <si>
    <t>MANTENIMIENTO ,
ADECUACIÓN Y OPTIMIZACIÓN
DE LA PTAR</t>
  </si>
  <si>
    <t>FORTALECIMIENTO AL
FUNCIONAMIENTO DE LA
OFICINA DE SERVICIOS
PÚBLICOS</t>
  </si>
  <si>
    <t>APOYO E IMPLEMENTACIÓN
PGIRS Y SISTEMAS DE ASEO Y
RECOLECCIÓN DE BASURAS</t>
  </si>
  <si>
    <t xml:space="preserve">SECTOR 3 PRODUCCION AGRPECUARIA </t>
  </si>
  <si>
    <t xml:space="preserve">INGRESO DIGNO </t>
  </si>
  <si>
    <t>ESTUDIOS Y CONSTRUCCIÓN
DISTRITOS DE RIEGO.</t>
  </si>
  <si>
    <t>APOYO A CADENAS
PRODUCTIVAS
AGROPECUARIAS
TRADICIONALES Y
ALTERNATIVAS</t>
  </si>
  <si>
    <t>DESARROLLO DE NÚCLEOS
INTEGRALES EN
MEJORAMIENTO GANADERO
"NIMEGAN".</t>
  </si>
  <si>
    <t>DESARROLLAR PROCESOS DE
TRANSFORMACIÓN PRIMARIA
DE LA PRODUCCIÓN LÁCTEA
DEL MUNICIPIO</t>
  </si>
  <si>
    <t>FORTALECIMIENTO DE LOS
PROCESOS DE PRODUCCIÓN,
COMERCIALIZACIÓN Y
ASOCIATIVIDAD DE LAS AREAS
AGRICOLA, PISCÍCOLA Y
PECUARIA</t>
  </si>
  <si>
    <t>MANTENIMIENTO, REPARACIÓN
Y ADQUISICIÓN DE
MAQUINARIA Y/O EQUIPO
AGRÍCOLA Y PECUARIO</t>
  </si>
  <si>
    <t>FORTALECIMIENTO
PROYECTOS DE SEGURIDAD
ALIMENTARIA.</t>
  </si>
  <si>
    <t>APOYO Y FORTALECIMIENTO
A LOS PROCESOS DE
PROYECCIÓN INSTITUCIONAL
DE LA UNIDAD MUNICIPAL DE
ASISTENCIA TÉCNICA
AGROPECUARIA UMATA</t>
  </si>
  <si>
    <t xml:space="preserve">SECTOR 4 MEDIO AMBIENTE </t>
  </si>
  <si>
    <t xml:space="preserve">POR LA RECUPERACION DE NUESTRO TERRITORIO </t>
  </si>
  <si>
    <t>FORTALECIMIENTO DE LOS
CIDEAS PARA EL DESARROLLO
DEL PROYECTO AMBIENTAL.</t>
  </si>
  <si>
    <t>FORTALECIMIENTO DEL
PROGRAMA DE
MULTIPLICACIÓN Y
PROPAGACIÓN EN ESPECIES
VEGETALES (VIVERO
MUNICIPAL).</t>
  </si>
  <si>
    <t>IMPLEMENTACIÓN DEL POMCA
DEL RIO GARAGOA.</t>
  </si>
  <si>
    <t>REALIZACIÓN DE ESTUDIOS Y
DIAGNÓSTICOS DEL SIGAM</t>
  </si>
  <si>
    <t>COMPRA Y/O ADQUISICIÓN DE
PREDIOS PARA LA
CONSERVACIÓN DE ZONAS DE
RESERVA HÍDRICA Y FORESTAL</t>
  </si>
  <si>
    <t>EJE ESTRATEGICO I : DESARROLLO INTEGRAL DEL SER HUMANO</t>
  </si>
  <si>
    <t xml:space="preserve">EJE ESRATEGICO III: COMPETITIVIDAD, INNOVACION Y MOVILIDAD </t>
  </si>
  <si>
    <t xml:space="preserve">SECTOR 1 TURISMO </t>
  </si>
  <si>
    <t xml:space="preserve">MANTA ACTRACTIVA Y ECOLOGICA </t>
  </si>
  <si>
    <t>IDENTIFICAR CONSERVAR Y
MEJORAR LAS ÁREAS DE
IMPORTANCIA AGRO
TURÍSTICA DEL MUNICIPIO
(PLAN DE DESARROLLO
TURÍSTICO)</t>
  </si>
  <si>
    <t>IMPULSAR PROMOCIONAR Y
BENEFICIAR EL TURISMO DE
LA REGIÓN , RESCATANDO EL
PATRIMONIO ECO TURÍSTICO Y
CULTURAL DEL MUNICIPIO Y LA
REGION.</t>
  </si>
  <si>
    <t>DISEÑAR Y CONSTRUIR
INFRAESTRUCTURAS
COMPATIBLES CON LAS ÁREAS
DE IMPORTANCIA AGRO
TURÍSTICA PARA FOMENTAR EL
DESARROLLO DE ESTA
INDUSTRIA</t>
  </si>
  <si>
    <t xml:space="preserve">SECTRO 2 INFRAESTRUCTURA Y COMUNICACIÓN VIAL </t>
  </si>
  <si>
    <t xml:space="preserve">DESARROLLO HACIA EL FUTURO </t>
  </si>
  <si>
    <t>CONSTRUCCIÓN,
MANTENIMIENTO,
MEJORAMIENTO Y
REHABILITACIÓN DE LAS
ESTRUCTURAS FÍSICAS
MUNICIPALES.</t>
  </si>
  <si>
    <t>MEJORAMIENTO,
REHABILITACIÓN Y
MANTENIMIENTO VÍAS
RURALES (CAMINOS Y
CARRETERAS).</t>
  </si>
  <si>
    <t>CONSTRUCCIÓN,
MEJORAMIENTO Y
MANTENIMIENTO VÍAS
URBANAS.</t>
  </si>
  <si>
    <t>CONSTRUCCIÓN Y
MANTENIMIENTO OBRAS DE
ARTE Y ESTRUCTURAS DE
CONCRETO.</t>
  </si>
  <si>
    <t>OPERACIÓN, ADQUISICIÓN Y
MANTENIMIENTO DE
MAQUINARIA Y VEHÍCULOS
DEL MUNICIPIO (BANCO DE
MAQUINARIA Y VEHÍCULOS)</t>
  </si>
  <si>
    <t>MANTENIMIENTO Y
AMPLIACIÓN DE REDES DE
ALUMBRADO PUBLICO</t>
  </si>
  <si>
    <t xml:space="preserve">SECTOR 3 CIENCIA TECNOLOGIA Y RENOVACION </t>
  </si>
  <si>
    <t xml:space="preserve">PREPARANDONOS PARA EL MUNDO DE HOY </t>
  </si>
  <si>
    <t>APOYAR CONVENIOS CON EL
MINISTERIO DE
COMUNICACIONES CON EL
ÁNIMO DE MEJORAR LA SEÑAL
DE TELEVISIÓN.</t>
  </si>
  <si>
    <t>SECTOR 4: ORDENAMIENTO TERRITORIAL</t>
  </si>
  <si>
    <t>HACIA UN CAMBIO</t>
  </si>
  <si>
    <t>AJUSTES AL ESQUEMA DE
ORDENAMIENTO TERRITORIAL.</t>
  </si>
  <si>
    <t>EJE ESTRATÉGICO IV: INSTITUCIONALIDAD Y GOBERNABILIDAD</t>
  </si>
  <si>
    <t>SECTOR 1: MEJORAMIENTO DEL DESEMPEÑO INSTITUCIONAL</t>
  </si>
  <si>
    <t>UN MUNICIPIO MODERNO Y EFICIENTE</t>
  </si>
  <si>
    <t>FORTALECER PROCESOS DE
ORGANIZACIÓN
ADMINISTRATIVA, FINANCIERA
Y OPERATIVA.</t>
  </si>
  <si>
    <t>IMPLEMENTACIÓN MECI.</t>
  </si>
  <si>
    <t>APOYO AL COMITÉ DE
ESTRATIFICACIÓN.</t>
  </si>
  <si>
    <t>COMPRA DE EQUIPOS Y
NUEVAS TECNOLOGÍAS PARA
LA ADMINISTRACIÓN CENTRAL.</t>
  </si>
  <si>
    <t>REALIZACIÓN DEL PROCESO
DE ACTUALIZACIÓN Y
FORMACIÓN PREDIAL EN
ASOCIO CON EL
DEPARTAMENTO, CAR Y ENTES
GUBERNAMENTALES.</t>
  </si>
  <si>
    <t>REALIZACIÓN DE ESTUDIOS Y
DISEÑOS PARA EL
CUMPLIMIENTO DE LOS
REQUISITOS SOLICITADOS POR
LOS ENTES
GUBERNAMENTALES.</t>
  </si>
  <si>
    <t>DESARROLLO DE LAS FASES
DE IMPLEMENTACIÓN DEL
PROGRAMA NACIONAL
GOBIERNO EN LÍNEA</t>
  </si>
  <si>
    <t>SECTOR 2: SEGURIDAD Y CONVIVENCIA</t>
  </si>
  <si>
    <t>UNA MANTA MAS SEGURA.</t>
  </si>
  <si>
    <t>ADQUISICIÓN DE EQUIPOS</t>
  </si>
  <si>
    <t>FRENTES DE SEGURIDAD</t>
  </si>
  <si>
    <t>APOYO A LOS ENTES DE
SEGURIDAD DEL GOBIERNO</t>
  </si>
  <si>
    <t>SECTOR 3: PARTICIPACIÓN CIUDADANA</t>
  </si>
  <si>
    <t>A TODOS NOS IMPORTA MANTA</t>
  </si>
  <si>
    <t>CAPACITACIÓN COMUNITARIA
EN EL FORTALECIMIENTO DE
PARTICIPACIÓN,
ORGANIZACIÓN E
INTEGRACIÓN DE LAS JUNTAS
DE ACCIÓN COMUNAL.</t>
  </si>
  <si>
    <t>CONFORMACIÓN Y APOYO DE
LAS VEEDURÍAS CIUDADANAS.</t>
  </si>
  <si>
    <t>COMPROMISOS FINANCIEROS
ADQUIRIDOS EN
CUMPLIMIENTO AL PLAN DE
DESARROLLO "UNIDOS PARA
EL CAMBIO".</t>
  </si>
  <si>
    <t xml:space="preserve">DIMENSION/ EJE </t>
  </si>
  <si>
    <t>SECTOR</t>
  </si>
  <si>
    <t>PROGRAMA</t>
  </si>
  <si>
    <t>CODIGO FUT</t>
  </si>
  <si>
    <t>TIPO DE META</t>
  </si>
  <si>
    <t xml:space="preserve">FUNCIONARIO ENCARGADO DE LA META </t>
  </si>
  <si>
    <t>No M. R.</t>
  </si>
  <si>
    <t>No M.P</t>
  </si>
  <si>
    <t>POBLACION OBJETIVO</t>
  </si>
  <si>
    <t>PLAN DE DESARROLLO "XXXXXXXXXX"</t>
  </si>
  <si>
    <t>MUNICIPIO DE XXXXXXXX</t>
  </si>
  <si>
    <t>PLAN INDICATIVO 2012 - 2015</t>
  </si>
  <si>
    <t>LINEA BASE DIC. 2011</t>
  </si>
  <si>
    <t>DESCRIPCION META DE RESULTADO</t>
  </si>
  <si>
    <t>NOMBRE DEL INDICADOR META DE RESULTADO</t>
  </si>
  <si>
    <t>PONDERADOR META DE RESULTADO CUATRIENIO (%)</t>
  </si>
  <si>
    <t>PONDERADOR DIMENSION/EJE (%)</t>
  </si>
  <si>
    <t>PONDERADOR SECTOR (%)</t>
  </si>
  <si>
    <t>VALOR DEL INDICADOR DE RESULTADO VIGENCIA 2013</t>
  </si>
  <si>
    <t>VALOR DEL INDICADOR DE RESULTADO VIGENCIA 2015</t>
  </si>
  <si>
    <t>DESCRIPCION META DE PRODUCTO</t>
  </si>
  <si>
    <t>NOMBRE DEL INDICADOR META DE PRODUCTO</t>
  </si>
  <si>
    <t>LINEA BASE INDICADOR PRODUCTO DIC. 2011</t>
  </si>
  <si>
    <t>VALOR ESPERADO DEL INDICADOR PRODUCTO CUATRIENIO</t>
  </si>
  <si>
    <t>PONDERADOR META DE PRODUCTO CUATRIENIO (%)</t>
  </si>
  <si>
    <t>PONDERADOR META DE PRODUCTO 2012 (%)</t>
  </si>
  <si>
    <t>PONDERADOR META DE PRODUCTO 2013 (%)</t>
  </si>
  <si>
    <t>PONDERADOR META DE PRODUCTO 2014 (%)</t>
  </si>
  <si>
    <t>PONDERADOR META DE PRODUCTO 2015 (%)</t>
  </si>
  <si>
    <t>VALOR PROGRAMADO INDICADOR PRODUCTO  2012</t>
  </si>
  <si>
    <t>VALOR EJECUTADO INDICADOR PRODUCTO  2012</t>
  </si>
  <si>
    <t>VALOR PROGRAMADO INDICADOR PRODUCTO  2013</t>
  </si>
  <si>
    <t>VALOR EJECUTADO INDICADOR PRODUCTO  2013</t>
  </si>
  <si>
    <t>VALOR PROGRAMADO INDICADOR PRODUCTO  2014</t>
  </si>
  <si>
    <t>VALOR EJECUTADO INDICADOR PRODUCTO  2014</t>
  </si>
  <si>
    <t>VALOR PROGRAMADO INDICADOR PRODUCTO  2015</t>
  </si>
  <si>
    <t>VALOR EJECUTADO INDICADOR PRODUCTO  2015</t>
  </si>
  <si>
    <t>RECURSOS PROGRAMADOS CUATRIENIO (MILES DE PESOS)</t>
  </si>
  <si>
    <t>RECURSOS PROGRAMADOS  2012 (MILES DE PESOS)</t>
  </si>
  <si>
    <t xml:space="preserve">RECURSOS EJECUTADOS 2012 (MILES DE PESOS) </t>
  </si>
  <si>
    <t>RECURSOS PROGRAMADOS  2013 (MILES DE PESOS)</t>
  </si>
  <si>
    <t xml:space="preserve">RECURSOS EJECUTADOS 2013 (MILES DE PESOS) </t>
  </si>
  <si>
    <t>RECURSOS PROGRAMADOS  2014 (MILES DE PESOS)</t>
  </si>
  <si>
    <t xml:space="preserve">RECURSOS EJECUTADOS 2014 (MILES DE PESOS) </t>
  </si>
  <si>
    <t>RECURSOS PROGRAMADOS  2015 (MILES DE PESOS)</t>
  </si>
  <si>
    <t xml:space="preserve">RECURSOS EJECUTADOS 2015 (MILES DE PESOS) </t>
  </si>
  <si>
    <t>VALOR ESPERADO RESULTADO CUATRIENIO</t>
  </si>
  <si>
    <t>RECURSOS FINANCIEROS (MILES DE PESOS )</t>
  </si>
  <si>
    <t>GERENCIA</t>
  </si>
  <si>
    <t xml:space="preserve">META DE RESULTADO </t>
  </si>
  <si>
    <t xml:space="preserve">INDICADOR </t>
  </si>
  <si>
    <t>META  CUATRIENIO</t>
  </si>
  <si>
    <t>DPTO</t>
  </si>
  <si>
    <t>REGALIAS</t>
  </si>
  <si>
    <t>CREDITO</t>
  </si>
  <si>
    <t xml:space="preserve">OTROS </t>
  </si>
  <si>
    <t>TOTAL</t>
  </si>
  <si>
    <t>POBLACION BENEFICIADA</t>
  </si>
  <si>
    <t xml:space="preserve">VERIFICACIÒN </t>
  </si>
  <si>
    <t xml:space="preserve">COOPERANTE </t>
  </si>
  <si>
    <t>PROYECTO</t>
  </si>
  <si>
    <t xml:space="preserve">ACTIVIDADES </t>
  </si>
  <si>
    <t>META DE PRODUCTO 1</t>
  </si>
  <si>
    <t>META DE PRODUCTO 2</t>
  </si>
  <si>
    <t>META DE PRODUCTO 3</t>
  </si>
  <si>
    <t xml:space="preserve">Responsable </t>
  </si>
  <si>
    <t xml:space="preserve">LINEA BASE </t>
  </si>
  <si>
    <t>META  ALCANZADA 1ª SEMESTRE</t>
  </si>
  <si>
    <t>META  ALCANZADA 2ª SEMESTRE</t>
  </si>
  <si>
    <t>RESPONSABLE DIRECTO</t>
  </si>
  <si>
    <t>programado</t>
  </si>
  <si>
    <t xml:space="preserve">ejecutado </t>
  </si>
  <si>
    <t>ejecutado</t>
  </si>
  <si>
    <t xml:space="preserve">UNIDAD DE MEDIDA </t>
  </si>
  <si>
    <t xml:space="preserve">Ejecutado 1º Semestre </t>
  </si>
  <si>
    <t>Ejecutado 2º  Semestre</t>
  </si>
  <si>
    <t>INGRESOS CORRIENTES DE LIBRE DESTINACION (RECURSO PROPIO)</t>
  </si>
  <si>
    <t>SGP  ESPECIFICO</t>
  </si>
  <si>
    <t>SGP OTROS SECTORES</t>
  </si>
  <si>
    <t xml:space="preserve">CREDITO </t>
  </si>
  <si>
    <t xml:space="preserve">REGALIAS </t>
  </si>
  <si>
    <t xml:space="preserve">APORTES TRANSFERENCIAS COFINANCIACION NACION </t>
  </si>
  <si>
    <t xml:space="preserve">APORTES TRANSFERENCIAS COFINANCIACION DEPARTAMENTO  </t>
  </si>
  <si>
    <t xml:space="preserve">OTROS INGRESOS </t>
  </si>
  <si>
    <t xml:space="preserve">No de Distritos de riego construidos </t>
  </si>
  <si>
    <t>productores agropecuarios</t>
  </si>
  <si>
    <t>No de predios
certificados</t>
  </si>
  <si>
    <t>No. De núcleos
ganaderos creados y
fortalecidos</t>
  </si>
  <si>
    <t>Una microempresa de
transformación láctea</t>
  </si>
  <si>
    <t>No. De muestras
comerciales</t>
  </si>
  <si>
    <t>Adquirir maquinaria y/o
equipo agropecuario
para mejorar las
tecnicas de producción
agropecuaria</t>
  </si>
  <si>
    <t>Adquisición y
mantenimiento de
maquinaria y equipos</t>
  </si>
  <si>
    <t>No. De huertas
comunitarias
establecidas</t>
  </si>
  <si>
    <t>Calificación
departamental</t>
  </si>
  <si>
    <t>No. De PROCEDAS
cofinanciados</t>
  </si>
  <si>
    <t>1 vivero municipal</t>
  </si>
  <si>
    <t>Capacitar el 100% de
la poblacion inmerssa
en el POMCA</t>
  </si>
  <si>
    <t>No tiene linea base</t>
  </si>
  <si>
    <t>Elaborar el SIGAM</t>
  </si>
  <si>
    <t>1 SIGAM</t>
  </si>
  <si>
    <t>Compra de 67
hectáreas</t>
  </si>
  <si>
    <t>No. De hectáreas
adquiridas</t>
  </si>
  <si>
    <t>281,5 hectáreas</t>
  </si>
  <si>
    <t>Desarrollar 8 talleres de prevención del riesgo y
Responsabilidad Penal en adolescentes</t>
  </si>
  <si>
    <r>
      <t xml:space="preserve">Mantener  la cobertura del 100%  </t>
    </r>
    <r>
      <rPr>
        <sz val="11"/>
        <color indexed="10"/>
        <rFont val="Calibri"/>
        <family val="2"/>
      </rPr>
      <t xml:space="preserve"> </t>
    </r>
    <r>
      <rPr>
        <sz val="11"/>
        <color indexed="8"/>
        <rFont val="Calibri"/>
        <family val="2"/>
      </rPr>
      <t xml:space="preserve">de los estudiantes que requieran del servicio de Transporte escolar </t>
    </r>
  </si>
  <si>
    <t>Garantizar que el 100%
de la población entre o
a 17 años se encuentre
debidamente registrada
e identificada</t>
  </si>
  <si>
    <t>Desarrollar 8 talleres de prevención del riesgo y Responsabilidad Penal en adolescentes</t>
  </si>
  <si>
    <t>No de talleres realizados</t>
  </si>
  <si>
    <t>No de Diagnosticos</t>
  </si>
  <si>
    <t>PRIMERA INFANCIA, INFANCIA, ADOLESCENCIA, JUVENTUD</t>
  </si>
  <si>
    <t>N de campañas</t>
  </si>
  <si>
    <t>ADOLESCENCIA</t>
  </si>
  <si>
    <t>No de ludotecas en funcionamiento</t>
  </si>
  <si>
    <t xml:space="preserve">No de niños y niñas de 0 a 17 años </t>
  </si>
  <si>
    <t>JUVENTUD</t>
  </si>
  <si>
    <t>No de Politica creada</t>
  </si>
  <si>
    <t xml:space="preserve">%
de la población entre o
a 17 años </t>
  </si>
  <si>
    <t>No de  proyectos apoyados</t>
  </si>
  <si>
    <t>No de comisarias fortalecidas</t>
  </si>
  <si>
    <t xml:space="preserve">No de Hogares </t>
  </si>
  <si>
    <t>No de Escuelas de Padres</t>
  </si>
  <si>
    <t>% de Familias</t>
  </si>
  <si>
    <t>vinculaar el 50 % de las familias a proyectos de fortalecimiento, promocion y prevencion familiar</t>
  </si>
  <si>
    <t>Dar cumplimiento al 100% de las actividades propuestas durante el cuatrenio en el Plan Territorial de Salud según prioridades</t>
  </si>
  <si>
    <t>% de cumpliomiento</t>
  </si>
  <si>
    <t>% de instituciones intervenidas</t>
  </si>
  <si>
    <t>% de poblacion incluida</t>
  </si>
  <si>
    <t>Vincular al 50% de los jovenes a los proyectos propuestos en el presente programa</t>
  </si>
  <si>
    <t>% de jovenes vinnvulados</t>
  </si>
  <si>
    <t>,</t>
  </si>
  <si>
    <t>Buscar que en los habitantes de Manta se resalte su sentido de permanencia con el ánimo que participen en los diferentes organismos de control y veedurías ciudadanas</t>
  </si>
  <si>
    <t xml:space="preserve">Lograr la participación del 50% de la población en procesos de socialización, conciliación, rendición de cuentas y formulación de planes </t>
  </si>
  <si>
    <t>% de la población</t>
  </si>
  <si>
    <t>Realizar 2 capacitaciones al año</t>
  </si>
  <si>
    <t>No de capacitaciones realizadas</t>
  </si>
  <si>
    <t xml:space="preserve">Crear y apoyar 2  veedurias </t>
  </si>
  <si>
    <t>No de veedurias creadas y apoyadas</t>
  </si>
  <si>
    <t>Adquirir un credito</t>
  </si>
  <si>
    <t>crear  y apoyar 2 veedurias</t>
  </si>
  <si>
    <t>adquirir un credito</t>
  </si>
  <si>
    <t>No de creditos obtenidos</t>
  </si>
  <si>
    <t>Lograr que Manta sea un modelo de acciones de seguridad y convivencia en el Departamento disminuyendo en un 25% las contravenciones de policia.</t>
  </si>
  <si>
    <t>Disminucion del 10% de los delitos comunes que se presentan en el Municipio</t>
  </si>
  <si>
    <t>Poblacion No beneficiada</t>
  </si>
  <si>
    <t>Incrementar en un 20% los equipos pertenecientes a los entes de seguridad del estado  y frentes de seguridad</t>
  </si>
  <si>
    <t>Adecuar y mantener un vivero municipal</t>
  </si>
  <si>
    <t>No de equipos asignados</t>
  </si>
  <si>
    <t>Creación de 4   frentes   de seguridad</t>
  </si>
  <si>
    <t>% de la población beneficiada</t>
  </si>
  <si>
    <t xml:space="preserve">apoyadar  2 instituciones </t>
  </si>
  <si>
    <t xml:space="preserve">  2 instituciones  apoyadas</t>
  </si>
  <si>
    <t>Posicionar al municipio dentro de los primeros 30 municipios del departamento en términos de eficiencia y eficacia</t>
  </si>
  <si>
    <t>Adelantar un procesos de Restructuración  administrativa</t>
  </si>
  <si>
    <t>No de procesos realizados</t>
  </si>
  <si>
    <t>IMPLEMENTAR PROGRAMAS
DE BIENESTAR SOCIAL AL
FUNCIONARIO.</t>
  </si>
  <si>
    <t>1 reunión por año</t>
  </si>
  <si>
    <t>% de funcionarios de la administración capacitados</t>
  </si>
  <si>
    <t>Realizar 1 reunión por año</t>
  </si>
  <si>
    <t>Dar cumplimiento al 100% de los componentes del MECI</t>
  </si>
  <si>
    <t>No. De componentes implementados</t>
  </si>
  <si>
    <t>cumplimiento al 100% de los componentes del MECI</t>
  </si>
  <si>
    <t>No Ubicación del Municipio dentro del Ranking Departamental</t>
  </si>
  <si>
    <t>Apoyar 1 comité por año</t>
  </si>
  <si>
    <t>No Apoyo y pago a miembros del comité</t>
  </si>
  <si>
    <t>1 comité apoyado por año</t>
  </si>
  <si>
    <t>Compra  y/o actualización  de software y cambio de 50% de equipos de computo de la administración central</t>
  </si>
  <si>
    <t>% de equipos a cambiar</t>
  </si>
  <si>
    <t>1 estudio contratado</t>
  </si>
  <si>
    <t xml:space="preserve"> contratar 1 estudio</t>
  </si>
  <si>
    <t>% de los predios del municipio actualizados y formados catastralmente</t>
  </si>
  <si>
    <t>Realizar 2 estudios de pre factibilidad de proyectos por año</t>
  </si>
  <si>
    <t xml:space="preserve"> 2 estudios de pre factibilidad de proyectos por año</t>
  </si>
  <si>
    <t>incrementar en un 100% los estudios a contratar</t>
  </si>
  <si>
    <t xml:space="preserve"> 2 capacitaciones al año</t>
  </si>
  <si>
    <t xml:space="preserve"> % de los funcionarios capacitados.</t>
  </si>
  <si>
    <t>Realizar 1 estudio</t>
  </si>
  <si>
    <t>1 estudio a realizar.</t>
  </si>
  <si>
    <t>No Estudios realizados</t>
  </si>
  <si>
    <t xml:space="preserve">Buscar que Manta logre un cambio en su territorio para un mejor futuro para lograr una mejora en la vida del campesino y del habitante del ente territorial. </t>
  </si>
  <si>
    <t>1 ajuste al EOT</t>
  </si>
  <si>
    <t>No de Ajustes realizado</t>
  </si>
  <si>
    <t>Lograr que Manta acceda a los medios de comunicación y tecnología acorde con el tiempo logrando que el Municipio se encuentre actualizado y no con rezagos frente a otros entes territoriales. Lograr una cobertura   de señal de televisión en todo el territorio municipal.</t>
  </si>
  <si>
    <t>100% de la población beneficiada</t>
  </si>
  <si>
    <t>Porcentaje de población beneficiada</t>
  </si>
  <si>
    <t>lograr que el 100% de la población mantuna sea beneficiada</t>
  </si>
  <si>
    <t>Promover la conformación de áreas de desarrollo territorial, alrededor de los ejes viales  y proyectos de inversión  que faciliten la articulación  pública y privada  a través de la conectividad vial</t>
  </si>
  <si>
    <t>25% de la infraestructura intervenida</t>
  </si>
  <si>
    <t>kilómetros intervenidos</t>
  </si>
  <si>
    <t>1 predio comprado en el periodo</t>
  </si>
  <si>
    <t>COMPRA Y/O ADQUISICIÓN DE
PREDIOS PARA NUEVAS INFRAESTRUCTURAS MUNICIPALES.</t>
  </si>
  <si>
    <t>Predios comprados</t>
  </si>
  <si>
    <t>100% de las estructuras intervenidas</t>
  </si>
  <si>
    <t>8  kilómetros intervenidos en el cuatrienio</t>
  </si>
  <si>
    <t>25 % de las vías del casco urbano intervenidas.</t>
  </si>
  <si>
    <t>4 infraestructura mantenida por durante el cuatrienio</t>
  </si>
  <si>
    <t>Mantenimiento del 100% del parque automotor de la alcaldía.</t>
  </si>
  <si>
    <t>60% de la población beneficiada</t>
  </si>
  <si>
    <t>Comprar 1 predio  en el periodo</t>
  </si>
  <si>
    <t xml:space="preserve">Intervenir 100% de las estructuras </t>
  </si>
  <si>
    <t>Intervenir 8  kilómetros  en el cuatrienio</t>
  </si>
  <si>
    <t>intervenir 25 % de las vías del casco urbano</t>
  </si>
  <si>
    <t xml:space="preserve"> mantener durante el cuatrienio4 infraestructuras</t>
  </si>
  <si>
    <t xml:space="preserve">beneficiar 60% de la población </t>
  </si>
  <si>
    <t>% de población beneficiada</t>
  </si>
  <si>
    <t>infraestructura mantenidas en el periodo</t>
  </si>
  <si>
    <t>Estructuras intervenidas</t>
  </si>
  <si>
    <t>tODA LA POBLACION</t>
  </si>
  <si>
    <t>% Maquinaria vehículos mantenidos</t>
  </si>
  <si>
    <t>% Vías intervenidas.</t>
  </si>
  <si>
    <t xml:space="preserve"> plan de desarrollo turistico</t>
  </si>
  <si>
    <t>Formulación  1 plan turístico</t>
  </si>
  <si>
    <t xml:space="preserve"> Promover el desarrollo  productivo,  competitivo  y  cultural a través de la formulación e implementación  del Plan Estratégico  de Desarrollo Eco turístico  con perspectiva regional </t>
  </si>
  <si>
    <t xml:space="preserve">Formular y ejecutar 1 Plan de desarrollo turístico  </t>
  </si>
  <si>
    <t>Plan de desarrollo Turístico</t>
  </si>
  <si>
    <t xml:space="preserve"> 1 Plan de desarrollo turístico  formulado y ejecutado</t>
  </si>
  <si>
    <t>Fortalecer 2 hitos turísticos municipales a través de jornadas publicitarias</t>
  </si>
  <si>
    <t>Fortalecer 2 hitos turísticos municipales</t>
  </si>
  <si>
    <t>Jornadas realizadas</t>
  </si>
  <si>
    <t>1 infraestructura creada</t>
  </si>
  <si>
    <t xml:space="preserve">crear 1 infraestructura </t>
  </si>
  <si>
    <t>No. De Infraestructuras Intervenidas y/o construidas</t>
  </si>
  <si>
    <t>Concientizar a la comunidad en el adecuado manejo de los recursos naturales del muncipio</t>
  </si>
  <si>
    <t xml:space="preserve">Vincular 1000 personas a procesos  de capacitación en manejo eficiente de los recursos naturales </t>
  </si>
  <si>
    <t>No  personas</t>
  </si>
  <si>
    <t>Mejorar la calidad de vida de los pequeños y medianos productores rurales  del municipio, implementando planes, programas  y proyectos orientados al  mejoramiento de  su  competitividad</t>
  </si>
  <si>
    <t>Vincular en programas de fortalecimiento agropecuario al 80% de los productores del municipio</t>
  </si>
  <si>
    <t>% productores agropecuarios</t>
  </si>
  <si>
    <t>Construir de 1
distrito de riego</t>
  </si>
  <si>
    <t>% de personas
capacitadas</t>
  </si>
  <si>
    <t>Cumplir al 100%  los estándares de calidad oportunidad continuidad e inocuidad en la prestación del servicio a los usuarios  de acueducto y alcantarillado</t>
  </si>
  <si>
    <t>% Cumplimiento de los estándares de calidad</t>
  </si>
  <si>
    <t>Promover planes y programas encaminados a la atención y prevención de desastres en el municipio</t>
  </si>
  <si>
    <t>Crear, fortalecer y garantizar la sostenibilidad  8 grupos de gestión de riesgo</t>
  </si>
  <si>
    <t>No grupos de gestión de riesgo</t>
  </si>
  <si>
    <t xml:space="preserve">Vincular a 230 familias  en programas de mejoramiento o vivienda nueva </t>
  </si>
  <si>
    <t>No  de familias</t>
  </si>
  <si>
    <t xml:space="preserve">Brindar atención integral al 100% de la víctima del conflicto armado </t>
  </si>
  <si>
    <t xml:space="preserve">% de la víctima </t>
  </si>
  <si>
    <t xml:space="preserve">Implementar y sostenener el desarrollo de 6 programas dirigidos a mejorar la calidad de vida de poblacion </t>
  </si>
  <si>
    <t xml:space="preserve">No  programas </t>
  </si>
  <si>
    <t>Vincular a   200 mujeres del área urbana y rural a procesos de formación, producción y concertación de política publica</t>
  </si>
  <si>
    <t>No  mujeres</t>
  </si>
  <si>
    <t xml:space="preserve">niños vacumnados </t>
  </si>
  <si>
    <t xml:space="preserve">No de niños y niñas </t>
  </si>
  <si>
    <t>%</t>
  </si>
  <si>
    <t>No de Mujeres</t>
  </si>
  <si>
    <t>Politica Publica Formulada</t>
  </si>
  <si>
    <t>MUJER</t>
  </si>
  <si>
    <t>ADULTO MAYTOR</t>
  </si>
  <si>
    <t>ADULTO MAYOR</t>
  </si>
  <si>
    <t>DISCAPACIDAD</t>
  </si>
  <si>
    <t>No de población</t>
  </si>
  <si>
    <t>No de centro Vida Sensorial atendo</t>
  </si>
  <si>
    <t>No de Personas</t>
  </si>
  <si>
    <t xml:space="preserve">% de las familias víctimas del conflicto </t>
  </si>
  <si>
    <t>VCA (desplazados)</t>
  </si>
  <si>
    <t xml:space="preserve">% de víctimas del conflicto </t>
  </si>
  <si>
    <t>No de Viviendas</t>
  </si>
  <si>
    <t>No de Proyecto Formulados</t>
  </si>
  <si>
    <t>No de Evento</t>
  </si>
  <si>
    <t>No de estructuras</t>
  </si>
  <si>
    <t>No de predios</t>
  </si>
  <si>
    <t>No de familias</t>
  </si>
  <si>
    <t>1 Estudio a realizar</t>
  </si>
  <si>
    <t xml:space="preserve">% </t>
  </si>
  <si>
    <t>No de acueductos rurales diagnosticados</t>
  </si>
  <si>
    <t>PLAN DE DESARROLLO: "UNIDOS PARA EL CAMBIO " 2012-2015</t>
  </si>
  <si>
    <t>EJE: DESARROLLO INTEGRAL DEL SER HUMANO</t>
  </si>
  <si>
    <t>SECTOR :  SECTOR 1 DEPORTE, RECREACIÓN Y CULTURA.</t>
  </si>
  <si>
    <r>
      <t>PROGRAMA</t>
    </r>
    <r>
      <rPr>
        <b/>
        <sz val="8"/>
        <rFont val="Arial"/>
        <family val="2"/>
      </rPr>
      <t>:                       DEPORTE PARA TODOS</t>
    </r>
  </si>
  <si>
    <t>SANDRA MARIA GUERRERO GUERRERO</t>
  </si>
  <si>
    <t>OBJETIVO DEL EJE / DIMENSIÓN:  Determinar  las orientaciones y regulaciones  de la comunidad, así como las formas de producción de conocimiento, tecnología  y las reglas que definen  el acceso a bienes y servicios en pro del mejoramiento de la calidad de vida de la población.</t>
  </si>
  <si>
    <t>META  VIGENCIA(2012)</t>
  </si>
  <si>
    <t>ds</t>
  </si>
  <si>
    <t>2244031104-2244071101</t>
  </si>
  <si>
    <t>AMPLIACIÓN CONTINUIDAD Y SOSTENIMIENTO EN EL RÉGIMEN SUBSIDIADO</t>
  </si>
  <si>
    <t>PREVENCIÓN, PROMOCIÓN Y GENERACIÓN DE ESPACIOS COMUNITARIOS  Y LABORALES  LIBRE DE RIESGOS.</t>
  </si>
  <si>
    <t>PROMOVER TALLERES DE FORTALECIMIENTO DEL TEJIDO SOCIAL, SALUDABLE Y DE CONVIVENCIA</t>
  </si>
  <si>
    <t>CONSTRUCCIÓN Y MEJORAMIENTO DE VIVIENDA RURAL.</t>
  </si>
  <si>
    <t>CONSTRUCCIÓN Y MEJORAMIENTO DE VIVIENDA URBANA.</t>
  </si>
  <si>
    <t>APOYO A PROGRAMAS DE RENOVACIÓN URBANA.</t>
  </si>
  <si>
    <t>CONSTRUCCIÓN Y MANTENIMIENTO OBRAS DE ARTE Y ESTRUCTURAS DE CONCRETO.</t>
  </si>
  <si>
    <t>OPERACIÓN, ADQUISICIÓN Y MANTENIMIENTO DE MAQUINARIA Y VEHÍCULOS DEL MUNICIPIO (BANCO DE
MAQUINARIA Y VEHÍCULOS)</t>
  </si>
  <si>
    <r>
      <t>PROGRAMA</t>
    </r>
    <r>
      <rPr>
        <b/>
        <sz val="8"/>
        <rFont val="Arial"/>
        <family val="2"/>
      </rPr>
      <t xml:space="preserve">:                       SALUD CON CALIDAD DE VIDA </t>
    </r>
  </si>
  <si>
    <t>Patrocinar a los deportistas en encuentros intermunicipales, regionales  y departamentales.</t>
  </si>
  <si>
    <t xml:space="preserve">Apoyo logístico al deportista </t>
  </si>
  <si>
    <t>Identificar a los deportistas  de alto rendimiento</t>
  </si>
  <si>
    <t>NUMERO DE DEPORTISTAS  IDENTIFICADOS</t>
  </si>
  <si>
    <t>NUMERO DE DEPORTISTAS PATROCINADOS</t>
  </si>
  <si>
    <t>NUMERO DE APOYO REALIZADO AL DEPORTISTA MANTUNO</t>
  </si>
  <si>
    <t>NUMERO DE PROYECTOS REALIZADOS</t>
  </si>
  <si>
    <t xml:space="preserve">Incrementar el número de escuelas de formación  dando además,  continuidad  y apoyo a los ya existentes </t>
  </si>
  <si>
    <t>Cofinanciar la contratación de los instructores de las Escuelas de Formación</t>
  </si>
  <si>
    <t xml:space="preserve">Gestionar el apoyo y sostenimiento de las escuelas  de formación </t>
  </si>
  <si>
    <t>NUMERO ESCUELAS FORTALECIDAS</t>
  </si>
  <si>
    <t>NUMERO DE INSTRUCTORES</t>
  </si>
  <si>
    <t>NUMERO DE CONVENIOS REALIZADOS</t>
  </si>
  <si>
    <t>SECTOR :  SECTOR 5: VIVIENDA</t>
  </si>
  <si>
    <r>
      <t>OBJETIVOS</t>
    </r>
    <r>
      <rPr>
        <sz val="9"/>
        <rFont val="Arial"/>
        <family val="2"/>
      </rPr>
      <t>:                              Priorizar el desarrollo integral de nuestra sociedad dignificando el espacio donde se desarrollan la mayor parte de los acontecimientos del ser humano como es LA VIVIENDA, con
su habitabilidad, con sus servicios de agua potable, energía eléctrica e instalaciones sanitarias, esfuerzo de gestión canalizado a través de subsidios, ayudas económicas del departamento, nación y entidades privadas y dirigidos a la población mas vulnerable. Contribuir en la disminución del déficit municipal de vivienda.</t>
    </r>
  </si>
  <si>
    <r>
      <t>PROGRAMA</t>
    </r>
    <r>
      <rPr>
        <b/>
        <sz val="8"/>
        <rFont val="Arial"/>
        <family val="2"/>
      </rPr>
      <t>:                       VIVIENDA DIGNA.</t>
    </r>
  </si>
  <si>
    <t>Arq. DUVER JOSUÉARÉVALO MELO</t>
  </si>
  <si>
    <t>No de Familias  benefciadas</t>
  </si>
  <si>
    <t>2543612 130001</t>
  </si>
  <si>
    <t>DESARROLLAR Y/O COFINANCIAR ACCIONES DE ORNATO PÚBLICO</t>
  </si>
  <si>
    <t>2543612 130002</t>
  </si>
  <si>
    <t>2543612 130003</t>
  </si>
  <si>
    <t>2543612 130004</t>
  </si>
  <si>
    <t>Realizar el diagnostico e identificación de las posibles familias que pueden acceder al programa.</t>
  </si>
  <si>
    <t>Escrituración de las viviendas.</t>
  </si>
  <si>
    <t>200  viviendas trabajadas en el cuatrienio</t>
  </si>
  <si>
    <t xml:space="preserve"> No de viviendas </t>
  </si>
  <si>
    <t>NUMERO DE VIVIENDAS</t>
  </si>
  <si>
    <t>NUMERO DE VIVIENDAS ESCRITURADAS</t>
  </si>
  <si>
    <t>NUMERO DE FAMILIAS</t>
  </si>
  <si>
    <t>Compra lote</t>
  </si>
  <si>
    <t>Realizar el diagnostico e identificación de las posibles familias que pueden acceder al programa de mejoramiento de vivienda.</t>
  </si>
  <si>
    <t>Realizar el diagnostico e identificación de las posibles familias que pueden acceder al programa de Construcción de vivienda.</t>
  </si>
  <si>
    <t>Presentación de proyectos ante entes Nacional y/o Departamental.</t>
  </si>
  <si>
    <t>NUMERO DE PROYECTOS PRESENTADOS</t>
  </si>
  <si>
    <t>PREDIO ADQUIRIDO</t>
  </si>
  <si>
    <t>EJE: COMPETITIVIDAD, INNOVACIÓN Y MOVILIDAD</t>
  </si>
  <si>
    <r>
      <t>PROGRAMA</t>
    </r>
    <r>
      <rPr>
        <b/>
        <sz val="8"/>
        <rFont val="Arial"/>
        <family val="2"/>
      </rPr>
      <t xml:space="preserve">:                       DESARROLLO HACIA EL FUTURO </t>
    </r>
  </si>
  <si>
    <t>OBJETIVO DEL EJE / DIMENSIÓN:  Desarrollar procesos competitivos y sustentables a partir de la optimización de  potencialidades naturales, económicas y humanas que  generen a su vez una articulación regional que garantice la gestión del conocimiento, la innovación productiva y  el mejoramiento los ingresos y  la calidad de vida de la población mantuna.</t>
  </si>
  <si>
    <t>CONSTRUCCIÓN,MANTENIMIENTO,MEJORAMIENTO YREHABILITACIÓN DE LAS ESTRUCTURAS FÍSICAS MUNICIPALES..</t>
  </si>
  <si>
    <t>MEJORAMIENTO, REHABILITACIÓN Y MANTENIMIENTO VÍAS RURALES (CAMINOS Y CARRETERAS).</t>
  </si>
  <si>
    <t>CONSTRUCCIÓN, MEJORAMIENTO Y MANTENIMIENTO VÍAS URBANAS.</t>
  </si>
  <si>
    <t>MANTENIMIENTO Y AMPLIACIÓN DE REDES DE ALUMBRADO PUBLICO</t>
  </si>
  <si>
    <t>2543612  010001</t>
  </si>
  <si>
    <t>2543612  010002</t>
  </si>
  <si>
    <t>2543612  010003</t>
  </si>
  <si>
    <t>2543612  010004</t>
  </si>
  <si>
    <t>2543612  020001</t>
  </si>
  <si>
    <t>2543612  020002</t>
  </si>
  <si>
    <t>2543612  020003</t>
  </si>
  <si>
    <t>2543612  020004</t>
  </si>
  <si>
    <t>2543612  020005</t>
  </si>
  <si>
    <t>2543612  020006</t>
  </si>
  <si>
    <r>
      <t>PROGRAMA</t>
    </r>
    <r>
      <rPr>
        <b/>
        <sz val="8"/>
        <rFont val="Arial"/>
        <family val="2"/>
      </rPr>
      <t xml:space="preserve">:                       CULTURA Y RECREACION PARA TODOS </t>
    </r>
  </si>
  <si>
    <t>Concertar con JAC e institución educativa  la realización y promoción de nuevas actividades de integración deportiva</t>
  </si>
  <si>
    <t>Realizar y dar cumplimiento a la programación de actividades durante cada año.</t>
  </si>
  <si>
    <t>ACTIVIDADES REALIZADAS</t>
  </si>
  <si>
    <t>Incrementar de a 5 las Escuelas de Formación Cultura</t>
  </si>
  <si>
    <t xml:space="preserve">No. De escuelas de formación cultural </t>
  </si>
  <si>
    <t xml:space="preserve">Permitir a la comunidad contar con un espacio exclusivo para la promoción y desarrollo de talentos culturales </t>
  </si>
  <si>
    <t>NUMERO DE ESPACIOS CREADOS</t>
  </si>
  <si>
    <t xml:space="preserve">Realizar el diagnostico e identificación de inmuebles objetos de estudios para la viabilizacion  del reconocimiento patrimonial a nivel cultural </t>
  </si>
  <si>
    <t>Expedir la normatividad  según el grado de conservación arquitectónico o cultural</t>
  </si>
  <si>
    <t>Reconocer  3  predios como Patrimonio Cultural  del municipio</t>
  </si>
  <si>
    <t>No. Predios con reconocimiento patrimonial</t>
  </si>
  <si>
    <t>INMUEBLES IDENTIFICADOS</t>
  </si>
  <si>
    <t>PROCESOS DE REGLAMENTACIÓN ADELANTADOS</t>
  </si>
  <si>
    <t>Identificación de elementos, piezas y artículos que hacen parte del patrimonio Mantuno.</t>
  </si>
  <si>
    <t>Adecuación de los espacios.</t>
  </si>
  <si>
    <t>Reglamentar el funcionamiento del museo.</t>
  </si>
  <si>
    <t>NUMERO DE ELEMENTOS</t>
  </si>
  <si>
    <t>REGLAMENTO CREADO</t>
  </si>
  <si>
    <t>NUMERO ESPACIOS ADECUADOS</t>
  </si>
  <si>
    <t>Creación de 1 museo.</t>
  </si>
  <si>
    <t>Numero de ente creado</t>
  </si>
  <si>
    <t>Identificar, apoyar y/o patrocinar al artista Mantuno</t>
  </si>
  <si>
    <t>Institucionalizar el reconocimiento  público de los artistas a través de un estimulo adoptado mediante acto administrativo</t>
  </si>
  <si>
    <t xml:space="preserve">Brindar apoyo logístico al artista mantuno para la promoción y difusión de sus obras </t>
  </si>
  <si>
    <t>NUMERO DE ARTISTAS APOYADOS</t>
  </si>
  <si>
    <t>NUMERO DE ARTISTAS RECONOCIDOS LEGALMENTE</t>
  </si>
  <si>
    <t>ARTISTAS APOYADOS</t>
  </si>
  <si>
    <t xml:space="preserve">Apoyar 20 Artistas Mantunas en la difusión de sus obras a través de la participación local, regional, departamental y/o nación en exposiciones culturales </t>
  </si>
  <si>
    <t>artistas beneficiados</t>
  </si>
  <si>
    <t xml:space="preserve">Participar de eventos de intercambio  a nivel local, regional, departamental  o nacional </t>
  </si>
  <si>
    <t xml:space="preserve">Promover la realización de un concurso de vitrinas urbanas y espacios navideños Rurales </t>
  </si>
  <si>
    <t>Integración y concertación con las Juntas de Acción Comunal</t>
  </si>
  <si>
    <t>NUMERO DE EVENTOS REALIZADOS A NIVEL LOCAL</t>
  </si>
  <si>
    <t>CONCURSOS REALIZADOS</t>
  </si>
  <si>
    <t>Promover la creación e institucionalización de un evento cultural alterno al festival de la Arepa y la Gallina</t>
  </si>
  <si>
    <t xml:space="preserve">Un evento de reintegración cultural </t>
  </si>
  <si>
    <t>% de CUMPLIMIENTO</t>
  </si>
  <si>
    <t>2543612  030001</t>
  </si>
  <si>
    <t>2543612  030002</t>
  </si>
  <si>
    <t>Ampliar al 100% la población vinculada</t>
  </si>
  <si>
    <t>% Población beneficiada</t>
  </si>
  <si>
    <t>Cubrir a través de acciones de Promoción de la Salud y Calidad de vida el  80%  de la población Mantuna</t>
  </si>
  <si>
    <r>
      <t>PROGRAMA</t>
    </r>
    <r>
      <rPr>
        <b/>
        <sz val="8"/>
        <rFont val="Arial"/>
        <family val="2"/>
      </rPr>
      <t>:                       EDUCACIÓN CON EFICIENCIA.</t>
    </r>
  </si>
  <si>
    <t>SECTOR  2: SALUD</t>
  </si>
  <si>
    <t>SECTOR 3: EDUCACION</t>
  </si>
  <si>
    <r>
      <t>OBJETIVOS</t>
    </r>
    <r>
      <rPr>
        <sz val="9"/>
        <rFont val="Arial"/>
        <family val="2"/>
      </rPr>
      <t>:                            Garantizar el acceso y permanencia del 100% de la población en edad escolar a los niveles de preescolar, básica primaria, básica secundaria y media vocacional, así como  el apoyo en la formación profesional y laboral de  los jóvenes</t>
    </r>
  </si>
  <si>
    <t>2543612  040001</t>
  </si>
  <si>
    <t>Buscar el apoyo, sostenimiento y cofinanciación del programa.</t>
  </si>
  <si>
    <t>Articular el proyecto con los transportadores del Municipio para buscar un bien común.</t>
  </si>
  <si>
    <t>2543612  040002</t>
  </si>
  <si>
    <t>2543612  040003</t>
  </si>
  <si>
    <t>2543612  040004</t>
  </si>
  <si>
    <t>IMPLEMENTAR PROGRAMAS DE ORIENTACION VOCACIONAL DIRIGIDO ALOS ESTUDIANTES DE GRADO 10 Y 11</t>
  </si>
  <si>
    <t>2543612  050001</t>
  </si>
  <si>
    <t>2543612  050002</t>
  </si>
  <si>
    <r>
      <t>PROGRAMA</t>
    </r>
    <r>
      <rPr>
        <b/>
        <sz val="8"/>
        <rFont val="Arial"/>
        <family val="2"/>
      </rPr>
      <t>:                       LA CALIDAD EN PRO DE UN FUTURO</t>
    </r>
  </si>
  <si>
    <t>CONSTRUCCIÓN, MANTENIMIENTO Y MEJORAMIENTO DE LAS INSTITUCIONES EDUCATIVAS.</t>
  </si>
  <si>
    <t>Presentar los proyectos ante los entes nacionales y departamentales</t>
  </si>
  <si>
    <t>Obras de mantenimiento y construcción según la prioridad y el proceso.</t>
  </si>
  <si>
    <t>Realizar los estudios de mercadeo para la compra de los implementos a dotar</t>
  </si>
  <si>
    <t>Realizar la contratación respectiva</t>
  </si>
  <si>
    <t xml:space="preserve">Realizar mantenimiento de 13  de las sedes educativas del municipio </t>
  </si>
  <si>
    <t>Numero de sedes  mejoradas</t>
  </si>
  <si>
    <t>Dotar 13 de las  sedes educativas del municipio durante el cuatrienio</t>
  </si>
  <si>
    <t>Numero de sedes  dotadas</t>
  </si>
  <si>
    <t>SECTOR :  SECTOR 4  POBLACIÓN VULNERABLE.</t>
  </si>
  <si>
    <r>
      <t>PROGRAMA</t>
    </r>
    <r>
      <rPr>
        <b/>
        <sz val="8"/>
        <rFont val="Arial"/>
        <family val="2"/>
      </rPr>
      <t>:                       FORMANDO SUEÑOS DE CERO A SIEMPRE</t>
    </r>
  </si>
  <si>
    <r>
      <t>OBJETIVOS</t>
    </r>
    <r>
      <rPr>
        <sz val="9"/>
        <rFont val="Arial"/>
        <family val="2"/>
      </rPr>
      <t>:                             Generar condiciones sociales y económicas de mejoramiento en la calidad de vida de la población vulnerable y de estabilización socioeconómica sostenible de las familias a  través del fortalecimiento de 6 programas</t>
    </r>
  </si>
  <si>
    <t>2543612 060002</t>
  </si>
  <si>
    <t>2543612 060001</t>
  </si>
  <si>
    <t>2543612 060003</t>
  </si>
  <si>
    <t>2543612 060004</t>
  </si>
  <si>
    <t>2543612 060005</t>
  </si>
  <si>
    <t>2543612 060006</t>
  </si>
  <si>
    <t>2543612 060007</t>
  </si>
  <si>
    <t>2543612 060008</t>
  </si>
  <si>
    <t>2543612 060009</t>
  </si>
  <si>
    <t>2543612 060010</t>
  </si>
  <si>
    <t>2543612 060011</t>
  </si>
  <si>
    <t xml:space="preserve">Impedir las muertes evitables en la población comprendida entre los o a 17 años. </t>
  </si>
  <si>
    <t xml:space="preserve">Mantener en 0 el indicador de muertes evitables en la población de 0 a 17 años </t>
  </si>
  <si>
    <t xml:space="preserve">Número de muertes evitables en la población de 0 a 17 años   </t>
  </si>
  <si>
    <t>TODOS CAPACES DE MANEJAR LOS AFECTOS, LAS EMOCIONES Y LA SEXUALIDAD</t>
  </si>
  <si>
    <t>NINGUNO SOMETIDO A MALTRATO O ABUSO</t>
  </si>
  <si>
    <t>NINGUNO EN UNA ACTIVIDAD PERJUDICIAL</t>
  </si>
  <si>
    <t>Desarrollar en articulación con el PIC el esquema de vacunación –PAI–completo, apoyado por un carné que debe tener cada niño o niña, garantizando que el 100% de los niños, y niñas que viven realmente en el municipio puedan acceder a estos.</t>
  </si>
  <si>
    <t>Coordinar con el PIC y la ESE  actividades de Tamizaje para detección de problemas visuales, auditivos y bucales, a la población de  0 a 17 años de edad</t>
  </si>
  <si>
    <t>Mantener el porcentaje de afiliación a la seguridad social en salud de todos los NA en pro de acceder a  servicios oportunos y eficaces</t>
  </si>
  <si>
    <t>Proveer a todos agua segura en sus viviendas y saneamiento básico.</t>
  </si>
  <si>
    <t>Conocer y prevenir las principales causas de enfermedad por grupos de edad.</t>
  </si>
  <si>
    <t xml:space="preserve">% niños vacunados </t>
  </si>
  <si>
    <t>Incrementar al 100% el total de niños y niñas con esquemas de vacunación completos</t>
  </si>
  <si>
    <t>Promover a través de talleres interinstitucionales la convivencia y la identificación de roles familiares, que eviten la descomposición social del municipio</t>
  </si>
  <si>
    <t>Coordinar  con actores sociales (docentes, médicos, fuerza pública, entre otros) la promoción de actividades que vinculen la familia</t>
  </si>
  <si>
    <t xml:space="preserve">Conformar y fortalecer 1 escuela  de padres en el municipio </t>
  </si>
  <si>
    <t>META DE PRODUCTO 4</t>
  </si>
  <si>
    <t>META DE PRODUCTO 5</t>
  </si>
  <si>
    <t>META DE PRODUCTO 6</t>
  </si>
  <si>
    <t>META DE PRODUCTO 7</t>
  </si>
  <si>
    <t>META DE PRODUCTO 8</t>
  </si>
  <si>
    <t>META DE PRODUCTO 9</t>
  </si>
  <si>
    <t>META DE PRODUCTO 10</t>
  </si>
  <si>
    <t>META DE PRODUCTO 11</t>
  </si>
  <si>
    <t>Escuela de Padres conformada</t>
  </si>
  <si>
    <t xml:space="preserve">Mantener el desarrollo de las acciones para la promoción de la lactancia materna. </t>
  </si>
  <si>
    <t>Promover la seguridad alimentaria y nutricional, incluyendo la gestión nutricional de las familias.</t>
  </si>
  <si>
    <t>Brindar servicios de nutrición complementaria para quienes los necesiten.</t>
  </si>
  <si>
    <t>Mantener el  100%  de cobertura de niños niñas y adolescentes vinculados a programas de atención nutricional</t>
  </si>
  <si>
    <t>%  de cobertura de niños niñas y adolescentes vinculados</t>
  </si>
  <si>
    <t>Brindar apoyo sistemático a las familias para la promoción del desarrollo integral de los niños y niñas de la primera infancia.</t>
  </si>
  <si>
    <t>Apoyar programas interinstitucionales de mejoramiento de la calidad educativa (tales como formación del personal docente, dotación escolar y desarrollo de los ambientes educativos)</t>
  </si>
  <si>
    <t>Permitir el acceso a los programas del SENA, con énfasis en el nivel técnico para adolescentes con permiso de trabajo</t>
  </si>
  <si>
    <t>Mantener en  100% las tasas de cobertura por niveles educativos de la población de 0 a 17 años</t>
  </si>
  <si>
    <t>%  de cobertura</t>
  </si>
  <si>
    <t>Mantener espacios públicos y parques agradables y seguros para el juego infantil.</t>
  </si>
  <si>
    <t>Cofinanciar la Dotación de espacios escolares para el desarrollo de actividades deportivas y culturales.</t>
  </si>
  <si>
    <t>Gestionar la adquisición y puesta en marcha  de la ludoteca municipal</t>
  </si>
  <si>
    <t>Promover  con la institución educativa la institucionalización  de días de juego en familia  para articular la participación y la recuperación de valores del núcleo social</t>
  </si>
  <si>
    <t>Gestionar y cofinanciar el funcionamiento de una ludoteca municipal a través de la cual se atiendan 1000 visitantes en el cuatrienio</t>
  </si>
  <si>
    <t>ludoteca en funcionamiento</t>
  </si>
  <si>
    <t>Adelantar campañas pro comportamientos culturales que expresen la imagen de “los niños niñas y adolescentes primero” en cualquier espacio público.</t>
  </si>
  <si>
    <t>Implementar en coordinación con las instituciones educativas los Programas y espacios educativos públicos de expresión cultural de los niños, niñas y adolescentes.</t>
  </si>
  <si>
    <t>Programas y espacios públicos de expresión cultural y comunicación de los adolescentes</t>
  </si>
  <si>
    <t>Incrementar de a 2 campañas  pro comportamiento  que expresen la imagen  de los niños niñas y adolescentes primero</t>
  </si>
  <si>
    <t>Numero de Campañas</t>
  </si>
  <si>
    <t>Coordinar con la registradora acciones para vincular el trámite de registro civil al certificado de nacido vivo de salud.</t>
  </si>
  <si>
    <t xml:space="preserve"> Programar la expedición de tarjetas de identidad en la población escolar.</t>
  </si>
  <si>
    <t>Coordinar interinstitucionalmente la exigencia de los documentos de identidad (registros civiles y tarjetas de identidad) para acceder a servicios sociales, educativos y de actividades públicas desarrolladas en el municipio.</t>
  </si>
  <si>
    <t>Garantizar que el 100% de la población entre o a 17 años se encuentre debidamente registrada e identificada</t>
  </si>
  <si>
    <t>% de Población registrada e identificada</t>
  </si>
  <si>
    <t xml:space="preserve">Elaborar un diagnostico que permita Identificar ambientes y espacios riesgosos para menores de 18 años, desagregados según localización y tipo de actividad, </t>
  </si>
  <si>
    <t>Realizar seguimiento  a las condiciones laborales de adolescentes autorizados a trabajar.</t>
  </si>
  <si>
    <t>Elaborar un diagnostico que permita identificar ambientes y espacios  de riesgo para menores de 18 años</t>
  </si>
  <si>
    <t>Numero de Diagnostico</t>
  </si>
  <si>
    <t>Detección y vigilancia de espacios abiertos al público que representan riesgo de maltrato, abuso o explotación, incluido el de consumo de sustancias psicoactivas – SPA</t>
  </si>
  <si>
    <t>Difusión masiva de cifras, respuesta ciudadana, puntos de denuncia y demás medios al servicio de la ciudadanía.</t>
  </si>
  <si>
    <t>Diseñar un mecanismo ágil de  recepción de denuncias, acompañados de respuesta informativa oportuna</t>
  </si>
  <si>
    <t>Institucionalizar el día del municipal del NO MALTRATO a niños niñas y adolescentes</t>
  </si>
  <si>
    <t>Articular con el manual de procesos de la administración municipal los tiempos mínimo promedio de respuesta ante denuncias de abuso o maltrato infantil, presentado por la ciudadanía a través de cualquier medio.</t>
  </si>
  <si>
    <t>Adelantar talleres de detección del riesgo  del maltrato o abuso con menores de 18 años</t>
  </si>
  <si>
    <t xml:space="preserve">Numero  de talleres </t>
  </si>
  <si>
    <t>Prevenir el reclutamiento niño niñas y adolescentes por parte de organizaciones armadas ilegales.</t>
  </si>
  <si>
    <t>Desarrollar talleres de prevención que eviten la inclusión de menores de 18 años  a  actividades que perjudiquen su integridad y la de la sociedad</t>
  </si>
  <si>
    <t xml:space="preserve">Trabajar articuladamente con la Policía de Infancia y Adolescencia en talleres de prevención del riesgo y Responsabilidad Penal de Adolescentes </t>
  </si>
  <si>
    <t>Desarrollar  talleres de prevención  del riesgo y Responsabilidad Penal en adolescentes</t>
  </si>
  <si>
    <t>Numero de talleres</t>
  </si>
  <si>
    <r>
      <t>PROGRAMA</t>
    </r>
    <r>
      <rPr>
        <b/>
        <sz val="8"/>
        <rFont val="Arial"/>
        <family val="2"/>
      </rPr>
      <t xml:space="preserve">:                       FORMEMOS TERRITORIO RECUPERANDO LA IDENTIDAD  NUESTROS JÓVENES </t>
    </r>
  </si>
  <si>
    <t>2543612 070001</t>
  </si>
  <si>
    <t>2543612 070002</t>
  </si>
  <si>
    <t xml:space="preserve">FORMULACIÓN POLÍTICA PUBLICA JUVENIL </t>
  </si>
  <si>
    <t xml:space="preserve">APOYO A ORGANIZACIONES JUVENILES </t>
  </si>
  <si>
    <t>Realizar  con el apoyo de estudiantes de grados 10 y 11 un diagnostico real y detallado desde el concepto de edad, genero y situación socioeconómica de la población juvenil del municipio</t>
  </si>
  <si>
    <t xml:space="preserve">Establecer mediante la política pública  los lineamientos que regirán el fortalecimientos de los procesos juveniles en municipio durante los siguientes 10 años </t>
  </si>
  <si>
    <t xml:space="preserve">Formulación y aprobación de UNA Política Publica Juvenil Participativa </t>
  </si>
  <si>
    <t xml:space="preserve">Número de Política Publica Juvenil Participativa  </t>
  </si>
  <si>
    <t xml:space="preserve">Desarrollar anualmente un concurso de emprendimiento empresarial juvenil </t>
  </si>
  <si>
    <t xml:space="preserve">Coordinar con el SENA la inclusión de proyectos juveniles dentro del Fondo Emprender </t>
  </si>
  <si>
    <t>Apoyar la creación y fortalecimiento de proyectos empresariales  juveniles viables y sostenibles</t>
  </si>
  <si>
    <t>No de proyectos empresariales  juveniles viables y sostenibles</t>
  </si>
  <si>
    <r>
      <t>PROGRAMA</t>
    </r>
    <r>
      <rPr>
        <b/>
        <sz val="8"/>
        <rFont val="Arial"/>
        <family val="2"/>
      </rPr>
      <t>:              ERRADICACIÓN DE LA POBREZA EXTREMA</t>
    </r>
  </si>
  <si>
    <t>% de familias vinnvulados</t>
  </si>
  <si>
    <t xml:space="preserve">DESARROLLO DE ACTIVIDADES Y/O FORMULACIÓN DE PROYECTOS  QUE CONTRIBUYAN  A LA FORMACIÓN DEL CAPITAL HUMANO DENTRO DE LA POBLACIÓN </t>
  </si>
  <si>
    <t>2543612 090001</t>
  </si>
  <si>
    <t>2543612 070003</t>
  </si>
  <si>
    <t>2543612 090002</t>
  </si>
  <si>
    <t>gestion de convenios ante la gobernación</t>
  </si>
  <si>
    <t xml:space="preserve">APOYAR MEDIANTE CONVENIOS INTERINSTITUCIONALES LA FORMACIO INTELECTUAL Y SICOSOCIAL DE LOS DOCENTES DEL MUNICIPIO </t>
  </si>
  <si>
    <t>Estudios y diseños</t>
  </si>
  <si>
    <t xml:space="preserve">Matriculas Oficial Sisben </t>
  </si>
  <si>
    <t>2543612  040005</t>
  </si>
  <si>
    <t>2543612  040006</t>
  </si>
  <si>
    <t>2543612  040007</t>
  </si>
  <si>
    <t>Mantenimiento infraestructura educativa</t>
  </si>
  <si>
    <t>apoyar el servicio  de las instituciones educativas mediante la cofinanciación de servicios que garanticen condiciones optimas para el desarrollo de las actividades academicas</t>
  </si>
  <si>
    <t>Dotación de escenarios e implementos deportivos</t>
  </si>
  <si>
    <t>Realizar adecuación de  espacios de uso  artisticocultural</t>
  </si>
  <si>
    <t>NUMERO DE ESPACIOS</t>
  </si>
  <si>
    <t>Dotación biblioteca municipal</t>
  </si>
  <si>
    <t xml:space="preserve">Mantenimientumbrado publico </t>
  </si>
  <si>
    <t>Pago Alumbrado Publico</t>
  </si>
  <si>
    <t>Inversion en infraestructura  electrica</t>
  </si>
  <si>
    <t>obras de electrificación</t>
  </si>
  <si>
    <t>Proyectos de distribución gas</t>
  </si>
  <si>
    <t>Mejoramiento  de las viviendas y saneamito basico</t>
  </si>
  <si>
    <t xml:space="preserve">Construcción  de las viviendas </t>
  </si>
  <si>
    <t xml:space="preserve">Garantizar mediante convenio la existencia de un hogar de paso </t>
  </si>
  <si>
    <t xml:space="preserve">Articular labores de unidad familiar en coordinación con la IDE </t>
  </si>
  <si>
    <t>Desarrollar talleres  en prevención  de las diferentes formas de violencia, incluida intrafamiliar, el abuso sexual y el maltrato infantil</t>
  </si>
  <si>
    <t xml:space="preserve">Cofinanciar el fortalecimiento de recurso humano y físico de la Comisaria de Familia </t>
  </si>
  <si>
    <t xml:space="preserve">Adelantar las acciones pertinentes para la  implementación de la comisaria de familia </t>
  </si>
  <si>
    <r>
      <t>OBJETIVOS</t>
    </r>
    <r>
      <rPr>
        <sz val="8"/>
        <rFont val="Arial"/>
        <family val="2"/>
      </rPr>
      <t xml:space="preserve">:                              GENERAR CONDICIONES SOCIALES Y ECONÓMICAS DE MEJORAMIENTO EN LA CALIDAD DE VIDA DE LA POBLACIÓN VULNERABLE Y DE ESTABILIZACIÓN SOCIOECONÓMICA </t>
    </r>
  </si>
  <si>
    <r>
      <t>PROGRAMA</t>
    </r>
    <r>
      <rPr>
        <b/>
        <sz val="8"/>
        <rFont val="Arial"/>
        <family val="2"/>
      </rPr>
      <t xml:space="preserve">:                      INSTITUCIONALIZANDO DERECHOS </t>
    </r>
  </si>
  <si>
    <r>
      <t>OBJETIVOS</t>
    </r>
    <r>
      <rPr>
        <sz val="8"/>
        <rFont val="Arial"/>
        <family val="2"/>
      </rPr>
      <t>:                            GENERAR CONDICIONES SOCIALES Y ECONÓMICAS DE MEJORAMIENTO EN LA CALIDAD DE VIDA DE LA POBLACIÓN VULNERABLE Y DE ESTABILIZACIÓN SOCIOECONÓMICA  SOSTENIBLE DE LAS FAMILIAS A TRAVES DEL FORTALECIMIENTO DE 6 PROGRAMAS</t>
    </r>
  </si>
  <si>
    <r>
      <t>PROGRAMA</t>
    </r>
    <r>
      <rPr>
        <b/>
        <sz val="8"/>
        <rFont val="Arial"/>
        <family val="2"/>
      </rPr>
      <t xml:space="preserve">:                      EN ATENCION A LOS MAS VULNERABLES </t>
    </r>
  </si>
  <si>
    <t xml:space="preserve">SECTOR :  </t>
  </si>
  <si>
    <t xml:space="preserve">Desarrollar campañas interinstitucionales  que promuevan la prevención y corresponsabilidad familiar en el cumplimiento  de la ley 1157. </t>
  </si>
  <si>
    <t>Facilitar y coordinar procesos de capacitación en género, derechos de las mujeres y liderazgo dirigidos a las integrantes de los emprendimientos productivos apoyados.</t>
  </si>
  <si>
    <t>Mejorar la detección  y atención  para  la prevención  del cáncer de seno  cervino uterino VIH SIDA Maternidad  Segura y Prevención  de Sífilis Congénita</t>
  </si>
  <si>
    <t>Propiciar la participación de las mujeres en la formulación e implementación de la política publica  de mujer y genero</t>
  </si>
  <si>
    <t>Apoyar la creación y/o fortalecimiento de microempresas y asociaciones cooperativas gestionadas por mujeres o con destacada participación de mujeres</t>
  </si>
  <si>
    <t>Realización de un diagnostico de base para identificar a la mujer cabeza de familia o en estado de vulnerabilidad.</t>
  </si>
  <si>
    <t>Institucionalizar el comité y a sus demás instancias de coordinación, como las encargadas del diseño, la planificación, toma de decisiones y evaluación de políticas de atención a víctimas a fin de lograr la prevención , atención, asistencia y reparación integral a víctimas.</t>
  </si>
  <si>
    <t>Coordinar las acciones con las entidades que conforman el sistema nacional de atención y reparación a las víctimas en el nivel departamental.</t>
  </si>
  <si>
    <t>Identificar y priorizar lasa líneas de atención incluidas dentro del plan integral único.</t>
  </si>
  <si>
    <t>Generar proyectos que fortalezcan las instituciones, complementen los esfuerzos de los entes gubernamentales favorezcan el crecimiento económico con la generación de ingresos y  ayuden a contrarrestar la violencia</t>
  </si>
  <si>
    <t>Brindar medidas de seguridad , protección y fortalecimiento institucional</t>
  </si>
  <si>
    <t>Apoyar a la población víctima del conflicto en el seguimiento a su necesidad y reparación de derechos.</t>
  </si>
  <si>
    <t>Brindar asistencia integral dirigida a población en condiciones de desplazamiento</t>
  </si>
  <si>
    <t>Atender y orientar jurídicamente a la población víctima del conflicto.</t>
  </si>
  <si>
    <t xml:space="preserve">Establecer mecanismos de atención humanitaria tales como: salud, educación, ayuda humanitaria, asistencia funeraria e identidad. </t>
  </si>
  <si>
    <t>Estimular la constitución de grupos de trabajo para la protección de la vida, integridad, libertad y seguridad de las personas y comunidades.</t>
  </si>
  <si>
    <t>Crear oportunidades que posibiliten los logros económicos y sociales de los individuos a través de proyectos de infraestructura en el municipio</t>
  </si>
  <si>
    <t xml:space="preserve">Generar unidades de producción de alimentos  para el autoconsumo que a la vez promuevan el uso de alimentos y  productos locales </t>
  </si>
  <si>
    <t>Fortalecer la presencia de las instituciones en zonas de vulnerabilidad que generen mecanismos de protección para la población civil</t>
  </si>
  <si>
    <t>Apoyar proyecto de cultura de paz, derecho humanos, gobernabilidad participativa y desarrollo productivo</t>
  </si>
  <si>
    <t>Vincular a las personas víctimas del Conflicto Armado a las jornadas  de prevención y promoción de la salud</t>
  </si>
  <si>
    <t>Brindar accesoria y asistencia acerca de, mecanismo de acceso a la justicia.</t>
  </si>
  <si>
    <t>Acompañamiento psicosocial a las víctimas.</t>
  </si>
  <si>
    <t>Permitir el acceso a la información sobre como acceder a los mecanismos para obtener los beneficios de ley de la población víctima del conflicto.</t>
  </si>
  <si>
    <t>Permitir a las victimas el desarrollo de derechos específicos tales como el dialogo institucional y comunitario.</t>
  </si>
  <si>
    <r>
      <t>PROGRAMA</t>
    </r>
    <r>
      <rPr>
        <b/>
        <sz val="8"/>
        <rFont val="Arial"/>
        <family val="2"/>
      </rPr>
      <t>:                 ATENCIÓN ASISTENCIA Y REPARACIÓN INTEGRAL A LAS VÍCTIMAS DEL CONFLICTO ARMADO</t>
    </r>
  </si>
  <si>
    <t>buscar la sostenibilidad del cuerpo de bomberos</t>
  </si>
  <si>
    <t>capacitar a cada uno de los integrantes del cuerpo de socorro en temas relacionados con el manejo de atención y prevención de desastres</t>
  </si>
  <si>
    <t>dotación de maquinaria y equipos a los cuerpos de socorro de nuestro municipio</t>
  </si>
  <si>
    <t>Buscar el acceso de las familias focalizadas a los programas de construcción de vivienda social.</t>
  </si>
  <si>
    <t>Realizar el diagnostico de las familias a reubicar</t>
  </si>
  <si>
    <t>Ubicar e identificar los predios a trabajar</t>
  </si>
  <si>
    <t>Implementar el diagnostico de áreas de riesgo.</t>
  </si>
  <si>
    <t>Realizar las obras de mitigación</t>
  </si>
  <si>
    <t>Realizar los proyectos</t>
  </si>
  <si>
    <t>Realizar el diagnostico para priorizar las infraestructuras municipales a construir.</t>
  </si>
  <si>
    <t>Fortalecer la sostenibilidad y logística al CLOPAD</t>
  </si>
  <si>
    <t xml:space="preserve">Realizar las reuniones periódicas del CLOPAD </t>
  </si>
  <si>
    <t>Capacitación a los miembros del copad en temas relacionados en el manejo de atención de desastres</t>
  </si>
  <si>
    <t>Elaborar planes y programas encaminadas a disminuir los efectos causados por desastres anteriores</t>
  </si>
  <si>
    <t xml:space="preserve">No. de proyectos de educacion ambiental realizados </t>
  </si>
  <si>
    <t>Apoyar   financiera,  económica  y logísticamente la realización de  un (1) proyecto ciudadanos de educación ambiental en atención y prevención de desastres</t>
  </si>
  <si>
    <t>Arq. DUVER AREVALO MELO</t>
  </si>
  <si>
    <r>
      <t>OBJETIVOS</t>
    </r>
    <r>
      <rPr>
        <sz val="8"/>
        <rFont val="Arial"/>
        <family val="2"/>
      </rPr>
      <t>:                              Promover planes y programas encaminados a la atención y prevención de desastres en el municipio</t>
    </r>
  </si>
  <si>
    <r>
      <t>PROGRAMA</t>
    </r>
    <r>
      <rPr>
        <b/>
        <sz val="8"/>
        <rFont val="Arial"/>
        <family val="2"/>
      </rPr>
      <t xml:space="preserve">:                      UN PASO ADELANTE </t>
    </r>
  </si>
  <si>
    <t xml:space="preserve">OBJETIVO DEL EJE / DIMENSIÓN:  Restablecer la relación armónica del ser humano con el ambiente y su entorno, mejorando paralelamente el desarrollo productivo y comercial del sector agropecuario 
</t>
  </si>
  <si>
    <t>SECTOR :  4: ATENCIÓN Y PREVENCIÓN DE DESASTRES.</t>
  </si>
  <si>
    <t>EJE: ESTRATÉGICO II: SOSTENIBILIDAD RURAL Y AMBIENTAL.</t>
  </si>
  <si>
    <t>Presentar el proyecto</t>
  </si>
  <si>
    <t>Realizar el estudio y proyecto</t>
  </si>
  <si>
    <t>Realizar el diagnostico sobre el estado actual y de necesidades.</t>
  </si>
  <si>
    <r>
      <t>OBJETIVOS</t>
    </r>
    <r>
      <rPr>
        <sz val="8"/>
        <rFont val="Arial"/>
        <family val="2"/>
      </rPr>
      <t>: Lograr que Manta acceda a los medios de comunicación y tecnología acorde con el tiempo logrando que el Municipio se encuentre actualizado y no con rezagos frente a otros entes territoriales. Lograr una cobertura   de señal de televisión en todo el territorio municipal.</t>
    </r>
  </si>
  <si>
    <r>
      <t>PROGRAMA</t>
    </r>
    <r>
      <rPr>
        <b/>
        <sz val="8"/>
        <rFont val="Arial"/>
        <family val="2"/>
      </rPr>
      <t>:                     HACIA UN CAMBIO</t>
    </r>
  </si>
  <si>
    <t>SECTOR :  ORDENAMIENTO TERRITORIAL</t>
  </si>
  <si>
    <t>EJE:   ESTRATÉGICO III : COMPETITIVIDAD, INNOVACIÓN Y MOVILIDAD</t>
  </si>
  <si>
    <t>Concertar el documento para su aprobación.</t>
  </si>
  <si>
    <t>Realizar el documento de diagnostico y formulación.</t>
  </si>
  <si>
    <t>Realizar el expediente municipal</t>
  </si>
  <si>
    <t>No ESTUDIOS REALIZADOS</t>
  </si>
  <si>
    <t>UN ESTUDIO REALIZADO</t>
  </si>
  <si>
    <t>Realizar el seguimiento al EOT</t>
  </si>
  <si>
    <t xml:space="preserve">acuerdo aprobado </t>
  </si>
  <si>
    <t xml:space="preserve">Realizar los ajustes legalmente establecidos al esquema ordenamiento territorial </t>
  </si>
  <si>
    <r>
      <t>OBJETIVOS</t>
    </r>
    <r>
      <rPr>
        <sz val="8"/>
        <rFont val="Arial"/>
        <family val="2"/>
      </rPr>
      <t xml:space="preserve">:                             Buscar que Manta logre un cambio en su territorio para un mejor futuro para lograr una mejora en la vida del campesino y del habitante del ente territorial. </t>
    </r>
  </si>
  <si>
    <t>SECTOR :  ORDANAMIENTO TERRITORIAL</t>
  </si>
  <si>
    <t>Articular el proceso con las comunidades.</t>
  </si>
  <si>
    <t>Realizar reuniones de concertación con las juntas.</t>
  </si>
  <si>
    <t>Realizar las reuniones de concertación con los entes gubernamentales para la realización de la actualización predial.</t>
  </si>
  <si>
    <t>Compra de equipos y software requeridos.</t>
  </si>
  <si>
    <t>Realizar el estudio de mercadeo.</t>
  </si>
  <si>
    <t>Realizar el diagnostico de los equipos actuales</t>
  </si>
  <si>
    <t>Realizar el pago a los miembros de comité según la ley.</t>
  </si>
  <si>
    <t>Realizar las reuniones acordadas en el año.</t>
  </si>
  <si>
    <t>Elaborar el reglamento interno.</t>
  </si>
  <si>
    <t>Creación y nombramiento del comité y sus miembros.</t>
  </si>
  <si>
    <t>Buscar la acreditación</t>
  </si>
  <si>
    <t>Realizar capacitaciones y talleres.</t>
  </si>
  <si>
    <t>Elegir a los funcionarios que hacen parte de la alta gerencia</t>
  </si>
  <si>
    <t>Realizar los decretos para la implementación del MECI.</t>
  </si>
  <si>
    <t>Incentivos al mejor funcionario</t>
  </si>
  <si>
    <t>Realizar encuentros</t>
  </si>
  <si>
    <t>Realizar el seguimiento a los procesos</t>
  </si>
  <si>
    <t xml:space="preserve">Actualización de estructuras administrativas </t>
  </si>
  <si>
    <r>
      <t>OBJETIVOS</t>
    </r>
    <r>
      <rPr>
        <sz val="8"/>
        <rFont val="Arial"/>
        <family val="2"/>
      </rPr>
      <t xml:space="preserve">:                           Buscar que en los habitantes de Manta se resalte su sentido de permanencia con el ánimo que participen en los diferentes organismos de control y veedurías ciudadanas. </t>
    </r>
  </si>
  <si>
    <r>
      <t>PROGRAMA</t>
    </r>
    <r>
      <rPr>
        <b/>
        <sz val="8"/>
        <rFont val="Arial"/>
        <family val="2"/>
      </rPr>
      <t>:                     UN MUNICIPIO MODERNO Y EFICIENTE.</t>
    </r>
  </si>
  <si>
    <t xml:space="preserve">OBJETIVO DEL EJE / DIMENSIÓN:  Garantizar una gerencia publica por resultados, que garantice la  efectividad y el cumplimiento de las acciones administrativas, financieras y humanas en beneficio de la comunidad y el territorio
</t>
  </si>
  <si>
    <t>SECTOR :  MEJORAMIENTO DEL DESEMPEÑO INSTITUCIONAL.</t>
  </si>
  <si>
    <t>EJE: ESTRATÉGICO IV INSTITUCIONALIDAD Y GOBERNABILIDAD</t>
  </si>
  <si>
    <t xml:space="preserve">Brindar apoyo logístico  a  los diferentes organismos de seguridad </t>
  </si>
  <si>
    <t>Articular acciones de trabajo promoción y prevención con las diferentes autoridades Municipales.</t>
  </si>
  <si>
    <t>Articular estos frentes con las autoridades Municipales.</t>
  </si>
  <si>
    <t>Fortalecer con logística los frentes de seguridad.</t>
  </si>
  <si>
    <t>Concertar con las comunidades</t>
  </si>
  <si>
    <t>Adquirían de elementos y equipos para la seguridad ciudadana</t>
  </si>
  <si>
    <t>Realizar el diagnostico sobre las  necesidades y prioridades  a trabajar.</t>
  </si>
  <si>
    <t>Dra. SANDRA MARIA GUERRERO GUERRERO</t>
  </si>
  <si>
    <r>
      <t>OBJETIVOS</t>
    </r>
    <r>
      <rPr>
        <sz val="8"/>
        <rFont val="Arial"/>
        <family val="2"/>
      </rPr>
      <t>:                           LOGRAR QUE MANTA SEA UN MODELO DE ACCIONES DE SEGURIDAD Y CONVIVENCIA EN EL DEPARTAMENTO DISMINUYENDO EN UN 25% LAS CONTRAVENCIONES DE POLICIA.</t>
    </r>
  </si>
  <si>
    <r>
      <t>PROGRAMA</t>
    </r>
    <r>
      <rPr>
        <b/>
        <sz val="8"/>
        <rFont val="Arial"/>
        <family val="2"/>
      </rPr>
      <t>:                   UNA MANTA MAS SEGURA</t>
    </r>
  </si>
  <si>
    <t>SECTOR :  SEGURIDAD Y CONVIVENCIA.</t>
  </si>
  <si>
    <t>Capacitar y educar en medio ambiente al personal que presta el servicio de guías turísticos.</t>
  </si>
  <si>
    <t>Capacitar a los empresarios del ecoturismo en el desarrollo de proyectos sostenibles en este sector.</t>
  </si>
  <si>
    <t xml:space="preserve"> Crear un programa de señalización de las rutas, actividades, servicios, restaurantes y hoteles entre otros.</t>
  </si>
  <si>
    <t>Diseñar proyectos eco turístico de acuerdo a la condición particular de cada zona, que debe incluir planes de mitigación ambiental.</t>
  </si>
  <si>
    <t>Realizar acciones urbanísticas de bajo impacto y compatibles con el uso de estas áreas.</t>
  </si>
  <si>
    <t>Fortalecer convenios de cooperación  Turística  a nivel regional, departamental y Nacional</t>
  </si>
  <si>
    <t>Realizar proyectos publicitarios por medios radiales escritos y audiovisuales</t>
  </si>
  <si>
    <t>Realizar Jornadas publicitarias y de Promoción</t>
  </si>
  <si>
    <t xml:space="preserve">Fortalecer la Asociatividad Turística </t>
  </si>
  <si>
    <t>Creación de  rutas ecológicas a través del aprovechamiento de caminos de herradura</t>
  </si>
  <si>
    <t xml:space="preserve">Gestionar Recursos de Entidades Públicas y/o Privadas </t>
  </si>
  <si>
    <t xml:space="preserve">Elaborar  y presentar proyectos efectivamente Viabilizables </t>
  </si>
  <si>
    <t xml:space="preserve">No eventos </t>
  </si>
  <si>
    <t xml:space="preserve">Dar continuidad y apoyo a MINIMO3  eventos que se realizan </t>
  </si>
  <si>
    <r>
      <t>OBJETIVOS</t>
    </r>
    <r>
      <rPr>
        <sz val="8"/>
        <rFont val="Arial"/>
        <family val="2"/>
      </rPr>
      <t xml:space="preserve">:                              PROMOVER EL DESARROLLO  PRODUCTIVO,  COMPETITIVO  Y  CULTURAL A TRAVÉS DE LA FORMULACIÓN E IMPLEMENTACIÓN  DEL PLAN ESTRATÉGICO  DE DESARROLLO ECO TURÍSTICO  CON PERSPECTIVA REGIONAL </t>
    </r>
  </si>
  <si>
    <r>
      <t>PROGRAMA</t>
    </r>
    <r>
      <rPr>
        <b/>
        <sz val="8"/>
        <rFont val="Arial"/>
        <family val="2"/>
      </rPr>
      <t>:                     MANTA ATRACTIVA Y ECOLÓGICA</t>
    </r>
  </si>
  <si>
    <t xml:space="preserve">OBJETIVO DEL EJE / DIMENSIÓN: Desarrollar procesos competitivos y sustentables a partir de la optimización de  potencialidades naturales, económicas y humanas que  generen a su vez una articulación regional que garantice la gestión del conocimiento, la innovación productiva y  el mejoramiento los ingresos y  la calidad de vida de la población mantuna
</t>
  </si>
  <si>
    <t>SECTOR :  TURISMO</t>
  </si>
  <si>
    <t>Ejecución de la deuda</t>
  </si>
  <si>
    <t>Proyección y programación  del  pago</t>
  </si>
  <si>
    <t>Evaluación  financiera</t>
  </si>
  <si>
    <t>Estudio de factibilidad.</t>
  </si>
  <si>
    <t>Buscar la sostenibilidad de las veedurías.</t>
  </si>
  <si>
    <t>Articular estas organizaciones con los entes municipales.</t>
  </si>
  <si>
    <t>Apoyar la conformación de las veedurías.</t>
  </si>
  <si>
    <t>Realizar jornadas de capacitación.</t>
  </si>
  <si>
    <t>Buscar la sostenibilidad de las Juntas.</t>
  </si>
  <si>
    <t>Apoyar las juntas de acción comunal.</t>
  </si>
  <si>
    <r>
      <t>OBJETIVOS</t>
    </r>
    <r>
      <rPr>
        <sz val="8"/>
        <rFont val="Arial"/>
        <family val="2"/>
      </rPr>
      <t>:                        BUSCAR QUE EN LOS HABITANTES DE MANTA SE RESALTE SU SENTIDO DE PERMANENCIA CON EL ÁNIMO QUE PARTICIPEN EN LOS DIFERENTES ORGANISMOS DE CONTROL Y VEEDURÍAS CIUDADANAS</t>
    </r>
  </si>
  <si>
    <r>
      <t>PROGRAMA</t>
    </r>
    <r>
      <rPr>
        <b/>
        <sz val="8"/>
        <rFont val="Arial"/>
        <family val="2"/>
      </rPr>
      <t>:                  A TODOS NOS IMPORTA MANTA.</t>
    </r>
  </si>
  <si>
    <t>SECTOR :PARTICIPACION CIUDADANA</t>
  </si>
  <si>
    <t xml:space="preserve">Elaborar la proyectos  para gestionar la cofinanciación rehabilitación y mantenimiento de las infraestructuras físicas y </t>
  </si>
  <si>
    <t>mantenimiento de campos deportivos</t>
  </si>
  <si>
    <t>EJE: II SOSTENIBILIDAD RURAL Y AMBIENTAL.</t>
  </si>
  <si>
    <t>SECTOR :  SECTOR 3: PRODUCCIÓN AGROPECUARIA.</t>
  </si>
  <si>
    <r>
      <t>PROGRAMA</t>
    </r>
    <r>
      <rPr>
        <b/>
        <sz val="8"/>
        <rFont val="Arial"/>
        <family val="2"/>
      </rPr>
      <t>:                       INGRESO DIGNO</t>
    </r>
  </si>
  <si>
    <t xml:space="preserve">OBJETIVO DEL EJE / DIMENSIÓN:  Restablecer larelación armónica del ser humano con el ambiente y su entorno, mejorando paralelamente el desarrollo productivo y comercial del sector agropecuario </t>
  </si>
  <si>
    <r>
      <t>OBJETIVOS</t>
    </r>
    <r>
      <rPr>
        <sz val="9"/>
        <rFont val="Arial"/>
        <family val="2"/>
      </rPr>
      <t>:                              Mejorar la calidad de vida de los pequeños y medianos productores rurales  del municipio, implementando planes, programas  y proyectos orientados al  mejoramiento de  su  competitividad</t>
    </r>
  </si>
  <si>
    <t>NELSON MORENO GÓMEZ</t>
  </si>
  <si>
    <t>ESTUDIOS Y CONSTRUCCIÓN DISTRITOS DE RIEGO.</t>
  </si>
  <si>
    <t>2543612 160001</t>
  </si>
  <si>
    <t>APOYO A CADENAS PRODUCTIVAS AGROPECUARIAS TRADICIONALES Y ALTERNATIVAS</t>
  </si>
  <si>
    <t>DESARROLLO DE NÚCLEOS INTEGRALES EN MEJORAMIENTO GANADERO "NIMEGAN".</t>
  </si>
  <si>
    <t>DESARROLLAR PROCESOS DE TRANSFORMACIÓN PRIMARIA DE LA PRODUCCIÓN LÁCTEA DEL MUNICIPIO</t>
  </si>
  <si>
    <t>FORTALECIMIENTO DE LOS PROCESOS DE PRODUCCIÓN, COMERCIALIZACIÓN Y ASOCIATIVIDAD DE LAS AREAS AGRICOLA, PISCÍCOLA YPECUARIA</t>
  </si>
  <si>
    <t>APOYO Y FORTALECIMIENTO A LOS PROCESOS DE PROYECCIÓN  INSTITUCIONAL DE LA UNIDAD MUNICIPAL DE ASISTENCIA TÉCNICA AGROPECUARIA UMATA</t>
  </si>
  <si>
    <t>2543612 160002</t>
  </si>
  <si>
    <t>2543612 160003</t>
  </si>
  <si>
    <t>2543612 160004</t>
  </si>
  <si>
    <t>2543612 160005</t>
  </si>
  <si>
    <t>2543612 160006</t>
  </si>
  <si>
    <t>2543612 160007</t>
  </si>
  <si>
    <t>2543612 160008</t>
  </si>
  <si>
    <t xml:space="preserve">No distrito de riego </t>
  </si>
  <si>
    <t>Construcción de distrito de riego</t>
  </si>
  <si>
    <t>Certificar en buenas prácticas a predios del Municipio.</t>
  </si>
  <si>
    <t>No de predios certificados</t>
  </si>
  <si>
    <t>Crear  2   núcleos ganaderos eficientes y competitivos</t>
  </si>
  <si>
    <t>No. De núcleos ganaderos creados y fortalecidos</t>
  </si>
  <si>
    <t>Organizar y operar  una microempresa  para la transformación de la producción láctea del municipio</t>
  </si>
  <si>
    <t>Microempresa de transformación láctea</t>
  </si>
  <si>
    <t xml:space="preserve">Organizar  8 muestras comerciales de intercambio  </t>
  </si>
  <si>
    <t>No. De muestras comerciales</t>
  </si>
  <si>
    <t>Adquirir equipo  agrícola para mejorar las condiciones agrícolas de la zona</t>
  </si>
  <si>
    <t>No Mantenimiento y adecuación de la maquinaria existente.</t>
  </si>
  <si>
    <t>Realizar el montaje de 120 huertas comunitarias anuales</t>
  </si>
  <si>
    <t>No. De huertas comunitarias establecidas</t>
  </si>
  <si>
    <t xml:space="preserve">Mejorar la calificación de la secretaria a nivel departamental </t>
  </si>
  <si>
    <t xml:space="preserve">No de puesto a nivel Departamental </t>
  </si>
  <si>
    <t>SECTOR :  SECTOR 4: MEDIO AMBIENTE</t>
  </si>
  <si>
    <r>
      <t>PROGRAMA</t>
    </r>
    <r>
      <rPr>
        <b/>
        <sz val="8"/>
        <rFont val="Arial"/>
        <family val="2"/>
      </rPr>
      <t>:                      POR LA RECUPERACIÓN DE NUESTRO TERRITORIO.</t>
    </r>
  </si>
  <si>
    <r>
      <t>OBJETIVOS</t>
    </r>
    <r>
      <rPr>
        <sz val="9"/>
        <rFont val="Arial"/>
        <family val="2"/>
      </rPr>
      <t>:                             Concientizar a la comunidad en el adecuado manejo de los recursos naturales del muncipio</t>
    </r>
  </si>
  <si>
    <t>FORTALECIMIENTO DE LOS CIDEAS PARA EL DESARROLLO DEL PROYECTO AMBIENTAL.</t>
  </si>
  <si>
    <t>2543612 170001</t>
  </si>
  <si>
    <t>FORTALECIMIENTO DEL PROGRAMA DE MULTIPLICACIÓN Y PROPAGACIÓN EN ESPECIES VEGETALES (VIVERO MUNICIPAL).</t>
  </si>
  <si>
    <t>2543612 170002</t>
  </si>
  <si>
    <t>IMPLEMENTACIÓN DEL POMCA DEL RIO GARAGOA.</t>
  </si>
  <si>
    <t>2543612 170003</t>
  </si>
  <si>
    <t>REALIZACIÓN DE ESTUDIOS Y DIAGNÓSTICOS DEL SIGAM</t>
  </si>
  <si>
    <t>2543612 170004</t>
  </si>
  <si>
    <t>COMPRA Y/O ADQUISICIÓN DE PREDIOS PARA LA CONSERVACIÓN DE ZONAS DE RESERVA HÍDRICA Y FORESTAL</t>
  </si>
  <si>
    <t>2543612 170005</t>
  </si>
  <si>
    <t>Cofinanciar 4 PROCEDA  durante el cuatrenio</t>
  </si>
  <si>
    <t>No. De PROCEDAS cofinanciados</t>
  </si>
  <si>
    <t>Capacitar el 100% de la poblacion inmerssa en el POMCA</t>
  </si>
  <si>
    <t>%.de personas capacitadas</t>
  </si>
  <si>
    <t>No. vivero municipal</t>
  </si>
  <si>
    <t>Elaborar  el SIGAM</t>
  </si>
  <si>
    <t>No SIGAM ELABORADO</t>
  </si>
  <si>
    <t>Adquirir 150 hectáreas</t>
  </si>
  <si>
    <t>No. De hectáreas adquiridas</t>
  </si>
  <si>
    <t>SECTOR :  1: ATENCIÓN Y PREVENCIÓN DE DESASTRES.</t>
  </si>
  <si>
    <r>
      <t>PROGRAMA</t>
    </r>
    <r>
      <rPr>
        <b/>
        <sz val="8"/>
        <rFont val="Arial"/>
        <family val="2"/>
      </rPr>
      <t>:                     POR UN MEJOR VIVIR.</t>
    </r>
  </si>
  <si>
    <r>
      <t>OBJETIVOS</t>
    </r>
    <r>
      <rPr>
        <sz val="8"/>
        <rFont val="Arial"/>
        <family val="2"/>
      </rPr>
      <t>:            Garantizar al 100% de los usuarios de acueducto y alcantarillado el cumplimiento en los estandares de  calidad, oportunidad, contunuidad e inocuidad en la prestacion del servicio; Mejorando el Bienestar Social.</t>
    </r>
  </si>
  <si>
    <t>ORGANIZACIÓN DE UN ACUEDUCTO REGIONAL.</t>
  </si>
  <si>
    <t>MANTENIMIENTO , ADECUACIÓN Y OPTIMIZACION DE LA PTAP</t>
  </si>
  <si>
    <t>MANTENIMIENTO , ADECUACIÓN Y OPTIMIZACIÓN DE LA PTAR</t>
  </si>
  <si>
    <t>FORTALECIMIENTO AL FUNCIONAMIENTO DE LA OFICINA DE SERVICIOSPÚBLICOS</t>
  </si>
  <si>
    <t>APOYO E IMPLEMENTACIÓN PGIRS Y SISTEMAS DE ASEO Y RECOLECCIÓN DE BASURAS</t>
  </si>
  <si>
    <t>Realización del diagnostico</t>
  </si>
  <si>
    <t>Realización de los proyectos.</t>
  </si>
  <si>
    <t>10% de ampliación en la cobertura.</t>
  </si>
  <si>
    <t>% Población Beneficiada</t>
  </si>
  <si>
    <t>2543612 150001</t>
  </si>
  <si>
    <t>2543612 150002</t>
  </si>
  <si>
    <t>2543612 150003</t>
  </si>
  <si>
    <t>2543612 150004</t>
  </si>
  <si>
    <t>2543612 150005</t>
  </si>
  <si>
    <t>2543612 150006</t>
  </si>
  <si>
    <t>2543612 150007</t>
  </si>
  <si>
    <t>2543612 150008</t>
  </si>
  <si>
    <t>2543612 150009</t>
  </si>
  <si>
    <t>2543612 150010</t>
  </si>
  <si>
    <t>2543612 150011</t>
  </si>
  <si>
    <t>Priorización de los acueductos veredales a trabajar</t>
  </si>
  <si>
    <t>Priorización de las obras y sectores a trabajar</t>
  </si>
  <si>
    <t>Articulación con el plan de aguas de Cundinamarca.</t>
  </si>
  <si>
    <t>1 acueducto beneficiada</t>
  </si>
  <si>
    <t>Beneficiar Acueducto</t>
  </si>
  <si>
    <t>Identificación de los lotes prioritarios para los sistemas de acueducto.</t>
  </si>
  <si>
    <t>Realización de los proyectos y avalúos.</t>
  </si>
  <si>
    <t>Búsqueda de los recursos con los entes regionales y departamentales.</t>
  </si>
  <si>
    <t>Compra de 150 hectáreas</t>
  </si>
  <si>
    <t>No. de  hectáreas adquiridas</t>
  </si>
  <si>
    <t>Identificación de los acueductos a trabajar.</t>
  </si>
  <si>
    <t>Sociabilización con las comunidades.</t>
  </si>
  <si>
    <t>Articulación de los procesos.</t>
  </si>
  <si>
    <t>100% de los acueductos verdales diagnosticados</t>
  </si>
  <si>
    <t>% de Acueductos veredales diagnosticados</t>
  </si>
  <si>
    <t>Realización del proyecto.</t>
  </si>
  <si>
    <t>Implementación del 10% de ejecución del plan maestro</t>
  </si>
  <si>
    <t>% ejecución Plan Mastro</t>
  </si>
  <si>
    <t>No. De estudios a realizar</t>
  </si>
  <si>
    <t>Realizar un estudio</t>
  </si>
  <si>
    <t xml:space="preserve"> Acueducto beneficiado</t>
  </si>
  <si>
    <t>No Organización trabajada</t>
  </si>
  <si>
    <t>Mesas de concertacion entre las comunidades.</t>
  </si>
  <si>
    <t>Realización de capacitaciones y talleres.</t>
  </si>
  <si>
    <t>1 estructura a intervenir y 1 a construir</t>
  </si>
  <si>
    <t>Articulación del proyecto con el plan departamental de aguas de Cundinamarca.</t>
  </si>
  <si>
    <t>Mantener el 100% de la PTAR</t>
  </si>
  <si>
    <t>% DE PLANTA MANTENIDA</t>
  </si>
  <si>
    <t>100% de la ESP organizada empresarialmente</t>
  </si>
  <si>
    <t>% DE EMPRESA FORTALECIDA</t>
  </si>
  <si>
    <t xml:space="preserve">Implementación  y desarrollo de un Plan  de aprovechamiento   de los residuos sólidos  del municipio </t>
  </si>
  <si>
    <t>No. Plan de aprovechamiento  implementado</t>
  </si>
  <si>
    <t xml:space="preserve">Cofinancian ciar el mejoramiento de la ración del programa de alimentación escolar </t>
  </si>
  <si>
    <t xml:space="preserve">Adelantar en coordinación con el PIC  procesos de capacitación a manipuladoras de alimentos </t>
  </si>
  <si>
    <t>Numero de convenios</t>
  </si>
  <si>
    <t>Numero de convenios de apoyos</t>
  </si>
  <si>
    <t>intervenir 12 Escenarios  en el cuatrienio</t>
  </si>
  <si>
    <t>No Escenarios Intervenidos</t>
  </si>
  <si>
    <t>ADQUISICIÓN, MEJORAMIENTO Y ADECUACIÓN DE UNA EDIFICACIÓN PARA LA CREACIÓN DE  LA CASA CULTURA</t>
  </si>
  <si>
    <t>ADECUAR UN ESPACIO FISICO PARA EL FUNCIONAMIENTO E INSTITUCIONALIZACION DE LA CASA DE LA CULTURA</t>
  </si>
  <si>
    <t xml:space="preserve"> ESPACIO FISICO  ADECUADO</t>
  </si>
  <si>
    <t xml:space="preserve">Mantener la cobertura del 100%  de los estudiantes que requieran del servicio de Transporte escolar </t>
  </si>
  <si>
    <t>% de la población estudiantil que demanda el servicio</t>
  </si>
  <si>
    <r>
      <t>OBJETIVOS</t>
    </r>
    <r>
      <rPr>
        <sz val="8"/>
        <rFont val="Arial"/>
        <family val="2"/>
      </rPr>
      <t>:                            Garantizar el acceso y permanencia del 100% de la población en edad escolar a los niveles de preescolar, básica primaria, básica secundaria y media vocacional, así como  el apoyo en la formación profesional y laboral de  los jóvenes</t>
    </r>
  </si>
  <si>
    <r>
      <t>OBJETIVOS</t>
    </r>
    <r>
      <rPr>
        <sz val="8"/>
        <rFont val="Arial"/>
        <family val="2"/>
      </rPr>
      <t>:                              Propender la renovacion del esquema deportivo que se viene adelantando en le municipio de Manta con el animo de enaltecer y rpomover el reconocimeinto del municipio a nivel Nacional y departamental</t>
    </r>
  </si>
  <si>
    <t xml:space="preserve">PROGRAMA:                       SALUD CON CALIDAD DE VIDA </t>
  </si>
  <si>
    <r>
      <t>OBJETIVOS</t>
    </r>
    <r>
      <rPr>
        <sz val="8"/>
        <rFont val="Arial"/>
        <family val="2"/>
      </rPr>
      <t>:                             Garantizar al 100% de cumplimiento de la metas establecidas en el Plan Territorial de Salud</t>
    </r>
  </si>
  <si>
    <t>Mantener  la cobertura del programa  del  100% de la población escolar</t>
  </si>
  <si>
    <t>% de la población escolar</t>
  </si>
  <si>
    <t>Numero de transportadores vinculados</t>
  </si>
  <si>
    <t>Numero de apoyos</t>
  </si>
  <si>
    <t>Pesonas Capacitadas</t>
  </si>
  <si>
    <t xml:space="preserve">Compra de alimentos para cubrir el total de las raciones </t>
  </si>
  <si>
    <t xml:space="preserve">Numero de raciones </t>
  </si>
  <si>
    <t>Capacitar 12 docentes  en el cuatrienio</t>
  </si>
  <si>
    <t>N de docentes capacitados</t>
  </si>
  <si>
    <t>Realización de convenios con la Universidad de Cundinamarca para el apoyo del proyecto</t>
  </si>
  <si>
    <t>Realización de las jornadas de capacitación.</t>
  </si>
  <si>
    <t>Numero de convenios celebrados</t>
  </si>
  <si>
    <t>Numero de jornadas realizadas</t>
  </si>
  <si>
    <t>Apoyar anualmente 3 estudiantes que obtengan el mejor promedio en la Pruebas de Saber</t>
  </si>
  <si>
    <t>Reglamentar   los incentivos   correspondientes.</t>
  </si>
  <si>
    <t>No estudiantes  al año apoyados</t>
  </si>
  <si>
    <t>Realización de jornadas de capacitación para la presentación de estas pruebas.</t>
  </si>
  <si>
    <t>Resaltar públicamente a los estudiantes escogidos.</t>
  </si>
  <si>
    <t>Numero de incentivos reglamentados</t>
  </si>
  <si>
    <t xml:space="preserve">Numero de jornadas </t>
  </si>
  <si>
    <t>Estudiantes reconocidos</t>
  </si>
  <si>
    <t>50% de los restaurantes escolares</t>
  </si>
  <si>
    <t>% de restaurantes intervenidos</t>
  </si>
  <si>
    <t>Realizar visitas de campo.</t>
  </si>
  <si>
    <t xml:space="preserve">Numero de visitas </t>
  </si>
  <si>
    <t>Priorizar los restaurantes a trabajar   por vigencias.</t>
  </si>
  <si>
    <t>Restaurantes priorizados</t>
  </si>
  <si>
    <t>Presentar proyectos ante los entes nacionales y departamentales.</t>
  </si>
  <si>
    <t>Cofinanciar proyectos de este orden (plan primavera)</t>
  </si>
  <si>
    <t>Nmero de Proyectos</t>
  </si>
  <si>
    <t>Numero de estudiantes matriculados</t>
  </si>
  <si>
    <t>Promover programas de educación abierta y a distancia</t>
  </si>
  <si>
    <t>Numero de proyectos</t>
  </si>
  <si>
    <t>Numero de beneficiarios</t>
  </si>
  <si>
    <t xml:space="preserve">No. De  estudiantes </t>
  </si>
  <si>
    <t>Incrementar de a 30 el número de estudiantes  Mantunos  que ingresen a la educación superio</t>
  </si>
  <si>
    <t>2543612  040008</t>
  </si>
  <si>
    <t>2543612  040009</t>
  </si>
  <si>
    <t>Realizar el mantenimiento de la infraestructura tecnológica de 8 sedes educativas</t>
  </si>
  <si>
    <t xml:space="preserve">No. sedes mejoradas en infraestructura tecnológica </t>
  </si>
  <si>
    <t xml:space="preserve">Vincular 100 adultos a procesos de alfabetización </t>
  </si>
  <si>
    <t xml:space="preserve">Cofinanciar el desarrollo de acciones de educación no formal en áreas básicas de aprendizaje  y tecnologías </t>
  </si>
  <si>
    <t>Incentivar el proyecto con capacitadores por vereda.</t>
  </si>
  <si>
    <t>Realización de capacitaciones.</t>
  </si>
  <si>
    <t>Realización de jornadas lúdicas.</t>
  </si>
  <si>
    <t xml:space="preserve">Realizar 8 talleres de orientación vocacional durante el cuatrienio </t>
  </si>
  <si>
    <t>No. eventos  de orientación vocacional</t>
  </si>
  <si>
    <t>No.  adultos alfabetizados</t>
  </si>
  <si>
    <t>|</t>
  </si>
  <si>
    <t>dia blanco</t>
  </si>
  <si>
    <t>diagnostico</t>
  </si>
  <si>
    <t>gestiono centro dia</t>
  </si>
  <si>
    <t>2543612 110001</t>
  </si>
  <si>
    <t>DESARROLLAR Y/O COFINANCIAR ACCIONES DE ATENCIÓN INTEGRAL A LA POBLACIÓN EN CONDICIONES DE DISCAPACIDAD</t>
  </si>
  <si>
    <t>2543612 110002</t>
  </si>
  <si>
    <t>2543612 110003</t>
  </si>
  <si>
    <t>2543612 110004</t>
  </si>
  <si>
    <t>SECTOR :  POBLACIÓN VULNERABLE.</t>
  </si>
  <si>
    <t>Promover la formulación y viabilizacion de un proyecto de fortalecimiento económico y social  que contribuya a la formación de capital humano de la población, especialmente de las familias vinculadas a la Estrategia Unidos y Familias en Acción</t>
  </si>
  <si>
    <t>Formular y viabilizar un proyecto de fortalecimiento económico que beneficie el 50% de las familias vinculadas a la Estrategia Unidos y Familias en Acción</t>
  </si>
  <si>
    <t>% de las familias vinculadas</t>
  </si>
  <si>
    <t xml:space="preserve">Desarrollar en coordinación con el PIC, comisaria de familia, institución educativa, fuerza pública y EPS talleres de fortalecimiento del tejido social, familiar ,   saludable y de convivencia </t>
  </si>
  <si>
    <t>Lograr incrementar  a 50% de las familias acompañadas por la Red UNIDOS superen su situación de pobreza extrema</t>
  </si>
  <si>
    <t>% de las familias acompañadas</t>
  </si>
  <si>
    <t>GARANTIZAR EL ACCESO PREFERENTE   DE LAS FAMILIAS PERTENECIENTES A LA ESTRATEGIA UNIDOS  A MÍNIMO UN PROGRAMA DE PROYECCIÓN SOCIAL, ECONÓMICO, EDUCATIVO, CULTURAL Y/O DEPORTIVO DEL MUNICIPIO</t>
  </si>
  <si>
    <t>Conocer e identificar cada uno de los programas desarrollados y  vinculados dentro de este Plan de Desarrollo con el  fin de determinar el acceso  de las familias pertenecientes a la Red</t>
  </si>
  <si>
    <t xml:space="preserve">Garantizar el acceso preferente a mínimo un programa de protección integral al 50% de las Familias de la Estrategia Unidos </t>
  </si>
  <si>
    <t>% de las familias</t>
  </si>
  <si>
    <t>Salud Infantil</t>
  </si>
  <si>
    <t>Salud sexual y reproductiva</t>
  </si>
  <si>
    <t>Salud Oral</t>
  </si>
  <si>
    <t>Salud mental</t>
  </si>
  <si>
    <t>Enfermedades transmisible zoonosis</t>
  </si>
  <si>
    <t>Enfermedades cronicas no transmisibles</t>
  </si>
  <si>
    <t>Nutrición</t>
  </si>
  <si>
    <t>Continuidad</t>
  </si>
  <si>
    <t>Macro y micromedición</t>
  </si>
  <si>
    <t>Ampliación Alcantarillado sanitario</t>
  </si>
  <si>
    <t>Adquisicion de equipos y materiales para alcantarillado</t>
  </si>
  <si>
    <t>Construcción  de unidades sanitarias</t>
  </si>
  <si>
    <t>NUMERO DE UNIDADES</t>
  </si>
  <si>
    <t>Apoyo</t>
  </si>
  <si>
    <t>recoleccion  transformación de residuos solidos</t>
  </si>
  <si>
    <t>Implemeentar el PGIRS</t>
  </si>
  <si>
    <t>mejoramiento de vivienda de interes social</t>
  </si>
  <si>
    <t xml:space="preserve">Adjudicar Subsidios </t>
  </si>
  <si>
    <t>COMPRA DE PREDIOS EN ZONAS DE ALTO RIESGO NO MITIGABLE</t>
  </si>
  <si>
    <t>Adquirir implementos para población Afectada por desastres</t>
  </si>
  <si>
    <t>Apoyar las asociaciones y alianzas para el desarrollo empresarial</t>
  </si>
  <si>
    <t>Apoyar mediante becas y creditos educati</t>
  </si>
  <si>
    <t>Cofinanciar la atención integral institucionalizada de adultos mayores.</t>
  </si>
  <si>
    <t>Infraestructura</t>
  </si>
  <si>
    <t>Fortalecer procesos de producción comercial</t>
  </si>
  <si>
    <t>Asistencia tecnica</t>
  </si>
  <si>
    <t xml:space="preserve">Apoyar mediante personal capacitado la UMATA </t>
  </si>
  <si>
    <t>Apoyar mediante elaboración de proyectos productivos</t>
  </si>
  <si>
    <t>Celebrar convenios con el departamento</t>
  </si>
  <si>
    <t>Rehabilitar vias</t>
  </si>
  <si>
    <t>Realizar mantenimiento de vias</t>
  </si>
  <si>
    <t>Gestionar recursos mediante la presentación de proyectos</t>
  </si>
  <si>
    <t>% de las vías del casco urbano intervenidas.</t>
  </si>
  <si>
    <t>Presentar proyectos ante el Departamento</t>
  </si>
  <si>
    <t>Numero de kilometros intervenidos</t>
  </si>
  <si>
    <r>
      <t>OBJETIVOS</t>
    </r>
    <r>
      <rPr>
        <sz val="8"/>
        <rFont val="Arial"/>
        <family val="2"/>
      </rPr>
      <t>:                             Promover la conformación de áreas de desarrollo territorial, alrededor de los ejes viales  y proyectos de inversión  que faciliten la articulación  pública y privada  a través de la conectividad vial</t>
    </r>
  </si>
  <si>
    <t>NUMERO DE PROYECTOS RADICADOS</t>
  </si>
  <si>
    <t>NUMERO DE PROYECTOS</t>
  </si>
  <si>
    <t>Presentación de proyectos ante la gobernación</t>
  </si>
  <si>
    <t>Presentación de proyectos ante entes nacionales y Departamentales</t>
  </si>
  <si>
    <t xml:space="preserve">Numero de Proyectos </t>
  </si>
  <si>
    <t>Capacitar en cada uno de los temas ambientales a cada uno de los miembros que conforman el CIDEA</t>
  </si>
  <si>
    <t>Realizar seguimiento y apoyo logístico a cada uno de los PRAES y procedas  del municipio</t>
  </si>
  <si>
    <t>Capacitaciones realizadas</t>
  </si>
  <si>
    <t>Contratar el personal idoneo para el manteniemito, mejoramieto  mediante la operación de maquinaria</t>
  </si>
  <si>
    <t>Numero de Operarios contratados</t>
  </si>
  <si>
    <t>Numero de mantenimientos realizados</t>
  </si>
  <si>
    <t>Mantener la maquinari amarilla en optimas condiciones para el mantenimiento periodico y rutinario de las vias rurales</t>
  </si>
  <si>
    <t>Mantener los vehiculos en optimas condiciones para el mantenimiento periodico y rutinario de las vias rurales</t>
  </si>
  <si>
    <t>Preinversion de infraestructura equipamiento</t>
  </si>
  <si>
    <t>Construcción mantenimiento de estructuras fisicas</t>
  </si>
  <si>
    <t xml:space="preserve">COMPONENTE DE EFICACIA - PLAN DE ACCIÒN - VIGENCIA  2013 - </t>
  </si>
  <si>
    <t>META  VIGENCIA(2013)</t>
  </si>
  <si>
    <t>Espacios lcomunitarios lib res de riesgo</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</si>
</sst>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_(* #,##0_);_(* \(#,##0\);_(* &quot;-&quot;??_);_(@_)"/>
    <numFmt numFmtId="179" formatCode="0.000"/>
    <numFmt numFmtId="180" formatCode="#,##0.000"/>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0"/>
    <numFmt numFmtId="186" formatCode="0.0%"/>
    <numFmt numFmtId="187" formatCode="0.000%"/>
    <numFmt numFmtId="188" formatCode="0.0000%"/>
    <numFmt numFmtId="189" formatCode="0.00000%"/>
  </numFmts>
  <fonts count="79">
    <font>
      <sz val="11"/>
      <color theme="1"/>
      <name val="Calibri"/>
      <family val="2"/>
    </font>
    <font>
      <sz val="11"/>
      <color indexed="8"/>
      <name val="Calibri"/>
      <family val="2"/>
    </font>
    <font>
      <sz val="9"/>
      <name val="Tahoma"/>
      <family val="2"/>
    </font>
    <font>
      <b/>
      <sz val="9"/>
      <name val="Tahoma"/>
      <family val="2"/>
    </font>
    <font>
      <b/>
      <sz val="11"/>
      <name val="Arial"/>
      <family val="2"/>
    </font>
    <font>
      <sz val="12"/>
      <name val="Tahoma"/>
      <family val="2"/>
    </font>
    <font>
      <sz val="8"/>
      <name val="Tahoma"/>
      <family val="2"/>
    </font>
    <font>
      <sz val="10"/>
      <name val="Tahoma"/>
      <family val="2"/>
    </font>
    <font>
      <sz val="10"/>
      <color indexed="8"/>
      <name val="Arial"/>
      <family val="2"/>
    </font>
    <font>
      <b/>
      <sz val="10"/>
      <name val="Arial"/>
      <family val="2"/>
    </font>
    <font>
      <sz val="10"/>
      <name val="Arial"/>
      <family val="2"/>
    </font>
    <font>
      <u val="single"/>
      <sz val="7.5"/>
      <color indexed="12"/>
      <name val="Arial"/>
      <family val="2"/>
    </font>
    <font>
      <sz val="8"/>
      <name val="Arial"/>
      <family val="2"/>
    </font>
    <font>
      <b/>
      <sz val="8"/>
      <name val="Arial"/>
      <family val="2"/>
    </font>
    <font>
      <b/>
      <sz val="9"/>
      <name val="Arial"/>
      <family val="2"/>
    </font>
    <font>
      <sz val="9"/>
      <name val="Arial"/>
      <family val="2"/>
    </font>
    <font>
      <b/>
      <sz val="6"/>
      <name val="Arial"/>
      <family val="2"/>
    </font>
    <font>
      <b/>
      <sz val="7"/>
      <name val="Arial"/>
      <family val="2"/>
    </font>
    <font>
      <sz val="7"/>
      <name val="Arial"/>
      <family val="2"/>
    </font>
    <font>
      <sz val="6"/>
      <name val="Arial"/>
      <family val="2"/>
    </font>
    <font>
      <sz val="8"/>
      <color indexed="8"/>
      <name val="Arial"/>
      <family val="2"/>
    </font>
    <font>
      <b/>
      <sz val="8"/>
      <name val="Tahoma"/>
      <family val="2"/>
    </font>
    <font>
      <sz val="8"/>
      <name val="Calibri"/>
      <family val="2"/>
    </font>
    <font>
      <sz val="14"/>
      <color indexed="8"/>
      <name val="Calibri"/>
      <family val="2"/>
    </font>
    <font>
      <b/>
      <sz val="14"/>
      <color indexed="8"/>
      <name val="Calibri"/>
      <family val="2"/>
    </font>
    <font>
      <sz val="11"/>
      <color indexed="10"/>
      <name val="Calibri"/>
      <family val="2"/>
    </font>
    <font>
      <b/>
      <sz val="11"/>
      <color indexed="8"/>
      <name val="Calibri"/>
      <family val="2"/>
    </font>
    <font>
      <u val="single"/>
      <sz val="5.5"/>
      <color indexed="36"/>
      <name val="Calibri"/>
      <family val="2"/>
    </font>
    <font>
      <b/>
      <sz val="18"/>
      <name val="Tahoma"/>
      <family val="2"/>
    </font>
    <font>
      <b/>
      <sz val="20"/>
      <name val="Tahoma"/>
      <family val="2"/>
    </font>
    <font>
      <b/>
      <sz val="22"/>
      <name val="Tahoma"/>
      <family val="2"/>
    </font>
    <font>
      <sz val="11"/>
      <color indexed="8"/>
      <name val="Arial"/>
      <family val="2"/>
    </font>
    <font>
      <sz val="11"/>
      <name val="Calibri"/>
      <family val="2"/>
    </font>
    <font>
      <sz val="11"/>
      <name val="Arial Narrow"/>
      <family val="2"/>
    </font>
    <font>
      <sz val="11"/>
      <name val="Arial"/>
      <family val="2"/>
    </font>
    <font>
      <sz val="11"/>
      <color indexed="8"/>
      <name val="Arial Narrow"/>
      <family val="2"/>
    </font>
    <font>
      <sz val="11"/>
      <name val="Times New Roman"/>
      <family val="1"/>
    </font>
    <font>
      <b/>
      <sz val="11"/>
      <color indexed="10"/>
      <name val="Arial"/>
      <family val="2"/>
    </font>
    <font>
      <b/>
      <sz val="11"/>
      <color indexed="10"/>
      <name val="Calibri"/>
      <family val="2"/>
    </font>
    <font>
      <b/>
      <sz val="14"/>
      <name val="Tahoma"/>
      <family val="2"/>
    </font>
    <font>
      <b/>
      <sz val="16"/>
      <name val="Arial"/>
      <family val="2"/>
    </font>
    <font>
      <b/>
      <sz val="16"/>
      <name val="Times New Roman"/>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6"/>
      <color indexed="8"/>
      <name val="Calibri"/>
      <family val="2"/>
    </font>
    <font>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6"/>
      <color theme="1"/>
      <name val="Calibri"/>
      <family val="2"/>
    </font>
    <font>
      <sz val="8"/>
      <color theme="1"/>
      <name val="Calibri"/>
      <family val="2"/>
    </font>
    <font>
      <sz val="8"/>
      <color rgb="FF000000"/>
      <name val="Arial"/>
      <family val="2"/>
    </font>
    <font>
      <sz val="8"/>
      <color theme="1"/>
      <name val="Arial"/>
      <family val="2"/>
    </font>
    <font>
      <b/>
      <sz val="8"/>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0"/>
        <bgColor indexed="64"/>
      </patternFill>
    </fill>
    <fill>
      <patternFill patternType="solid">
        <fgColor indexed="49"/>
        <bgColor indexed="64"/>
      </patternFill>
    </fill>
    <fill>
      <patternFill patternType="solid">
        <fgColor indexed="15"/>
        <bgColor indexed="64"/>
      </patternFill>
    </fill>
    <fill>
      <patternFill patternType="solid">
        <fgColor indexed="41"/>
        <bgColor indexed="64"/>
      </patternFill>
    </fill>
    <fill>
      <patternFill patternType="gray125">
        <fgColor indexed="9"/>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solid">
        <fgColor indexed="50"/>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21"/>
        <bgColor indexed="64"/>
      </patternFill>
    </fill>
    <fill>
      <patternFill patternType="solid">
        <fgColor rgb="FF00B0F0"/>
        <bgColor indexed="64"/>
      </patternFill>
    </fill>
    <fill>
      <patternFill patternType="solid">
        <fgColor rgb="FF92D050"/>
        <bgColor indexed="64"/>
      </patternFill>
    </fill>
    <fill>
      <patternFill patternType="solid">
        <fgColor theme="2" tint="-0.24997000396251678"/>
        <bgColor indexed="64"/>
      </patternFill>
    </fill>
    <fill>
      <patternFill patternType="solid">
        <fgColor theme="3" tint="0.5999900102615356"/>
        <bgColor indexed="64"/>
      </patternFill>
    </fill>
    <fill>
      <patternFill patternType="solid">
        <fgColor rgb="FFFFC000"/>
        <bgColor indexed="64"/>
      </patternFill>
    </fill>
    <fill>
      <patternFill patternType="solid">
        <fgColor theme="6" tint="0.5999900102615356"/>
        <bgColor indexed="64"/>
      </patternFill>
    </fill>
    <fill>
      <patternFill patternType="solid">
        <fgColor indexed="30"/>
        <bgColor indexed="64"/>
      </patternFill>
    </fill>
    <fill>
      <patternFill patternType="solid">
        <fgColor indexed="29"/>
        <bgColor indexed="64"/>
      </patternFill>
    </fill>
    <fill>
      <patternFill patternType="solid">
        <fgColor indexed="51"/>
        <bgColor indexed="64"/>
      </patternFill>
    </fill>
    <fill>
      <patternFill patternType="solid">
        <fgColor indexed="31"/>
        <bgColor indexed="64"/>
      </patternFill>
    </fill>
    <fill>
      <patternFill patternType="solid">
        <fgColor indexed="11"/>
        <bgColor indexed="64"/>
      </patternFill>
    </fill>
    <fill>
      <patternFill patternType="solid">
        <fgColor indexed="47"/>
        <bgColor indexed="64"/>
      </patternFill>
    </fill>
    <fill>
      <patternFill patternType="solid">
        <fgColor indexed="46"/>
        <bgColor indexed="64"/>
      </patternFill>
    </fill>
    <fill>
      <patternFill patternType="solid">
        <fgColor rgb="FFFFFF00"/>
        <bgColor indexed="64"/>
      </patternFill>
    </fill>
    <fill>
      <patternFill patternType="solid">
        <fgColor rgb="FFFFFFFF"/>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medium"/>
    </border>
    <border>
      <left style="medium"/>
      <right style="thin"/>
      <top style="thin"/>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thin"/>
      <top style="thin"/>
      <bottom style="thin"/>
    </border>
    <border>
      <left style="medium"/>
      <right style="thin"/>
      <top style="thin"/>
      <bottom style="thin"/>
    </border>
    <border>
      <left/>
      <right style="thin"/>
      <top style="thin"/>
      <bottom/>
    </border>
    <border>
      <left style="thin"/>
      <right style="thin"/>
      <top/>
      <bottom style="thin"/>
    </border>
    <border>
      <left style="thin"/>
      <right style="thin"/>
      <top/>
      <bottom/>
    </border>
    <border>
      <left style="medium"/>
      <right/>
      <top/>
      <bottom/>
    </border>
    <border>
      <left style="thin"/>
      <right style="thin"/>
      <top/>
      <bottom style="medium"/>
    </border>
    <border>
      <left style="thin"/>
      <right style="thin"/>
      <top style="thin"/>
      <bottom style="medium"/>
    </border>
    <border>
      <left style="medium"/>
      <right style="thin"/>
      <top style="thin"/>
      <bottom style="medium"/>
    </border>
    <border>
      <left style="medium"/>
      <right style="thin"/>
      <top style="medium"/>
      <bottom style="thin"/>
    </border>
    <border>
      <left style="thin"/>
      <right style="medium"/>
      <top style="thin"/>
      <bottom/>
    </border>
    <border>
      <left/>
      <right style="thin"/>
      <top style="medium"/>
      <bottom/>
    </border>
    <border>
      <left/>
      <right style="thin"/>
      <top/>
      <bottom/>
    </border>
    <border>
      <left/>
      <right style="thin"/>
      <top/>
      <bottom style="medium"/>
    </border>
    <border>
      <left/>
      <right style="thin"/>
      <top style="thin"/>
      <bottom style="thin"/>
    </border>
    <border>
      <left/>
      <right style="thin"/>
      <top style="thin"/>
      <bottom style="medium"/>
    </border>
    <border>
      <left style="thin"/>
      <right/>
      <top style="medium"/>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thin"/>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right style="thin"/>
      <top/>
      <bottom style="thin"/>
    </border>
    <border>
      <left style="medium"/>
      <right style="medium"/>
      <top style="medium"/>
      <bottom style="medium"/>
    </border>
    <border>
      <left style="thin"/>
      <right/>
      <top style="thin"/>
      <bottom style="thin"/>
    </border>
    <border>
      <left style="medium"/>
      <right style="thin"/>
      <top>
        <color indexed="63"/>
      </top>
      <bottom style="medium"/>
    </border>
    <border>
      <left style="thin"/>
      <right style="medium"/>
      <top/>
      <bottom style="medium"/>
    </border>
    <border>
      <left style="thin"/>
      <right/>
      <top style="medium"/>
      <bottom style="thin"/>
    </border>
    <border>
      <left style="thin"/>
      <right style="medium"/>
      <top style="medium"/>
      <bottom style="thin"/>
    </border>
    <border>
      <left style="thin"/>
      <right style="medium"/>
      <top style="thin"/>
      <bottom style="thin"/>
    </border>
    <border>
      <left style="thin"/>
      <right/>
      <top style="thin"/>
      <bottom style="medium"/>
    </border>
    <border>
      <left style="thin"/>
      <right style="medium"/>
      <top style="thin"/>
      <bottom style="medium"/>
    </border>
    <border>
      <left/>
      <right/>
      <top style="medium"/>
      <bottom/>
    </border>
    <border>
      <left style="thin"/>
      <right style="medium"/>
      <top>
        <color indexed="63"/>
      </top>
      <bottom>
        <color indexed="63"/>
      </bottom>
    </border>
    <border>
      <left style="medium"/>
      <right style="thin"/>
      <top>
        <color indexed="63"/>
      </top>
      <bottom style="thin"/>
    </border>
    <border>
      <left style="thin"/>
      <right style="medium"/>
      <top/>
      <bottom style="thin"/>
    </border>
    <border>
      <left>
        <color indexed="63"/>
      </left>
      <right>
        <color indexed="63"/>
      </right>
      <top style="medium"/>
      <bottom style="thin"/>
    </border>
    <border>
      <left style="medium"/>
      <right style="thin"/>
      <top/>
      <bottom/>
    </border>
    <border>
      <left/>
      <right style="thin"/>
      <top style="medium"/>
      <bottom style="thin"/>
    </border>
    <border>
      <left style="medium"/>
      <right>
        <color indexed="63"/>
      </right>
      <top style="medium"/>
      <bottom>
        <color indexed="63"/>
      </bottom>
    </border>
    <border>
      <left style="medium"/>
      <right/>
      <top style="medium"/>
      <bottom style="medium"/>
    </border>
    <border>
      <left style="thin"/>
      <right>
        <color indexed="63"/>
      </right>
      <top>
        <color indexed="63"/>
      </top>
      <bottom style="thin"/>
    </border>
    <border>
      <left style="thin"/>
      <right>
        <color indexed="63"/>
      </right>
      <top>
        <color indexed="63"/>
      </top>
      <bottom>
        <color indexed="63"/>
      </bottom>
    </border>
    <border>
      <left/>
      <right/>
      <top style="medium"/>
      <bottom style="medium"/>
    </border>
    <border>
      <left style="medium"/>
      <right>
        <color indexed="63"/>
      </right>
      <top>
        <color indexed="63"/>
      </top>
      <bottom style="medium"/>
    </border>
    <border>
      <left style="thin"/>
      <right/>
      <top style="medium"/>
      <bottom style="medium"/>
    </border>
    <border>
      <left style="medium"/>
      <right/>
      <top style="medium"/>
      <bottom style="thin"/>
    </border>
    <border>
      <left style="medium"/>
      <right/>
      <top style="thin"/>
      <bottom style="thin"/>
    </border>
    <border>
      <left style="medium"/>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color indexed="63"/>
      </left>
      <right style="medium"/>
      <top style="medium"/>
      <bottom>
        <color indexed="63"/>
      </bottom>
    </border>
    <border>
      <left style="medium"/>
      <right/>
      <top/>
      <bottom style="thin"/>
    </border>
    <border>
      <left style="medium"/>
      <right/>
      <top style="thin"/>
      <bottom/>
    </border>
    <border>
      <left style="thin"/>
      <right/>
      <top/>
      <bottom style="medium"/>
    </border>
    <border>
      <left/>
      <right style="medium"/>
      <top style="medium"/>
      <bottom style="medium"/>
    </border>
    <border>
      <left/>
      <right style="medium"/>
      <top style="medium"/>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0" applyNumberFormat="0" applyBorder="0" applyAlignment="0" applyProtection="0"/>
    <xf numFmtId="0" fontId="60" fillId="20" borderId="1" applyNumberFormat="0" applyAlignment="0" applyProtection="0"/>
    <xf numFmtId="0" fontId="61" fillId="21"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64" fillId="28" borderId="1" applyNumberFormat="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65"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66" fillId="30" borderId="0" applyNumberFormat="0" applyBorder="0" applyAlignment="0" applyProtection="0"/>
    <xf numFmtId="175" fontId="10" fillId="0" borderId="0" applyFont="0" applyFill="0" applyBorder="0" applyAlignment="0" applyProtection="0"/>
    <xf numFmtId="0" fontId="0" fillId="0" borderId="0">
      <alignment/>
      <protection/>
    </xf>
    <xf numFmtId="0" fontId="0" fillId="0" borderId="0">
      <alignment/>
      <protection/>
    </xf>
    <xf numFmtId="0" fontId="10" fillId="0" borderId="0">
      <alignment/>
      <protection/>
    </xf>
    <xf numFmtId="0" fontId="8" fillId="0" borderId="0">
      <alignment/>
      <protection/>
    </xf>
    <xf numFmtId="0" fontId="1" fillId="31" borderId="4" applyNumberFormat="0" applyFont="0" applyAlignment="0" applyProtection="0"/>
    <xf numFmtId="9" fontId="1" fillId="0" borderId="0" applyFont="0" applyFill="0" applyBorder="0" applyAlignment="0" applyProtection="0"/>
    <xf numFmtId="0" fontId="67" fillId="20"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63" fillId="0" borderId="8" applyNumberFormat="0" applyFill="0" applyAlignment="0" applyProtection="0"/>
    <xf numFmtId="0" fontId="73" fillId="0" borderId="9" applyNumberFormat="0" applyFill="0" applyAlignment="0" applyProtection="0"/>
  </cellStyleXfs>
  <cellXfs count="1609">
    <xf numFmtId="0" fontId="0" fillId="0" borderId="0" xfId="0" applyFont="1" applyAlignment="1">
      <alignment/>
    </xf>
    <xf numFmtId="0" fontId="0" fillId="0" borderId="0" xfId="0" applyAlignment="1">
      <alignment vertical="center"/>
    </xf>
    <xf numFmtId="0" fontId="12" fillId="0" borderId="0" xfId="0" applyFont="1" applyAlignment="1">
      <alignment/>
    </xf>
    <xf numFmtId="0" fontId="10" fillId="0" borderId="0" xfId="0" applyFont="1" applyAlignment="1">
      <alignment/>
    </xf>
    <xf numFmtId="0" fontId="10" fillId="0" borderId="0" xfId="0" applyFont="1" applyAlignment="1">
      <alignment horizontal="center" vertical="center" wrapText="1"/>
    </xf>
    <xf numFmtId="0" fontId="12" fillId="32" borderId="10" xfId="0" applyFont="1" applyFill="1" applyBorder="1" applyAlignment="1">
      <alignment horizontal="center" vertical="center" wrapText="1"/>
    </xf>
    <xf numFmtId="3" fontId="17" fillId="33" borderId="11" xfId="0" applyNumberFormat="1" applyFont="1" applyFill="1" applyBorder="1" applyAlignment="1" applyProtection="1">
      <alignment horizontal="center" vertical="center" textRotation="90" wrapText="1"/>
      <protection/>
    </xf>
    <xf numFmtId="3" fontId="17" fillId="33" borderId="12" xfId="0" applyNumberFormat="1" applyFont="1" applyFill="1" applyBorder="1" applyAlignment="1" applyProtection="1">
      <alignment horizontal="center" vertical="center" textRotation="90" wrapText="1"/>
      <protection/>
    </xf>
    <xf numFmtId="0" fontId="12" fillId="34" borderId="13" xfId="0" applyFont="1" applyFill="1" applyBorder="1" applyAlignment="1">
      <alignment horizontal="center" vertical="center" wrapText="1"/>
    </xf>
    <xf numFmtId="3" fontId="12" fillId="34" borderId="14" xfId="0" applyNumberFormat="1" applyFont="1" applyFill="1" applyBorder="1" applyAlignment="1" applyProtection="1">
      <alignment horizontal="center" vertical="center" wrapText="1"/>
      <protection locked="0"/>
    </xf>
    <xf numFmtId="3" fontId="12" fillId="34" borderId="14" xfId="0" applyNumberFormat="1" applyFont="1" applyFill="1" applyBorder="1" applyAlignment="1">
      <alignment horizontal="center" vertical="center" textRotation="90"/>
    </xf>
    <xf numFmtId="0" fontId="12" fillId="34" borderId="14" xfId="0" applyFont="1" applyFill="1" applyBorder="1" applyAlignment="1">
      <alignment horizontal="center" vertical="center" textRotation="90"/>
    </xf>
    <xf numFmtId="3" fontId="12" fillId="33" borderId="13" xfId="0" applyNumberFormat="1" applyFont="1" applyFill="1" applyBorder="1" applyAlignment="1">
      <alignment horizontal="center" vertical="center" textRotation="90"/>
    </xf>
    <xf numFmtId="3" fontId="12" fillId="33" borderId="14" xfId="0" applyNumberFormat="1" applyFont="1" applyFill="1" applyBorder="1" applyAlignment="1">
      <alignment horizontal="center" vertical="center" textRotation="90"/>
    </xf>
    <xf numFmtId="3" fontId="12" fillId="33" borderId="15" xfId="0" applyNumberFormat="1" applyFont="1" applyFill="1" applyBorder="1" applyAlignment="1">
      <alignment horizontal="center" vertical="center" textRotation="90"/>
    </xf>
    <xf numFmtId="0" fontId="12" fillId="35" borderId="16" xfId="0" applyFont="1" applyFill="1" applyBorder="1" applyAlignment="1">
      <alignment horizontal="center" vertical="center" textRotation="90"/>
    </xf>
    <xf numFmtId="0" fontId="12" fillId="35" borderId="14" xfId="0" applyFont="1" applyFill="1" applyBorder="1" applyAlignment="1">
      <alignment horizontal="center" vertical="center" textRotation="90"/>
    </xf>
    <xf numFmtId="0" fontId="12" fillId="35" borderId="15" xfId="0" applyFont="1" applyFill="1" applyBorder="1" applyAlignment="1">
      <alignment horizontal="center" vertical="center" textRotation="90" wrapText="1"/>
    </xf>
    <xf numFmtId="0" fontId="13" fillId="10" borderId="17" xfId="0" applyFont="1" applyFill="1" applyBorder="1" applyAlignment="1">
      <alignment horizontal="center" vertical="center"/>
    </xf>
    <xf numFmtId="0" fontId="13" fillId="10" borderId="18" xfId="0" applyFont="1" applyFill="1" applyBorder="1" applyAlignment="1">
      <alignment horizontal="center" vertical="center" wrapText="1"/>
    </xf>
    <xf numFmtId="0" fontId="16" fillId="10" borderId="18" xfId="0" applyFont="1" applyFill="1" applyBorder="1" applyAlignment="1">
      <alignment horizontal="center" vertical="center" wrapText="1"/>
    </xf>
    <xf numFmtId="0" fontId="12" fillId="10" borderId="18" xfId="0" applyFont="1" applyFill="1" applyBorder="1" applyAlignment="1">
      <alignment horizontal="center" vertical="center" wrapText="1"/>
    </xf>
    <xf numFmtId="3" fontId="12" fillId="33" borderId="17" xfId="0" applyNumberFormat="1" applyFont="1" applyFill="1" applyBorder="1" applyAlignment="1" applyProtection="1">
      <alignment horizontal="center" vertical="center" textRotation="90" wrapText="1"/>
      <protection locked="0"/>
    </xf>
    <xf numFmtId="3" fontId="12" fillId="36" borderId="18" xfId="0" applyNumberFormat="1" applyFont="1" applyFill="1" applyBorder="1" applyAlignment="1" applyProtection="1">
      <alignment horizontal="center" vertical="center" textRotation="90" wrapText="1"/>
      <protection locked="0"/>
    </xf>
    <xf numFmtId="3" fontId="12" fillId="33" borderId="18" xfId="0" applyNumberFormat="1" applyFont="1" applyFill="1" applyBorder="1" applyAlignment="1" applyProtection="1">
      <alignment horizontal="center" vertical="center" textRotation="90" wrapText="1"/>
      <protection locked="0"/>
    </xf>
    <xf numFmtId="3" fontId="13" fillId="33" borderId="18" xfId="0" applyNumberFormat="1" applyFont="1" applyFill="1" applyBorder="1" applyAlignment="1" applyProtection="1">
      <alignment horizontal="center" vertical="center" textRotation="90" wrapText="1"/>
      <protection locked="0"/>
    </xf>
    <xf numFmtId="0" fontId="13" fillId="35" borderId="18" xfId="0" applyFont="1" applyFill="1" applyBorder="1" applyAlignment="1" applyProtection="1">
      <alignment horizontal="center" vertical="center" textRotation="90" wrapText="1"/>
      <protection locked="0"/>
    </xf>
    <xf numFmtId="0" fontId="18" fillId="35" borderId="18" xfId="0" applyFont="1" applyFill="1" applyBorder="1" applyAlignment="1" applyProtection="1">
      <alignment horizontal="center" vertical="center" wrapText="1"/>
      <protection locked="0"/>
    </xf>
    <xf numFmtId="0" fontId="12" fillId="35" borderId="19" xfId="0" applyFont="1" applyFill="1" applyBorder="1" applyAlignment="1">
      <alignment wrapText="1"/>
    </xf>
    <xf numFmtId="0" fontId="19" fillId="0" borderId="20" xfId="0" applyFont="1" applyFill="1" applyBorder="1" applyAlignment="1">
      <alignment horizontal="left" vertical="center" wrapText="1"/>
    </xf>
    <xf numFmtId="0" fontId="12" fillId="37" borderId="20" xfId="0" applyFont="1" applyFill="1" applyBorder="1" applyAlignment="1" applyProtection="1">
      <alignment horizontal="center" vertical="center" wrapText="1"/>
      <protection locked="0"/>
    </xf>
    <xf numFmtId="0" fontId="12" fillId="0" borderId="21" xfId="0" applyFont="1" applyFill="1" applyBorder="1" applyAlignment="1">
      <alignment horizontal="center" vertical="center" wrapText="1"/>
    </xf>
    <xf numFmtId="0" fontId="12" fillId="38" borderId="21" xfId="0" applyFont="1" applyFill="1" applyBorder="1" applyAlignment="1">
      <alignment horizontal="center" vertical="center" textRotation="90" wrapText="1"/>
    </xf>
    <xf numFmtId="178" fontId="12" fillId="39" borderId="22" xfId="48" applyNumberFormat="1" applyFont="1" applyFill="1" applyBorder="1" applyAlignment="1" applyProtection="1">
      <alignment horizontal="center" vertical="center" textRotation="90" wrapText="1"/>
      <protection locked="0"/>
    </xf>
    <xf numFmtId="3" fontId="12" fillId="39" borderId="21" xfId="0" applyNumberFormat="1" applyFont="1" applyFill="1" applyBorder="1" applyAlignment="1" applyProtection="1">
      <alignment horizontal="center" vertical="center" textRotation="90" wrapText="1"/>
      <protection locked="0"/>
    </xf>
    <xf numFmtId="178" fontId="12" fillId="0" borderId="23" xfId="48" applyNumberFormat="1" applyFont="1" applyBorder="1" applyAlignment="1">
      <alignment horizontal="center" textRotation="90"/>
    </xf>
    <xf numFmtId="3" fontId="12" fillId="0" borderId="20" xfId="0" applyNumberFormat="1" applyFont="1" applyFill="1" applyBorder="1" applyAlignment="1" applyProtection="1">
      <alignment horizontal="center" vertical="center" wrapText="1"/>
      <protection locked="0"/>
    </xf>
    <xf numFmtId="3" fontId="12" fillId="0" borderId="21" xfId="0" applyNumberFormat="1" applyFont="1" applyFill="1" applyBorder="1" applyAlignment="1" applyProtection="1">
      <alignment horizontal="center" vertical="center" wrapText="1"/>
      <protection locked="0"/>
    </xf>
    <xf numFmtId="3" fontId="12" fillId="0" borderId="21" xfId="0" applyNumberFormat="1" applyFont="1" applyFill="1" applyBorder="1" applyAlignment="1" applyProtection="1">
      <alignment horizontal="center" vertical="center" textRotation="90" wrapText="1"/>
      <protection locked="0"/>
    </xf>
    <xf numFmtId="0" fontId="12" fillId="37" borderId="21" xfId="0" applyFont="1" applyFill="1" applyBorder="1" applyAlignment="1" applyProtection="1">
      <alignment horizontal="center" vertical="center" textRotation="90" wrapText="1"/>
      <protection locked="0"/>
    </xf>
    <xf numFmtId="0" fontId="19" fillId="0" borderId="24" xfId="0" applyFont="1" applyFill="1" applyBorder="1" applyAlignment="1">
      <alignment horizontal="left" vertical="center" wrapText="1"/>
    </xf>
    <xf numFmtId="0" fontId="12" fillId="37" borderId="21" xfId="0" applyFont="1" applyFill="1" applyBorder="1" applyAlignment="1" applyProtection="1">
      <alignment horizontal="center" vertical="center" wrapText="1"/>
      <protection locked="0"/>
    </xf>
    <xf numFmtId="0" fontId="10" fillId="0" borderId="25" xfId="0" applyFont="1" applyBorder="1" applyAlignment="1">
      <alignment horizontal="center" vertical="center" wrapText="1"/>
    </xf>
    <xf numFmtId="178" fontId="12" fillId="39" borderId="26" xfId="48" applyNumberFormat="1" applyFont="1" applyFill="1" applyBorder="1" applyAlignment="1">
      <alignment horizontal="center" textRotation="90"/>
    </xf>
    <xf numFmtId="178" fontId="12" fillId="39" borderId="21" xfId="48" applyNumberFormat="1" applyFont="1" applyFill="1" applyBorder="1" applyAlignment="1" applyProtection="1">
      <alignment horizontal="center" vertical="center" textRotation="90" wrapText="1"/>
      <protection locked="0"/>
    </xf>
    <xf numFmtId="0" fontId="12" fillId="37" borderId="21" xfId="0" applyFont="1" applyFill="1" applyBorder="1" applyAlignment="1">
      <alignment horizontal="center" vertical="center" wrapText="1"/>
    </xf>
    <xf numFmtId="178" fontId="12" fillId="0" borderId="21" xfId="48" applyNumberFormat="1" applyFont="1" applyBorder="1" applyAlignment="1">
      <alignment horizontal="center" textRotation="90"/>
    </xf>
    <xf numFmtId="0" fontId="12" fillId="37" borderId="21" xfId="0" applyFont="1" applyFill="1" applyBorder="1" applyAlignment="1">
      <alignment horizontal="center" vertical="center" textRotation="90" wrapText="1"/>
    </xf>
    <xf numFmtId="0" fontId="19" fillId="0" borderId="27" xfId="0" applyFont="1" applyFill="1" applyBorder="1" applyAlignment="1">
      <alignment horizontal="left" vertical="center" wrapText="1"/>
    </xf>
    <xf numFmtId="0" fontId="12" fillId="37" borderId="28"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0" fillId="0" borderId="27" xfId="0" applyFont="1" applyBorder="1" applyAlignment="1">
      <alignment horizontal="center" vertical="center" wrapText="1"/>
    </xf>
    <xf numFmtId="0" fontId="12" fillId="38" borderId="28" xfId="0" applyFont="1" applyFill="1" applyBorder="1" applyAlignment="1">
      <alignment horizontal="center" vertical="center" textRotation="90" wrapText="1"/>
    </xf>
    <xf numFmtId="178" fontId="12" fillId="39" borderId="29" xfId="48" applyNumberFormat="1" applyFont="1" applyFill="1" applyBorder="1" applyAlignment="1" applyProtection="1">
      <alignment horizontal="center" vertical="center" textRotation="90" wrapText="1"/>
      <protection locked="0"/>
    </xf>
    <xf numFmtId="3" fontId="12" fillId="39" borderId="28" xfId="0" applyNumberFormat="1" applyFont="1" applyFill="1" applyBorder="1" applyAlignment="1" applyProtection="1">
      <alignment horizontal="center" vertical="center" textRotation="90" wrapText="1"/>
      <protection locked="0"/>
    </xf>
    <xf numFmtId="178" fontId="12" fillId="0" borderId="28" xfId="48" applyNumberFormat="1" applyFont="1" applyBorder="1" applyAlignment="1">
      <alignment horizontal="center" textRotation="90"/>
    </xf>
    <xf numFmtId="3" fontId="12" fillId="0" borderId="28" xfId="0" applyNumberFormat="1" applyFont="1" applyFill="1" applyBorder="1" applyAlignment="1" applyProtection="1">
      <alignment horizontal="center" vertical="center" wrapText="1"/>
      <protection locked="0"/>
    </xf>
    <xf numFmtId="3" fontId="12" fillId="0" borderId="28" xfId="0" applyNumberFormat="1" applyFont="1" applyFill="1" applyBorder="1" applyAlignment="1" applyProtection="1">
      <alignment horizontal="center" vertical="center" textRotation="90" wrapText="1"/>
      <protection locked="0"/>
    </xf>
    <xf numFmtId="0" fontId="12" fillId="37" borderId="28" xfId="0" applyFont="1" applyFill="1" applyBorder="1" applyAlignment="1">
      <alignment horizontal="center" vertical="center" textRotation="90" wrapText="1"/>
    </xf>
    <xf numFmtId="3" fontId="12" fillId="10" borderId="18" xfId="0" applyNumberFormat="1" applyFont="1" applyFill="1" applyBorder="1" applyAlignment="1">
      <alignment horizontal="center" vertical="center" textRotation="90" wrapText="1"/>
    </xf>
    <xf numFmtId="0" fontId="13" fillId="10" borderId="18" xfId="0" applyFont="1" applyFill="1" applyBorder="1" applyAlignment="1" applyProtection="1">
      <alignment horizontal="center" vertical="center" textRotation="90" wrapText="1"/>
      <protection locked="0"/>
    </xf>
    <xf numFmtId="0" fontId="13" fillId="10" borderId="19" xfId="0" applyFont="1" applyFill="1" applyBorder="1" applyAlignment="1" applyProtection="1">
      <alignment horizontal="center" vertical="center" textRotation="90" wrapText="1"/>
      <protection locked="0"/>
    </xf>
    <xf numFmtId="0" fontId="19" fillId="0" borderId="21" xfId="0" applyFont="1" applyFill="1" applyBorder="1" applyAlignment="1">
      <alignment horizontal="left" vertical="center" wrapText="1"/>
    </xf>
    <xf numFmtId="0" fontId="12" fillId="40" borderId="21" xfId="0" applyFont="1" applyFill="1" applyBorder="1" applyAlignment="1" applyProtection="1">
      <alignment horizontal="center" vertical="center" wrapText="1"/>
      <protection locked="0"/>
    </xf>
    <xf numFmtId="3" fontId="12" fillId="0" borderId="21" xfId="0" applyNumberFormat="1" applyFont="1" applyFill="1" applyBorder="1" applyAlignment="1">
      <alignment horizontal="center" vertical="center" textRotation="90" wrapText="1"/>
    </xf>
    <xf numFmtId="3" fontId="12" fillId="0" borderId="22" xfId="0" applyNumberFormat="1" applyFont="1" applyFill="1" applyBorder="1" applyAlignment="1" applyProtection="1">
      <alignment horizontal="center" vertical="center" textRotation="90" wrapText="1"/>
      <protection locked="0"/>
    </xf>
    <xf numFmtId="0" fontId="12" fillId="40" borderId="21" xfId="0" applyFont="1" applyFill="1" applyBorder="1" applyAlignment="1" applyProtection="1">
      <alignment horizontal="center" vertical="center" textRotation="90" wrapText="1"/>
      <protection locked="0"/>
    </xf>
    <xf numFmtId="0" fontId="12" fillId="40" borderId="21" xfId="0" applyFont="1" applyFill="1" applyBorder="1" applyAlignment="1">
      <alignment horizontal="center" vertical="center" wrapText="1"/>
    </xf>
    <xf numFmtId="0" fontId="12" fillId="40" borderId="21" xfId="0" applyFont="1" applyFill="1" applyBorder="1" applyAlignment="1">
      <alignment horizontal="center" vertical="center" textRotation="90" wrapText="1"/>
    </xf>
    <xf numFmtId="0" fontId="19" fillId="0" borderId="28" xfId="0" applyFont="1" applyFill="1" applyBorder="1" applyAlignment="1">
      <alignment horizontal="left" vertical="center" wrapText="1"/>
    </xf>
    <xf numFmtId="0" fontId="12" fillId="40" borderId="28" xfId="0" applyFont="1" applyFill="1" applyBorder="1" applyAlignment="1">
      <alignment horizontal="center" vertical="center" wrapText="1"/>
    </xf>
    <xf numFmtId="3" fontId="12" fillId="0" borderId="28" xfId="0" applyNumberFormat="1" applyFont="1" applyFill="1" applyBorder="1" applyAlignment="1">
      <alignment horizontal="center" vertical="center" textRotation="90" wrapText="1"/>
    </xf>
    <xf numFmtId="3" fontId="12" fillId="0" borderId="29" xfId="0" applyNumberFormat="1" applyFont="1" applyFill="1" applyBorder="1" applyAlignment="1" applyProtection="1">
      <alignment horizontal="center" vertical="center" textRotation="90" wrapText="1"/>
      <protection locked="0"/>
    </xf>
    <xf numFmtId="0" fontId="12" fillId="40" borderId="28" xfId="0" applyFont="1" applyFill="1" applyBorder="1" applyAlignment="1">
      <alignment horizontal="center" vertical="center" textRotation="90" wrapText="1"/>
    </xf>
    <xf numFmtId="0" fontId="0" fillId="39" borderId="0" xfId="0" applyFill="1" applyAlignment="1">
      <alignment/>
    </xf>
    <xf numFmtId="3" fontId="12" fillId="10" borderId="18" xfId="0" applyNumberFormat="1" applyFont="1" applyFill="1" applyBorder="1" applyAlignment="1">
      <alignment vertical="center" textRotation="90" wrapText="1"/>
    </xf>
    <xf numFmtId="3" fontId="12" fillId="10" borderId="18" xfId="0" applyNumberFormat="1" applyFont="1" applyFill="1" applyBorder="1" applyAlignment="1" applyProtection="1">
      <alignment horizontal="center" vertical="center" textRotation="90" wrapText="1"/>
      <protection locked="0"/>
    </xf>
    <xf numFmtId="0" fontId="12" fillId="40" borderId="20" xfId="0" applyFont="1" applyFill="1" applyBorder="1" applyAlignment="1" applyProtection="1">
      <alignment horizontal="center" vertical="center" wrapText="1"/>
      <protection locked="0"/>
    </xf>
    <xf numFmtId="0" fontId="12" fillId="0" borderId="20" xfId="0" applyFont="1" applyFill="1" applyBorder="1" applyAlignment="1">
      <alignment horizontal="center" vertical="center" wrapText="1"/>
    </xf>
    <xf numFmtId="0" fontId="10" fillId="0" borderId="18" xfId="0" applyFont="1" applyBorder="1" applyAlignment="1">
      <alignment horizontal="center" vertical="center" wrapText="1"/>
    </xf>
    <xf numFmtId="3" fontId="12" fillId="0" borderId="20" xfId="0" applyNumberFormat="1" applyFont="1" applyFill="1" applyBorder="1" applyAlignment="1">
      <alignment horizontal="center" vertical="center" textRotation="90" wrapText="1"/>
    </xf>
    <xf numFmtId="3" fontId="12" fillId="0" borderId="30" xfId="0" applyNumberFormat="1" applyFont="1" applyFill="1" applyBorder="1" applyAlignment="1" applyProtection="1">
      <alignment horizontal="center" vertical="center" textRotation="90" wrapText="1"/>
      <protection locked="0"/>
    </xf>
    <xf numFmtId="3" fontId="12" fillId="0" borderId="20" xfId="0" applyNumberFormat="1" applyFont="1" applyFill="1" applyBorder="1" applyAlignment="1" applyProtection="1">
      <alignment horizontal="center" vertical="center" textRotation="90" wrapText="1"/>
      <protection locked="0"/>
    </xf>
    <xf numFmtId="3" fontId="12" fillId="39" borderId="20" xfId="0" applyNumberFormat="1" applyFont="1" applyFill="1" applyBorder="1" applyAlignment="1" applyProtection="1">
      <alignment horizontal="center" vertical="center" textRotation="90" wrapText="1"/>
      <protection locked="0"/>
    </xf>
    <xf numFmtId="0" fontId="12" fillId="40" borderId="24" xfId="0" applyFont="1" applyFill="1" applyBorder="1" applyAlignment="1" applyProtection="1">
      <alignment horizontal="center" vertical="center" wrapText="1"/>
      <protection locked="0"/>
    </xf>
    <xf numFmtId="3" fontId="12" fillId="0" borderId="11" xfId="0" applyNumberFormat="1" applyFont="1" applyFill="1" applyBorder="1" applyAlignment="1" applyProtection="1">
      <alignment horizontal="center" vertical="center" textRotation="90" wrapText="1"/>
      <protection locked="0"/>
    </xf>
    <xf numFmtId="3" fontId="12" fillId="0" borderId="12" xfId="0" applyNumberFormat="1" applyFont="1" applyFill="1" applyBorder="1" applyAlignment="1" applyProtection="1">
      <alignment horizontal="center" vertical="center" textRotation="90" wrapText="1"/>
      <protection locked="0"/>
    </xf>
    <xf numFmtId="3" fontId="12" fillId="39" borderId="12" xfId="0" applyNumberFormat="1" applyFont="1" applyFill="1" applyBorder="1" applyAlignment="1" applyProtection="1">
      <alignment horizontal="center" vertical="center" textRotation="90" wrapText="1"/>
      <protection locked="0"/>
    </xf>
    <xf numFmtId="0" fontId="12" fillId="40" borderId="27" xfId="0" applyFont="1" applyFill="1" applyBorder="1" applyAlignment="1" applyProtection="1">
      <alignment horizontal="center" vertical="center" wrapText="1"/>
      <protection locked="0"/>
    </xf>
    <xf numFmtId="0" fontId="12" fillId="40" borderId="28" xfId="0" applyFont="1" applyFill="1" applyBorder="1" applyAlignment="1" applyProtection="1">
      <alignment horizontal="center" vertical="center" textRotation="90" wrapText="1"/>
      <protection locked="0"/>
    </xf>
    <xf numFmtId="0" fontId="20" fillId="0" borderId="0" xfId="0" applyFont="1" applyAlignment="1">
      <alignment/>
    </xf>
    <xf numFmtId="0" fontId="0" fillId="0" borderId="0" xfId="0" applyAlignment="1">
      <alignment horizontal="center" vertical="center" wrapText="1"/>
    </xf>
    <xf numFmtId="0" fontId="8" fillId="0" borderId="0" xfId="0" applyFont="1" applyAlignment="1">
      <alignment/>
    </xf>
    <xf numFmtId="3" fontId="17" fillId="39" borderId="12" xfId="0" applyNumberFormat="1" applyFont="1" applyFill="1" applyBorder="1" applyAlignment="1" applyProtection="1">
      <alignment horizontal="center" vertical="center" textRotation="90" wrapText="1"/>
      <protection/>
    </xf>
    <xf numFmtId="3" fontId="17" fillId="39" borderId="31" xfId="0" applyNumberFormat="1" applyFont="1" applyFill="1" applyBorder="1" applyAlignment="1" applyProtection="1">
      <alignment horizontal="center" vertical="center" textRotation="90" wrapText="1"/>
      <protection/>
    </xf>
    <xf numFmtId="0" fontId="12" fillId="38" borderId="32" xfId="0" applyFont="1" applyFill="1" applyBorder="1" applyAlignment="1">
      <alignment horizontal="center" vertical="center" wrapText="1"/>
    </xf>
    <xf numFmtId="0" fontId="12" fillId="38" borderId="33" xfId="0" applyFont="1" applyFill="1" applyBorder="1" applyAlignment="1">
      <alignment horizontal="center" vertical="center" wrapText="1"/>
    </xf>
    <xf numFmtId="0" fontId="12" fillId="38" borderId="34" xfId="0" applyFont="1" applyFill="1" applyBorder="1" applyAlignment="1">
      <alignment horizontal="center" vertical="center" wrapText="1"/>
    </xf>
    <xf numFmtId="0" fontId="12" fillId="38" borderId="35" xfId="0" applyFont="1" applyFill="1" applyBorder="1" applyAlignment="1">
      <alignment horizontal="center" vertical="center" wrapText="1"/>
    </xf>
    <xf numFmtId="0" fontId="12" fillId="38" borderId="36" xfId="0" applyFont="1" applyFill="1" applyBorder="1" applyAlignment="1">
      <alignment horizontal="center" vertical="center" wrapText="1"/>
    </xf>
    <xf numFmtId="3" fontId="12" fillId="34" borderId="13" xfId="0" applyNumberFormat="1" applyFont="1" applyFill="1" applyBorder="1" applyAlignment="1" applyProtection="1">
      <alignment horizontal="center" vertical="center" wrapText="1"/>
      <protection locked="0"/>
    </xf>
    <xf numFmtId="0" fontId="12" fillId="34" borderId="15" xfId="0" applyFont="1" applyFill="1" applyBorder="1" applyAlignment="1">
      <alignment horizontal="center" vertical="center" textRotation="90"/>
    </xf>
    <xf numFmtId="175" fontId="13" fillId="10" borderId="37" xfId="0" applyNumberFormat="1" applyFont="1" applyFill="1" applyBorder="1" applyAlignment="1">
      <alignment horizontal="center" vertical="center" wrapText="1"/>
    </xf>
    <xf numFmtId="0" fontId="12" fillId="38" borderId="24" xfId="0" applyFont="1" applyFill="1" applyBorder="1" applyAlignment="1">
      <alignment horizontal="center" vertical="center" textRotation="90" wrapText="1"/>
    </xf>
    <xf numFmtId="0" fontId="13" fillId="10" borderId="13" xfId="0" applyFont="1" applyFill="1" applyBorder="1" applyAlignment="1">
      <alignment horizontal="center" vertical="center" wrapText="1"/>
    </xf>
    <xf numFmtId="0" fontId="13" fillId="10" borderId="14" xfId="0" applyFont="1" applyFill="1" applyBorder="1" applyAlignment="1" applyProtection="1">
      <alignment horizontal="center" vertical="center" textRotation="90" wrapText="1"/>
      <protection locked="0"/>
    </xf>
    <xf numFmtId="0" fontId="13" fillId="10" borderId="15" xfId="0" applyFont="1" applyFill="1" applyBorder="1" applyAlignment="1" applyProtection="1">
      <alignment horizontal="center" vertical="center" textRotation="90" wrapText="1"/>
      <protection locked="0"/>
    </xf>
    <xf numFmtId="0" fontId="23" fillId="0" borderId="0" xfId="0" applyFont="1" applyAlignment="1">
      <alignment/>
    </xf>
    <xf numFmtId="0" fontId="23" fillId="0" borderId="0" xfId="0" applyFont="1" applyAlignment="1">
      <alignment horizontal="justify" vertical="center"/>
    </xf>
    <xf numFmtId="0" fontId="23" fillId="0" borderId="0" xfId="0" applyFont="1" applyAlignment="1">
      <alignment horizontal="justify" vertical="center" wrapText="1"/>
    </xf>
    <xf numFmtId="0" fontId="0" fillId="3" borderId="0" xfId="0" applyFill="1" applyAlignment="1">
      <alignment/>
    </xf>
    <xf numFmtId="0" fontId="0" fillId="5" borderId="0" xfId="0" applyFill="1" applyAlignment="1">
      <alignment/>
    </xf>
    <xf numFmtId="0" fontId="0" fillId="41" borderId="0" xfId="0" applyFill="1" applyAlignment="1">
      <alignment vertical="center"/>
    </xf>
    <xf numFmtId="0" fontId="0" fillId="41" borderId="0" xfId="0" applyFill="1" applyAlignment="1">
      <alignment/>
    </xf>
    <xf numFmtId="0" fontId="0" fillId="36" borderId="0" xfId="0" applyFill="1" applyAlignment="1">
      <alignment/>
    </xf>
    <xf numFmtId="0" fontId="0" fillId="42" borderId="0" xfId="0" applyFill="1" applyAlignment="1">
      <alignment/>
    </xf>
    <xf numFmtId="0" fontId="0" fillId="0" borderId="0" xfId="0" applyFill="1" applyAlignment="1">
      <alignment/>
    </xf>
    <xf numFmtId="0" fontId="0" fillId="0" borderId="0" xfId="0" applyFill="1" applyAlignment="1">
      <alignment vertical="center"/>
    </xf>
    <xf numFmtId="0" fontId="0" fillId="0" borderId="21" xfId="0" applyFill="1" applyBorder="1" applyAlignment="1">
      <alignment/>
    </xf>
    <xf numFmtId="0" fontId="32" fillId="43" borderId="21" xfId="0" applyFont="1" applyFill="1" applyBorder="1" applyAlignment="1">
      <alignment horizontal="justify" vertical="center" wrapText="1"/>
    </xf>
    <xf numFmtId="0" fontId="32" fillId="43" borderId="21" xfId="0" applyFont="1" applyFill="1" applyBorder="1" applyAlignment="1">
      <alignment horizontal="center" vertical="center" wrapText="1"/>
    </xf>
    <xf numFmtId="0" fontId="32" fillId="43" borderId="21" xfId="0" applyFont="1" applyFill="1" applyBorder="1" applyAlignment="1">
      <alignment horizontal="justify" vertical="center"/>
    </xf>
    <xf numFmtId="0" fontId="1" fillId="41" borderId="21" xfId="0" applyFont="1" applyFill="1" applyBorder="1" applyAlignment="1">
      <alignment horizontal="justify" vertical="center"/>
    </xf>
    <xf numFmtId="0" fontId="1" fillId="41" borderId="21" xfId="0" applyFont="1" applyFill="1" applyBorder="1" applyAlignment="1">
      <alignment horizontal="justify" vertical="center" wrapText="1"/>
    </xf>
    <xf numFmtId="0" fontId="1" fillId="41" borderId="21" xfId="0" applyFont="1" applyFill="1" applyBorder="1" applyAlignment="1">
      <alignment horizontal="center" vertical="center" wrapText="1"/>
    </xf>
    <xf numFmtId="0" fontId="1" fillId="35" borderId="21" xfId="0" applyFont="1" applyFill="1" applyBorder="1" applyAlignment="1">
      <alignment horizontal="justify" vertical="center"/>
    </xf>
    <xf numFmtId="0" fontId="1" fillId="44" borderId="35" xfId="0" applyFont="1" applyFill="1" applyBorder="1" applyAlignment="1">
      <alignment horizontal="justify" vertical="center"/>
    </xf>
    <xf numFmtId="0" fontId="1" fillId="44" borderId="12" xfId="0" applyFont="1" applyFill="1" applyBorder="1" applyAlignment="1">
      <alignment horizontal="center" vertical="center" wrapText="1"/>
    </xf>
    <xf numFmtId="0" fontId="1" fillId="44" borderId="21" xfId="0" applyFont="1" applyFill="1" applyBorder="1" applyAlignment="1">
      <alignment horizontal="justify" vertical="center" wrapText="1"/>
    </xf>
    <xf numFmtId="0" fontId="34" fillId="44" borderId="21" xfId="0" applyFont="1" applyFill="1" applyBorder="1" applyAlignment="1">
      <alignment horizontal="justify" vertical="center" wrapText="1"/>
    </xf>
    <xf numFmtId="0" fontId="34" fillId="44" borderId="21" xfId="0" applyFont="1" applyFill="1" applyBorder="1" applyAlignment="1">
      <alignment horizontal="center" vertical="center" wrapText="1"/>
    </xf>
    <xf numFmtId="0" fontId="1" fillId="44" borderId="21" xfId="0" applyFont="1" applyFill="1" applyBorder="1" applyAlignment="1">
      <alignment horizontal="center" vertical="center" wrapText="1"/>
    </xf>
    <xf numFmtId="0" fontId="1" fillId="44" borderId="25" xfId="0" applyFont="1" applyFill="1" applyBorder="1" applyAlignment="1">
      <alignment horizontal="center" vertical="center" wrapText="1"/>
    </xf>
    <xf numFmtId="0" fontId="1" fillId="44" borderId="12" xfId="0" applyFont="1" applyFill="1" applyBorder="1" applyAlignment="1">
      <alignment horizontal="justify" vertical="center" wrapText="1"/>
    </xf>
    <xf numFmtId="0" fontId="34" fillId="44" borderId="25" xfId="0" applyFont="1" applyFill="1" applyBorder="1" applyAlignment="1">
      <alignment horizontal="justify" vertical="center" wrapText="1"/>
    </xf>
    <xf numFmtId="9" fontId="34" fillId="44" borderId="25" xfId="0" applyNumberFormat="1" applyFont="1" applyFill="1" applyBorder="1" applyAlignment="1">
      <alignment horizontal="center" vertical="center" wrapText="1"/>
    </xf>
    <xf numFmtId="0" fontId="34" fillId="44" borderId="25" xfId="0" applyFont="1" applyFill="1" applyBorder="1" applyAlignment="1">
      <alignment horizontal="center" vertical="center" wrapText="1"/>
    </xf>
    <xf numFmtId="4" fontId="36" fillId="44" borderId="25" xfId="0" applyNumberFormat="1" applyFont="1" applyFill="1" applyBorder="1" applyAlignment="1">
      <alignment horizontal="justify" vertical="center" wrapText="1"/>
    </xf>
    <xf numFmtId="4" fontId="36" fillId="44" borderId="21" xfId="0" applyNumberFormat="1" applyFont="1" applyFill="1" applyBorder="1" applyAlignment="1">
      <alignment horizontal="justify" vertical="center" wrapText="1"/>
    </xf>
    <xf numFmtId="1" fontId="34" fillId="44" borderId="21" xfId="0" applyNumberFormat="1" applyFont="1" applyFill="1" applyBorder="1" applyAlignment="1">
      <alignment horizontal="justify" vertical="center" wrapText="1"/>
    </xf>
    <xf numFmtId="1" fontId="36" fillId="44" borderId="21" xfId="0" applyNumberFormat="1" applyFont="1" applyFill="1" applyBorder="1" applyAlignment="1">
      <alignment horizontal="justify" vertical="center" wrapText="1"/>
    </xf>
    <xf numFmtId="1" fontId="1" fillId="44" borderId="21" xfId="0" applyNumberFormat="1" applyFont="1" applyFill="1" applyBorder="1" applyAlignment="1">
      <alignment horizontal="justify" vertical="center" wrapText="1"/>
    </xf>
    <xf numFmtId="0" fontId="34" fillId="44" borderId="12" xfId="0" applyFont="1" applyFill="1" applyBorder="1" applyAlignment="1">
      <alignment horizontal="center" vertical="center" wrapText="1"/>
    </xf>
    <xf numFmtId="1" fontId="34" fillId="44" borderId="12" xfId="0" applyNumberFormat="1" applyFont="1" applyFill="1" applyBorder="1" applyAlignment="1">
      <alignment horizontal="justify" vertical="center" wrapText="1"/>
    </xf>
    <xf numFmtId="1" fontId="36" fillId="44" borderId="12" xfId="0" applyNumberFormat="1" applyFont="1" applyFill="1" applyBorder="1" applyAlignment="1">
      <alignment horizontal="justify" vertical="center" wrapText="1"/>
    </xf>
    <xf numFmtId="1" fontId="1" fillId="44" borderId="12" xfId="0" applyNumberFormat="1" applyFont="1" applyFill="1" applyBorder="1" applyAlignment="1">
      <alignment horizontal="justify" vertical="center" wrapText="1"/>
    </xf>
    <xf numFmtId="0" fontId="34" fillId="44" borderId="24" xfId="0" applyFont="1" applyFill="1" applyBorder="1" applyAlignment="1">
      <alignment horizontal="center" vertical="center" wrapText="1"/>
    </xf>
    <xf numFmtId="1" fontId="34" fillId="44" borderId="24" xfId="0" applyNumberFormat="1" applyFont="1" applyFill="1" applyBorder="1" applyAlignment="1">
      <alignment horizontal="justify" vertical="center" wrapText="1"/>
    </xf>
    <xf numFmtId="1" fontId="36" fillId="44" borderId="24" xfId="0" applyNumberFormat="1" applyFont="1" applyFill="1" applyBorder="1" applyAlignment="1">
      <alignment horizontal="justify" vertical="center" wrapText="1"/>
    </xf>
    <xf numFmtId="1" fontId="34" fillId="41" borderId="21" xfId="0" applyNumberFormat="1" applyFont="1" applyFill="1" applyBorder="1" applyAlignment="1">
      <alignment horizontal="justify" vertical="center" wrapText="1"/>
    </xf>
    <xf numFmtId="0" fontId="34" fillId="41" borderId="21" xfId="0" applyFont="1" applyFill="1" applyBorder="1" applyAlignment="1">
      <alignment horizontal="center" vertical="center" wrapText="1"/>
    </xf>
    <xf numFmtId="1" fontId="36" fillId="41" borderId="21" xfId="0" applyNumberFormat="1" applyFont="1" applyFill="1" applyBorder="1" applyAlignment="1">
      <alignment horizontal="justify" vertical="center" wrapText="1"/>
    </xf>
    <xf numFmtId="0" fontId="1" fillId="41" borderId="35" xfId="0" applyFont="1" applyFill="1" applyBorder="1" applyAlignment="1">
      <alignment horizontal="justify" vertical="center"/>
    </xf>
    <xf numFmtId="0" fontId="26" fillId="41" borderId="21" xfId="0" applyFont="1" applyFill="1" applyBorder="1" applyAlignment="1">
      <alignment horizontal="center" vertical="center" wrapText="1"/>
    </xf>
    <xf numFmtId="1" fontId="1" fillId="41" borderId="21" xfId="0" applyNumberFormat="1" applyFont="1" applyFill="1" applyBorder="1" applyAlignment="1">
      <alignment horizontal="justify" vertical="center" wrapText="1"/>
    </xf>
    <xf numFmtId="1" fontId="1" fillId="41" borderId="21" xfId="0" applyNumberFormat="1" applyFont="1" applyFill="1" applyBorder="1" applyAlignment="1">
      <alignment horizontal="justify" vertical="center"/>
    </xf>
    <xf numFmtId="9" fontId="1" fillId="41" borderId="21" xfId="0" applyNumberFormat="1" applyFont="1" applyFill="1" applyBorder="1" applyAlignment="1">
      <alignment horizontal="center" vertical="center" wrapText="1"/>
    </xf>
    <xf numFmtId="0" fontId="1" fillId="3" borderId="35" xfId="0" applyFont="1" applyFill="1" applyBorder="1" applyAlignment="1">
      <alignment horizontal="justify" vertical="center"/>
    </xf>
    <xf numFmtId="0" fontId="1" fillId="3" borderId="21" xfId="0" applyFont="1" applyFill="1" applyBorder="1" applyAlignment="1">
      <alignment horizontal="justify" vertical="center"/>
    </xf>
    <xf numFmtId="0" fontId="1" fillId="3" borderId="21" xfId="0" applyFont="1" applyFill="1" applyBorder="1" applyAlignment="1">
      <alignment horizontal="center" vertical="center" wrapText="1"/>
    </xf>
    <xf numFmtId="1" fontId="1" fillId="3" borderId="21" xfId="0" applyNumberFormat="1" applyFont="1" applyFill="1" applyBorder="1" applyAlignment="1">
      <alignment horizontal="justify" vertical="center"/>
    </xf>
    <xf numFmtId="0" fontId="1" fillId="3" borderId="21" xfId="0" applyFont="1" applyFill="1" applyBorder="1" applyAlignment="1">
      <alignment horizontal="center" vertical="center"/>
    </xf>
    <xf numFmtId="0" fontId="1" fillId="36" borderId="35" xfId="0" applyFont="1" applyFill="1" applyBorder="1" applyAlignment="1">
      <alignment horizontal="justify" vertical="center"/>
    </xf>
    <xf numFmtId="0" fontId="1" fillId="36" borderId="21" xfId="0" applyFont="1" applyFill="1" applyBorder="1" applyAlignment="1">
      <alignment horizontal="justify" vertical="center"/>
    </xf>
    <xf numFmtId="0" fontId="1" fillId="36" borderId="21" xfId="0" applyFont="1" applyFill="1" applyBorder="1" applyAlignment="1">
      <alignment horizontal="center" vertical="center"/>
    </xf>
    <xf numFmtId="1" fontId="1" fillId="36" borderId="21" xfId="0" applyNumberFormat="1" applyFont="1" applyFill="1" applyBorder="1" applyAlignment="1">
      <alignment horizontal="justify" vertical="center"/>
    </xf>
    <xf numFmtId="0" fontId="1" fillId="36" borderId="23" xfId="0" applyFont="1" applyFill="1" applyBorder="1" applyAlignment="1">
      <alignment horizontal="justify" vertical="center"/>
    </xf>
    <xf numFmtId="0" fontId="1" fillId="36" borderId="12" xfId="0" applyFont="1" applyFill="1" applyBorder="1" applyAlignment="1">
      <alignment horizontal="justify" vertical="center"/>
    </xf>
    <xf numFmtId="0" fontId="1" fillId="42" borderId="35" xfId="0" applyFont="1" applyFill="1" applyBorder="1" applyAlignment="1">
      <alignment horizontal="justify" vertical="center"/>
    </xf>
    <xf numFmtId="0" fontId="1" fillId="42" borderId="21" xfId="0" applyFont="1" applyFill="1" applyBorder="1" applyAlignment="1">
      <alignment horizontal="justify" vertical="center"/>
    </xf>
    <xf numFmtId="0" fontId="1" fillId="18" borderId="35" xfId="0" applyFont="1" applyFill="1" applyBorder="1" applyAlignment="1">
      <alignment horizontal="justify" vertical="center"/>
    </xf>
    <xf numFmtId="0" fontId="1" fillId="18" borderId="21" xfId="0" applyFont="1" applyFill="1" applyBorder="1" applyAlignment="1">
      <alignment horizontal="justify" vertical="center"/>
    </xf>
    <xf numFmtId="0" fontId="1" fillId="18" borderId="21" xfId="0" applyFont="1" applyFill="1" applyBorder="1" applyAlignment="1">
      <alignment horizontal="center" vertical="center"/>
    </xf>
    <xf numFmtId="0" fontId="1" fillId="32" borderId="35" xfId="0" applyFont="1" applyFill="1" applyBorder="1" applyAlignment="1">
      <alignment horizontal="justify" vertical="center"/>
    </xf>
    <xf numFmtId="0" fontId="1" fillId="32" borderId="21" xfId="0" applyFont="1" applyFill="1" applyBorder="1" applyAlignment="1">
      <alignment horizontal="justify" vertical="center"/>
    </xf>
    <xf numFmtId="0" fontId="1" fillId="32" borderId="21" xfId="0" applyFont="1" applyFill="1" applyBorder="1" applyAlignment="1">
      <alignment horizontal="center" vertical="center"/>
    </xf>
    <xf numFmtId="0" fontId="1" fillId="32" borderId="23" xfId="0" applyFont="1" applyFill="1" applyBorder="1" applyAlignment="1">
      <alignment horizontal="justify" vertical="center"/>
    </xf>
    <xf numFmtId="0" fontId="1" fillId="32" borderId="12" xfId="0" applyFont="1" applyFill="1" applyBorder="1" applyAlignment="1">
      <alignment horizontal="justify" vertical="center"/>
    </xf>
    <xf numFmtId="0" fontId="1" fillId="45" borderId="21" xfId="0" applyFont="1" applyFill="1" applyBorder="1" applyAlignment="1">
      <alignment horizontal="justify" vertical="center"/>
    </xf>
    <xf numFmtId="0" fontId="1" fillId="45" borderId="21" xfId="0" applyFont="1" applyFill="1" applyBorder="1" applyAlignment="1">
      <alignment horizontal="center" vertical="center"/>
    </xf>
    <xf numFmtId="0" fontId="1" fillId="0" borderId="38" xfId="0" applyFont="1" applyBorder="1" applyAlignment="1">
      <alignment/>
    </xf>
    <xf numFmtId="0" fontId="1" fillId="0" borderId="0" xfId="0" applyFont="1" applyAlignment="1">
      <alignment/>
    </xf>
    <xf numFmtId="0" fontId="1" fillId="0" borderId="39" xfId="0" applyFont="1" applyBorder="1" applyAlignment="1">
      <alignment/>
    </xf>
    <xf numFmtId="0" fontId="1" fillId="4" borderId="21" xfId="0" applyFont="1" applyFill="1" applyBorder="1" applyAlignment="1">
      <alignment horizontal="justify" vertical="center" wrapText="1"/>
    </xf>
    <xf numFmtId="0" fontId="1" fillId="4" borderId="21" xfId="0" applyFont="1" applyFill="1" applyBorder="1" applyAlignment="1">
      <alignment horizontal="justify" vertical="center"/>
    </xf>
    <xf numFmtId="0" fontId="32" fillId="4" borderId="21" xfId="0" applyFont="1" applyFill="1" applyBorder="1" applyAlignment="1">
      <alignment horizontal="center" vertical="center" wrapText="1"/>
    </xf>
    <xf numFmtId="0" fontId="32" fillId="4" borderId="21" xfId="0" applyFont="1" applyFill="1" applyBorder="1" applyAlignment="1">
      <alignment horizontal="justify" vertical="center" wrapText="1"/>
    </xf>
    <xf numFmtId="4" fontId="32" fillId="4" borderId="21" xfId="0" applyNumberFormat="1" applyFont="1" applyFill="1" applyBorder="1" applyAlignment="1">
      <alignment horizontal="justify" vertical="center" wrapText="1"/>
    </xf>
    <xf numFmtId="0" fontId="1" fillId="4" borderId="21" xfId="0" applyFont="1" applyFill="1" applyBorder="1" applyAlignment="1">
      <alignment horizontal="center" vertical="center" wrapText="1"/>
    </xf>
    <xf numFmtId="0" fontId="1" fillId="44" borderId="21" xfId="0" applyFont="1" applyFill="1" applyBorder="1" applyAlignment="1">
      <alignment horizontal="justify" vertical="center"/>
    </xf>
    <xf numFmtId="0" fontId="1" fillId="44" borderId="21" xfId="0" applyFont="1" applyFill="1" applyBorder="1" applyAlignment="1">
      <alignment horizontal="center" vertical="center"/>
    </xf>
    <xf numFmtId="0" fontId="1" fillId="0" borderId="0" xfId="0" applyFont="1" applyBorder="1" applyAlignment="1">
      <alignment/>
    </xf>
    <xf numFmtId="0" fontId="1" fillId="36" borderId="21" xfId="0" applyFont="1" applyFill="1" applyBorder="1" applyAlignment="1">
      <alignment horizontal="center" vertical="center" wrapText="1"/>
    </xf>
    <xf numFmtId="0" fontId="68" fillId="36" borderId="21" xfId="0" applyFont="1" applyFill="1" applyBorder="1" applyAlignment="1">
      <alignment horizontal="center" vertical="center" wrapText="1"/>
    </xf>
    <xf numFmtId="0" fontId="1" fillId="0" borderId="40" xfId="0" applyFont="1" applyBorder="1" applyAlignment="1">
      <alignment/>
    </xf>
    <xf numFmtId="0" fontId="1" fillId="0" borderId="41" xfId="0" applyFont="1" applyBorder="1" applyAlignment="1">
      <alignment/>
    </xf>
    <xf numFmtId="0" fontId="1" fillId="0" borderId="35" xfId="0" applyFont="1" applyBorder="1" applyAlignment="1">
      <alignment horizontal="justify" vertical="center"/>
    </xf>
    <xf numFmtId="0" fontId="1" fillId="0" borderId="21" xfId="0" applyFont="1" applyBorder="1" applyAlignment="1">
      <alignment horizontal="justify" vertical="center"/>
    </xf>
    <xf numFmtId="0" fontId="1" fillId="0" borderId="42" xfId="0" applyFont="1" applyBorder="1" applyAlignment="1">
      <alignment/>
    </xf>
    <xf numFmtId="0" fontId="23" fillId="0" borderId="0" xfId="0" applyFont="1" applyAlignment="1">
      <alignment horizontal="center" vertical="center"/>
    </xf>
    <xf numFmtId="0" fontId="33" fillId="43" borderId="43" xfId="58" applyFont="1" applyFill="1" applyBorder="1" applyAlignment="1" applyProtection="1">
      <alignment horizontal="center" vertical="center" wrapText="1"/>
      <protection/>
    </xf>
    <xf numFmtId="0" fontId="35" fillId="41" borderId="43" xfId="58" applyFont="1" applyFill="1" applyBorder="1" applyAlignment="1" applyProtection="1">
      <alignment horizontal="center" vertical="center" wrapText="1"/>
      <protection/>
    </xf>
    <xf numFmtId="0" fontId="34" fillId="44" borderId="44" xfId="0" applyFont="1" applyFill="1" applyBorder="1" applyAlignment="1">
      <alignment horizontal="center" vertical="center" wrapText="1"/>
    </xf>
    <xf numFmtId="0" fontId="34" fillId="44" borderId="0" xfId="0" applyFont="1" applyFill="1" applyBorder="1" applyAlignment="1">
      <alignment horizontal="center" vertical="center" wrapText="1"/>
    </xf>
    <xf numFmtId="0" fontId="34" fillId="44" borderId="45" xfId="0" applyFont="1" applyFill="1" applyBorder="1" applyAlignment="1">
      <alignment horizontal="center" vertical="center" wrapText="1"/>
    </xf>
    <xf numFmtId="0" fontId="34" fillId="44" borderId="43" xfId="0" applyFont="1" applyFill="1" applyBorder="1" applyAlignment="1">
      <alignment horizontal="center" vertical="center" wrapText="1"/>
    </xf>
    <xf numFmtId="0" fontId="34" fillId="44" borderId="46" xfId="0" applyFont="1" applyFill="1" applyBorder="1" applyAlignment="1">
      <alignment horizontal="center" vertical="center" wrapText="1"/>
    </xf>
    <xf numFmtId="0" fontId="1" fillId="44" borderId="24" xfId="0" applyFont="1" applyFill="1" applyBorder="1" applyAlignment="1">
      <alignment horizontal="center" vertical="center" wrapText="1"/>
    </xf>
    <xf numFmtId="0" fontId="37" fillId="41" borderId="21" xfId="0" applyFont="1" applyFill="1" applyBorder="1" applyAlignment="1">
      <alignment horizontal="center" vertical="center" wrapText="1"/>
    </xf>
    <xf numFmtId="0" fontId="34" fillId="41" borderId="0" xfId="0" applyFont="1" applyFill="1" applyBorder="1" applyAlignment="1">
      <alignment horizontal="center" vertical="center" wrapText="1"/>
    </xf>
    <xf numFmtId="0" fontId="4" fillId="41" borderId="21" xfId="0" applyFont="1" applyFill="1" applyBorder="1" applyAlignment="1">
      <alignment horizontal="center" vertical="center" wrapText="1"/>
    </xf>
    <xf numFmtId="0" fontId="37" fillId="41" borderId="25" xfId="0" applyFont="1" applyFill="1" applyBorder="1" applyAlignment="1">
      <alignment horizontal="center" vertical="center" wrapText="1"/>
    </xf>
    <xf numFmtId="0" fontId="38" fillId="41" borderId="21" xfId="0" applyFont="1" applyFill="1" applyBorder="1" applyAlignment="1">
      <alignment horizontal="center" vertical="center" wrapText="1"/>
    </xf>
    <xf numFmtId="0" fontId="1" fillId="4" borderId="21" xfId="0" applyFont="1" applyFill="1" applyBorder="1" applyAlignment="1">
      <alignment horizontal="center" vertical="center"/>
    </xf>
    <xf numFmtId="0" fontId="1" fillId="0" borderId="21" xfId="0" applyFont="1" applyBorder="1" applyAlignment="1">
      <alignment horizontal="center" vertical="center"/>
    </xf>
    <xf numFmtId="0" fontId="1" fillId="18" borderId="21" xfId="0" applyFont="1" applyFill="1" applyBorder="1" applyAlignment="1">
      <alignment horizontal="center" vertical="center" wrapText="1"/>
    </xf>
    <xf numFmtId="0" fontId="1" fillId="32" borderId="21" xfId="0" applyFont="1" applyFill="1" applyBorder="1" applyAlignment="1">
      <alignment horizontal="center" vertical="center" wrapText="1"/>
    </xf>
    <xf numFmtId="0" fontId="1" fillId="45" borderId="21" xfId="0" applyFont="1" applyFill="1" applyBorder="1" applyAlignment="1">
      <alignment horizontal="center" vertical="center" wrapText="1"/>
    </xf>
    <xf numFmtId="0" fontId="1" fillId="41" borderId="24" xfId="0" applyFont="1" applyFill="1" applyBorder="1" applyAlignment="1">
      <alignment horizontal="center" vertical="center" wrapText="1"/>
    </xf>
    <xf numFmtId="0" fontId="1" fillId="41" borderId="12" xfId="0" applyFont="1" applyFill="1" applyBorder="1" applyAlignment="1">
      <alignment horizontal="center" vertical="center" wrapText="1"/>
    </xf>
    <xf numFmtId="0" fontId="1" fillId="41" borderId="47" xfId="0" applyFont="1" applyFill="1" applyBorder="1" applyAlignment="1">
      <alignment horizontal="center" vertical="center" wrapText="1"/>
    </xf>
    <xf numFmtId="0" fontId="26" fillId="0" borderId="48" xfId="0" applyFont="1" applyBorder="1" applyAlignment="1">
      <alignment horizontal="center" vertical="center" textRotation="90" wrapText="1"/>
    </xf>
    <xf numFmtId="0" fontId="32" fillId="43" borderId="49" xfId="0" applyFont="1" applyFill="1" applyBorder="1" applyAlignment="1">
      <alignment horizontal="center" vertical="center" wrapText="1"/>
    </xf>
    <xf numFmtId="0" fontId="1" fillId="41" borderId="49" xfId="0" applyFont="1" applyFill="1" applyBorder="1" applyAlignment="1">
      <alignment horizontal="center" vertical="center" wrapText="1"/>
    </xf>
    <xf numFmtId="0" fontId="33" fillId="43" borderId="12" xfId="58" applyFont="1" applyFill="1" applyBorder="1" applyAlignment="1" applyProtection="1">
      <alignment horizontal="center" vertical="center" wrapText="1"/>
      <protection/>
    </xf>
    <xf numFmtId="0" fontId="35" fillId="41" borderId="12" xfId="58" applyFont="1" applyFill="1" applyBorder="1" applyAlignment="1" applyProtection="1">
      <alignment horizontal="center" vertical="center" wrapText="1"/>
      <protection/>
    </xf>
    <xf numFmtId="0" fontId="1" fillId="41" borderId="35" xfId="0" applyFont="1" applyFill="1" applyBorder="1" applyAlignment="1">
      <alignment horizontal="center" vertical="center" wrapText="1"/>
    </xf>
    <xf numFmtId="0" fontId="1" fillId="41" borderId="17" xfId="0" applyFont="1" applyFill="1" applyBorder="1" applyAlignment="1">
      <alignment horizontal="center" vertical="center" wrapText="1"/>
    </xf>
    <xf numFmtId="0" fontId="1" fillId="41" borderId="18"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5" borderId="18" xfId="0" applyFont="1" applyFill="1" applyBorder="1" applyAlignment="1">
      <alignment horizontal="center" vertical="center" wrapText="1"/>
    </xf>
    <xf numFmtId="0" fontId="1" fillId="35" borderId="50" xfId="0" applyFont="1" applyFill="1" applyBorder="1" applyAlignment="1">
      <alignment horizontal="center" vertical="center" wrapText="1"/>
    </xf>
    <xf numFmtId="0" fontId="1" fillId="35" borderId="27" xfId="0" applyFont="1" applyFill="1" applyBorder="1" applyAlignment="1">
      <alignment horizontal="center" vertical="center" wrapText="1"/>
    </xf>
    <xf numFmtId="0" fontId="1" fillId="35" borderId="51" xfId="0" applyFont="1" applyFill="1" applyBorder="1" applyAlignment="1">
      <alignment horizontal="center" vertical="center" wrapText="1"/>
    </xf>
    <xf numFmtId="0" fontId="1" fillId="44" borderId="18" xfId="0" applyFont="1" applyFill="1" applyBorder="1" applyAlignment="1">
      <alignment horizontal="center" vertical="center" wrapText="1"/>
    </xf>
    <xf numFmtId="0" fontId="1" fillId="44" borderId="27" xfId="0" applyFont="1" applyFill="1" applyBorder="1" applyAlignment="1">
      <alignment horizontal="center" vertical="center" wrapText="1"/>
    </xf>
    <xf numFmtId="0" fontId="34" fillId="41" borderId="18" xfId="0" applyFont="1" applyFill="1" applyBorder="1" applyAlignment="1">
      <alignment horizontal="center" vertical="center" wrapText="1"/>
    </xf>
    <xf numFmtId="0" fontId="4" fillId="41" borderId="18" xfId="0" applyFont="1" applyFill="1" applyBorder="1" applyAlignment="1">
      <alignment horizontal="center" vertical="center" wrapText="1"/>
    </xf>
    <xf numFmtId="0" fontId="34" fillId="41" borderId="19" xfId="0" applyFont="1" applyFill="1" applyBorder="1" applyAlignment="1">
      <alignment horizontal="center" vertical="center" wrapText="1"/>
    </xf>
    <xf numFmtId="0" fontId="32" fillId="43" borderId="30" xfId="0" applyFont="1" applyFill="1" applyBorder="1" applyAlignment="1">
      <alignment horizontal="center" vertical="center" wrapText="1"/>
    </xf>
    <xf numFmtId="0" fontId="32" fillId="43" borderId="52" xfId="0" applyFont="1" applyFill="1" applyBorder="1" applyAlignment="1">
      <alignment horizontal="center" vertical="center" wrapText="1"/>
    </xf>
    <xf numFmtId="0" fontId="33" fillId="43" borderId="18" xfId="58" applyFont="1" applyFill="1" applyBorder="1" applyAlignment="1" applyProtection="1">
      <alignment horizontal="center" vertical="center" wrapText="1"/>
      <protection/>
    </xf>
    <xf numFmtId="0" fontId="32" fillId="43" borderId="20" xfId="0" applyFont="1" applyFill="1" applyBorder="1" applyAlignment="1">
      <alignment horizontal="center" vertical="center" wrapText="1"/>
    </xf>
    <xf numFmtId="0" fontId="34" fillId="43" borderId="20" xfId="0" applyFont="1" applyFill="1" applyBorder="1" applyAlignment="1">
      <alignment horizontal="center" vertical="center" wrapText="1"/>
    </xf>
    <xf numFmtId="0" fontId="32" fillId="43" borderId="53" xfId="0" applyFont="1" applyFill="1" applyBorder="1" applyAlignment="1">
      <alignment horizontal="center" vertical="center" wrapText="1"/>
    </xf>
    <xf numFmtId="0" fontId="32" fillId="43" borderId="22" xfId="0" applyFont="1" applyFill="1" applyBorder="1" applyAlignment="1">
      <alignment horizontal="center" vertical="center" wrapText="1"/>
    </xf>
    <xf numFmtId="0" fontId="32" fillId="43" borderId="54" xfId="0" applyFont="1" applyFill="1" applyBorder="1" applyAlignment="1">
      <alignment horizontal="center" vertical="center" wrapText="1"/>
    </xf>
    <xf numFmtId="0" fontId="32" fillId="43" borderId="29" xfId="0" applyFont="1" applyFill="1" applyBorder="1" applyAlignment="1">
      <alignment horizontal="center" vertical="center" wrapText="1"/>
    </xf>
    <xf numFmtId="0" fontId="32" fillId="43" borderId="55" xfId="0" applyFont="1" applyFill="1" applyBorder="1" applyAlignment="1">
      <alignment horizontal="center" vertical="center" wrapText="1"/>
    </xf>
    <xf numFmtId="0" fontId="33" fillId="43" borderId="28" xfId="58" applyFont="1" applyFill="1" applyBorder="1" applyAlignment="1" applyProtection="1">
      <alignment horizontal="center" vertical="center" wrapText="1"/>
      <protection/>
    </xf>
    <xf numFmtId="0" fontId="32" fillId="43" borderId="28" xfId="0" applyFont="1" applyFill="1" applyBorder="1" applyAlignment="1">
      <alignment horizontal="center" vertical="center" wrapText="1"/>
    </xf>
    <xf numFmtId="0" fontId="33" fillId="43" borderId="10" xfId="58" applyFont="1" applyFill="1" applyBorder="1" applyAlignment="1" applyProtection="1">
      <alignment horizontal="center" vertical="center" wrapText="1"/>
      <protection/>
    </xf>
    <xf numFmtId="0" fontId="32" fillId="43" borderId="56" xfId="0" applyFont="1" applyFill="1" applyBorder="1" applyAlignment="1">
      <alignment horizontal="center" vertical="center" wrapText="1"/>
    </xf>
    <xf numFmtId="0" fontId="32" fillId="43" borderId="35" xfId="0" applyFont="1" applyFill="1" applyBorder="1" applyAlignment="1">
      <alignment horizontal="justify" vertical="center"/>
    </xf>
    <xf numFmtId="0" fontId="32" fillId="43" borderId="53" xfId="0" applyFont="1" applyFill="1" applyBorder="1" applyAlignment="1">
      <alignment horizontal="justify" vertical="center"/>
    </xf>
    <xf numFmtId="0" fontId="32" fillId="43" borderId="28" xfId="0" applyFont="1" applyFill="1" applyBorder="1" applyAlignment="1">
      <alignment horizontal="justify" vertical="center" wrapText="1"/>
    </xf>
    <xf numFmtId="0" fontId="32" fillId="43" borderId="30" xfId="0" applyFont="1" applyFill="1" applyBorder="1" applyAlignment="1">
      <alignment horizontal="justify" vertical="center"/>
    </xf>
    <xf numFmtId="0" fontId="32" fillId="43" borderId="20" xfId="0" applyFont="1" applyFill="1" applyBorder="1" applyAlignment="1">
      <alignment horizontal="justify" vertical="center"/>
    </xf>
    <xf numFmtId="0" fontId="32" fillId="43" borderId="22" xfId="0" applyFont="1" applyFill="1" applyBorder="1" applyAlignment="1">
      <alignment horizontal="justify" vertical="center" wrapText="1"/>
    </xf>
    <xf numFmtId="0" fontId="32" fillId="43" borderId="54" xfId="0" applyFont="1" applyFill="1" applyBorder="1" applyAlignment="1">
      <alignment horizontal="justify" vertical="center"/>
    </xf>
    <xf numFmtId="0" fontId="32" fillId="43" borderId="29" xfId="0" applyFont="1" applyFill="1" applyBorder="1" applyAlignment="1">
      <alignment horizontal="justify" vertical="center" wrapText="1"/>
    </xf>
    <xf numFmtId="0" fontId="32" fillId="43" borderId="28" xfId="0" applyFont="1" applyFill="1" applyBorder="1" applyAlignment="1">
      <alignment horizontal="justify" vertical="center"/>
    </xf>
    <xf numFmtId="0" fontId="32" fillId="43" borderId="56" xfId="0" applyFont="1" applyFill="1" applyBorder="1" applyAlignment="1">
      <alignment horizontal="justify" vertical="center"/>
    </xf>
    <xf numFmtId="0" fontId="1" fillId="41" borderId="30" xfId="0" applyFont="1" applyFill="1" applyBorder="1" applyAlignment="1">
      <alignment horizontal="center" vertical="center" wrapText="1"/>
    </xf>
    <xf numFmtId="0" fontId="1" fillId="41" borderId="52" xfId="0" applyFont="1" applyFill="1" applyBorder="1" applyAlignment="1">
      <alignment horizontal="center" vertical="center" wrapText="1"/>
    </xf>
    <xf numFmtId="0" fontId="35" fillId="41" borderId="18" xfId="58" applyFont="1" applyFill="1" applyBorder="1" applyAlignment="1" applyProtection="1">
      <alignment horizontal="center" vertical="center" wrapText="1"/>
      <protection/>
    </xf>
    <xf numFmtId="0" fontId="1" fillId="41" borderId="20" xfId="0" applyFont="1" applyFill="1" applyBorder="1" applyAlignment="1">
      <alignment horizontal="center" vertical="center" wrapText="1"/>
    </xf>
    <xf numFmtId="0" fontId="35" fillId="41" borderId="57" xfId="58" applyFont="1" applyFill="1" applyBorder="1" applyAlignment="1" applyProtection="1">
      <alignment horizontal="center" vertical="center" wrapText="1"/>
      <protection/>
    </xf>
    <xf numFmtId="0" fontId="1" fillId="41" borderId="53" xfId="0" applyFont="1" applyFill="1" applyBorder="1" applyAlignment="1">
      <alignment horizontal="center" vertical="center" wrapText="1"/>
    </xf>
    <xf numFmtId="0" fontId="1" fillId="41" borderId="22" xfId="0" applyFont="1" applyFill="1" applyBorder="1" applyAlignment="1">
      <alignment horizontal="center" vertical="center" wrapText="1"/>
    </xf>
    <xf numFmtId="0" fontId="1" fillId="41" borderId="54" xfId="0" applyFont="1" applyFill="1" applyBorder="1" applyAlignment="1">
      <alignment horizontal="center" vertical="center" wrapText="1"/>
    </xf>
    <xf numFmtId="0" fontId="1" fillId="41" borderId="29" xfId="0" applyFont="1" applyFill="1" applyBorder="1" applyAlignment="1">
      <alignment horizontal="center" vertical="center" wrapText="1"/>
    </xf>
    <xf numFmtId="0" fontId="1" fillId="41" borderId="55" xfId="0" applyFont="1" applyFill="1" applyBorder="1" applyAlignment="1">
      <alignment horizontal="center" vertical="center" wrapText="1"/>
    </xf>
    <xf numFmtId="0" fontId="35" fillId="41" borderId="28" xfId="58" applyFont="1" applyFill="1" applyBorder="1" applyAlignment="1" applyProtection="1">
      <alignment horizontal="center" vertical="center" wrapText="1"/>
      <protection/>
    </xf>
    <xf numFmtId="0" fontId="1" fillId="41" borderId="28" xfId="0" applyFont="1" applyFill="1" applyBorder="1" applyAlignment="1">
      <alignment horizontal="center" vertical="center" wrapText="1"/>
    </xf>
    <xf numFmtId="0" fontId="35" fillId="41" borderId="10" xfId="58" applyFont="1" applyFill="1" applyBorder="1" applyAlignment="1" applyProtection="1">
      <alignment horizontal="center" vertical="center" wrapText="1"/>
      <protection/>
    </xf>
    <xf numFmtId="0" fontId="1" fillId="41" borderId="56" xfId="0" applyFont="1" applyFill="1" applyBorder="1" applyAlignment="1">
      <alignment horizontal="center" vertical="center" wrapText="1"/>
    </xf>
    <xf numFmtId="0" fontId="1" fillId="35" borderId="52" xfId="0" applyFont="1" applyFill="1" applyBorder="1" applyAlignment="1">
      <alignment horizontal="center" vertical="center" wrapText="1"/>
    </xf>
    <xf numFmtId="0" fontId="35" fillId="35" borderId="18" xfId="58" applyFont="1" applyFill="1" applyBorder="1" applyAlignment="1" applyProtection="1">
      <alignment horizontal="center" vertical="center" wrapText="1"/>
      <protection/>
    </xf>
    <xf numFmtId="0" fontId="34" fillId="35" borderId="18" xfId="0" applyFont="1" applyFill="1" applyBorder="1" applyAlignment="1">
      <alignment horizontal="center" vertical="center" wrapText="1"/>
    </xf>
    <xf numFmtId="0" fontId="34" fillId="35" borderId="57" xfId="0" applyFont="1" applyFill="1" applyBorder="1" applyAlignment="1">
      <alignment horizontal="center" vertical="center" wrapText="1"/>
    </xf>
    <xf numFmtId="0" fontId="1" fillId="35" borderId="20" xfId="0" applyFont="1" applyFill="1" applyBorder="1" applyAlignment="1">
      <alignment horizontal="center" vertical="center" wrapText="1"/>
    </xf>
    <xf numFmtId="0" fontId="1" fillId="35" borderId="53" xfId="0" applyFont="1" applyFill="1" applyBorder="1" applyAlignment="1">
      <alignment horizontal="center" vertical="center" wrapText="1"/>
    </xf>
    <xf numFmtId="0" fontId="1" fillId="35" borderId="29" xfId="0" applyFont="1" applyFill="1" applyBorder="1" applyAlignment="1">
      <alignment horizontal="center" vertical="center" wrapText="1"/>
    </xf>
    <xf numFmtId="0" fontId="1" fillId="35" borderId="55" xfId="0" applyFont="1" applyFill="1" applyBorder="1" applyAlignment="1">
      <alignment horizontal="center" vertical="center" wrapText="1"/>
    </xf>
    <xf numFmtId="0" fontId="35" fillId="35" borderId="28" xfId="58" applyFont="1" applyFill="1" applyBorder="1" applyAlignment="1" applyProtection="1">
      <alignment horizontal="center" vertical="center" wrapText="1"/>
      <protection/>
    </xf>
    <xf numFmtId="0" fontId="1" fillId="35" borderId="28" xfId="0" applyFont="1" applyFill="1" applyBorder="1" applyAlignment="1">
      <alignment horizontal="center" vertical="center" wrapText="1"/>
    </xf>
    <xf numFmtId="0" fontId="35" fillId="35" borderId="10" xfId="58" applyFont="1" applyFill="1" applyBorder="1" applyAlignment="1" applyProtection="1">
      <alignment horizontal="center" vertical="center" wrapText="1"/>
      <protection/>
    </xf>
    <xf numFmtId="9" fontId="1" fillId="35" borderId="27" xfId="0" applyNumberFormat="1" applyFont="1" applyFill="1" applyBorder="1" applyAlignment="1">
      <alignment horizontal="center" vertical="center" wrapText="1"/>
    </xf>
    <xf numFmtId="0" fontId="34" fillId="44" borderId="35" xfId="0" applyFont="1" applyFill="1" applyBorder="1" applyAlignment="1">
      <alignment horizontal="center" vertical="center" wrapText="1"/>
    </xf>
    <xf numFmtId="0" fontId="34" fillId="44" borderId="33" xfId="0" applyFont="1" applyFill="1" applyBorder="1" applyAlignment="1">
      <alignment horizontal="center" vertical="center" wrapText="1"/>
    </xf>
    <xf numFmtId="0" fontId="34" fillId="44" borderId="23" xfId="0" applyFont="1" applyFill="1" applyBorder="1" applyAlignment="1">
      <alignment horizontal="center" vertical="center" wrapText="1"/>
    </xf>
    <xf numFmtId="0" fontId="34" fillId="44" borderId="47" xfId="0" applyFont="1" applyFill="1" applyBorder="1" applyAlignment="1">
      <alignment horizontal="center" vertical="center" wrapText="1"/>
    </xf>
    <xf numFmtId="0" fontId="1" fillId="44" borderId="30" xfId="0" applyFont="1" applyFill="1" applyBorder="1" applyAlignment="1">
      <alignment horizontal="center" vertical="center" wrapText="1"/>
    </xf>
    <xf numFmtId="0" fontId="1" fillId="44" borderId="20" xfId="0" applyFont="1" applyFill="1" applyBorder="1" applyAlignment="1">
      <alignment horizontal="center" vertical="center" wrapText="1"/>
    </xf>
    <xf numFmtId="0" fontId="35" fillId="44" borderId="20" xfId="58" applyFont="1" applyFill="1" applyBorder="1" applyAlignment="1" applyProtection="1">
      <alignment horizontal="center" vertical="center" wrapText="1"/>
      <protection/>
    </xf>
    <xf numFmtId="0" fontId="35" fillId="44" borderId="52" xfId="58" applyFont="1" applyFill="1" applyBorder="1" applyAlignment="1" applyProtection="1">
      <alignment horizontal="center" vertical="center" wrapText="1"/>
      <protection/>
    </xf>
    <xf numFmtId="0" fontId="34" fillId="44" borderId="20" xfId="0" applyFont="1" applyFill="1" applyBorder="1" applyAlignment="1">
      <alignment horizontal="center" vertical="center" wrapText="1"/>
    </xf>
    <xf numFmtId="0" fontId="34" fillId="44" borderId="53" xfId="0" applyFont="1" applyFill="1" applyBorder="1" applyAlignment="1">
      <alignment horizontal="center" vertical="center" wrapText="1"/>
    </xf>
    <xf numFmtId="0" fontId="1" fillId="44" borderId="11" xfId="0" applyFont="1" applyFill="1" applyBorder="1" applyAlignment="1">
      <alignment horizontal="center" vertical="center" wrapText="1"/>
    </xf>
    <xf numFmtId="0" fontId="34" fillId="44" borderId="58" xfId="0" applyFont="1" applyFill="1" applyBorder="1" applyAlignment="1">
      <alignment horizontal="center" vertical="center" wrapText="1"/>
    </xf>
    <xf numFmtId="0" fontId="1" fillId="44" borderId="22" xfId="0" applyFont="1" applyFill="1" applyBorder="1" applyAlignment="1">
      <alignment horizontal="center" vertical="center" wrapText="1"/>
    </xf>
    <xf numFmtId="0" fontId="34" fillId="44" borderId="54" xfId="0" applyFont="1" applyFill="1" applyBorder="1" applyAlignment="1">
      <alignment horizontal="center" vertical="center" wrapText="1"/>
    </xf>
    <xf numFmtId="0" fontId="34" fillId="44" borderId="31" xfId="0" applyFont="1" applyFill="1" applyBorder="1" applyAlignment="1">
      <alignment horizontal="center" vertical="center" wrapText="1"/>
    </xf>
    <xf numFmtId="0" fontId="1" fillId="44" borderId="59" xfId="0" applyFont="1" applyFill="1" applyBorder="1" applyAlignment="1">
      <alignment horizontal="center" vertical="center" wrapText="1"/>
    </xf>
    <xf numFmtId="0" fontId="34" fillId="44" borderId="60" xfId="0" applyFont="1" applyFill="1" applyBorder="1" applyAlignment="1">
      <alignment horizontal="center" vertical="center" wrapText="1"/>
    </xf>
    <xf numFmtId="0" fontId="1" fillId="44" borderId="50" xfId="0" applyFont="1" applyFill="1" applyBorder="1" applyAlignment="1">
      <alignment horizontal="center" vertical="center" wrapText="1"/>
    </xf>
    <xf numFmtId="0" fontId="34" fillId="44" borderId="41" xfId="0" applyFont="1" applyFill="1" applyBorder="1" applyAlignment="1">
      <alignment horizontal="center" vertical="center" wrapText="1"/>
    </xf>
    <xf numFmtId="0" fontId="34" fillId="44" borderId="27" xfId="0" applyFont="1" applyFill="1" applyBorder="1" applyAlignment="1">
      <alignment horizontal="center" vertical="center" wrapText="1"/>
    </xf>
    <xf numFmtId="0" fontId="34" fillId="44" borderId="51" xfId="0" applyFont="1" applyFill="1" applyBorder="1" applyAlignment="1">
      <alignment horizontal="center" vertical="center" wrapText="1"/>
    </xf>
    <xf numFmtId="0" fontId="34" fillId="44" borderId="61" xfId="0" applyFont="1" applyFill="1" applyBorder="1" applyAlignment="1">
      <alignment horizontal="center" vertical="center" wrapText="1"/>
    </xf>
    <xf numFmtId="0" fontId="34" fillId="41" borderId="52" xfId="0" applyFont="1" applyFill="1" applyBorder="1" applyAlignment="1">
      <alignment horizontal="center" vertical="center" wrapText="1"/>
    </xf>
    <xf numFmtId="0" fontId="37" fillId="41" borderId="20" xfId="0" applyFont="1" applyFill="1" applyBorder="1" applyAlignment="1">
      <alignment horizontal="center" vertical="center" wrapText="1"/>
    </xf>
    <xf numFmtId="0" fontId="34" fillId="41" borderId="20" xfId="0" applyFont="1" applyFill="1" applyBorder="1" applyAlignment="1">
      <alignment horizontal="center" vertical="center" wrapText="1"/>
    </xf>
    <xf numFmtId="0" fontId="34" fillId="41" borderId="22" xfId="0" applyFont="1" applyFill="1" applyBorder="1" applyAlignment="1">
      <alignment horizontal="center" vertical="center" wrapText="1"/>
    </xf>
    <xf numFmtId="0" fontId="34" fillId="41" borderId="54" xfId="0" applyFont="1" applyFill="1" applyBorder="1" applyAlignment="1">
      <alignment horizontal="center" vertical="center" wrapText="1"/>
    </xf>
    <xf numFmtId="0" fontId="1" fillId="41" borderId="28" xfId="0" applyFont="1" applyFill="1" applyBorder="1" applyAlignment="1">
      <alignment horizontal="justify" vertical="center" wrapText="1"/>
    </xf>
    <xf numFmtId="0" fontId="1" fillId="5" borderId="30" xfId="0" applyFont="1" applyFill="1" applyBorder="1" applyAlignment="1">
      <alignment horizontal="center" vertical="center" wrapText="1"/>
    </xf>
    <xf numFmtId="0" fontId="1" fillId="5" borderId="20" xfId="0" applyFont="1" applyFill="1" applyBorder="1" applyAlignment="1">
      <alignment horizontal="center" vertical="center" wrapText="1"/>
    </xf>
    <xf numFmtId="0" fontId="1" fillId="5" borderId="53"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56"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0" xfId="0" applyFont="1" applyFill="1" applyBorder="1" applyAlignment="1">
      <alignment horizontal="center" vertical="center"/>
    </xf>
    <xf numFmtId="0" fontId="1" fillId="3" borderId="5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54" xfId="0" applyFont="1" applyFill="1" applyBorder="1" applyAlignment="1">
      <alignment horizontal="center" vertical="center"/>
    </xf>
    <xf numFmtId="0" fontId="1" fillId="3" borderId="29"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1" fillId="3" borderId="28" xfId="0" applyFont="1" applyFill="1" applyBorder="1" applyAlignment="1">
      <alignment horizontal="center" vertical="center"/>
    </xf>
    <xf numFmtId="0" fontId="1" fillId="3" borderId="56" xfId="0" applyFont="1" applyFill="1" applyBorder="1" applyAlignment="1">
      <alignment horizontal="center" vertical="center"/>
    </xf>
    <xf numFmtId="0" fontId="1" fillId="35" borderId="35" xfId="0" applyFont="1" applyFill="1" applyBorder="1" applyAlignment="1">
      <alignment horizontal="justify" vertical="center"/>
    </xf>
    <xf numFmtId="0" fontId="1" fillId="41" borderId="23" xfId="0" applyFont="1" applyFill="1" applyBorder="1" applyAlignment="1">
      <alignment horizontal="center" vertical="center" wrapText="1"/>
    </xf>
    <xf numFmtId="1" fontId="1" fillId="35" borderId="30" xfId="0" applyNumberFormat="1" applyFont="1" applyFill="1" applyBorder="1" applyAlignment="1">
      <alignment horizontal="center" vertical="center" wrapText="1"/>
    </xf>
    <xf numFmtId="1" fontId="1" fillId="35" borderId="20" xfId="0" applyNumberFormat="1" applyFont="1" applyFill="1" applyBorder="1" applyAlignment="1">
      <alignment horizontal="center" vertical="center" wrapText="1"/>
    </xf>
    <xf numFmtId="0" fontId="1" fillId="35" borderId="20" xfId="0" applyFont="1" applyFill="1" applyBorder="1" applyAlignment="1">
      <alignment horizontal="justify" vertical="center" wrapText="1"/>
    </xf>
    <xf numFmtId="0" fontId="1" fillId="35" borderId="20" xfId="0" applyFont="1" applyFill="1" applyBorder="1" applyAlignment="1">
      <alignment horizontal="justify" vertical="center"/>
    </xf>
    <xf numFmtId="0" fontId="1" fillId="35" borderId="53" xfId="0" applyFont="1" applyFill="1" applyBorder="1" applyAlignment="1">
      <alignment horizontal="justify" vertical="center"/>
    </xf>
    <xf numFmtId="0" fontId="1" fillId="35" borderId="28" xfId="0" applyFont="1" applyFill="1" applyBorder="1" applyAlignment="1">
      <alignment horizontal="justify" vertical="center" wrapText="1"/>
    </xf>
    <xf numFmtId="0" fontId="1" fillId="35" borderId="28" xfId="0" applyFont="1" applyFill="1" applyBorder="1" applyAlignment="1">
      <alignment horizontal="justify" vertical="center"/>
    </xf>
    <xf numFmtId="0" fontId="1" fillId="35" borderId="56" xfId="0" applyFont="1" applyFill="1" applyBorder="1" applyAlignment="1">
      <alignment horizontal="justify" vertical="center"/>
    </xf>
    <xf numFmtId="0" fontId="1" fillId="41" borderId="47" xfId="0" applyFont="1" applyFill="1" applyBorder="1" applyAlignment="1">
      <alignment horizontal="justify" vertical="center"/>
    </xf>
    <xf numFmtId="0" fontId="1" fillId="41" borderId="30" xfId="0" applyFont="1" applyFill="1" applyBorder="1" applyAlignment="1">
      <alignment horizontal="justify" vertical="center" wrapText="1"/>
    </xf>
    <xf numFmtId="0" fontId="1" fillId="41" borderId="20" xfId="0" applyFont="1" applyFill="1" applyBorder="1" applyAlignment="1">
      <alignment horizontal="justify" vertical="center" wrapText="1"/>
    </xf>
    <xf numFmtId="0" fontId="1" fillId="41" borderId="20" xfId="0" applyFont="1" applyFill="1" applyBorder="1" applyAlignment="1">
      <alignment horizontal="justify" vertical="center"/>
    </xf>
    <xf numFmtId="0" fontId="1" fillId="41" borderId="53" xfId="0" applyFont="1" applyFill="1" applyBorder="1" applyAlignment="1">
      <alignment horizontal="justify" vertical="center"/>
    </xf>
    <xf numFmtId="0" fontId="1" fillId="41" borderId="22" xfId="0" applyFont="1" applyFill="1" applyBorder="1" applyAlignment="1">
      <alignment horizontal="justify" vertical="center" wrapText="1"/>
    </xf>
    <xf numFmtId="0" fontId="1" fillId="41" borderId="54" xfId="0" applyFont="1" applyFill="1" applyBorder="1" applyAlignment="1">
      <alignment horizontal="justify" vertical="center"/>
    </xf>
    <xf numFmtId="0" fontId="1" fillId="41" borderId="29" xfId="0" applyFont="1" applyFill="1" applyBorder="1" applyAlignment="1">
      <alignment horizontal="justify" vertical="center" wrapText="1"/>
    </xf>
    <xf numFmtId="0" fontId="1" fillId="41" borderId="28" xfId="0" applyFont="1" applyFill="1" applyBorder="1" applyAlignment="1">
      <alignment horizontal="justify" vertical="center"/>
    </xf>
    <xf numFmtId="0" fontId="1" fillId="41" borderId="56" xfId="0" applyFont="1" applyFill="1" applyBorder="1" applyAlignment="1">
      <alignment horizontal="justify" vertical="center"/>
    </xf>
    <xf numFmtId="0" fontId="1" fillId="35" borderId="30" xfId="0" applyFont="1" applyFill="1" applyBorder="1" applyAlignment="1">
      <alignment horizontal="justify" vertical="center" wrapText="1"/>
    </xf>
    <xf numFmtId="0" fontId="1" fillId="35" borderId="29" xfId="0" applyFont="1" applyFill="1" applyBorder="1" applyAlignment="1">
      <alignment horizontal="justify" vertical="center" wrapText="1"/>
    </xf>
    <xf numFmtId="0" fontId="1" fillId="44" borderId="35" xfId="0" applyFont="1" applyFill="1" applyBorder="1" applyAlignment="1">
      <alignment horizontal="justify" vertical="center" wrapText="1"/>
    </xf>
    <xf numFmtId="0" fontId="34" fillId="44" borderId="33" xfId="0" applyFont="1" applyFill="1" applyBorder="1" applyAlignment="1">
      <alignment horizontal="justify" vertical="center" wrapText="1"/>
    </xf>
    <xf numFmtId="0" fontId="4" fillId="44" borderId="35" xfId="0" applyFont="1" applyFill="1" applyBorder="1" applyAlignment="1">
      <alignment horizontal="justify" vertical="center" wrapText="1"/>
    </xf>
    <xf numFmtId="1" fontId="4" fillId="44" borderId="35" xfId="0" applyNumberFormat="1" applyFont="1" applyFill="1" applyBorder="1" applyAlignment="1">
      <alignment horizontal="justify" vertical="center" wrapText="1"/>
    </xf>
    <xf numFmtId="1" fontId="34" fillId="44" borderId="23" xfId="0" applyNumberFormat="1" applyFont="1" applyFill="1" applyBorder="1" applyAlignment="1">
      <alignment horizontal="justify" vertical="center" wrapText="1"/>
    </xf>
    <xf numFmtId="1" fontId="34" fillId="44" borderId="35" xfId="0" applyNumberFormat="1" applyFont="1" applyFill="1" applyBorder="1" applyAlignment="1">
      <alignment horizontal="justify" vertical="center" wrapText="1"/>
    </xf>
    <xf numFmtId="1" fontId="34" fillId="44" borderId="47" xfId="0" applyNumberFormat="1" applyFont="1" applyFill="1" applyBorder="1" applyAlignment="1">
      <alignment horizontal="justify" vertical="center" wrapText="1"/>
    </xf>
    <xf numFmtId="0" fontId="1" fillId="44" borderId="30" xfId="0" applyFont="1" applyFill="1" applyBorder="1" applyAlignment="1">
      <alignment horizontal="justify" vertical="center" wrapText="1"/>
    </xf>
    <xf numFmtId="0" fontId="1" fillId="44" borderId="20" xfId="0" applyFont="1" applyFill="1" applyBorder="1" applyAlignment="1">
      <alignment horizontal="justify" vertical="center" wrapText="1"/>
    </xf>
    <xf numFmtId="0" fontId="1" fillId="44" borderId="53" xfId="0" applyFont="1" applyFill="1" applyBorder="1" applyAlignment="1">
      <alignment horizontal="justify" vertical="center" wrapText="1"/>
    </xf>
    <xf numFmtId="0" fontId="34" fillId="44" borderId="62" xfId="0" applyFont="1" applyFill="1" applyBorder="1" applyAlignment="1">
      <alignment horizontal="justify" vertical="center" wrapText="1"/>
    </xf>
    <xf numFmtId="4" fontId="36" fillId="44" borderId="58" xfId="0" applyNumberFormat="1" applyFont="1" applyFill="1" applyBorder="1" applyAlignment="1">
      <alignment horizontal="justify" vertical="center" wrapText="1"/>
    </xf>
    <xf numFmtId="0" fontId="34" fillId="44" borderId="22" xfId="0" applyFont="1" applyFill="1" applyBorder="1" applyAlignment="1">
      <alignment horizontal="justify" vertical="center" wrapText="1"/>
    </xf>
    <xf numFmtId="4" fontId="36" fillId="44" borderId="54" xfId="0" applyNumberFormat="1" applyFont="1" applyFill="1" applyBorder="1" applyAlignment="1">
      <alignment horizontal="justify" vertical="center" wrapText="1"/>
    </xf>
    <xf numFmtId="1" fontId="34" fillId="44" borderId="22" xfId="0" applyNumberFormat="1" applyFont="1" applyFill="1" applyBorder="1" applyAlignment="1">
      <alignment horizontal="justify" vertical="center" wrapText="1"/>
    </xf>
    <xf numFmtId="1" fontId="36" fillId="44" borderId="54" xfId="0" applyNumberFormat="1" applyFont="1" applyFill="1" applyBorder="1" applyAlignment="1">
      <alignment horizontal="justify" vertical="center" wrapText="1"/>
    </xf>
    <xf numFmtId="1" fontId="34" fillId="44" borderId="11" xfId="0" applyNumberFormat="1" applyFont="1" applyFill="1" applyBorder="1" applyAlignment="1">
      <alignment horizontal="justify" vertical="center" wrapText="1"/>
    </xf>
    <xf numFmtId="1" fontId="36" fillId="44" borderId="31" xfId="0" applyNumberFormat="1" applyFont="1" applyFill="1" applyBorder="1" applyAlignment="1">
      <alignment horizontal="justify" vertical="center" wrapText="1"/>
    </xf>
    <xf numFmtId="1" fontId="34" fillId="44" borderId="59" xfId="0" applyNumberFormat="1" applyFont="1" applyFill="1" applyBorder="1" applyAlignment="1">
      <alignment horizontal="justify" vertical="center" wrapText="1"/>
    </xf>
    <xf numFmtId="1" fontId="36" fillId="44" borderId="60" xfId="0" applyNumberFormat="1" applyFont="1" applyFill="1" applyBorder="1" applyAlignment="1">
      <alignment horizontal="justify" vertical="center" wrapText="1"/>
    </xf>
    <xf numFmtId="1" fontId="34" fillId="44" borderId="50" xfId="0" applyNumberFormat="1" applyFont="1" applyFill="1" applyBorder="1" applyAlignment="1">
      <alignment horizontal="justify" vertical="center" wrapText="1"/>
    </xf>
    <xf numFmtId="1" fontId="34" fillId="44" borderId="27" xfId="0" applyNumberFormat="1" applyFont="1" applyFill="1" applyBorder="1" applyAlignment="1">
      <alignment horizontal="justify" vertical="center" wrapText="1"/>
    </xf>
    <xf numFmtId="1" fontId="36" fillId="44" borderId="27" xfId="0" applyNumberFormat="1" applyFont="1" applyFill="1" applyBorder="1" applyAlignment="1">
      <alignment horizontal="justify" vertical="center" wrapText="1"/>
    </xf>
    <xf numFmtId="1" fontId="36" fillId="44" borderId="51" xfId="0" applyNumberFormat="1" applyFont="1" applyFill="1" applyBorder="1" applyAlignment="1">
      <alignment horizontal="justify" vertical="center" wrapText="1"/>
    </xf>
    <xf numFmtId="0" fontId="34" fillId="44" borderId="30" xfId="0" applyFont="1" applyFill="1" applyBorder="1" applyAlignment="1">
      <alignment horizontal="center" vertical="center" wrapText="1"/>
    </xf>
    <xf numFmtId="0" fontId="34" fillId="44" borderId="50" xfId="0" applyFont="1" applyFill="1" applyBorder="1" applyAlignment="1">
      <alignment horizontal="center" vertical="center" wrapText="1"/>
    </xf>
    <xf numFmtId="1" fontId="34" fillId="41" borderId="33" xfId="0" applyNumberFormat="1" applyFont="1" applyFill="1" applyBorder="1" applyAlignment="1">
      <alignment horizontal="justify" vertical="center" wrapText="1"/>
    </xf>
    <xf numFmtId="1" fontId="34" fillId="41" borderId="35" xfId="0" applyNumberFormat="1" applyFont="1" applyFill="1" applyBorder="1" applyAlignment="1">
      <alignment horizontal="justify" vertical="center" wrapText="1"/>
    </xf>
    <xf numFmtId="1" fontId="1" fillId="41" borderId="35" xfId="0" applyNumberFormat="1" applyFont="1" applyFill="1" applyBorder="1" applyAlignment="1">
      <alignment horizontal="justify" vertical="center" wrapText="1"/>
    </xf>
    <xf numFmtId="0" fontId="34" fillId="41" borderId="17" xfId="0" applyFont="1" applyFill="1" applyBorder="1" applyAlignment="1">
      <alignment horizontal="center" vertical="center" wrapText="1"/>
    </xf>
    <xf numFmtId="9" fontId="34" fillId="41" borderId="18" xfId="0" applyNumberFormat="1" applyFont="1" applyFill="1" applyBorder="1" applyAlignment="1">
      <alignment horizontal="center" vertical="center" wrapText="1"/>
    </xf>
    <xf numFmtId="9" fontId="4" fillId="41" borderId="18" xfId="0" applyNumberFormat="1" applyFont="1" applyFill="1" applyBorder="1" applyAlignment="1">
      <alignment horizontal="center" vertical="center" wrapText="1"/>
    </xf>
    <xf numFmtId="1" fontId="1" fillId="3" borderId="35" xfId="0" applyNumberFormat="1" applyFont="1" applyFill="1" applyBorder="1" applyAlignment="1">
      <alignment horizontal="justify" vertical="center"/>
    </xf>
    <xf numFmtId="1" fontId="1" fillId="5" borderId="35" xfId="0" applyNumberFormat="1" applyFont="1" applyFill="1" applyBorder="1" applyAlignment="1">
      <alignment horizontal="justify" vertical="center"/>
    </xf>
    <xf numFmtId="1" fontId="1" fillId="41" borderId="23" xfId="0" applyNumberFormat="1" applyFont="1" applyFill="1" applyBorder="1" applyAlignment="1">
      <alignment horizontal="justify" vertical="center" wrapText="1"/>
    </xf>
    <xf numFmtId="1" fontId="1" fillId="5" borderId="30" xfId="0" applyNumberFormat="1" applyFont="1" applyFill="1" applyBorder="1" applyAlignment="1">
      <alignment horizontal="justify" vertical="center" wrapText="1"/>
    </xf>
    <xf numFmtId="1" fontId="1" fillId="5" borderId="20" xfId="0" applyNumberFormat="1" applyFont="1" applyFill="1" applyBorder="1" applyAlignment="1">
      <alignment horizontal="justify" vertical="center" wrapText="1"/>
    </xf>
    <xf numFmtId="1" fontId="1" fillId="5" borderId="20" xfId="0" applyNumberFormat="1" applyFont="1" applyFill="1" applyBorder="1" applyAlignment="1">
      <alignment horizontal="justify" vertical="center"/>
    </xf>
    <xf numFmtId="1" fontId="1" fillId="5" borderId="53" xfId="0" applyNumberFormat="1" applyFont="1" applyFill="1" applyBorder="1" applyAlignment="1">
      <alignment horizontal="justify" vertical="center"/>
    </xf>
    <xf numFmtId="1" fontId="1" fillId="5" borderId="29" xfId="0" applyNumberFormat="1" applyFont="1" applyFill="1" applyBorder="1" applyAlignment="1">
      <alignment horizontal="justify" vertical="center" wrapText="1"/>
    </xf>
    <xf numFmtId="1" fontId="1" fillId="5" borderId="28" xfId="0" applyNumberFormat="1" applyFont="1" applyFill="1" applyBorder="1" applyAlignment="1">
      <alignment horizontal="justify" vertical="center" wrapText="1"/>
    </xf>
    <xf numFmtId="1" fontId="1" fillId="5" borderId="28" xfId="0" applyNumberFormat="1" applyFont="1" applyFill="1" applyBorder="1" applyAlignment="1">
      <alignment horizontal="justify" vertical="center"/>
    </xf>
    <xf numFmtId="1" fontId="1" fillId="5" borderId="56" xfId="0" applyNumberFormat="1" applyFont="1" applyFill="1" applyBorder="1" applyAlignment="1">
      <alignment horizontal="justify" vertical="center"/>
    </xf>
    <xf numFmtId="1" fontId="1" fillId="36" borderId="24" xfId="0" applyNumberFormat="1" applyFont="1" applyFill="1" applyBorder="1" applyAlignment="1">
      <alignment horizontal="justify" vertical="center"/>
    </xf>
    <xf numFmtId="1" fontId="1" fillId="3" borderId="30" xfId="0" applyNumberFormat="1" applyFont="1" applyFill="1" applyBorder="1" applyAlignment="1">
      <alignment horizontal="justify" vertical="center" wrapText="1"/>
    </xf>
    <xf numFmtId="1" fontId="1" fillId="3" borderId="20" xfId="0" applyNumberFormat="1" applyFont="1" applyFill="1" applyBorder="1" applyAlignment="1">
      <alignment horizontal="justify" vertical="center" wrapText="1"/>
    </xf>
    <xf numFmtId="1" fontId="1" fillId="3" borderId="20" xfId="0" applyNumberFormat="1" applyFont="1" applyFill="1" applyBorder="1" applyAlignment="1">
      <alignment horizontal="justify" vertical="center"/>
    </xf>
    <xf numFmtId="1" fontId="1" fillId="3" borderId="53" xfId="0" applyNumberFormat="1" applyFont="1" applyFill="1" applyBorder="1" applyAlignment="1">
      <alignment horizontal="justify" vertical="center"/>
    </xf>
    <xf numFmtId="1" fontId="1" fillId="3" borderId="22" xfId="0" applyNumberFormat="1" applyFont="1" applyFill="1" applyBorder="1" applyAlignment="1">
      <alignment horizontal="justify" vertical="center"/>
    </xf>
    <xf numFmtId="1" fontId="1" fillId="3" borderId="54" xfId="0" applyNumberFormat="1" applyFont="1" applyFill="1" applyBorder="1" applyAlignment="1">
      <alignment horizontal="justify" vertical="center"/>
    </xf>
    <xf numFmtId="1" fontId="1" fillId="3" borderId="29" xfId="0" applyNumberFormat="1" applyFont="1" applyFill="1" applyBorder="1" applyAlignment="1">
      <alignment horizontal="justify" vertical="center"/>
    </xf>
    <xf numFmtId="1" fontId="1" fillId="3" borderId="28" xfId="0" applyNumberFormat="1" applyFont="1" applyFill="1" applyBorder="1" applyAlignment="1">
      <alignment horizontal="justify" vertical="center"/>
    </xf>
    <xf numFmtId="1" fontId="1" fillId="3" borderId="56" xfId="0" applyNumberFormat="1" applyFont="1" applyFill="1" applyBorder="1" applyAlignment="1">
      <alignment horizontal="justify" vertical="center"/>
    </xf>
    <xf numFmtId="1" fontId="1" fillId="41" borderId="35" xfId="0" applyNumberFormat="1" applyFont="1" applyFill="1" applyBorder="1" applyAlignment="1">
      <alignment horizontal="justify" vertical="center"/>
    </xf>
    <xf numFmtId="1" fontId="34" fillId="41" borderId="17" xfId="0" applyNumberFormat="1" applyFont="1" applyFill="1" applyBorder="1" applyAlignment="1">
      <alignment horizontal="justify" vertical="center" wrapText="1"/>
    </xf>
    <xf numFmtId="1" fontId="34" fillId="41" borderId="18" xfId="0" applyNumberFormat="1" applyFont="1" applyFill="1" applyBorder="1" applyAlignment="1">
      <alignment horizontal="justify" vertical="center" wrapText="1"/>
    </xf>
    <xf numFmtId="1" fontId="36" fillId="41" borderId="18" xfId="0" applyNumberFormat="1" applyFont="1" applyFill="1" applyBorder="1" applyAlignment="1">
      <alignment horizontal="justify" vertical="center" wrapText="1"/>
    </xf>
    <xf numFmtId="1" fontId="36" fillId="41" borderId="19" xfId="0" applyNumberFormat="1" applyFont="1" applyFill="1" applyBorder="1" applyAlignment="1">
      <alignment horizontal="justify" vertical="center" wrapText="1"/>
    </xf>
    <xf numFmtId="1" fontId="34" fillId="41" borderId="22" xfId="0" applyNumberFormat="1" applyFont="1" applyFill="1" applyBorder="1" applyAlignment="1">
      <alignment horizontal="justify" vertical="center" wrapText="1"/>
    </xf>
    <xf numFmtId="1" fontId="36" fillId="41" borderId="54" xfId="0" applyNumberFormat="1" applyFont="1" applyFill="1" applyBorder="1" applyAlignment="1">
      <alignment horizontal="justify" vertical="center" wrapText="1"/>
    </xf>
    <xf numFmtId="1" fontId="1" fillId="41" borderId="22" xfId="0" applyNumberFormat="1" applyFont="1" applyFill="1" applyBorder="1" applyAlignment="1">
      <alignment horizontal="justify" vertical="center" wrapText="1"/>
    </xf>
    <xf numFmtId="1" fontId="1" fillId="41" borderId="54" xfId="0" applyNumberFormat="1" applyFont="1" applyFill="1" applyBorder="1" applyAlignment="1">
      <alignment horizontal="justify" vertical="center"/>
    </xf>
    <xf numFmtId="1" fontId="1" fillId="41" borderId="54" xfId="0" applyNumberFormat="1" applyFont="1" applyFill="1" applyBorder="1" applyAlignment="1">
      <alignment horizontal="justify" vertical="center" wrapText="1"/>
    </xf>
    <xf numFmtId="1" fontId="1" fillId="41" borderId="29" xfId="0" applyNumberFormat="1" applyFont="1" applyFill="1" applyBorder="1" applyAlignment="1">
      <alignment horizontal="justify" vertical="center" wrapText="1"/>
    </xf>
    <xf numFmtId="1" fontId="1" fillId="41" borderId="28" xfId="0" applyNumberFormat="1" applyFont="1" applyFill="1" applyBorder="1" applyAlignment="1">
      <alignment horizontal="justify" vertical="center" wrapText="1"/>
    </xf>
    <xf numFmtId="1" fontId="1" fillId="41" borderId="56" xfId="0" applyNumberFormat="1" applyFont="1" applyFill="1" applyBorder="1" applyAlignment="1">
      <alignment horizontal="justify" vertical="center" wrapText="1"/>
    </xf>
    <xf numFmtId="1" fontId="34" fillId="44" borderId="62" xfId="0" applyNumberFormat="1" applyFont="1" applyFill="1" applyBorder="1" applyAlignment="1">
      <alignment horizontal="justify" vertical="center" wrapText="1"/>
    </xf>
    <xf numFmtId="1" fontId="34" fillId="44" borderId="25" xfId="0" applyNumberFormat="1" applyFont="1" applyFill="1" applyBorder="1" applyAlignment="1">
      <alignment horizontal="justify" vertical="center" wrapText="1"/>
    </xf>
    <xf numFmtId="1" fontId="36" fillId="44" borderId="25" xfId="0" applyNumberFormat="1" applyFont="1" applyFill="1" applyBorder="1" applyAlignment="1">
      <alignment horizontal="justify" vertical="center" wrapText="1"/>
    </xf>
    <xf numFmtId="1" fontId="36" fillId="44" borderId="58" xfId="0" applyNumberFormat="1" applyFont="1" applyFill="1" applyBorder="1" applyAlignment="1">
      <alignment horizontal="justify" vertical="center" wrapText="1"/>
    </xf>
    <xf numFmtId="1" fontId="34" fillId="44" borderId="30" xfId="0" applyNumberFormat="1" applyFont="1" applyFill="1" applyBorder="1" applyAlignment="1">
      <alignment horizontal="justify" vertical="center" wrapText="1"/>
    </xf>
    <xf numFmtId="1" fontId="34" fillId="44" borderId="20" xfId="0" applyNumberFormat="1" applyFont="1" applyFill="1" applyBorder="1" applyAlignment="1">
      <alignment horizontal="justify" vertical="center" wrapText="1"/>
    </xf>
    <xf numFmtId="1" fontId="36" fillId="44" borderId="20" xfId="0" applyNumberFormat="1" applyFont="1" applyFill="1" applyBorder="1" applyAlignment="1">
      <alignment horizontal="justify" vertical="center" wrapText="1"/>
    </xf>
    <xf numFmtId="1" fontId="36" fillId="44" borderId="53" xfId="0" applyNumberFormat="1" applyFont="1" applyFill="1" applyBorder="1" applyAlignment="1">
      <alignment horizontal="justify" vertical="center" wrapText="1"/>
    </xf>
    <xf numFmtId="0" fontId="1" fillId="36" borderId="30" xfId="0" applyFont="1" applyFill="1" applyBorder="1" applyAlignment="1">
      <alignment horizontal="center" vertical="center" wrapText="1"/>
    </xf>
    <xf numFmtId="0" fontId="1" fillId="36" borderId="20" xfId="0" applyFont="1" applyFill="1" applyBorder="1" applyAlignment="1">
      <alignment horizontal="center" vertical="center" wrapText="1"/>
    </xf>
    <xf numFmtId="0" fontId="1" fillId="36" borderId="20" xfId="0" applyFont="1" applyFill="1" applyBorder="1" applyAlignment="1">
      <alignment horizontal="center" vertical="center"/>
    </xf>
    <xf numFmtId="0" fontId="1" fillId="36" borderId="20" xfId="0" applyFont="1" applyFill="1" applyBorder="1" applyAlignment="1">
      <alignment horizontal="justify" vertical="center"/>
    </xf>
    <xf numFmtId="0" fontId="1" fillId="36" borderId="53" xfId="0" applyFont="1" applyFill="1" applyBorder="1" applyAlignment="1">
      <alignment horizontal="center" vertical="center"/>
    </xf>
    <xf numFmtId="0" fontId="1" fillId="36" borderId="22" xfId="0" applyFont="1" applyFill="1" applyBorder="1" applyAlignment="1">
      <alignment horizontal="center" vertical="center" wrapText="1"/>
    </xf>
    <xf numFmtId="0" fontId="1" fillId="36" borderId="54" xfId="0" applyFont="1" applyFill="1" applyBorder="1" applyAlignment="1">
      <alignment horizontal="center" vertical="center"/>
    </xf>
    <xf numFmtId="0" fontId="1" fillId="36" borderId="29" xfId="0" applyFont="1" applyFill="1" applyBorder="1" applyAlignment="1">
      <alignment horizontal="center" vertical="center" wrapText="1"/>
    </xf>
    <xf numFmtId="0" fontId="1" fillId="36" borderId="28" xfId="0" applyFont="1" applyFill="1" applyBorder="1" applyAlignment="1">
      <alignment horizontal="center" vertical="center" wrapText="1"/>
    </xf>
    <xf numFmtId="0" fontId="1" fillId="36" borderId="28" xfId="0" applyFont="1" applyFill="1" applyBorder="1" applyAlignment="1">
      <alignment horizontal="center" vertical="center"/>
    </xf>
    <xf numFmtId="0" fontId="1" fillId="36" borderId="28" xfId="0" applyFont="1" applyFill="1" applyBorder="1" applyAlignment="1">
      <alignment horizontal="justify" vertical="center"/>
    </xf>
    <xf numFmtId="0" fontId="1" fillId="36" borderId="56" xfId="0" applyFont="1" applyFill="1" applyBorder="1" applyAlignment="1">
      <alignment horizontal="center" vertical="center"/>
    </xf>
    <xf numFmtId="0" fontId="1" fillId="42" borderId="30" xfId="0" applyFont="1" applyFill="1" applyBorder="1" applyAlignment="1">
      <alignment horizontal="center" vertical="center" wrapText="1"/>
    </xf>
    <xf numFmtId="0" fontId="1" fillId="42" borderId="20" xfId="0" applyFont="1" applyFill="1" applyBorder="1" applyAlignment="1">
      <alignment horizontal="center" vertical="center" wrapText="1"/>
    </xf>
    <xf numFmtId="0" fontId="1" fillId="42" borderId="20" xfId="0" applyFont="1" applyFill="1" applyBorder="1" applyAlignment="1">
      <alignment horizontal="center" vertical="center"/>
    </xf>
    <xf numFmtId="0" fontId="1" fillId="42" borderId="53" xfId="0" applyFont="1" applyFill="1" applyBorder="1" applyAlignment="1">
      <alignment horizontal="center" vertical="center"/>
    </xf>
    <xf numFmtId="0" fontId="1" fillId="42" borderId="29" xfId="0" applyFont="1" applyFill="1" applyBorder="1" applyAlignment="1">
      <alignment horizontal="center" vertical="center" wrapText="1"/>
    </xf>
    <xf numFmtId="0" fontId="1" fillId="42" borderId="28" xfId="0" applyFont="1" applyFill="1" applyBorder="1" applyAlignment="1">
      <alignment horizontal="center" vertical="center"/>
    </xf>
    <xf numFmtId="0" fontId="1" fillId="42" borderId="56" xfId="0" applyFont="1" applyFill="1" applyBorder="1" applyAlignment="1">
      <alignment horizontal="center" vertical="center"/>
    </xf>
    <xf numFmtId="1" fontId="1" fillId="36" borderId="47" xfId="0" applyNumberFormat="1" applyFont="1" applyFill="1" applyBorder="1" applyAlignment="1">
      <alignment horizontal="justify" vertical="center"/>
    </xf>
    <xf numFmtId="1" fontId="1" fillId="36" borderId="35" xfId="0" applyNumberFormat="1" applyFont="1" applyFill="1" applyBorder="1" applyAlignment="1">
      <alignment horizontal="justify" vertical="center"/>
    </xf>
    <xf numFmtId="0" fontId="1" fillId="36" borderId="53" xfId="0" applyFont="1" applyFill="1" applyBorder="1" applyAlignment="1">
      <alignment horizontal="justify" vertical="center"/>
    </xf>
    <xf numFmtId="0" fontId="1" fillId="36" borderId="54" xfId="0" applyFont="1" applyFill="1" applyBorder="1" applyAlignment="1">
      <alignment horizontal="justify" vertical="center"/>
    </xf>
    <xf numFmtId="0" fontId="1" fillId="36" borderId="56" xfId="0" applyFont="1" applyFill="1" applyBorder="1" applyAlignment="1">
      <alignment horizontal="justify" vertical="center"/>
    </xf>
    <xf numFmtId="0" fontId="1" fillId="18" borderId="30" xfId="0" applyFont="1" applyFill="1" applyBorder="1" applyAlignment="1">
      <alignment horizontal="center" vertical="center" wrapText="1"/>
    </xf>
    <xf numFmtId="0" fontId="1" fillId="18" borderId="20" xfId="0" applyFont="1" applyFill="1" applyBorder="1" applyAlignment="1">
      <alignment horizontal="center" vertical="center" wrapText="1"/>
    </xf>
    <xf numFmtId="0" fontId="1" fillId="18" borderId="20" xfId="0" applyFont="1" applyFill="1" applyBorder="1" applyAlignment="1">
      <alignment horizontal="center" vertical="center"/>
    </xf>
    <xf numFmtId="0" fontId="1" fillId="18" borderId="53" xfId="0" applyFont="1" applyFill="1" applyBorder="1" applyAlignment="1">
      <alignment horizontal="center" vertical="center"/>
    </xf>
    <xf numFmtId="0" fontId="1" fillId="18" borderId="22" xfId="0" applyFont="1" applyFill="1" applyBorder="1" applyAlignment="1">
      <alignment horizontal="center" vertical="center" wrapText="1"/>
    </xf>
    <xf numFmtId="0" fontId="1" fillId="18" borderId="54" xfId="0" applyFont="1" applyFill="1" applyBorder="1" applyAlignment="1">
      <alignment horizontal="center" vertical="center"/>
    </xf>
    <xf numFmtId="0" fontId="1" fillId="18" borderId="29" xfId="0" applyFont="1" applyFill="1" applyBorder="1" applyAlignment="1">
      <alignment horizontal="center" vertical="center" wrapText="1"/>
    </xf>
    <xf numFmtId="0" fontId="1" fillId="18" borderId="28" xfId="0" applyFont="1" applyFill="1" applyBorder="1" applyAlignment="1">
      <alignment horizontal="center" vertical="center" wrapText="1"/>
    </xf>
    <xf numFmtId="0" fontId="1" fillId="18" borderId="28" xfId="0" applyFont="1" applyFill="1" applyBorder="1" applyAlignment="1">
      <alignment horizontal="center" vertical="center"/>
    </xf>
    <xf numFmtId="0" fontId="1" fillId="18" borderId="56" xfId="0" applyFont="1" applyFill="1" applyBorder="1" applyAlignment="1">
      <alignment horizontal="center" vertical="center"/>
    </xf>
    <xf numFmtId="0" fontId="1" fillId="32" borderId="30" xfId="0" applyFont="1" applyFill="1" applyBorder="1" applyAlignment="1">
      <alignment horizontal="center" vertical="center"/>
    </xf>
    <xf numFmtId="0" fontId="1" fillId="32" borderId="20" xfId="0" applyFont="1" applyFill="1" applyBorder="1" applyAlignment="1">
      <alignment horizontal="center" vertical="center" wrapText="1"/>
    </xf>
    <xf numFmtId="0" fontId="1" fillId="32" borderId="20" xfId="0" applyFont="1" applyFill="1" applyBorder="1" applyAlignment="1">
      <alignment horizontal="center" vertical="center"/>
    </xf>
    <xf numFmtId="0" fontId="1" fillId="32" borderId="22" xfId="0" applyFont="1" applyFill="1" applyBorder="1" applyAlignment="1">
      <alignment horizontal="center" vertical="center"/>
    </xf>
    <xf numFmtId="0" fontId="1" fillId="32" borderId="29" xfId="0" applyFont="1" applyFill="1" applyBorder="1" applyAlignment="1">
      <alignment horizontal="center" vertical="center" wrapText="1"/>
    </xf>
    <xf numFmtId="0" fontId="1" fillId="32" borderId="28" xfId="0" applyFont="1" applyFill="1" applyBorder="1" applyAlignment="1">
      <alignment horizontal="center" vertical="center" wrapText="1"/>
    </xf>
    <xf numFmtId="0" fontId="1" fillId="32" borderId="28" xfId="0" applyFont="1" applyFill="1" applyBorder="1" applyAlignment="1">
      <alignment horizontal="center" vertical="center"/>
    </xf>
    <xf numFmtId="0" fontId="1" fillId="45" borderId="35" xfId="0" applyFont="1" applyFill="1" applyBorder="1" applyAlignment="1">
      <alignment horizontal="justify" vertical="center"/>
    </xf>
    <xf numFmtId="0" fontId="32" fillId="4" borderId="35" xfId="0" applyFont="1" applyFill="1" applyBorder="1" applyAlignment="1">
      <alignment horizontal="justify" vertical="center" wrapText="1"/>
    </xf>
    <xf numFmtId="0" fontId="1" fillId="4" borderId="35" xfId="0" applyFont="1" applyFill="1" applyBorder="1" applyAlignment="1">
      <alignment horizontal="justify" vertical="center" wrapText="1"/>
    </xf>
    <xf numFmtId="0" fontId="32" fillId="4" borderId="22" xfId="0"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4" borderId="22" xfId="0" applyFont="1" applyFill="1" applyBorder="1" applyAlignment="1">
      <alignment horizontal="center" vertical="center"/>
    </xf>
    <xf numFmtId="0" fontId="1" fillId="44" borderId="54" xfId="0" applyFont="1" applyFill="1" applyBorder="1" applyAlignment="1">
      <alignment horizontal="justify" vertical="center"/>
    </xf>
    <xf numFmtId="0" fontId="1" fillId="45" borderId="30" xfId="0" applyFont="1" applyFill="1" applyBorder="1" applyAlignment="1">
      <alignment horizontal="center" vertical="center" wrapText="1"/>
    </xf>
    <xf numFmtId="0" fontId="1" fillId="45" borderId="20" xfId="0" applyFont="1" applyFill="1" applyBorder="1" applyAlignment="1">
      <alignment horizontal="center" vertical="center" wrapText="1"/>
    </xf>
    <xf numFmtId="0" fontId="1" fillId="45" borderId="20" xfId="0" applyFont="1" applyFill="1" applyBorder="1" applyAlignment="1">
      <alignment horizontal="center" vertical="center"/>
    </xf>
    <xf numFmtId="0" fontId="1" fillId="45" borderId="22" xfId="0" applyFont="1" applyFill="1" applyBorder="1" applyAlignment="1">
      <alignment horizontal="center" vertical="center" wrapText="1"/>
    </xf>
    <xf numFmtId="0" fontId="1" fillId="45" borderId="54" xfId="0" applyFont="1" applyFill="1" applyBorder="1" applyAlignment="1">
      <alignment horizontal="center" vertical="center"/>
    </xf>
    <xf numFmtId="0" fontId="1" fillId="3" borderId="22" xfId="0" applyFont="1" applyFill="1" applyBorder="1" applyAlignment="1">
      <alignment horizontal="center" vertical="center"/>
    </xf>
    <xf numFmtId="0" fontId="32" fillId="4" borderId="54"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 fillId="44" borderId="54" xfId="0" applyFont="1" applyFill="1" applyBorder="1" applyAlignment="1">
      <alignment horizontal="center" vertical="center" wrapText="1"/>
    </xf>
    <xf numFmtId="0" fontId="1" fillId="36" borderId="54" xfId="0" applyFont="1" applyFill="1" applyBorder="1" applyAlignment="1">
      <alignment horizontal="center" vertical="center" wrapText="1"/>
    </xf>
    <xf numFmtId="0" fontId="1" fillId="0" borderId="54" xfId="0" applyFont="1" applyBorder="1" applyAlignment="1">
      <alignment horizontal="center" vertical="center"/>
    </xf>
    <xf numFmtId="0" fontId="1" fillId="0" borderId="22" xfId="0" applyFont="1" applyBorder="1" applyAlignment="1">
      <alignment horizontal="center" vertical="center"/>
    </xf>
    <xf numFmtId="0" fontId="1" fillId="4" borderId="12" xfId="0" applyFont="1" applyFill="1" applyBorder="1" applyAlignment="1">
      <alignment horizontal="justify" vertical="center" wrapText="1"/>
    </xf>
    <xf numFmtId="0" fontId="1" fillId="4" borderId="12" xfId="0" applyFont="1" applyFill="1" applyBorder="1" applyAlignment="1">
      <alignment horizontal="justify" vertical="center"/>
    </xf>
    <xf numFmtId="0" fontId="1" fillId="44" borderId="20" xfId="0" applyFont="1" applyFill="1" applyBorder="1" applyAlignment="1">
      <alignment horizontal="justify" vertical="center"/>
    </xf>
    <xf numFmtId="0" fontId="1" fillId="44" borderId="53" xfId="0" applyFont="1" applyFill="1" applyBorder="1" applyAlignment="1">
      <alignment horizontal="justify" vertical="center"/>
    </xf>
    <xf numFmtId="0" fontId="1" fillId="44" borderId="28" xfId="0" applyFont="1" applyFill="1" applyBorder="1" applyAlignment="1">
      <alignment horizontal="justify" vertical="center"/>
    </xf>
    <xf numFmtId="0" fontId="1" fillId="44" borderId="56" xfId="0" applyFont="1" applyFill="1" applyBorder="1" applyAlignment="1">
      <alignment horizontal="justify" vertical="center"/>
    </xf>
    <xf numFmtId="0" fontId="1" fillId="4" borderId="11"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2" xfId="0" applyFont="1" applyFill="1" applyBorder="1" applyAlignment="1">
      <alignment horizontal="center" vertical="center"/>
    </xf>
    <xf numFmtId="0" fontId="1" fillId="4" borderId="31" xfId="0" applyFont="1" applyFill="1" applyBorder="1" applyAlignment="1">
      <alignment horizontal="center" vertical="center" wrapText="1"/>
    </xf>
    <xf numFmtId="0" fontId="1" fillId="4" borderId="23" xfId="0" applyFont="1" applyFill="1" applyBorder="1" applyAlignment="1">
      <alignment horizontal="justify" vertical="center" wrapText="1"/>
    </xf>
    <xf numFmtId="0" fontId="1" fillId="44" borderId="20" xfId="0" applyFont="1" applyFill="1" applyBorder="1" applyAlignment="1">
      <alignment horizontal="center" vertical="center"/>
    </xf>
    <xf numFmtId="0" fontId="1" fillId="44" borderId="53" xfId="0" applyFont="1" applyFill="1" applyBorder="1" applyAlignment="1">
      <alignment horizontal="center" vertical="center" wrapText="1"/>
    </xf>
    <xf numFmtId="0" fontId="1" fillId="44" borderId="30" xfId="0" applyFont="1" applyFill="1" applyBorder="1" applyAlignment="1">
      <alignment horizontal="center" vertical="center"/>
    </xf>
    <xf numFmtId="0" fontId="1" fillId="44" borderId="63" xfId="0" applyFont="1" applyFill="1" applyBorder="1" applyAlignment="1">
      <alignment horizontal="justify" vertical="center"/>
    </xf>
    <xf numFmtId="0" fontId="1" fillId="44" borderId="29" xfId="0" applyFont="1" applyFill="1" applyBorder="1" applyAlignment="1">
      <alignment horizontal="center" vertical="center" wrapText="1"/>
    </xf>
    <xf numFmtId="0" fontId="1" fillId="44" borderId="28" xfId="0" applyFont="1" applyFill="1" applyBorder="1" applyAlignment="1">
      <alignment horizontal="center" vertical="center" wrapText="1"/>
    </xf>
    <xf numFmtId="0" fontId="1" fillId="44" borderId="28" xfId="0" applyFont="1" applyFill="1" applyBorder="1" applyAlignment="1">
      <alignment horizontal="center" vertical="center"/>
    </xf>
    <xf numFmtId="0" fontId="1" fillId="44" borderId="56" xfId="0" applyFont="1" applyFill="1" applyBorder="1" applyAlignment="1">
      <alignment horizontal="center" vertical="center" wrapText="1"/>
    </xf>
    <xf numFmtId="0" fontId="1" fillId="44" borderId="29" xfId="0" applyFont="1" applyFill="1" applyBorder="1" applyAlignment="1">
      <alignment horizontal="center" vertical="center"/>
    </xf>
    <xf numFmtId="0" fontId="1" fillId="44" borderId="36" xfId="0" applyFont="1" applyFill="1" applyBorder="1" applyAlignment="1">
      <alignment horizontal="justify" vertical="center"/>
    </xf>
    <xf numFmtId="0" fontId="1" fillId="0" borderId="24" xfId="0" applyFont="1" applyBorder="1" applyAlignment="1">
      <alignment horizontal="justify" vertical="center"/>
    </xf>
    <xf numFmtId="0" fontId="1" fillId="0" borderId="24" xfId="0" applyFont="1" applyBorder="1" applyAlignment="1">
      <alignment horizontal="center" vertical="center"/>
    </xf>
    <xf numFmtId="0" fontId="1" fillId="0" borderId="60" xfId="0" applyFont="1" applyBorder="1" applyAlignment="1">
      <alignment horizontal="center" vertical="center"/>
    </xf>
    <xf numFmtId="0" fontId="1" fillId="0" borderId="47" xfId="0" applyFont="1" applyBorder="1" applyAlignment="1">
      <alignment horizontal="justify" vertical="center"/>
    </xf>
    <xf numFmtId="0" fontId="1" fillId="36" borderId="53" xfId="0" applyFont="1" applyFill="1" applyBorder="1" applyAlignment="1">
      <alignment horizontal="center" vertical="center" wrapText="1"/>
    </xf>
    <xf numFmtId="0" fontId="1" fillId="36" borderId="63" xfId="0" applyFont="1" applyFill="1" applyBorder="1" applyAlignment="1">
      <alignment horizontal="justify" vertical="center"/>
    </xf>
    <xf numFmtId="0" fontId="1" fillId="36" borderId="56" xfId="0" applyFont="1" applyFill="1" applyBorder="1" applyAlignment="1">
      <alignment horizontal="center" vertical="center" wrapText="1"/>
    </xf>
    <xf numFmtId="0" fontId="1" fillId="36" borderId="36" xfId="0" applyFont="1" applyFill="1" applyBorder="1" applyAlignment="1">
      <alignment horizontal="justify" vertical="center"/>
    </xf>
    <xf numFmtId="0" fontId="1" fillId="0" borderId="59" xfId="0" applyFont="1" applyBorder="1" applyAlignment="1">
      <alignment horizontal="center" vertical="center"/>
    </xf>
    <xf numFmtId="0" fontId="1" fillId="46" borderId="20" xfId="0" applyFont="1" applyFill="1" applyBorder="1" applyAlignment="1">
      <alignment horizontal="justify" vertical="center"/>
    </xf>
    <xf numFmtId="0" fontId="1" fillId="46" borderId="53" xfId="0" applyFont="1" applyFill="1" applyBorder="1" applyAlignment="1">
      <alignment horizontal="justify" vertical="center"/>
    </xf>
    <xf numFmtId="0" fontId="1" fillId="46" borderId="30" xfId="0" applyFont="1" applyFill="1" applyBorder="1" applyAlignment="1">
      <alignment horizontal="center" vertical="center" wrapText="1"/>
    </xf>
    <xf numFmtId="0" fontId="1" fillId="46" borderId="20" xfId="0" applyFont="1" applyFill="1" applyBorder="1" applyAlignment="1">
      <alignment horizontal="center" vertical="center"/>
    </xf>
    <xf numFmtId="0" fontId="1" fillId="46" borderId="53" xfId="0" applyFont="1" applyFill="1" applyBorder="1" applyAlignment="1">
      <alignment horizontal="center" vertical="center"/>
    </xf>
    <xf numFmtId="0" fontId="1" fillId="46" borderId="63" xfId="0" applyFont="1" applyFill="1" applyBorder="1" applyAlignment="1">
      <alignment horizontal="justify" vertical="center"/>
    </xf>
    <xf numFmtId="0" fontId="1" fillId="46" borderId="35" xfId="0" applyFont="1" applyFill="1" applyBorder="1" applyAlignment="1">
      <alignment horizontal="justify" vertical="center"/>
    </xf>
    <xf numFmtId="0" fontId="1" fillId="46" borderId="21" xfId="0" applyFont="1" applyFill="1" applyBorder="1" applyAlignment="1">
      <alignment horizontal="justify" vertical="center"/>
    </xf>
    <xf numFmtId="0" fontId="1" fillId="46" borderId="54" xfId="0" applyFont="1" applyFill="1" applyBorder="1" applyAlignment="1">
      <alignment horizontal="justify" vertical="center"/>
    </xf>
    <xf numFmtId="0" fontId="1" fillId="46" borderId="22" xfId="0" applyFont="1" applyFill="1" applyBorder="1" applyAlignment="1">
      <alignment horizontal="center" vertical="center" wrapText="1"/>
    </xf>
    <xf numFmtId="0" fontId="1" fillId="46" borderId="21" xfId="0" applyFont="1" applyFill="1" applyBorder="1" applyAlignment="1">
      <alignment horizontal="center" vertical="center"/>
    </xf>
    <xf numFmtId="0" fontId="1" fillId="46" borderId="54" xfId="0" applyFont="1" applyFill="1" applyBorder="1" applyAlignment="1">
      <alignment horizontal="center" vertical="center"/>
    </xf>
    <xf numFmtId="0" fontId="1" fillId="46" borderId="28" xfId="0" applyFont="1" applyFill="1" applyBorder="1" applyAlignment="1">
      <alignment horizontal="justify" vertical="center"/>
    </xf>
    <xf numFmtId="0" fontId="1" fillId="46" borderId="56" xfId="0" applyFont="1" applyFill="1" applyBorder="1" applyAlignment="1">
      <alignment horizontal="justify" vertical="center"/>
    </xf>
    <xf numFmtId="0" fontId="1" fillId="46" borderId="29" xfId="0" applyFont="1" applyFill="1" applyBorder="1" applyAlignment="1">
      <alignment horizontal="center" vertical="center" wrapText="1"/>
    </xf>
    <xf numFmtId="0" fontId="1" fillId="46" borderId="28" xfId="0" applyFont="1" applyFill="1" applyBorder="1" applyAlignment="1">
      <alignment horizontal="center" vertical="center"/>
    </xf>
    <xf numFmtId="0" fontId="1" fillId="46" borderId="56" xfId="0" applyFont="1" applyFill="1" applyBorder="1" applyAlignment="1">
      <alignment horizontal="center" vertical="center"/>
    </xf>
    <xf numFmtId="0" fontId="1" fillId="46" borderId="36" xfId="0" applyFont="1" applyFill="1" applyBorder="1" applyAlignment="1">
      <alignment horizontal="justify" vertical="center"/>
    </xf>
    <xf numFmtId="0" fontId="1" fillId="47" borderId="20" xfId="0" applyFont="1" applyFill="1" applyBorder="1" applyAlignment="1">
      <alignment horizontal="justify" vertical="center"/>
    </xf>
    <xf numFmtId="0" fontId="1" fillId="47" borderId="30" xfId="0" applyFont="1" applyFill="1" applyBorder="1" applyAlignment="1">
      <alignment horizontal="center" vertical="center" wrapText="1"/>
    </xf>
    <xf numFmtId="0" fontId="1" fillId="47" borderId="20" xfId="0" applyFont="1" applyFill="1" applyBorder="1" applyAlignment="1">
      <alignment horizontal="center" vertical="center"/>
    </xf>
    <xf numFmtId="0" fontId="1" fillId="47" borderId="53" xfId="0" applyFont="1" applyFill="1" applyBorder="1" applyAlignment="1">
      <alignment horizontal="center" vertical="center"/>
    </xf>
    <xf numFmtId="0" fontId="1" fillId="47" borderId="53" xfId="0" applyFont="1" applyFill="1" applyBorder="1" applyAlignment="1">
      <alignment horizontal="justify" vertical="center"/>
    </xf>
    <xf numFmtId="0" fontId="1" fillId="47" borderId="63" xfId="0" applyFont="1" applyFill="1" applyBorder="1" applyAlignment="1">
      <alignment horizontal="justify" vertical="center"/>
    </xf>
    <xf numFmtId="0" fontId="1" fillId="47" borderId="35" xfId="0" applyFont="1" applyFill="1" applyBorder="1" applyAlignment="1">
      <alignment horizontal="justify" vertical="center"/>
    </xf>
    <xf numFmtId="0" fontId="1" fillId="47" borderId="21" xfId="0" applyFont="1" applyFill="1" applyBorder="1" applyAlignment="1">
      <alignment horizontal="justify" vertical="center"/>
    </xf>
    <xf numFmtId="0" fontId="1" fillId="47" borderId="22" xfId="0" applyFont="1" applyFill="1" applyBorder="1" applyAlignment="1">
      <alignment horizontal="center" vertical="center" wrapText="1"/>
    </xf>
    <xf numFmtId="0" fontId="1" fillId="47" borderId="21" xfId="0" applyFont="1" applyFill="1" applyBorder="1" applyAlignment="1">
      <alignment horizontal="center" vertical="center"/>
    </xf>
    <xf numFmtId="0" fontId="1" fillId="47" borderId="54" xfId="0" applyFont="1" applyFill="1" applyBorder="1" applyAlignment="1">
      <alignment horizontal="center" vertical="center"/>
    </xf>
    <xf numFmtId="0" fontId="1" fillId="47" borderId="54" xfId="0" applyFont="1" applyFill="1" applyBorder="1" applyAlignment="1">
      <alignment horizontal="justify" vertical="center"/>
    </xf>
    <xf numFmtId="0" fontId="1" fillId="47" borderId="28" xfId="0" applyFont="1" applyFill="1" applyBorder="1" applyAlignment="1">
      <alignment horizontal="justify" vertical="center"/>
    </xf>
    <xf numFmtId="0" fontId="1" fillId="47" borderId="29" xfId="0" applyFont="1" applyFill="1" applyBorder="1" applyAlignment="1">
      <alignment horizontal="center" vertical="center" wrapText="1"/>
    </xf>
    <xf numFmtId="0" fontId="1" fillId="47" borderId="28" xfId="0" applyFont="1" applyFill="1" applyBorder="1" applyAlignment="1">
      <alignment horizontal="center" vertical="center"/>
    </xf>
    <xf numFmtId="0" fontId="1" fillId="47" borderId="56" xfId="0" applyFont="1" applyFill="1" applyBorder="1" applyAlignment="1">
      <alignment horizontal="center" vertical="center"/>
    </xf>
    <xf numFmtId="0" fontId="1" fillId="47" borderId="56" xfId="0" applyFont="1" applyFill="1" applyBorder="1" applyAlignment="1">
      <alignment horizontal="justify" vertical="center"/>
    </xf>
    <xf numFmtId="0" fontId="1" fillId="47" borderId="36" xfId="0" applyFont="1" applyFill="1" applyBorder="1" applyAlignment="1">
      <alignment horizontal="justify" vertical="center"/>
    </xf>
    <xf numFmtId="0" fontId="1" fillId="48" borderId="14" xfId="0" applyFont="1" applyFill="1" applyBorder="1" applyAlignment="1">
      <alignment horizontal="justify" vertical="center"/>
    </xf>
    <xf numFmtId="0" fontId="1" fillId="48" borderId="13" xfId="0" applyFont="1" applyFill="1" applyBorder="1" applyAlignment="1">
      <alignment horizontal="center" vertical="center" wrapText="1"/>
    </xf>
    <xf numFmtId="0" fontId="1" fillId="48" borderId="14" xfId="0" applyFont="1" applyFill="1" applyBorder="1" applyAlignment="1">
      <alignment horizontal="center" vertical="center"/>
    </xf>
    <xf numFmtId="0" fontId="1" fillId="48" borderId="15" xfId="0" applyFont="1" applyFill="1" applyBorder="1" applyAlignment="1">
      <alignment horizontal="center" vertical="center"/>
    </xf>
    <xf numFmtId="0" fontId="1" fillId="48" borderId="16" xfId="0" applyFont="1" applyFill="1" applyBorder="1" applyAlignment="1">
      <alignment horizontal="justify" vertical="center"/>
    </xf>
    <xf numFmtId="0" fontId="1" fillId="48" borderId="35" xfId="0" applyFont="1" applyFill="1" applyBorder="1" applyAlignment="1">
      <alignment horizontal="justify" vertical="center"/>
    </xf>
    <xf numFmtId="0" fontId="1" fillId="48" borderId="21" xfId="0" applyFont="1" applyFill="1" applyBorder="1" applyAlignment="1">
      <alignment horizontal="justify" vertical="center"/>
    </xf>
    <xf numFmtId="0" fontId="1" fillId="49" borderId="14" xfId="0" applyFont="1" applyFill="1" applyBorder="1" applyAlignment="1">
      <alignment horizontal="justify" vertical="center" wrapText="1"/>
    </xf>
    <xf numFmtId="0" fontId="1" fillId="49" borderId="14" xfId="0" applyFont="1" applyFill="1" applyBorder="1" applyAlignment="1">
      <alignment horizontal="justify" vertical="center"/>
    </xf>
    <xf numFmtId="0" fontId="1" fillId="49" borderId="15" xfId="0" applyFont="1" applyFill="1" applyBorder="1" applyAlignment="1">
      <alignment horizontal="justify" vertical="center"/>
    </xf>
    <xf numFmtId="0" fontId="1" fillId="49" borderId="13" xfId="0" applyFont="1" applyFill="1" applyBorder="1" applyAlignment="1">
      <alignment horizontal="center" vertical="center" wrapText="1"/>
    </xf>
    <xf numFmtId="0" fontId="1" fillId="49" borderId="14" xfId="0" applyFont="1" applyFill="1" applyBorder="1" applyAlignment="1">
      <alignment horizontal="center" vertical="center"/>
    </xf>
    <xf numFmtId="0" fontId="1" fillId="49" borderId="15" xfId="0" applyFont="1" applyFill="1" applyBorder="1" applyAlignment="1">
      <alignment horizontal="center" vertical="center"/>
    </xf>
    <xf numFmtId="0" fontId="1" fillId="49" borderId="16" xfId="0" applyFont="1" applyFill="1" applyBorder="1" applyAlignment="1">
      <alignment horizontal="justify" vertical="center"/>
    </xf>
    <xf numFmtId="0" fontId="1" fillId="49" borderId="35" xfId="0" applyFont="1" applyFill="1" applyBorder="1" applyAlignment="1">
      <alignment horizontal="justify" vertical="center"/>
    </xf>
    <xf numFmtId="0" fontId="1" fillId="49" borderId="21" xfId="0" applyFont="1" applyFill="1" applyBorder="1" applyAlignment="1">
      <alignment horizontal="justify" vertical="center"/>
    </xf>
    <xf numFmtId="0" fontId="1" fillId="50" borderId="20" xfId="0" applyFont="1" applyFill="1" applyBorder="1" applyAlignment="1">
      <alignment horizontal="justify" vertical="center"/>
    </xf>
    <xf numFmtId="0" fontId="1" fillId="50" borderId="53" xfId="0" applyFont="1" applyFill="1" applyBorder="1" applyAlignment="1">
      <alignment horizontal="justify" vertical="center"/>
    </xf>
    <xf numFmtId="0" fontId="1" fillId="50" borderId="30" xfId="0" applyFont="1" applyFill="1" applyBorder="1" applyAlignment="1">
      <alignment horizontal="center" vertical="center" wrapText="1"/>
    </xf>
    <xf numFmtId="0" fontId="1" fillId="50" borderId="20" xfId="0" applyFont="1" applyFill="1" applyBorder="1" applyAlignment="1">
      <alignment horizontal="center" vertical="center"/>
    </xf>
    <xf numFmtId="0" fontId="1" fillId="50" borderId="53" xfId="0" applyFont="1" applyFill="1" applyBorder="1" applyAlignment="1">
      <alignment horizontal="center" vertical="center"/>
    </xf>
    <xf numFmtId="0" fontId="1" fillId="50" borderId="63" xfId="0" applyFont="1" applyFill="1" applyBorder="1" applyAlignment="1">
      <alignment horizontal="justify" vertical="center"/>
    </xf>
    <xf numFmtId="0" fontId="1" fillId="50" borderId="35" xfId="0" applyFont="1" applyFill="1" applyBorder="1" applyAlignment="1">
      <alignment horizontal="justify" vertical="center"/>
    </xf>
    <xf numFmtId="0" fontId="1" fillId="50" borderId="21" xfId="0" applyFont="1" applyFill="1" applyBorder="1" applyAlignment="1">
      <alignment horizontal="justify" vertical="center"/>
    </xf>
    <xf numFmtId="0" fontId="1" fillId="50" borderId="22" xfId="0" applyFont="1" applyFill="1" applyBorder="1" applyAlignment="1">
      <alignment horizontal="center" vertical="center" wrapText="1"/>
    </xf>
    <xf numFmtId="0" fontId="1" fillId="50" borderId="21" xfId="0" applyFont="1" applyFill="1" applyBorder="1" applyAlignment="1">
      <alignment horizontal="center" vertical="center"/>
    </xf>
    <xf numFmtId="0" fontId="1" fillId="50" borderId="54" xfId="0" applyFont="1" applyFill="1" applyBorder="1" applyAlignment="1">
      <alignment horizontal="center" vertical="center"/>
    </xf>
    <xf numFmtId="0" fontId="1" fillId="50" borderId="22" xfId="0" applyFont="1" applyFill="1" applyBorder="1" applyAlignment="1">
      <alignment horizontal="center" vertical="center"/>
    </xf>
    <xf numFmtId="0" fontId="1" fillId="50" borderId="28" xfId="0" applyFont="1" applyFill="1" applyBorder="1" applyAlignment="1">
      <alignment horizontal="justify" vertical="center"/>
    </xf>
    <xf numFmtId="0" fontId="1" fillId="50" borderId="29" xfId="0" applyFont="1" applyFill="1" applyBorder="1" applyAlignment="1">
      <alignment horizontal="center" vertical="center" wrapText="1"/>
    </xf>
    <xf numFmtId="0" fontId="1" fillId="50" borderId="28" xfId="0" applyFont="1" applyFill="1" applyBorder="1" applyAlignment="1">
      <alignment horizontal="center" vertical="center"/>
    </xf>
    <xf numFmtId="0" fontId="1" fillId="50" borderId="56" xfId="0" applyFont="1" applyFill="1" applyBorder="1" applyAlignment="1">
      <alignment horizontal="center" vertical="center"/>
    </xf>
    <xf numFmtId="0" fontId="1" fillId="50" borderId="36" xfId="0" applyFont="1" applyFill="1" applyBorder="1" applyAlignment="1">
      <alignment horizontal="justify" vertical="center"/>
    </xf>
    <xf numFmtId="0" fontId="23" fillId="0" borderId="0" xfId="0" applyFont="1" applyAlignment="1">
      <alignment wrapText="1"/>
    </xf>
    <xf numFmtId="0" fontId="1" fillId="48" borderId="14" xfId="0" applyFont="1" applyFill="1" applyBorder="1" applyAlignment="1">
      <alignment horizontal="justify" vertical="center" wrapText="1"/>
    </xf>
    <xf numFmtId="0" fontId="1" fillId="0" borderId="64" xfId="0" applyFont="1" applyBorder="1" applyAlignment="1">
      <alignment horizontal="center" vertical="center" wrapText="1"/>
    </xf>
    <xf numFmtId="0" fontId="1" fillId="0" borderId="48" xfId="0" applyFont="1" applyBorder="1" applyAlignment="1">
      <alignment wrapText="1"/>
    </xf>
    <xf numFmtId="0" fontId="1" fillId="0" borderId="65" xfId="0" applyFont="1" applyBorder="1" applyAlignment="1">
      <alignment horizontal="justify" vertical="center" wrapText="1"/>
    </xf>
    <xf numFmtId="0" fontId="1" fillId="48" borderId="15" xfId="0" applyFont="1" applyFill="1" applyBorder="1" applyAlignment="1">
      <alignment horizontal="justify" vertical="center" wrapText="1"/>
    </xf>
    <xf numFmtId="0" fontId="1" fillId="0" borderId="40" xfId="0" applyFont="1" applyBorder="1" applyAlignment="1">
      <alignment wrapText="1"/>
    </xf>
    <xf numFmtId="0" fontId="1" fillId="49" borderId="15" xfId="0" applyFont="1" applyFill="1" applyBorder="1" applyAlignment="1">
      <alignment horizontal="justify" vertical="center" wrapText="1"/>
    </xf>
    <xf numFmtId="0" fontId="1" fillId="42" borderId="28" xfId="0" applyFont="1" applyFill="1" applyBorder="1" applyAlignment="1">
      <alignment horizontal="center" vertical="center" wrapText="1"/>
    </xf>
    <xf numFmtId="0" fontId="1" fillId="51" borderId="22" xfId="0" applyFont="1" applyFill="1" applyBorder="1" applyAlignment="1">
      <alignment horizontal="center" vertical="center" wrapText="1"/>
    </xf>
    <xf numFmtId="0" fontId="1" fillId="51" borderId="21" xfId="0" applyFont="1" applyFill="1" applyBorder="1" applyAlignment="1">
      <alignment horizontal="center" vertical="center" wrapText="1"/>
    </xf>
    <xf numFmtId="0" fontId="1" fillId="51" borderId="21" xfId="0" applyFont="1" applyFill="1" applyBorder="1" applyAlignment="1">
      <alignment horizontal="center" vertical="center"/>
    </xf>
    <xf numFmtId="0" fontId="1" fillId="51" borderId="21" xfId="0" applyFont="1" applyFill="1" applyBorder="1" applyAlignment="1">
      <alignment horizontal="justify" vertical="center"/>
    </xf>
    <xf numFmtId="0" fontId="1" fillId="51" borderId="54" xfId="0" applyFont="1" applyFill="1" applyBorder="1" applyAlignment="1">
      <alignment horizontal="center" vertical="center"/>
    </xf>
    <xf numFmtId="0" fontId="1" fillId="51" borderId="35" xfId="0" applyFont="1" applyFill="1" applyBorder="1" applyAlignment="1">
      <alignment horizontal="justify" vertical="center"/>
    </xf>
    <xf numFmtId="0" fontId="40" fillId="3" borderId="17" xfId="0" applyFont="1" applyFill="1" applyBorder="1" applyAlignment="1">
      <alignment horizontal="center" vertical="center" textRotation="90" wrapText="1"/>
    </xf>
    <xf numFmtId="0" fontId="40" fillId="3" borderId="18" xfId="0" applyFont="1" applyFill="1" applyBorder="1" applyAlignment="1">
      <alignment horizontal="center" vertical="center" textRotation="90" wrapText="1"/>
    </xf>
    <xf numFmtId="0" fontId="40" fillId="43" borderId="18" xfId="0" applyFont="1" applyFill="1" applyBorder="1" applyAlignment="1">
      <alignment horizontal="center" vertical="center" textRotation="90" wrapText="1"/>
    </xf>
    <xf numFmtId="0" fontId="40" fillId="2" borderId="18" xfId="0" applyFont="1" applyFill="1" applyBorder="1" applyAlignment="1">
      <alignment horizontal="center" vertical="center" textRotation="90" wrapText="1"/>
    </xf>
    <xf numFmtId="0" fontId="40" fillId="39" borderId="18" xfId="0" applyFont="1" applyFill="1" applyBorder="1" applyAlignment="1">
      <alignment horizontal="center" vertical="center" textRotation="90" wrapText="1"/>
    </xf>
    <xf numFmtId="0" fontId="40" fillId="4" borderId="18" xfId="0" applyFont="1" applyFill="1" applyBorder="1" applyAlignment="1">
      <alignment horizontal="center" vertical="center" textRotation="90" wrapText="1"/>
    </xf>
    <xf numFmtId="0" fontId="40" fillId="52" borderId="18" xfId="0" applyFont="1" applyFill="1" applyBorder="1" applyAlignment="1">
      <alignment horizontal="center" vertical="center" textRotation="90" wrapText="1"/>
    </xf>
    <xf numFmtId="0" fontId="40" fillId="53" borderId="18" xfId="0" applyFont="1" applyFill="1" applyBorder="1" applyAlignment="1">
      <alignment horizontal="center" vertical="center" textRotation="90" wrapText="1"/>
    </xf>
    <xf numFmtId="0" fontId="40" fillId="32" borderId="18" xfId="0" applyFont="1" applyFill="1" applyBorder="1" applyAlignment="1">
      <alignment horizontal="center" vertical="center" textRotation="90" wrapText="1"/>
    </xf>
    <xf numFmtId="0" fontId="40" fillId="10" borderId="18" xfId="0" applyFont="1" applyFill="1" applyBorder="1" applyAlignment="1">
      <alignment horizontal="center" vertical="center" textRotation="90" wrapText="1"/>
    </xf>
    <xf numFmtId="0" fontId="40" fillId="54" borderId="18" xfId="0" applyFont="1" applyFill="1" applyBorder="1" applyAlignment="1">
      <alignment horizontal="center" vertical="center" textRotation="90" wrapText="1"/>
    </xf>
    <xf numFmtId="0" fontId="40" fillId="5" borderId="18" xfId="0" applyFont="1" applyFill="1" applyBorder="1" applyAlignment="1">
      <alignment horizontal="center" vertical="center" textRotation="90" wrapText="1"/>
    </xf>
    <xf numFmtId="4" fontId="41" fillId="55" borderId="18" xfId="0" applyNumberFormat="1" applyFont="1" applyFill="1" applyBorder="1" applyAlignment="1">
      <alignment horizontal="center" vertical="center" textRotation="90" wrapText="1"/>
    </xf>
    <xf numFmtId="4" fontId="41" fillId="56" borderId="18" xfId="0" applyNumberFormat="1" applyFont="1" applyFill="1" applyBorder="1" applyAlignment="1">
      <alignment horizontal="center" vertical="center" textRotation="90" wrapText="1"/>
    </xf>
    <xf numFmtId="4" fontId="41" fillId="57" borderId="18" xfId="0" applyNumberFormat="1" applyFont="1" applyFill="1" applyBorder="1" applyAlignment="1">
      <alignment horizontal="center" vertical="center" textRotation="90" wrapText="1"/>
    </xf>
    <xf numFmtId="4" fontId="41" fillId="58" borderId="18" xfId="0" applyNumberFormat="1" applyFont="1" applyFill="1" applyBorder="1" applyAlignment="1">
      <alignment horizontal="center" vertical="center" textRotation="90" wrapText="1"/>
    </xf>
    <xf numFmtId="0" fontId="40" fillId="39" borderId="19" xfId="0" applyFont="1" applyFill="1" applyBorder="1" applyAlignment="1">
      <alignment horizontal="center" vertical="center" textRotation="90" wrapText="1"/>
    </xf>
    <xf numFmtId="0" fontId="74" fillId="0" borderId="0" xfId="0" applyFont="1" applyAlignment="1">
      <alignment horizontal="center" vertical="center" textRotation="90"/>
    </xf>
    <xf numFmtId="0" fontId="23" fillId="0" borderId="0" xfId="0" applyFont="1" applyAlignment="1">
      <alignment horizontal="center" vertical="center" wrapText="1"/>
    </xf>
    <xf numFmtId="0" fontId="1" fillId="46" borderId="20" xfId="0" applyFont="1" applyFill="1" applyBorder="1" applyAlignment="1">
      <alignment horizontal="center" vertical="center" wrapText="1"/>
    </xf>
    <xf numFmtId="0" fontId="1" fillId="46" borderId="21" xfId="0" applyFont="1" applyFill="1" applyBorder="1" applyAlignment="1">
      <alignment horizontal="center" vertical="center" wrapText="1"/>
    </xf>
    <xf numFmtId="0" fontId="1" fillId="46" borderId="28" xfId="0" applyFont="1" applyFill="1" applyBorder="1" applyAlignment="1">
      <alignment horizontal="center" vertical="center" wrapText="1"/>
    </xf>
    <xf numFmtId="0" fontId="1" fillId="47" borderId="20" xfId="0" applyFont="1" applyFill="1" applyBorder="1" applyAlignment="1">
      <alignment horizontal="center" vertical="center" wrapText="1"/>
    </xf>
    <xf numFmtId="0" fontId="1" fillId="47" borderId="21" xfId="0" applyFont="1" applyFill="1" applyBorder="1" applyAlignment="1">
      <alignment horizontal="center" vertical="center" wrapText="1"/>
    </xf>
    <xf numFmtId="0" fontId="1" fillId="47" borderId="28" xfId="0" applyFont="1" applyFill="1" applyBorder="1" applyAlignment="1">
      <alignment horizontal="center" vertical="center" wrapText="1"/>
    </xf>
    <xf numFmtId="0" fontId="1" fillId="48" borderId="14" xfId="0" applyFont="1" applyFill="1" applyBorder="1" applyAlignment="1">
      <alignment horizontal="center" vertical="center" wrapText="1"/>
    </xf>
    <xf numFmtId="0" fontId="1" fillId="49" borderId="14" xfId="0" applyFont="1" applyFill="1" applyBorder="1" applyAlignment="1">
      <alignment horizontal="center" vertical="center" wrapText="1"/>
    </xf>
    <xf numFmtId="0" fontId="1" fillId="50" borderId="20" xfId="0" applyFont="1" applyFill="1" applyBorder="1" applyAlignment="1">
      <alignment horizontal="center" vertical="center" wrapText="1"/>
    </xf>
    <xf numFmtId="0" fontId="1" fillId="50" borderId="21" xfId="0" applyFont="1" applyFill="1" applyBorder="1" applyAlignment="1">
      <alignment horizontal="center" vertical="center" wrapText="1"/>
    </xf>
    <xf numFmtId="0" fontId="1" fillId="50" borderId="28"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21" xfId="0" applyFont="1" applyBorder="1" applyAlignment="1">
      <alignment horizontal="center" vertical="center" wrapText="1"/>
    </xf>
    <xf numFmtId="0" fontId="1" fillId="3" borderId="29" xfId="0" applyFont="1" applyFill="1" applyBorder="1" applyAlignment="1">
      <alignment horizontal="center" vertical="center"/>
    </xf>
    <xf numFmtId="0" fontId="1" fillId="36" borderId="30" xfId="0" applyFont="1" applyFill="1" applyBorder="1" applyAlignment="1">
      <alignment horizontal="center" vertical="center"/>
    </xf>
    <xf numFmtId="0" fontId="1" fillId="36" borderId="22" xfId="0" applyFont="1" applyFill="1" applyBorder="1" applyAlignment="1">
      <alignment horizontal="center" vertical="center"/>
    </xf>
    <xf numFmtId="0" fontId="1" fillId="36" borderId="29" xfId="0" applyFont="1" applyFill="1" applyBorder="1" applyAlignment="1">
      <alignment horizontal="center" vertical="center"/>
    </xf>
    <xf numFmtId="0" fontId="1" fillId="42" borderId="30" xfId="0" applyFont="1" applyFill="1" applyBorder="1" applyAlignment="1">
      <alignment horizontal="center" vertical="center"/>
    </xf>
    <xf numFmtId="0" fontId="1" fillId="42" borderId="29" xfId="0" applyFont="1" applyFill="1" applyBorder="1" applyAlignment="1">
      <alignment horizontal="center" vertical="center"/>
    </xf>
    <xf numFmtId="0" fontId="1" fillId="18" borderId="30" xfId="0" applyFont="1" applyFill="1" applyBorder="1" applyAlignment="1">
      <alignment horizontal="center" vertical="center"/>
    </xf>
    <xf numFmtId="0" fontId="1" fillId="18" borderId="22" xfId="0" applyFont="1" applyFill="1" applyBorder="1" applyAlignment="1">
      <alignment horizontal="center" vertical="center"/>
    </xf>
    <xf numFmtId="0" fontId="1" fillId="18" borderId="29" xfId="0" applyFont="1" applyFill="1" applyBorder="1" applyAlignment="1">
      <alignment horizontal="center" vertical="center"/>
    </xf>
    <xf numFmtId="0" fontId="1" fillId="32" borderId="11" xfId="0" applyFont="1" applyFill="1" applyBorder="1" applyAlignment="1">
      <alignment horizontal="center" vertical="center"/>
    </xf>
    <xf numFmtId="0" fontId="1" fillId="45" borderId="22" xfId="0" applyFont="1" applyFill="1" applyBorder="1" applyAlignment="1">
      <alignment horizontal="center" vertical="center"/>
    </xf>
    <xf numFmtId="0" fontId="1" fillId="46" borderId="30" xfId="0" applyFont="1" applyFill="1" applyBorder="1" applyAlignment="1">
      <alignment horizontal="center" vertical="center"/>
    </xf>
    <xf numFmtId="0" fontId="1" fillId="46" borderId="22" xfId="0" applyFont="1" applyFill="1" applyBorder="1" applyAlignment="1">
      <alignment horizontal="center" vertical="center"/>
    </xf>
    <xf numFmtId="0" fontId="1" fillId="46" borderId="29" xfId="0" applyFont="1" applyFill="1" applyBorder="1" applyAlignment="1">
      <alignment horizontal="center" vertical="center"/>
    </xf>
    <xf numFmtId="0" fontId="1" fillId="47" borderId="30" xfId="0" applyFont="1" applyFill="1" applyBorder="1" applyAlignment="1">
      <alignment horizontal="center" vertical="center"/>
    </xf>
    <xf numFmtId="0" fontId="1" fillId="47" borderId="22" xfId="0" applyFont="1" applyFill="1" applyBorder="1" applyAlignment="1">
      <alignment horizontal="center" vertical="center"/>
    </xf>
    <xf numFmtId="0" fontId="1" fillId="47" borderId="29" xfId="0" applyFont="1" applyFill="1" applyBorder="1" applyAlignment="1">
      <alignment horizontal="center" vertical="center"/>
    </xf>
    <xf numFmtId="0" fontId="1" fillId="48" borderId="13" xfId="0" applyFont="1" applyFill="1" applyBorder="1" applyAlignment="1">
      <alignment horizontal="center" vertical="center"/>
    </xf>
    <xf numFmtId="0" fontId="1" fillId="49" borderId="13" xfId="0" applyFont="1" applyFill="1" applyBorder="1" applyAlignment="1">
      <alignment horizontal="center" vertical="center"/>
    </xf>
    <xf numFmtId="0" fontId="1" fillId="50" borderId="30" xfId="0" applyFont="1" applyFill="1" applyBorder="1" applyAlignment="1">
      <alignment horizontal="center" vertical="center"/>
    </xf>
    <xf numFmtId="0" fontId="1" fillId="50" borderId="29" xfId="0" applyFont="1" applyFill="1" applyBorder="1" applyAlignment="1">
      <alignment horizontal="center" vertical="center"/>
    </xf>
    <xf numFmtId="0" fontId="1" fillId="51" borderId="22" xfId="0" applyFont="1" applyFill="1" applyBorder="1" applyAlignment="1">
      <alignment horizontal="center" vertical="center"/>
    </xf>
    <xf numFmtId="0" fontId="1" fillId="32" borderId="12" xfId="0" applyFont="1" applyFill="1" applyBorder="1" applyAlignment="1">
      <alignment horizontal="center" vertical="center"/>
    </xf>
    <xf numFmtId="0" fontId="23" fillId="53" borderId="0" xfId="0" applyFont="1" applyFill="1" applyAlignment="1">
      <alignment horizontal="center" vertical="center"/>
    </xf>
    <xf numFmtId="0" fontId="32" fillId="43" borderId="53" xfId="0" applyFont="1" applyFill="1" applyBorder="1" applyAlignment="1">
      <alignment horizontal="center" vertical="center"/>
    </xf>
    <xf numFmtId="0" fontId="1" fillId="41" borderId="66" xfId="0" applyFont="1" applyFill="1" applyBorder="1" applyAlignment="1">
      <alignment horizontal="center" vertical="center" wrapText="1"/>
    </xf>
    <xf numFmtId="0" fontId="1" fillId="41" borderId="44" xfId="0" applyFont="1" applyFill="1" applyBorder="1" applyAlignment="1">
      <alignment horizontal="center" vertical="center" wrapText="1"/>
    </xf>
    <xf numFmtId="10" fontId="32" fillId="44" borderId="24" xfId="0" applyNumberFormat="1" applyFont="1" applyFill="1" applyBorder="1" applyAlignment="1">
      <alignment horizontal="center" vertical="center"/>
    </xf>
    <xf numFmtId="0" fontId="1" fillId="44" borderId="66" xfId="0" applyFont="1" applyFill="1" applyBorder="1" applyAlignment="1">
      <alignment horizontal="center" vertical="center" wrapText="1"/>
    </xf>
    <xf numFmtId="9" fontId="4" fillId="44" borderId="25" xfId="0" applyNumberFormat="1" applyFont="1" applyFill="1" applyBorder="1" applyAlignment="1">
      <alignment horizontal="center" vertical="center" wrapText="1"/>
    </xf>
    <xf numFmtId="0" fontId="4" fillId="44" borderId="25" xfId="0" applyFont="1" applyFill="1" applyBorder="1" applyAlignment="1">
      <alignment horizontal="center" vertical="center" wrapText="1"/>
    </xf>
    <xf numFmtId="0" fontId="4" fillId="44" borderId="67" xfId="0" applyFont="1" applyFill="1" applyBorder="1" applyAlignment="1">
      <alignment horizontal="center" vertical="center" wrapText="1"/>
    </xf>
    <xf numFmtId="9" fontId="34" fillId="44" borderId="21" xfId="0" applyNumberFormat="1" applyFont="1" applyFill="1" applyBorder="1" applyAlignment="1">
      <alignment horizontal="center" vertical="center" wrapText="1"/>
    </xf>
    <xf numFmtId="0" fontId="34" fillId="44" borderId="49" xfId="0" applyFont="1" applyFill="1" applyBorder="1" applyAlignment="1">
      <alignment horizontal="center" vertical="center" wrapText="1"/>
    </xf>
    <xf numFmtId="10" fontId="34" fillId="44" borderId="21" xfId="0" applyNumberFormat="1" applyFont="1" applyFill="1" applyBorder="1" applyAlignment="1">
      <alignment horizontal="center" vertical="center" wrapText="1"/>
    </xf>
    <xf numFmtId="10" fontId="34" fillId="44" borderId="12" xfId="0" applyNumberFormat="1" applyFont="1" applyFill="1" applyBorder="1" applyAlignment="1">
      <alignment horizontal="center" vertical="center" wrapText="1"/>
    </xf>
    <xf numFmtId="9" fontId="34" fillId="44" borderId="24" xfId="0" applyNumberFormat="1" applyFont="1" applyFill="1" applyBorder="1" applyAlignment="1">
      <alignment horizontal="center" vertical="center" wrapText="1"/>
    </xf>
    <xf numFmtId="0" fontId="34" fillId="44" borderId="66" xfId="0" applyFont="1" applyFill="1" applyBorder="1" applyAlignment="1">
      <alignment horizontal="center" vertical="center" wrapText="1"/>
    </xf>
    <xf numFmtId="0" fontId="34" fillId="44" borderId="67" xfId="0" applyFont="1" applyFill="1" applyBorder="1" applyAlignment="1">
      <alignment horizontal="center" vertical="center" wrapText="1"/>
    </xf>
    <xf numFmtId="9" fontId="34" fillId="44" borderId="20" xfId="0" applyNumberFormat="1" applyFont="1" applyFill="1" applyBorder="1" applyAlignment="1">
      <alignment horizontal="center" vertical="center" wrapText="1"/>
    </xf>
    <xf numFmtId="9" fontId="34" fillId="44" borderId="27" xfId="0" applyNumberFormat="1" applyFont="1" applyFill="1" applyBorder="1" applyAlignment="1">
      <alignment horizontal="center" vertical="center" wrapText="1"/>
    </xf>
    <xf numFmtId="0" fontId="4" fillId="41" borderId="19" xfId="0" applyFont="1" applyFill="1" applyBorder="1" applyAlignment="1">
      <alignment horizontal="center" vertical="center" wrapText="1"/>
    </xf>
    <xf numFmtId="0" fontId="4" fillId="41" borderId="54" xfId="0" applyFont="1" applyFill="1" applyBorder="1" applyAlignment="1">
      <alignment horizontal="center" vertical="center" wrapText="1"/>
    </xf>
    <xf numFmtId="0" fontId="1" fillId="32" borderId="53" xfId="0" applyFont="1" applyFill="1" applyBorder="1" applyAlignment="1">
      <alignment horizontal="center" vertical="center"/>
    </xf>
    <xf numFmtId="0" fontId="1" fillId="32" borderId="54" xfId="0" applyFont="1" applyFill="1" applyBorder="1" applyAlignment="1">
      <alignment horizontal="center" vertical="center"/>
    </xf>
    <xf numFmtId="0" fontId="1" fillId="32" borderId="31" xfId="0" applyFont="1" applyFill="1" applyBorder="1" applyAlignment="1">
      <alignment horizontal="center" vertical="center"/>
    </xf>
    <xf numFmtId="0" fontId="1" fillId="44" borderId="53" xfId="0" applyFont="1" applyFill="1" applyBorder="1" applyAlignment="1">
      <alignment horizontal="center" vertical="center"/>
    </xf>
    <xf numFmtId="0" fontId="1" fillId="44" borderId="54" xfId="0" applyFont="1" applyFill="1" applyBorder="1" applyAlignment="1">
      <alignment horizontal="center" vertical="center"/>
    </xf>
    <xf numFmtId="0" fontId="1" fillId="44" borderId="56"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1" xfId="0" applyFont="1" applyFill="1" applyBorder="1" applyAlignment="1">
      <alignment horizontal="center" vertical="center"/>
    </xf>
    <xf numFmtId="0" fontId="23" fillId="0" borderId="0" xfId="0" applyFont="1" applyFill="1" applyAlignment="1">
      <alignment horizontal="center" vertical="center"/>
    </xf>
    <xf numFmtId="0" fontId="68" fillId="0" borderId="24" xfId="0" applyFont="1" applyBorder="1" applyAlignment="1">
      <alignment horizontal="center" vertical="center"/>
    </xf>
    <xf numFmtId="0" fontId="68" fillId="0" borderId="21" xfId="0" applyFont="1" applyBorder="1" applyAlignment="1">
      <alignment horizontal="center" vertical="center" wrapText="1"/>
    </xf>
    <xf numFmtId="0" fontId="1" fillId="50" borderId="18" xfId="0" applyFont="1" applyFill="1" applyBorder="1" applyAlignment="1">
      <alignment horizontal="justify" vertical="center"/>
    </xf>
    <xf numFmtId="0" fontId="1" fillId="50" borderId="12" xfId="0" applyFont="1" applyFill="1" applyBorder="1" applyAlignment="1">
      <alignment horizontal="justify"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5" xfId="0" applyFont="1" applyBorder="1" applyAlignment="1">
      <alignment horizontal="center" vertical="center"/>
    </xf>
    <xf numFmtId="0" fontId="1" fillId="0" borderId="12" xfId="0" applyFont="1" applyBorder="1" applyAlignment="1">
      <alignment horizontal="center" vertical="center"/>
    </xf>
    <xf numFmtId="0" fontId="68" fillId="0" borderId="12" xfId="0" applyFont="1" applyBorder="1" applyAlignment="1">
      <alignment horizontal="center" vertical="center" wrapText="1"/>
    </xf>
    <xf numFmtId="0" fontId="1" fillId="0" borderId="31"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Fill="1" applyBorder="1" applyAlignment="1">
      <alignment horizontal="center" vertical="center"/>
    </xf>
    <xf numFmtId="0" fontId="1" fillId="0" borderId="23" xfId="0" applyFont="1" applyBorder="1" applyAlignment="1">
      <alignment horizontal="justify" vertical="center"/>
    </xf>
    <xf numFmtId="0" fontId="1" fillId="0" borderId="25" xfId="0" applyFont="1" applyBorder="1" applyAlignment="1">
      <alignment horizontal="justify" vertical="center"/>
    </xf>
    <xf numFmtId="0" fontId="1" fillId="0" borderId="12" xfId="0" applyFont="1" applyBorder="1" applyAlignment="1">
      <alignment horizontal="justify" vertical="center"/>
    </xf>
    <xf numFmtId="0" fontId="1" fillId="51" borderId="30" xfId="0" applyFont="1" applyFill="1" applyBorder="1" applyAlignment="1">
      <alignment horizontal="center" vertical="center" wrapText="1"/>
    </xf>
    <xf numFmtId="0" fontId="1" fillId="51" borderId="20" xfId="0" applyFont="1" applyFill="1" applyBorder="1" applyAlignment="1">
      <alignment horizontal="center" vertical="center" wrapText="1"/>
    </xf>
    <xf numFmtId="0" fontId="1" fillId="51" borderId="20" xfId="0" applyFont="1" applyFill="1" applyBorder="1" applyAlignment="1">
      <alignment horizontal="center" vertical="center"/>
    </xf>
    <xf numFmtId="0" fontId="1" fillId="51" borderId="53" xfId="0" applyFont="1" applyFill="1" applyBorder="1" applyAlignment="1">
      <alignment horizontal="center" vertical="center"/>
    </xf>
    <xf numFmtId="0" fontId="1" fillId="51" borderId="30" xfId="0" applyFont="1" applyFill="1" applyBorder="1" applyAlignment="1">
      <alignment horizontal="center" vertical="center"/>
    </xf>
    <xf numFmtId="0" fontId="1" fillId="51" borderId="63" xfId="0" applyFont="1" applyFill="1" applyBorder="1" applyAlignment="1">
      <alignment horizontal="justify" vertical="center"/>
    </xf>
    <xf numFmtId="0" fontId="1" fillId="51" borderId="20" xfId="0" applyFont="1" applyFill="1" applyBorder="1" applyAlignment="1">
      <alignment horizontal="justify" vertical="center"/>
    </xf>
    <xf numFmtId="0" fontId="1" fillId="51" borderId="53" xfId="0" applyFont="1" applyFill="1" applyBorder="1" applyAlignment="1">
      <alignment horizontal="justify" vertical="center"/>
    </xf>
    <xf numFmtId="0" fontId="1" fillId="51" borderId="54" xfId="0" applyFont="1" applyFill="1" applyBorder="1" applyAlignment="1">
      <alignment horizontal="justify" vertical="center"/>
    </xf>
    <xf numFmtId="0" fontId="1" fillId="51" borderId="29" xfId="0" applyFont="1" applyFill="1" applyBorder="1" applyAlignment="1">
      <alignment horizontal="center" vertical="center" wrapText="1"/>
    </xf>
    <xf numFmtId="0" fontId="1" fillId="51" borderId="28" xfId="0" applyFont="1" applyFill="1" applyBorder="1" applyAlignment="1">
      <alignment horizontal="center" vertical="center" wrapText="1"/>
    </xf>
    <xf numFmtId="0" fontId="1" fillId="51" borderId="28" xfId="0" applyFont="1" applyFill="1" applyBorder="1" applyAlignment="1">
      <alignment horizontal="center" vertical="center"/>
    </xf>
    <xf numFmtId="0" fontId="1" fillId="51" borderId="56" xfId="0" applyFont="1" applyFill="1" applyBorder="1" applyAlignment="1">
      <alignment horizontal="center" vertical="center"/>
    </xf>
    <xf numFmtId="0" fontId="1" fillId="51" borderId="29" xfId="0" applyFont="1" applyFill="1" applyBorder="1" applyAlignment="1">
      <alignment horizontal="center" vertical="center"/>
    </xf>
    <xf numFmtId="0" fontId="1" fillId="51" borderId="36" xfId="0" applyFont="1" applyFill="1" applyBorder="1" applyAlignment="1">
      <alignment horizontal="justify" vertical="center"/>
    </xf>
    <xf numFmtId="0" fontId="1" fillId="51" borderId="28" xfId="0" applyFont="1" applyFill="1" applyBorder="1" applyAlignment="1">
      <alignment horizontal="justify" vertical="center"/>
    </xf>
    <xf numFmtId="0" fontId="1" fillId="51" borderId="56" xfId="0" applyFont="1" applyFill="1" applyBorder="1" applyAlignment="1">
      <alignment horizontal="justify" vertical="center"/>
    </xf>
    <xf numFmtId="0" fontId="1" fillId="3" borderId="54" xfId="0" applyFont="1" applyFill="1" applyBorder="1" applyAlignment="1">
      <alignment horizontal="center" vertical="center" wrapText="1"/>
    </xf>
    <xf numFmtId="0" fontId="1" fillId="3" borderId="56" xfId="0" applyFont="1" applyFill="1" applyBorder="1" applyAlignment="1">
      <alignment horizontal="center" vertical="center" wrapText="1"/>
    </xf>
    <xf numFmtId="0" fontId="1" fillId="42" borderId="53" xfId="0" applyFont="1" applyFill="1" applyBorder="1" applyAlignment="1">
      <alignment horizontal="center" vertical="center" wrapText="1"/>
    </xf>
    <xf numFmtId="0" fontId="1" fillId="42" borderId="56" xfId="0" applyFont="1" applyFill="1" applyBorder="1" applyAlignment="1">
      <alignment horizontal="center" vertical="center" wrapText="1"/>
    </xf>
    <xf numFmtId="0" fontId="1" fillId="18" borderId="53" xfId="0" applyFont="1" applyFill="1" applyBorder="1" applyAlignment="1">
      <alignment horizontal="center" vertical="center" wrapText="1"/>
    </xf>
    <xf numFmtId="0" fontId="1" fillId="18" borderId="54" xfId="0" applyFont="1" applyFill="1" applyBorder="1" applyAlignment="1">
      <alignment horizontal="center" vertical="center" wrapText="1"/>
    </xf>
    <xf numFmtId="0" fontId="1" fillId="18" borderId="56" xfId="0" applyFont="1" applyFill="1" applyBorder="1" applyAlignment="1">
      <alignment horizontal="center" vertical="center" wrapText="1"/>
    </xf>
    <xf numFmtId="0" fontId="1" fillId="32" borderId="52" xfId="0" applyFont="1" applyFill="1" applyBorder="1" applyAlignment="1">
      <alignment horizontal="center" vertical="center" wrapText="1"/>
    </xf>
    <xf numFmtId="0" fontId="1" fillId="32" borderId="49" xfId="0" applyFont="1" applyFill="1" applyBorder="1" applyAlignment="1">
      <alignment horizontal="center" vertical="center" wrapText="1"/>
    </xf>
    <xf numFmtId="0" fontId="1" fillId="32" borderId="55" xfId="0" applyFont="1" applyFill="1" applyBorder="1" applyAlignment="1">
      <alignment horizontal="center" vertical="center" wrapText="1"/>
    </xf>
    <xf numFmtId="0" fontId="1" fillId="45" borderId="53" xfId="0" applyFont="1" applyFill="1" applyBorder="1" applyAlignment="1">
      <alignment horizontal="center" vertical="center" wrapText="1"/>
    </xf>
    <xf numFmtId="0" fontId="1" fillId="45" borderId="54" xfId="0" applyFont="1" applyFill="1" applyBorder="1" applyAlignment="1">
      <alignment horizontal="center" vertical="center" wrapText="1"/>
    </xf>
    <xf numFmtId="0" fontId="1" fillId="46" borderId="53" xfId="0" applyFont="1" applyFill="1" applyBorder="1" applyAlignment="1">
      <alignment horizontal="center" vertical="center" wrapText="1"/>
    </xf>
    <xf numFmtId="0" fontId="1" fillId="46" borderId="54" xfId="0" applyFont="1" applyFill="1" applyBorder="1" applyAlignment="1">
      <alignment horizontal="center" vertical="center" wrapText="1"/>
    </xf>
    <xf numFmtId="0" fontId="1" fillId="46" borderId="56" xfId="0" applyFont="1" applyFill="1" applyBorder="1" applyAlignment="1">
      <alignment horizontal="center" vertical="center" wrapText="1"/>
    </xf>
    <xf numFmtId="0" fontId="1" fillId="47" borderId="53" xfId="0" applyFont="1" applyFill="1" applyBorder="1" applyAlignment="1">
      <alignment horizontal="center" vertical="center" wrapText="1"/>
    </xf>
    <xf numFmtId="0" fontId="1" fillId="47" borderId="54" xfId="0" applyFont="1" applyFill="1" applyBorder="1" applyAlignment="1">
      <alignment horizontal="center" vertical="center" wrapText="1"/>
    </xf>
    <xf numFmtId="0" fontId="1" fillId="47" borderId="56" xfId="0" applyFont="1" applyFill="1" applyBorder="1" applyAlignment="1">
      <alignment horizontal="center" vertical="center" wrapText="1"/>
    </xf>
    <xf numFmtId="0" fontId="1" fillId="48" borderId="15" xfId="0" applyFont="1" applyFill="1" applyBorder="1" applyAlignment="1">
      <alignment horizontal="center" vertical="center" wrapText="1"/>
    </xf>
    <xf numFmtId="0" fontId="1" fillId="49" borderId="15" xfId="0" applyFont="1" applyFill="1" applyBorder="1" applyAlignment="1">
      <alignment horizontal="center" vertical="center" wrapText="1"/>
    </xf>
    <xf numFmtId="0" fontId="1" fillId="50" borderId="53" xfId="0" applyFont="1" applyFill="1" applyBorder="1" applyAlignment="1">
      <alignment horizontal="center" vertical="center" wrapText="1"/>
    </xf>
    <xf numFmtId="0" fontId="1" fillId="50" borderId="54" xfId="0" applyFont="1" applyFill="1" applyBorder="1" applyAlignment="1">
      <alignment horizontal="center" vertical="center" wrapText="1"/>
    </xf>
    <xf numFmtId="0" fontId="1" fillId="50" borderId="56" xfId="0" applyFont="1" applyFill="1" applyBorder="1" applyAlignment="1">
      <alignment horizontal="center" vertical="center" wrapText="1"/>
    </xf>
    <xf numFmtId="0" fontId="1" fillId="0" borderId="60"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31" xfId="0" applyFont="1" applyBorder="1" applyAlignment="1">
      <alignment horizontal="center" vertical="center" wrapText="1"/>
    </xf>
    <xf numFmtId="0" fontId="1" fillId="51" borderId="53" xfId="0" applyFont="1" applyFill="1" applyBorder="1" applyAlignment="1">
      <alignment horizontal="center" vertical="center" wrapText="1"/>
    </xf>
    <xf numFmtId="0" fontId="1" fillId="51" borderId="54" xfId="0" applyFont="1" applyFill="1" applyBorder="1" applyAlignment="1">
      <alignment horizontal="center" vertical="center" wrapText="1"/>
    </xf>
    <xf numFmtId="0" fontId="1" fillId="51" borderId="56" xfId="0" applyFont="1" applyFill="1" applyBorder="1" applyAlignment="1">
      <alignment horizontal="center" vertical="center" wrapText="1"/>
    </xf>
    <xf numFmtId="0" fontId="34" fillId="59" borderId="21" xfId="0" applyFont="1" applyFill="1" applyBorder="1" applyAlignment="1">
      <alignment horizontal="center" vertical="center" wrapText="1"/>
    </xf>
    <xf numFmtId="0" fontId="1" fillId="47" borderId="52" xfId="0" applyFont="1" applyFill="1" applyBorder="1" applyAlignment="1">
      <alignment horizontal="justify" vertical="center"/>
    </xf>
    <xf numFmtId="0" fontId="1" fillId="47" borderId="49" xfId="0" applyFont="1" applyFill="1" applyBorder="1" applyAlignment="1">
      <alignment horizontal="justify" vertical="center"/>
    </xf>
    <xf numFmtId="0" fontId="1" fillId="47" borderId="55" xfId="0" applyFont="1" applyFill="1" applyBorder="1" applyAlignment="1">
      <alignment horizontal="justify" vertical="center"/>
    </xf>
    <xf numFmtId="0" fontId="1" fillId="47" borderId="24" xfId="0" applyFont="1" applyFill="1" applyBorder="1" applyAlignment="1">
      <alignment horizontal="justify" vertical="center"/>
    </xf>
    <xf numFmtId="0" fontId="1" fillId="47" borderId="18" xfId="0" applyFont="1" applyFill="1" applyBorder="1" applyAlignment="1">
      <alignment horizontal="justify" vertical="center"/>
    </xf>
    <xf numFmtId="0" fontId="1" fillId="47" borderId="12" xfId="0" applyFont="1" applyFill="1" applyBorder="1" applyAlignment="1">
      <alignment horizontal="justify" vertical="center"/>
    </xf>
    <xf numFmtId="0" fontId="1" fillId="32" borderId="18" xfId="0" applyFont="1" applyFill="1" applyBorder="1" applyAlignment="1">
      <alignment horizontal="center" vertical="center" wrapText="1"/>
    </xf>
    <xf numFmtId="0" fontId="1" fillId="36" borderId="18" xfId="0" applyFont="1" applyFill="1" applyBorder="1" applyAlignment="1">
      <alignment horizontal="center" vertical="center"/>
    </xf>
    <xf numFmtId="0" fontId="1" fillId="36" borderId="24" xfId="0" applyFont="1" applyFill="1" applyBorder="1" applyAlignment="1">
      <alignment horizontal="center" vertical="center"/>
    </xf>
    <xf numFmtId="2" fontId="1" fillId="18" borderId="21" xfId="0" applyNumberFormat="1" applyFont="1" applyFill="1" applyBorder="1" applyAlignment="1">
      <alignment horizontal="justify" vertical="center"/>
    </xf>
    <xf numFmtId="2" fontId="1" fillId="18" borderId="35" xfId="0" applyNumberFormat="1" applyFont="1" applyFill="1" applyBorder="1" applyAlignment="1">
      <alignment horizontal="justify" vertical="center"/>
    </xf>
    <xf numFmtId="0" fontId="1" fillId="32" borderId="24" xfId="0" applyFont="1" applyFill="1" applyBorder="1" applyAlignment="1">
      <alignment horizontal="center" vertical="center" wrapText="1"/>
    </xf>
    <xf numFmtId="9" fontId="32" fillId="43" borderId="20" xfId="60" applyFont="1" applyFill="1" applyBorder="1" applyAlignment="1">
      <alignment horizontal="center" vertical="center" wrapText="1"/>
    </xf>
    <xf numFmtId="9" fontId="32" fillId="43" borderId="21" xfId="60" applyFont="1" applyFill="1" applyBorder="1" applyAlignment="1">
      <alignment horizontal="center" vertical="center" wrapText="1"/>
    </xf>
    <xf numFmtId="9" fontId="32" fillId="43" borderId="28" xfId="60" applyFont="1" applyFill="1" applyBorder="1" applyAlignment="1">
      <alignment horizontal="center" vertical="center" wrapText="1"/>
    </xf>
    <xf numFmtId="9" fontId="1" fillId="41" borderId="24" xfId="60" applyFont="1" applyFill="1" applyBorder="1" applyAlignment="1">
      <alignment horizontal="center" vertical="center" wrapText="1"/>
    </xf>
    <xf numFmtId="9" fontId="1" fillId="41" borderId="21" xfId="60" applyFont="1" applyFill="1" applyBorder="1" applyAlignment="1">
      <alignment horizontal="center" vertical="center" wrapText="1"/>
    </xf>
    <xf numFmtId="9" fontId="1" fillId="41" borderId="12" xfId="60" applyFont="1" applyFill="1" applyBorder="1" applyAlignment="1">
      <alignment horizontal="center" vertical="center" wrapText="1"/>
    </xf>
    <xf numFmtId="9" fontId="1" fillId="35" borderId="20" xfId="60" applyFont="1" applyFill="1" applyBorder="1" applyAlignment="1">
      <alignment horizontal="center" vertical="center" wrapText="1"/>
    </xf>
    <xf numFmtId="9" fontId="1" fillId="35" borderId="28" xfId="60" applyFont="1" applyFill="1" applyBorder="1" applyAlignment="1">
      <alignment horizontal="center" vertical="center" wrapText="1"/>
    </xf>
    <xf numFmtId="9" fontId="32" fillId="44" borderId="24" xfId="60" applyFont="1" applyFill="1" applyBorder="1" applyAlignment="1">
      <alignment horizontal="center" vertical="center"/>
    </xf>
    <xf numFmtId="9" fontId="4" fillId="44" borderId="25" xfId="60" applyFont="1" applyFill="1" applyBorder="1" applyAlignment="1">
      <alignment horizontal="center" vertical="center" wrapText="1"/>
    </xf>
    <xf numFmtId="9" fontId="34" fillId="44" borderId="21" xfId="60" applyFont="1" applyFill="1" applyBorder="1" applyAlignment="1">
      <alignment horizontal="center" vertical="center" wrapText="1"/>
    </xf>
    <xf numFmtId="9" fontId="34" fillId="44" borderId="12" xfId="60" applyFont="1" applyFill="1" applyBorder="1" applyAlignment="1">
      <alignment horizontal="center" vertical="center" wrapText="1"/>
    </xf>
    <xf numFmtId="9" fontId="34" fillId="44" borderId="24" xfId="60" applyFont="1" applyFill="1" applyBorder="1" applyAlignment="1">
      <alignment horizontal="center" vertical="center" wrapText="1"/>
    </xf>
    <xf numFmtId="9" fontId="34" fillId="44" borderId="25" xfId="60" applyFont="1" applyFill="1" applyBorder="1" applyAlignment="1">
      <alignment horizontal="center" vertical="center" wrapText="1"/>
    </xf>
    <xf numFmtId="9" fontId="34" fillId="44" borderId="20" xfId="60" applyFont="1" applyFill="1" applyBorder="1" applyAlignment="1">
      <alignment horizontal="center" vertical="center" wrapText="1"/>
    </xf>
    <xf numFmtId="9" fontId="34" fillId="44" borderId="27" xfId="60" applyFont="1" applyFill="1" applyBorder="1" applyAlignment="1">
      <alignment horizontal="center" vertical="center" wrapText="1"/>
    </xf>
    <xf numFmtId="9" fontId="4" fillId="41" borderId="18" xfId="60" applyFont="1" applyFill="1" applyBorder="1" applyAlignment="1">
      <alignment horizontal="center" vertical="center" wrapText="1"/>
    </xf>
    <xf numFmtId="9" fontId="4" fillId="41" borderId="21" xfId="60" applyFont="1" applyFill="1" applyBorder="1" applyAlignment="1">
      <alignment horizontal="center" vertical="center" wrapText="1"/>
    </xf>
    <xf numFmtId="9" fontId="1" fillId="41" borderId="28" xfId="60" applyFont="1" applyFill="1" applyBorder="1" applyAlignment="1">
      <alignment horizontal="center" vertical="center" wrapText="1"/>
    </xf>
    <xf numFmtId="9" fontId="1" fillId="5" borderId="20" xfId="60" applyFont="1" applyFill="1" applyBorder="1" applyAlignment="1">
      <alignment horizontal="center" vertical="center" wrapText="1"/>
    </xf>
    <xf numFmtId="9" fontId="1" fillId="5" borderId="28" xfId="60" applyFont="1" applyFill="1" applyBorder="1" applyAlignment="1">
      <alignment horizontal="center" vertical="center" wrapText="1"/>
    </xf>
    <xf numFmtId="9" fontId="1" fillId="3" borderId="20" xfId="60" applyFont="1" applyFill="1" applyBorder="1" applyAlignment="1">
      <alignment horizontal="center" vertical="center" wrapText="1"/>
    </xf>
    <xf numFmtId="9" fontId="1" fillId="3" borderId="21" xfId="60" applyFont="1" applyFill="1" applyBorder="1" applyAlignment="1">
      <alignment horizontal="center" vertical="center"/>
    </xf>
    <xf numFmtId="9" fontId="1" fillId="36" borderId="20" xfId="60" applyFont="1" applyFill="1" applyBorder="1" applyAlignment="1">
      <alignment horizontal="center" vertical="center"/>
    </xf>
    <xf numFmtId="9" fontId="1" fillId="36" borderId="21" xfId="60" applyFont="1" applyFill="1" applyBorder="1" applyAlignment="1">
      <alignment horizontal="center" vertical="center"/>
    </xf>
    <xf numFmtId="9" fontId="1" fillId="36" borderId="28" xfId="60" applyFont="1" applyFill="1" applyBorder="1" applyAlignment="1">
      <alignment horizontal="center" vertical="center"/>
    </xf>
    <xf numFmtId="9" fontId="1" fillId="42" borderId="20" xfId="60" applyFont="1" applyFill="1" applyBorder="1" applyAlignment="1">
      <alignment horizontal="center" vertical="center"/>
    </xf>
    <xf numFmtId="9" fontId="1" fillId="42" borderId="28" xfId="60" applyFont="1" applyFill="1" applyBorder="1" applyAlignment="1">
      <alignment horizontal="center" vertical="center"/>
    </xf>
    <xf numFmtId="9" fontId="1" fillId="18" borderId="20" xfId="60" applyFont="1" applyFill="1" applyBorder="1" applyAlignment="1">
      <alignment horizontal="center" vertical="center"/>
    </xf>
    <xf numFmtId="9" fontId="1" fillId="18" borderId="21" xfId="60" applyFont="1" applyFill="1" applyBorder="1" applyAlignment="1">
      <alignment horizontal="center" vertical="center"/>
    </xf>
    <xf numFmtId="9" fontId="1" fillId="18" borderId="28" xfId="60" applyFont="1" applyFill="1" applyBorder="1" applyAlignment="1">
      <alignment horizontal="center" vertical="center"/>
    </xf>
    <xf numFmtId="9" fontId="1" fillId="32" borderId="21" xfId="60" applyFont="1" applyFill="1" applyBorder="1" applyAlignment="1">
      <alignment horizontal="center" vertical="center"/>
    </xf>
    <xf numFmtId="9" fontId="1" fillId="45" borderId="21" xfId="60" applyFont="1" applyFill="1" applyBorder="1" applyAlignment="1">
      <alignment horizontal="center" vertical="center"/>
    </xf>
    <xf numFmtId="9" fontId="32" fillId="4" borderId="21" xfId="60" applyFont="1" applyFill="1" applyBorder="1" applyAlignment="1">
      <alignment horizontal="center" vertical="center" wrapText="1"/>
    </xf>
    <xf numFmtId="9" fontId="1" fillId="4" borderId="21" xfId="60" applyFont="1" applyFill="1" applyBorder="1" applyAlignment="1">
      <alignment horizontal="center" vertical="center" wrapText="1"/>
    </xf>
    <xf numFmtId="9" fontId="1" fillId="4" borderId="12" xfId="60" applyFont="1" applyFill="1" applyBorder="1" applyAlignment="1">
      <alignment horizontal="center" vertical="center" wrapText="1"/>
    </xf>
    <xf numFmtId="9" fontId="1" fillId="44" borderId="20" xfId="60" applyFont="1" applyFill="1" applyBorder="1" applyAlignment="1">
      <alignment horizontal="center" vertical="center"/>
    </xf>
    <xf numFmtId="9" fontId="1" fillId="44" borderId="21" xfId="60" applyFont="1" applyFill="1" applyBorder="1" applyAlignment="1">
      <alignment horizontal="center" vertical="center"/>
    </xf>
    <xf numFmtId="9" fontId="1" fillId="44" borderId="28" xfId="60" applyFont="1" applyFill="1" applyBorder="1" applyAlignment="1">
      <alignment horizontal="center" vertical="center"/>
    </xf>
    <xf numFmtId="9" fontId="1" fillId="36" borderId="20" xfId="60" applyFont="1" applyFill="1" applyBorder="1" applyAlignment="1">
      <alignment horizontal="center" vertical="center" wrapText="1"/>
    </xf>
    <xf numFmtId="9" fontId="1" fillId="36" borderId="21" xfId="60" applyFont="1" applyFill="1" applyBorder="1" applyAlignment="1">
      <alignment horizontal="center" vertical="center" wrapText="1"/>
    </xf>
    <xf numFmtId="9" fontId="1" fillId="36" borderId="28" xfId="60" applyFont="1" applyFill="1" applyBorder="1" applyAlignment="1">
      <alignment horizontal="center" vertical="center" wrapText="1"/>
    </xf>
    <xf numFmtId="9" fontId="1" fillId="46" borderId="20" xfId="60" applyFont="1" applyFill="1" applyBorder="1" applyAlignment="1">
      <alignment horizontal="center" vertical="center"/>
    </xf>
    <xf numFmtId="9" fontId="1" fillId="46" borderId="21" xfId="60" applyFont="1" applyFill="1" applyBorder="1" applyAlignment="1">
      <alignment horizontal="center" vertical="center"/>
    </xf>
    <xf numFmtId="9" fontId="1" fillId="46" borderId="28" xfId="60" applyFont="1" applyFill="1" applyBorder="1" applyAlignment="1">
      <alignment horizontal="center" vertical="center"/>
    </xf>
    <xf numFmtId="9" fontId="1" fillId="47" borderId="20" xfId="60" applyFont="1" applyFill="1" applyBorder="1" applyAlignment="1">
      <alignment horizontal="center" vertical="center"/>
    </xf>
    <xf numFmtId="9" fontId="1" fillId="47" borderId="21" xfId="60" applyFont="1" applyFill="1" applyBorder="1" applyAlignment="1">
      <alignment horizontal="center" vertical="center"/>
    </xf>
    <xf numFmtId="9" fontId="1" fillId="47" borderId="28" xfId="60" applyFont="1" applyFill="1" applyBorder="1" applyAlignment="1">
      <alignment horizontal="center" vertical="center"/>
    </xf>
    <xf numFmtId="9" fontId="1" fillId="48" borderId="14" xfId="60" applyFont="1" applyFill="1" applyBorder="1" applyAlignment="1">
      <alignment horizontal="center" vertical="center"/>
    </xf>
    <xf numFmtId="9" fontId="1" fillId="49" borderId="14" xfId="60" applyFont="1" applyFill="1" applyBorder="1" applyAlignment="1">
      <alignment horizontal="center" vertical="center"/>
    </xf>
    <xf numFmtId="9" fontId="1" fillId="50" borderId="20" xfId="60" applyFont="1" applyFill="1" applyBorder="1" applyAlignment="1">
      <alignment horizontal="center" vertical="center"/>
    </xf>
    <xf numFmtId="9" fontId="1" fillId="50" borderId="21" xfId="60" applyFont="1" applyFill="1" applyBorder="1" applyAlignment="1">
      <alignment horizontal="center" vertical="center"/>
    </xf>
    <xf numFmtId="9" fontId="1" fillId="50" borderId="28" xfId="60" applyFont="1" applyFill="1" applyBorder="1" applyAlignment="1">
      <alignment horizontal="center" vertical="center"/>
    </xf>
    <xf numFmtId="9" fontId="1" fillId="0" borderId="24" xfId="60" applyFont="1" applyBorder="1" applyAlignment="1">
      <alignment horizontal="center" vertical="center"/>
    </xf>
    <xf numFmtId="9" fontId="1" fillId="0" borderId="21" xfId="60" applyFont="1" applyBorder="1" applyAlignment="1">
      <alignment horizontal="center" vertical="center"/>
    </xf>
    <xf numFmtId="9" fontId="1" fillId="0" borderId="12" xfId="60" applyFont="1" applyBorder="1" applyAlignment="1">
      <alignment horizontal="center" vertical="center"/>
    </xf>
    <xf numFmtId="9" fontId="1" fillId="51" borderId="20" xfId="60" applyFont="1" applyFill="1" applyBorder="1" applyAlignment="1">
      <alignment horizontal="center" vertical="center"/>
    </xf>
    <xf numFmtId="9" fontId="1" fillId="51" borderId="21" xfId="60" applyFont="1" applyFill="1" applyBorder="1" applyAlignment="1">
      <alignment horizontal="center" vertical="center"/>
    </xf>
    <xf numFmtId="186" fontId="32" fillId="43" borderId="21" xfId="60" applyNumberFormat="1" applyFont="1" applyFill="1" applyBorder="1" applyAlignment="1">
      <alignment horizontal="center" vertical="center" wrapText="1"/>
    </xf>
    <xf numFmtId="186" fontId="1" fillId="41" borderId="21" xfId="60" applyNumberFormat="1" applyFont="1" applyFill="1" applyBorder="1" applyAlignment="1">
      <alignment horizontal="center" vertical="center" wrapText="1"/>
    </xf>
    <xf numFmtId="186" fontId="1" fillId="3" borderId="28" xfId="60" applyNumberFormat="1" applyFont="1" applyFill="1" applyBorder="1" applyAlignment="1">
      <alignment horizontal="center" vertical="center"/>
    </xf>
    <xf numFmtId="186" fontId="1" fillId="36" borderId="21" xfId="60" applyNumberFormat="1" applyFont="1" applyFill="1" applyBorder="1" applyAlignment="1">
      <alignment horizontal="center" vertical="center"/>
    </xf>
    <xf numFmtId="186" fontId="1" fillId="32" borderId="20" xfId="60" applyNumberFormat="1" applyFont="1" applyFill="1" applyBorder="1" applyAlignment="1">
      <alignment horizontal="center" vertical="center"/>
    </xf>
    <xf numFmtId="186" fontId="1" fillId="32" borderId="24" xfId="60" applyNumberFormat="1" applyFont="1" applyFill="1" applyBorder="1" applyAlignment="1">
      <alignment horizontal="center" vertical="center"/>
    </xf>
    <xf numFmtId="186" fontId="1" fillId="44" borderId="21" xfId="60" applyNumberFormat="1" applyFont="1" applyFill="1" applyBorder="1" applyAlignment="1">
      <alignment horizontal="center" vertical="center"/>
    </xf>
    <xf numFmtId="186" fontId="1" fillId="36" borderId="21" xfId="60" applyNumberFormat="1" applyFont="1" applyFill="1" applyBorder="1" applyAlignment="1">
      <alignment horizontal="center" vertical="center" wrapText="1"/>
    </xf>
    <xf numFmtId="186" fontId="1" fillId="36" borderId="28" xfId="60" applyNumberFormat="1" applyFont="1" applyFill="1" applyBorder="1" applyAlignment="1">
      <alignment horizontal="center" vertical="center" wrapText="1"/>
    </xf>
    <xf numFmtId="186" fontId="1" fillId="46" borderId="20" xfId="60" applyNumberFormat="1" applyFont="1" applyFill="1" applyBorder="1" applyAlignment="1">
      <alignment horizontal="center" vertical="center"/>
    </xf>
    <xf numFmtId="186" fontId="1" fillId="47" borderId="28" xfId="60" applyNumberFormat="1" applyFont="1" applyFill="1" applyBorder="1" applyAlignment="1">
      <alignment horizontal="center" vertical="center"/>
    </xf>
    <xf numFmtId="186" fontId="1" fillId="51" borderId="28" xfId="60" applyNumberFormat="1" applyFont="1" applyFill="1" applyBorder="1" applyAlignment="1">
      <alignment horizontal="center" vertical="center"/>
    </xf>
    <xf numFmtId="10" fontId="1" fillId="51" borderId="28" xfId="60" applyNumberFormat="1" applyFont="1" applyFill="1" applyBorder="1" applyAlignment="1">
      <alignment horizontal="center" vertical="center"/>
    </xf>
    <xf numFmtId="186" fontId="23" fillId="0" borderId="0" xfId="60" applyNumberFormat="1" applyFont="1" applyAlignment="1">
      <alignment horizontal="center" vertical="center"/>
    </xf>
    <xf numFmtId="9" fontId="1" fillId="44" borderId="28" xfId="60" applyNumberFormat="1" applyFont="1" applyFill="1" applyBorder="1" applyAlignment="1">
      <alignment horizontal="center" vertical="center"/>
    </xf>
    <xf numFmtId="186" fontId="1" fillId="4" borderId="21" xfId="60" applyNumberFormat="1" applyFont="1" applyFill="1" applyBorder="1" applyAlignment="1">
      <alignment horizontal="center" vertical="center" wrapText="1"/>
    </xf>
    <xf numFmtId="9" fontId="1" fillId="35" borderId="27" xfId="60" applyFont="1" applyFill="1" applyBorder="1" applyAlignment="1">
      <alignment horizontal="center" vertical="center" wrapText="1"/>
    </xf>
    <xf numFmtId="186" fontId="32" fillId="43" borderId="20" xfId="60" applyNumberFormat="1" applyFont="1" applyFill="1" applyBorder="1" applyAlignment="1">
      <alignment horizontal="center" vertical="center" wrapText="1"/>
    </xf>
    <xf numFmtId="186" fontId="34" fillId="44" borderId="21" xfId="60" applyNumberFormat="1" applyFont="1" applyFill="1" applyBorder="1" applyAlignment="1">
      <alignment horizontal="center" vertical="center" wrapText="1"/>
    </xf>
    <xf numFmtId="186" fontId="34" fillId="44" borderId="12" xfId="60" applyNumberFormat="1" applyFont="1" applyFill="1" applyBorder="1" applyAlignment="1">
      <alignment horizontal="center" vertical="center" wrapText="1"/>
    </xf>
    <xf numFmtId="186" fontId="34" fillId="44" borderId="24" xfId="60" applyNumberFormat="1" applyFont="1" applyFill="1" applyBorder="1" applyAlignment="1">
      <alignment horizontal="center" vertical="center" wrapText="1"/>
    </xf>
    <xf numFmtId="186" fontId="1" fillId="48" borderId="14" xfId="60" applyNumberFormat="1" applyFont="1" applyFill="1" applyBorder="1" applyAlignment="1">
      <alignment horizontal="center" vertical="center"/>
    </xf>
    <xf numFmtId="186" fontId="1" fillId="50" borderId="21" xfId="60" applyNumberFormat="1" applyFont="1" applyFill="1" applyBorder="1" applyAlignment="1">
      <alignment horizontal="center" vertical="center"/>
    </xf>
    <xf numFmtId="186" fontId="1" fillId="0" borderId="24" xfId="60" applyNumberFormat="1" applyFont="1" applyBorder="1" applyAlignment="1">
      <alignment horizontal="center" vertical="center"/>
    </xf>
    <xf numFmtId="186" fontId="1" fillId="0" borderId="21" xfId="60" applyNumberFormat="1" applyFont="1" applyBorder="1" applyAlignment="1">
      <alignment horizontal="center" vertical="center"/>
    </xf>
    <xf numFmtId="186" fontId="1" fillId="51" borderId="20" xfId="60" applyNumberFormat="1" applyFont="1" applyFill="1" applyBorder="1" applyAlignment="1">
      <alignment horizontal="center" vertical="center"/>
    </xf>
    <xf numFmtId="186" fontId="1" fillId="51" borderId="21" xfId="60" applyNumberFormat="1" applyFont="1" applyFill="1" applyBorder="1" applyAlignment="1">
      <alignment horizontal="center" vertical="center"/>
    </xf>
    <xf numFmtId="186" fontId="4" fillId="41" borderId="18" xfId="60" applyNumberFormat="1" applyFont="1" applyFill="1" applyBorder="1" applyAlignment="1">
      <alignment horizontal="center" vertical="center" wrapText="1"/>
    </xf>
    <xf numFmtId="186" fontId="4" fillId="41" borderId="21" xfId="60" applyNumberFormat="1" applyFont="1" applyFill="1" applyBorder="1" applyAlignment="1">
      <alignment horizontal="center" vertical="center" wrapText="1"/>
    </xf>
    <xf numFmtId="186" fontId="1" fillId="41" borderId="28" xfId="60" applyNumberFormat="1" applyFont="1" applyFill="1" applyBorder="1" applyAlignment="1">
      <alignment horizontal="center" vertical="center" wrapText="1"/>
    </xf>
    <xf numFmtId="186" fontId="1" fillId="5" borderId="20" xfId="60" applyNumberFormat="1" applyFont="1" applyFill="1" applyBorder="1" applyAlignment="1">
      <alignment horizontal="center" vertical="center" wrapText="1"/>
    </xf>
    <xf numFmtId="186" fontId="1" fillId="5" borderId="28" xfId="60" applyNumberFormat="1" applyFont="1" applyFill="1" applyBorder="1" applyAlignment="1">
      <alignment horizontal="center" vertical="center" wrapText="1"/>
    </xf>
    <xf numFmtId="186" fontId="1" fillId="3" borderId="21" xfId="60" applyNumberFormat="1" applyFont="1" applyFill="1" applyBorder="1" applyAlignment="1">
      <alignment horizontal="center" vertical="center"/>
    </xf>
    <xf numFmtId="186" fontId="1" fillId="36" borderId="20" xfId="60" applyNumberFormat="1" applyFont="1" applyFill="1" applyBorder="1" applyAlignment="1">
      <alignment horizontal="center" vertical="center"/>
    </xf>
    <xf numFmtId="186" fontId="1" fillId="18" borderId="21" xfId="60" applyNumberFormat="1" applyFont="1" applyFill="1" applyBorder="1" applyAlignment="1">
      <alignment horizontal="center" vertical="center"/>
    </xf>
    <xf numFmtId="186" fontId="1" fillId="32" borderId="21" xfId="60" applyNumberFormat="1" applyFont="1" applyFill="1" applyBorder="1" applyAlignment="1">
      <alignment horizontal="center" vertical="center"/>
    </xf>
    <xf numFmtId="186" fontId="1" fillId="32" borderId="12" xfId="60" applyNumberFormat="1" applyFont="1" applyFill="1" applyBorder="1" applyAlignment="1">
      <alignment horizontal="center" vertical="center"/>
    </xf>
    <xf numFmtId="186" fontId="1" fillId="36" borderId="20" xfId="60" applyNumberFormat="1" applyFont="1" applyFill="1" applyBorder="1" applyAlignment="1">
      <alignment horizontal="center" vertical="center" wrapText="1"/>
    </xf>
    <xf numFmtId="9" fontId="12" fillId="34" borderId="14" xfId="0" applyNumberFormat="1" applyFont="1" applyFill="1" applyBorder="1" applyAlignment="1">
      <alignment horizontal="center" vertical="center" textRotation="90"/>
    </xf>
    <xf numFmtId="3" fontId="12" fillId="0" borderId="12" xfId="0" applyNumberFormat="1" applyFont="1" applyFill="1" applyBorder="1" applyAlignment="1">
      <alignment horizontal="center" vertical="center" textRotation="90" wrapText="1"/>
    </xf>
    <xf numFmtId="0" fontId="12" fillId="38" borderId="68" xfId="0" applyFont="1" applyFill="1" applyBorder="1" applyAlignment="1">
      <alignment vertical="center" wrapText="1"/>
    </xf>
    <xf numFmtId="0" fontId="12" fillId="0" borderId="12" xfId="0" applyFont="1" applyFill="1" applyBorder="1" applyAlignment="1">
      <alignment horizontal="center" vertical="center" wrapText="1"/>
    </xf>
    <xf numFmtId="0" fontId="12" fillId="40" borderId="12" xfId="0" applyFont="1" applyFill="1" applyBorder="1" applyAlignment="1" applyProtection="1">
      <alignment horizontal="center" vertical="center" textRotation="90" wrapText="1"/>
      <protection locked="0"/>
    </xf>
    <xf numFmtId="1" fontId="12" fillId="34" borderId="14" xfId="0" applyNumberFormat="1" applyFont="1" applyFill="1" applyBorder="1" applyAlignment="1">
      <alignment horizontal="center" vertical="center" textRotation="90"/>
    </xf>
    <xf numFmtId="0" fontId="19" fillId="0" borderId="25" xfId="0" applyFont="1" applyFill="1" applyBorder="1" applyAlignment="1">
      <alignment horizontal="left" vertical="center" wrapText="1"/>
    </xf>
    <xf numFmtId="0" fontId="12" fillId="37" borderId="12" xfId="0" applyFont="1" applyFill="1" applyBorder="1" applyAlignment="1">
      <alignment horizontal="center" vertical="center" wrapText="1"/>
    </xf>
    <xf numFmtId="178" fontId="12" fillId="39" borderId="11" xfId="48" applyNumberFormat="1" applyFont="1" applyFill="1" applyBorder="1" applyAlignment="1" applyProtection="1">
      <alignment horizontal="center" vertical="center" textRotation="90" wrapText="1"/>
      <protection locked="0"/>
    </xf>
    <xf numFmtId="178" fontId="12" fillId="0" borderId="12" xfId="48" applyNumberFormat="1" applyFont="1" applyBorder="1" applyAlignment="1">
      <alignment horizontal="center" textRotation="90"/>
    </xf>
    <xf numFmtId="3" fontId="12" fillId="0" borderId="12" xfId="0" applyNumberFormat="1" applyFont="1" applyFill="1" applyBorder="1" applyAlignment="1" applyProtection="1">
      <alignment horizontal="center" vertical="center" wrapText="1"/>
      <protection locked="0"/>
    </xf>
    <xf numFmtId="0" fontId="12" fillId="37" borderId="12" xfId="0" applyFont="1" applyFill="1" applyBorder="1" applyAlignment="1">
      <alignment horizontal="center" vertical="center" textRotation="90" wrapText="1"/>
    </xf>
    <xf numFmtId="3" fontId="12" fillId="0" borderId="25" xfId="0" applyNumberFormat="1" applyFont="1" applyFill="1" applyBorder="1" applyAlignment="1" applyProtection="1">
      <alignment horizontal="center" vertical="center" textRotation="90" wrapText="1"/>
      <protection locked="0"/>
    </xf>
    <xf numFmtId="3" fontId="12" fillId="0" borderId="62" xfId="0" applyNumberFormat="1" applyFont="1" applyFill="1" applyBorder="1" applyAlignment="1" applyProtection="1">
      <alignment horizontal="center" vertical="center" textRotation="90" wrapText="1"/>
      <protection locked="0"/>
    </xf>
    <xf numFmtId="0" fontId="13" fillId="10" borderId="17" xfId="0" applyFont="1" applyFill="1" applyBorder="1" applyAlignment="1">
      <alignment horizontal="center" vertical="center" wrapText="1"/>
    </xf>
    <xf numFmtId="0" fontId="12" fillId="37" borderId="28" xfId="0" applyFont="1" applyFill="1" applyBorder="1" applyAlignment="1" applyProtection="1">
      <alignment horizontal="center" vertical="center" wrapText="1"/>
      <protection locked="0"/>
    </xf>
    <xf numFmtId="0" fontId="12" fillId="0" borderId="24" xfId="0" applyFont="1" applyFill="1" applyBorder="1" applyAlignment="1">
      <alignment horizontal="center" vertical="center" wrapText="1"/>
    </xf>
    <xf numFmtId="3" fontId="12" fillId="39" borderId="25" xfId="0" applyNumberFormat="1" applyFont="1" applyFill="1" applyBorder="1" applyAlignment="1" applyProtection="1">
      <alignment horizontal="center" vertical="center" textRotation="90" wrapText="1"/>
      <protection locked="0"/>
    </xf>
    <xf numFmtId="0" fontId="16" fillId="10" borderId="14" xfId="0" applyFont="1" applyFill="1" applyBorder="1" applyAlignment="1">
      <alignment horizontal="center" vertical="center" wrapText="1"/>
    </xf>
    <xf numFmtId="175" fontId="13" fillId="10" borderId="15" xfId="0" applyNumberFormat="1" applyFont="1" applyFill="1" applyBorder="1" applyAlignment="1">
      <alignment horizontal="center" vertical="center" wrapText="1"/>
    </xf>
    <xf numFmtId="0" fontId="13" fillId="10" borderId="13" xfId="0" applyFont="1" applyFill="1" applyBorder="1" applyAlignment="1">
      <alignment horizontal="center" vertical="center"/>
    </xf>
    <xf numFmtId="0" fontId="13" fillId="10" borderId="14" xfId="0" applyFont="1" applyFill="1" applyBorder="1" applyAlignment="1">
      <alignment horizontal="center" vertical="center" wrapText="1"/>
    </xf>
    <xf numFmtId="0" fontId="12" fillId="38" borderId="0" xfId="0" applyFont="1" applyFill="1" applyBorder="1" applyAlignment="1">
      <alignment vertical="center" wrapText="1"/>
    </xf>
    <xf numFmtId="178" fontId="12" fillId="39" borderId="69" xfId="48" applyNumberFormat="1" applyFont="1" applyFill="1" applyBorder="1" applyAlignment="1">
      <alignment horizontal="center" textRotation="90"/>
    </xf>
    <xf numFmtId="178" fontId="12" fillId="39" borderId="28" xfId="48" applyNumberFormat="1" applyFont="1" applyFill="1" applyBorder="1" applyAlignment="1" applyProtection="1">
      <alignment horizontal="center" vertical="center" textRotation="90" wrapText="1"/>
      <protection locked="0"/>
    </xf>
    <xf numFmtId="0" fontId="12" fillId="37" borderId="28" xfId="0" applyFont="1" applyFill="1" applyBorder="1" applyAlignment="1" applyProtection="1">
      <alignment horizontal="center" vertical="center" textRotation="90" wrapText="1"/>
      <protection locked="0"/>
    </xf>
    <xf numFmtId="0" fontId="19" fillId="0" borderId="20" xfId="0" applyFont="1" applyFill="1" applyBorder="1" applyAlignment="1">
      <alignment horizontal="center" vertical="center" wrapText="1"/>
    </xf>
    <xf numFmtId="0" fontId="13" fillId="10" borderId="25" xfId="0" applyFont="1" applyFill="1" applyBorder="1" applyAlignment="1">
      <alignment horizontal="center" vertical="center" wrapText="1"/>
    </xf>
    <xf numFmtId="0" fontId="16" fillId="10" borderId="25" xfId="0" applyFont="1" applyFill="1" applyBorder="1" applyAlignment="1">
      <alignment horizontal="center" vertical="center" wrapText="1"/>
    </xf>
    <xf numFmtId="0" fontId="12" fillId="40" borderId="28"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textRotation="90" wrapText="1"/>
      <protection locked="0"/>
    </xf>
    <xf numFmtId="3" fontId="12" fillId="0" borderId="33" xfId="0" applyNumberFormat="1" applyFont="1" applyFill="1" applyBorder="1" applyAlignment="1" applyProtection="1">
      <alignment horizontal="center" vertical="center" textRotation="90" wrapText="1"/>
      <protection locked="0"/>
    </xf>
    <xf numFmtId="3" fontId="13" fillId="0" borderId="25" xfId="0" applyNumberFormat="1" applyFont="1" applyFill="1" applyBorder="1" applyAlignment="1" applyProtection="1">
      <alignment horizontal="center" vertical="center" textRotation="90" wrapText="1"/>
      <protection locked="0"/>
    </xf>
    <xf numFmtId="0" fontId="12" fillId="0" borderId="58" xfId="0" applyFont="1" applyFill="1" applyBorder="1" applyAlignment="1">
      <alignment wrapText="1"/>
    </xf>
    <xf numFmtId="178" fontId="12" fillId="39" borderId="26" xfId="48" applyNumberFormat="1" applyFont="1" applyFill="1" applyBorder="1" applyAlignment="1" applyProtection="1">
      <alignment horizontal="center" vertical="center" textRotation="90" wrapText="1"/>
      <protection locked="0"/>
    </xf>
    <xf numFmtId="3" fontId="12" fillId="0" borderId="25" xfId="0" applyNumberFormat="1" applyFont="1" applyFill="1" applyBorder="1" applyAlignment="1" applyProtection="1">
      <alignment horizontal="center" vertical="center" wrapText="1"/>
      <protection locked="0"/>
    </xf>
    <xf numFmtId="0" fontId="12" fillId="37" borderId="12" xfId="0" applyFont="1" applyFill="1" applyBorder="1" applyAlignment="1" applyProtection="1">
      <alignment horizontal="center" vertical="center" textRotation="90" wrapText="1"/>
      <protection locked="0"/>
    </xf>
    <xf numFmtId="175" fontId="13" fillId="10" borderId="70" xfId="0" applyNumberFormat="1"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2" fillId="40" borderId="12" xfId="0" applyFont="1" applyFill="1" applyBorder="1" applyAlignment="1" applyProtection="1">
      <alignment horizontal="center" vertical="center" wrapText="1"/>
      <protection locked="0"/>
    </xf>
    <xf numFmtId="0" fontId="75" fillId="0" borderId="0" xfId="0" applyFont="1" applyAlignment="1">
      <alignment/>
    </xf>
    <xf numFmtId="0" fontId="75" fillId="0" borderId="0" xfId="0" applyFont="1" applyAlignment="1">
      <alignment horizontal="center" vertical="center" wrapText="1"/>
    </xf>
    <xf numFmtId="1" fontId="75" fillId="0" borderId="0" xfId="0" applyNumberFormat="1" applyFont="1" applyAlignment="1">
      <alignment horizontal="center" vertical="center" wrapText="1"/>
    </xf>
    <xf numFmtId="0" fontId="12" fillId="0" borderId="27" xfId="0" applyFont="1" applyBorder="1" applyAlignment="1">
      <alignment horizontal="center" vertical="center" wrapText="1"/>
    </xf>
    <xf numFmtId="0" fontId="12" fillId="0" borderId="27" xfId="0" applyFont="1" applyFill="1" applyBorder="1" applyAlignment="1">
      <alignment horizontal="left" vertical="center" wrapText="1"/>
    </xf>
    <xf numFmtId="0" fontId="76" fillId="0" borderId="28" xfId="0" applyFont="1" applyBorder="1" applyAlignment="1">
      <alignment vertical="center" wrapText="1"/>
    </xf>
    <xf numFmtId="0" fontId="75" fillId="39" borderId="0" xfId="0" applyFont="1" applyFill="1" applyAlignment="1">
      <alignment/>
    </xf>
    <xf numFmtId="0" fontId="12" fillId="0" borderId="25" xfId="0" applyFont="1" applyBorder="1" applyAlignment="1">
      <alignment horizontal="center" vertical="center" wrapText="1"/>
    </xf>
    <xf numFmtId="0" fontId="12" fillId="0" borderId="24" xfId="0" applyFont="1" applyFill="1" applyBorder="1" applyAlignment="1">
      <alignment horizontal="left" vertical="center" wrapText="1"/>
    </xf>
    <xf numFmtId="0" fontId="76" fillId="0" borderId="21" xfId="0" applyFont="1" applyBorder="1" applyAlignment="1">
      <alignment horizontal="justify" vertical="center" wrapText="1"/>
    </xf>
    <xf numFmtId="0" fontId="12" fillId="0" borderId="18" xfId="0" applyFont="1" applyBorder="1" applyAlignment="1">
      <alignment horizontal="center" vertical="center" wrapText="1"/>
    </xf>
    <xf numFmtId="0" fontId="12" fillId="0" borderId="20" xfId="0" applyFont="1" applyFill="1" applyBorder="1" applyAlignment="1">
      <alignment horizontal="left" vertical="center" wrapText="1"/>
    </xf>
    <xf numFmtId="0" fontId="12" fillId="35" borderId="18" xfId="0" applyFont="1" applyFill="1" applyBorder="1" applyAlignment="1" applyProtection="1">
      <alignment horizontal="center" vertical="center" wrapText="1"/>
      <protection locked="0"/>
    </xf>
    <xf numFmtId="0" fontId="12" fillId="0" borderId="28" xfId="0" applyFont="1" applyBorder="1" applyAlignment="1">
      <alignment horizontal="center" vertical="center" wrapText="1"/>
    </xf>
    <xf numFmtId="0" fontId="12" fillId="0" borderId="28" xfId="0" applyFont="1" applyFill="1" applyBorder="1" applyAlignment="1">
      <alignment horizontal="left" vertical="center" wrapText="1"/>
    </xf>
    <xf numFmtId="0" fontId="12" fillId="0" borderId="21" xfId="0" applyFont="1" applyBorder="1" applyAlignment="1">
      <alignment horizontal="center" vertical="center" wrapText="1"/>
    </xf>
    <xf numFmtId="0" fontId="12" fillId="0" borderId="21" xfId="0" applyFont="1" applyFill="1" applyBorder="1" applyAlignment="1">
      <alignment horizontal="left" vertical="center" wrapText="1"/>
    </xf>
    <xf numFmtId="0" fontId="76" fillId="0" borderId="12" xfId="0" applyFont="1" applyBorder="1" applyAlignment="1">
      <alignment horizontal="justify" vertical="justify"/>
    </xf>
    <xf numFmtId="4" fontId="12" fillId="0" borderId="21" xfId="0" applyNumberFormat="1" applyFont="1" applyBorder="1" applyAlignment="1">
      <alignment horizontal="center" vertical="center" wrapText="1"/>
    </xf>
    <xf numFmtId="0" fontId="76" fillId="0" borderId="21" xfId="0" applyFont="1" applyBorder="1" applyAlignment="1">
      <alignment horizontal="justify" vertical="justify"/>
    </xf>
    <xf numFmtId="178" fontId="12" fillId="0" borderId="28" xfId="50" applyNumberFormat="1" applyFont="1" applyBorder="1" applyAlignment="1">
      <alignment horizontal="center" textRotation="90"/>
    </xf>
    <xf numFmtId="178" fontId="12" fillId="39" borderId="29" xfId="50" applyNumberFormat="1" applyFont="1" applyFill="1" applyBorder="1" applyAlignment="1" applyProtection="1">
      <alignment horizontal="center" vertical="center" textRotation="90" wrapText="1"/>
      <protection locked="0"/>
    </xf>
    <xf numFmtId="178" fontId="12" fillId="0" borderId="21" xfId="50" applyNumberFormat="1" applyFont="1" applyBorder="1" applyAlignment="1">
      <alignment horizontal="center" textRotation="90"/>
    </xf>
    <xf numFmtId="178" fontId="12" fillId="39" borderId="22" xfId="50" applyNumberFormat="1" applyFont="1" applyFill="1" applyBorder="1" applyAlignment="1" applyProtection="1">
      <alignment horizontal="center" vertical="center" textRotation="90" wrapText="1"/>
      <protection locked="0"/>
    </xf>
    <xf numFmtId="178" fontId="12" fillId="39" borderId="21" xfId="50" applyNumberFormat="1" applyFont="1" applyFill="1" applyBorder="1" applyAlignment="1" applyProtection="1">
      <alignment horizontal="center" vertical="center" textRotation="90" wrapText="1"/>
      <protection locked="0"/>
    </xf>
    <xf numFmtId="178" fontId="12" fillId="39" borderId="26" xfId="50" applyNumberFormat="1" applyFont="1" applyFill="1" applyBorder="1" applyAlignment="1">
      <alignment horizontal="center" textRotation="90"/>
    </xf>
    <xf numFmtId="4" fontId="12" fillId="38" borderId="21" xfId="0" applyNumberFormat="1" applyFont="1" applyFill="1" applyBorder="1" applyAlignment="1">
      <alignment horizontal="center" vertical="center" textRotation="90" wrapText="1"/>
    </xf>
    <xf numFmtId="4" fontId="12" fillId="0" borderId="25" xfId="0" applyNumberFormat="1" applyFont="1" applyBorder="1" applyAlignment="1">
      <alignment horizontal="center" vertical="center" wrapText="1"/>
    </xf>
    <xf numFmtId="178" fontId="12" fillId="0" borderId="23" xfId="50" applyNumberFormat="1" applyFont="1" applyBorder="1" applyAlignment="1">
      <alignment horizontal="center" textRotation="90"/>
    </xf>
    <xf numFmtId="3" fontId="13" fillId="39" borderId="31" xfId="0" applyNumberFormat="1" applyFont="1" applyFill="1" applyBorder="1" applyAlignment="1" applyProtection="1">
      <alignment horizontal="center" vertical="center" textRotation="90" wrapText="1"/>
      <protection/>
    </xf>
    <xf numFmtId="3" fontId="13" fillId="33" borderId="12" xfId="0" applyNumberFormat="1" applyFont="1" applyFill="1" applyBorder="1" applyAlignment="1" applyProtection="1">
      <alignment horizontal="center" vertical="center" textRotation="90" wrapText="1"/>
      <protection/>
    </xf>
    <xf numFmtId="3" fontId="13" fillId="39" borderId="12" xfId="0" applyNumberFormat="1" applyFont="1" applyFill="1" applyBorder="1" applyAlignment="1" applyProtection="1">
      <alignment horizontal="center" vertical="center" textRotation="90" wrapText="1"/>
      <protection/>
    </xf>
    <xf numFmtId="3" fontId="13" fillId="33" borderId="11" xfId="0" applyNumberFormat="1" applyFont="1" applyFill="1" applyBorder="1" applyAlignment="1" applyProtection="1">
      <alignment horizontal="center" vertical="center" textRotation="90" wrapText="1"/>
      <protection/>
    </xf>
    <xf numFmtId="0" fontId="12" fillId="0" borderId="0" xfId="0" applyFont="1" applyAlignment="1">
      <alignment horizontal="center" vertical="center" wrapText="1"/>
    </xf>
    <xf numFmtId="0" fontId="76" fillId="0" borderId="12" xfId="0" applyFont="1" applyBorder="1" applyAlignment="1">
      <alignment vertical="center" wrapText="1"/>
    </xf>
    <xf numFmtId="0" fontId="76" fillId="0" borderId="21" xfId="0" applyFont="1" applyBorder="1" applyAlignment="1">
      <alignment horizontal="justify" vertical="justify" wrapText="1"/>
    </xf>
    <xf numFmtId="0" fontId="12" fillId="34" borderId="14" xfId="0" applyNumberFormat="1" applyFont="1" applyFill="1" applyBorder="1" applyAlignment="1">
      <alignment horizontal="center" vertical="center" textRotation="90"/>
    </xf>
    <xf numFmtId="0" fontId="76" fillId="0" borderId="28" xfId="0" applyFont="1" applyBorder="1" applyAlignment="1">
      <alignment horizontal="justify" vertical="justify" wrapText="1"/>
    </xf>
    <xf numFmtId="0" fontId="12" fillId="37" borderId="20" xfId="0" applyFont="1" applyFill="1" applyBorder="1" applyAlignment="1" applyProtection="1">
      <alignment horizontal="center" vertical="center" textRotation="90" wrapText="1"/>
      <protection locked="0"/>
    </xf>
    <xf numFmtId="178" fontId="12" fillId="0" borderId="32" xfId="50" applyNumberFormat="1" applyFont="1" applyBorder="1" applyAlignment="1">
      <alignment horizontal="center" textRotation="90"/>
    </xf>
    <xf numFmtId="178" fontId="12" fillId="39" borderId="30" xfId="50" applyNumberFormat="1" applyFont="1" applyFill="1" applyBorder="1" applyAlignment="1" applyProtection="1">
      <alignment horizontal="center" vertical="center" textRotation="90" wrapText="1"/>
      <protection locked="0"/>
    </xf>
    <xf numFmtId="0" fontId="12" fillId="38" borderId="20" xfId="0" applyFont="1" applyFill="1" applyBorder="1" applyAlignment="1">
      <alignment horizontal="center" vertical="center" textRotation="90" wrapText="1"/>
    </xf>
    <xf numFmtId="0" fontId="76" fillId="0" borderId="20" xfId="0" applyFont="1" applyBorder="1" applyAlignment="1">
      <alignment horizontal="justify" vertical="justify" wrapText="1"/>
    </xf>
    <xf numFmtId="0" fontId="76" fillId="0" borderId="21" xfId="0" applyFont="1" applyBorder="1" applyAlignment="1">
      <alignment horizontal="justify" vertical="center"/>
    </xf>
    <xf numFmtId="10" fontId="12" fillId="34" borderId="14" xfId="0" applyNumberFormat="1" applyFont="1" applyFill="1" applyBorder="1" applyAlignment="1">
      <alignment horizontal="center" vertical="center" textRotation="90"/>
    </xf>
    <xf numFmtId="0" fontId="77" fillId="0" borderId="0" xfId="0" applyFont="1" applyAlignment="1">
      <alignment/>
    </xf>
    <xf numFmtId="0" fontId="77" fillId="0" borderId="0" xfId="0" applyFont="1" applyAlignment="1">
      <alignment horizontal="center" vertical="center" wrapText="1"/>
    </xf>
    <xf numFmtId="0" fontId="77" fillId="0" borderId="21" xfId="0" applyFont="1" applyBorder="1" applyAlignment="1">
      <alignment horizontal="justify" vertical="justify"/>
    </xf>
    <xf numFmtId="0" fontId="12" fillId="38" borderId="21" xfId="0" applyFont="1" applyFill="1" applyBorder="1" applyAlignment="1">
      <alignment horizontal="center" vertical="center" wrapText="1"/>
    </xf>
    <xf numFmtId="0" fontId="77" fillId="39" borderId="0" xfId="0" applyFont="1" applyFill="1" applyAlignment="1">
      <alignment/>
    </xf>
    <xf numFmtId="1" fontId="77" fillId="0" borderId="0" xfId="0" applyNumberFormat="1" applyFont="1" applyAlignment="1">
      <alignment horizontal="center" vertical="center" wrapText="1"/>
    </xf>
    <xf numFmtId="0" fontId="77" fillId="60" borderId="21" xfId="0" applyFont="1" applyFill="1" applyBorder="1" applyAlignment="1">
      <alignment horizontal="justify" vertical="justify" wrapText="1"/>
    </xf>
    <xf numFmtId="0" fontId="12" fillId="0" borderId="21" xfId="0" applyFont="1" applyFill="1" applyBorder="1" applyAlignment="1">
      <alignment horizontal="justify" vertical="justify" wrapText="1"/>
    </xf>
    <xf numFmtId="0" fontId="77" fillId="60" borderId="21" xfId="0" applyFont="1" applyFill="1" applyBorder="1" applyAlignment="1">
      <alignment horizontal="justify" vertical="center" wrapText="1"/>
    </xf>
    <xf numFmtId="1" fontId="12" fillId="34" borderId="14" xfId="0" applyNumberFormat="1" applyFont="1" applyFill="1" applyBorder="1" applyAlignment="1">
      <alignment horizontal="center" vertical="center"/>
    </xf>
    <xf numFmtId="4" fontId="12" fillId="38" borderId="21" xfId="0" applyNumberFormat="1" applyFont="1" applyFill="1" applyBorder="1" applyAlignment="1">
      <alignment vertical="center" wrapText="1"/>
    </xf>
    <xf numFmtId="0" fontId="76" fillId="0" borderId="21" xfId="0" applyFont="1" applyBorder="1" applyAlignment="1">
      <alignment vertical="center" wrapText="1"/>
    </xf>
    <xf numFmtId="178" fontId="12" fillId="39" borderId="21" xfId="50" applyNumberFormat="1" applyFont="1" applyFill="1" applyBorder="1" applyAlignment="1">
      <alignment horizontal="center" textRotation="90"/>
    </xf>
    <xf numFmtId="4" fontId="12" fillId="38" borderId="21" xfId="0" applyNumberFormat="1" applyFont="1" applyFill="1" applyBorder="1" applyAlignment="1">
      <alignment horizontal="center" vertical="center" wrapText="1"/>
    </xf>
    <xf numFmtId="9" fontId="12" fillId="34" borderId="14" xfId="0" applyNumberFormat="1" applyFont="1" applyFill="1" applyBorder="1" applyAlignment="1">
      <alignment horizontal="center" vertical="center"/>
    </xf>
    <xf numFmtId="0" fontId="12" fillId="0" borderId="56" xfId="0" applyFont="1" applyFill="1" applyBorder="1" applyAlignment="1">
      <alignment horizontal="center" vertical="center" wrapText="1"/>
    </xf>
    <xf numFmtId="0" fontId="77" fillId="0" borderId="28" xfId="0" applyFont="1" applyBorder="1" applyAlignment="1">
      <alignment horizontal="justify" vertical="justify"/>
    </xf>
    <xf numFmtId="0" fontId="12" fillId="38" borderId="28"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76" fillId="0" borderId="20" xfId="0" applyFont="1" applyBorder="1" applyAlignment="1">
      <alignment horizontal="justify" vertical="justify"/>
    </xf>
    <xf numFmtId="0" fontId="12" fillId="38" borderId="20" xfId="0" applyFont="1" applyFill="1" applyBorder="1" applyAlignment="1">
      <alignment horizontal="center" vertical="center" wrapText="1"/>
    </xf>
    <xf numFmtId="0" fontId="76" fillId="0" borderId="12" xfId="0" applyFont="1" applyBorder="1" applyAlignment="1">
      <alignment vertical="center"/>
    </xf>
    <xf numFmtId="0" fontId="12" fillId="40" borderId="25" xfId="0" applyFont="1" applyFill="1" applyBorder="1" applyAlignment="1" applyProtection="1">
      <alignment horizontal="center" vertical="center" wrapText="1"/>
      <protection locked="0"/>
    </xf>
    <xf numFmtId="0" fontId="12" fillId="0" borderId="25" xfId="0" applyFont="1" applyFill="1" applyBorder="1" applyAlignment="1">
      <alignment horizontal="left" vertical="center" wrapText="1"/>
    </xf>
    <xf numFmtId="0" fontId="12" fillId="0" borderId="18" xfId="0" applyFont="1" applyFill="1" applyBorder="1" applyAlignment="1">
      <alignment vertical="center" wrapText="1"/>
    </xf>
    <xf numFmtId="0" fontId="76" fillId="0" borderId="25" xfId="0" applyFont="1" applyBorder="1" applyAlignment="1">
      <alignment horizontal="justify" vertical="center"/>
    </xf>
    <xf numFmtId="0" fontId="77" fillId="0" borderId="56" xfId="0" applyFont="1" applyBorder="1" applyAlignment="1">
      <alignment/>
    </xf>
    <xf numFmtId="0" fontId="77" fillId="0" borderId="28" xfId="0" applyFont="1" applyBorder="1" applyAlignment="1">
      <alignment/>
    </xf>
    <xf numFmtId="0" fontId="20" fillId="0" borderId="28" xfId="0" applyFont="1" applyBorder="1" applyAlignment="1">
      <alignment/>
    </xf>
    <xf numFmtId="0" fontId="76" fillId="0" borderId="28" xfId="0" applyFont="1" applyBorder="1" applyAlignment="1">
      <alignment horizontal="justify" vertical="center"/>
    </xf>
    <xf numFmtId="0" fontId="77" fillId="0" borderId="54" xfId="0" applyFont="1" applyBorder="1" applyAlignment="1">
      <alignment/>
    </xf>
    <xf numFmtId="0" fontId="77" fillId="0" borderId="21" xfId="0" applyFont="1" applyBorder="1" applyAlignment="1">
      <alignment/>
    </xf>
    <xf numFmtId="0" fontId="20" fillId="0" borderId="21" xfId="0" applyFont="1" applyBorder="1" applyAlignment="1">
      <alignment/>
    </xf>
    <xf numFmtId="0" fontId="12" fillId="40" borderId="20" xfId="0" applyFont="1" applyFill="1" applyBorder="1" applyAlignment="1" applyProtection="1">
      <alignment horizontal="center" vertical="center" textRotation="90" wrapText="1"/>
      <protection locked="0"/>
    </xf>
    <xf numFmtId="0" fontId="76" fillId="0" borderId="20" xfId="0" applyFont="1" applyBorder="1" applyAlignment="1">
      <alignment horizontal="justify" vertical="center"/>
    </xf>
    <xf numFmtId="9" fontId="12" fillId="0" borderId="28" xfId="0" applyNumberFormat="1" applyFont="1" applyBorder="1" applyAlignment="1">
      <alignment horizontal="center" vertical="center" wrapText="1"/>
    </xf>
    <xf numFmtId="9" fontId="12" fillId="0" borderId="21" xfId="0" applyNumberFormat="1" applyFont="1" applyBorder="1" applyAlignment="1">
      <alignment horizontal="center" vertical="center" wrapText="1"/>
    </xf>
    <xf numFmtId="0" fontId="76" fillId="0" borderId="24" xfId="0" applyFont="1" applyBorder="1" applyAlignment="1">
      <alignment vertical="center" wrapText="1"/>
    </xf>
    <xf numFmtId="0" fontId="77" fillId="60" borderId="21" xfId="0" applyFont="1" applyFill="1" applyBorder="1" applyAlignment="1">
      <alignment horizontal="center" vertical="center" wrapText="1"/>
    </xf>
    <xf numFmtId="0" fontId="76" fillId="0" borderId="28" xfId="0" applyFont="1" applyBorder="1" applyAlignment="1">
      <alignment horizontal="justify" vertical="justify"/>
    </xf>
    <xf numFmtId="0" fontId="76" fillId="0" borderId="28" xfId="0" applyFont="1" applyBorder="1" applyAlignment="1">
      <alignment horizontal="justify" vertical="center" wrapText="1"/>
    </xf>
    <xf numFmtId="3" fontId="12" fillId="0" borderId="24" xfId="0" applyNumberFormat="1" applyFont="1" applyFill="1" applyBorder="1" applyAlignment="1" applyProtection="1">
      <alignment horizontal="center" vertical="center" wrapText="1"/>
      <protection locked="0"/>
    </xf>
    <xf numFmtId="0" fontId="12" fillId="37" borderId="24" xfId="0" applyFont="1" applyFill="1" applyBorder="1" applyAlignment="1" applyProtection="1">
      <alignment horizontal="center" vertical="center" wrapText="1"/>
      <protection locked="0"/>
    </xf>
    <xf numFmtId="0" fontId="76" fillId="60" borderId="21" xfId="0" applyFont="1" applyFill="1" applyBorder="1" applyAlignment="1">
      <alignment horizontal="justify" vertical="center" wrapText="1"/>
    </xf>
    <xf numFmtId="0" fontId="76" fillId="60" borderId="21" xfId="0" applyFont="1" applyFill="1" applyBorder="1" applyAlignment="1">
      <alignment horizontal="justify" vertical="center"/>
    </xf>
    <xf numFmtId="0" fontId="12" fillId="0" borderId="21" xfId="0" applyNumberFormat="1" applyFont="1" applyBorder="1" applyAlignment="1">
      <alignment horizontal="center" vertical="center" wrapText="1"/>
    </xf>
    <xf numFmtId="3" fontId="12" fillId="0" borderId="12" xfId="0" applyNumberFormat="1" applyFont="1" applyFill="1" applyBorder="1" applyAlignment="1" applyProtection="1">
      <alignment vertical="center" textRotation="90" wrapText="1"/>
      <protection locked="0"/>
    </xf>
    <xf numFmtId="3" fontId="12" fillId="0" borderId="25" xfId="0" applyNumberFormat="1" applyFont="1" applyFill="1" applyBorder="1" applyAlignment="1" applyProtection="1">
      <alignment vertical="center" textRotation="90" wrapText="1"/>
      <protection locked="0"/>
    </xf>
    <xf numFmtId="3" fontId="12" fillId="0" borderId="27" xfId="0" applyNumberFormat="1" applyFont="1" applyFill="1" applyBorder="1" applyAlignment="1" applyProtection="1">
      <alignment vertical="center" textRotation="90" wrapText="1"/>
      <protection locked="0"/>
    </xf>
    <xf numFmtId="3" fontId="13" fillId="32" borderId="0" xfId="0" applyNumberFormat="1" applyFont="1" applyFill="1" applyBorder="1" applyAlignment="1" applyProtection="1">
      <alignment horizontal="center" vertical="center" wrapText="1"/>
      <protection/>
    </xf>
    <xf numFmtId="0" fontId="10" fillId="0" borderId="67" xfId="0" applyFont="1" applyBorder="1" applyAlignment="1">
      <alignment horizontal="center" vertical="center" wrapText="1"/>
    </xf>
    <xf numFmtId="0" fontId="13" fillId="32" borderId="46" xfId="0" applyFont="1" applyFill="1" applyBorder="1" applyAlignment="1" applyProtection="1">
      <alignment horizontal="left" vertical="center" wrapText="1"/>
      <protection locked="0"/>
    </xf>
    <xf numFmtId="0" fontId="12" fillId="38" borderId="62" xfId="0" applyFont="1" applyFill="1" applyBorder="1" applyAlignment="1">
      <alignment horizontal="center" vertical="center" wrapText="1"/>
    </xf>
    <xf numFmtId="0" fontId="12" fillId="0" borderId="58" xfId="0" applyFont="1" applyBorder="1" applyAlignment="1">
      <alignment/>
    </xf>
    <xf numFmtId="0" fontId="12" fillId="0" borderId="25" xfId="0" applyFont="1" applyBorder="1" applyAlignment="1">
      <alignment/>
    </xf>
    <xf numFmtId="3" fontId="12" fillId="0" borderId="25" xfId="0" applyNumberFormat="1" applyFont="1" applyFill="1" applyBorder="1" applyAlignment="1">
      <alignment horizontal="center" vertical="center" textRotation="90" wrapText="1"/>
    </xf>
    <xf numFmtId="0" fontId="10" fillId="0" borderId="50" xfId="0" applyFont="1" applyBorder="1" applyAlignment="1">
      <alignment horizontal="center" vertical="center" wrapText="1"/>
    </xf>
    <xf numFmtId="0" fontId="18" fillId="0" borderId="25" xfId="0" applyFont="1" applyFill="1" applyBorder="1" applyAlignment="1" applyProtection="1">
      <alignment horizontal="center" vertical="center" textRotation="90" wrapText="1"/>
      <protection locked="0"/>
    </xf>
    <xf numFmtId="0" fontId="12" fillId="0" borderId="58" xfId="0" applyFont="1" applyFill="1" applyBorder="1" applyAlignment="1">
      <alignment horizontal="center" vertical="center" textRotation="90" wrapText="1"/>
    </xf>
    <xf numFmtId="0" fontId="13" fillId="2" borderId="41" xfId="0" applyFont="1" applyFill="1" applyBorder="1" applyAlignment="1">
      <alignment horizontal="center"/>
    </xf>
    <xf numFmtId="0" fontId="76" fillId="0" borderId="21" xfId="0" applyFont="1" applyBorder="1" applyAlignment="1">
      <alignment horizontal="justify" vertical="center" wrapText="1"/>
    </xf>
    <xf numFmtId="0" fontId="12" fillId="0" borderId="25" xfId="0" applyFont="1" applyFill="1" applyBorder="1" applyAlignment="1">
      <alignment horizontal="center" vertical="center" wrapText="1"/>
    </xf>
    <xf numFmtId="0" fontId="12" fillId="40" borderId="25" xfId="0" applyFont="1" applyFill="1" applyBorder="1" applyAlignment="1" applyProtection="1">
      <alignment horizontal="center" vertical="center" textRotation="90" wrapText="1"/>
      <protection locked="0"/>
    </xf>
    <xf numFmtId="0" fontId="76" fillId="0" borderId="27" xfId="0" applyFont="1" applyBorder="1" applyAlignment="1">
      <alignment vertical="center" wrapText="1"/>
    </xf>
    <xf numFmtId="0" fontId="77" fillId="60" borderId="24" xfId="0" applyFont="1" applyFill="1" applyBorder="1" applyAlignment="1">
      <alignment horizontal="justify" vertical="center" wrapText="1"/>
    </xf>
    <xf numFmtId="0" fontId="12" fillId="0" borderId="24" xfId="0" applyFont="1" applyFill="1" applyBorder="1" applyAlignment="1">
      <alignment horizontal="justify" vertical="justify" wrapText="1"/>
    </xf>
    <xf numFmtId="0" fontId="12" fillId="10" borderId="14" xfId="0" applyFont="1" applyFill="1" applyBorder="1" applyAlignment="1">
      <alignment horizontal="center" vertical="center" wrapText="1"/>
    </xf>
    <xf numFmtId="3" fontId="12" fillId="10" borderId="14" xfId="0" applyNumberFormat="1" applyFont="1" applyFill="1" applyBorder="1" applyAlignment="1">
      <alignment horizontal="center" vertical="center" textRotation="90" wrapText="1"/>
    </xf>
    <xf numFmtId="0" fontId="12" fillId="0" borderId="24" xfId="0" applyFont="1" applyFill="1" applyBorder="1" applyAlignment="1">
      <alignment vertical="center" wrapText="1"/>
    </xf>
    <xf numFmtId="0" fontId="12" fillId="0" borderId="21" xfId="0" applyFont="1" applyFill="1" applyBorder="1" applyAlignment="1">
      <alignment vertical="center" wrapText="1"/>
    </xf>
    <xf numFmtId="0" fontId="77" fillId="0" borderId="21" xfId="0" applyFont="1" applyBorder="1" applyAlignment="1">
      <alignment horizontal="justify" vertical="center"/>
    </xf>
    <xf numFmtId="0" fontId="76" fillId="0" borderId="24" xfId="0" applyFont="1" applyBorder="1" applyAlignment="1">
      <alignment horizontal="justify" vertical="center"/>
    </xf>
    <xf numFmtId="0" fontId="77" fillId="0" borderId="28" xfId="0" applyFont="1" applyBorder="1" applyAlignment="1">
      <alignment horizontal="justify" vertical="center"/>
    </xf>
    <xf numFmtId="0" fontId="12" fillId="0" borderId="25" xfId="0" applyFont="1" applyFill="1" applyBorder="1" applyAlignment="1" applyProtection="1">
      <alignment horizontal="center" vertical="center" wrapText="1"/>
      <protection locked="0"/>
    </xf>
    <xf numFmtId="0" fontId="12" fillId="0" borderId="12" xfId="0" applyFont="1" applyFill="1" applyBorder="1" applyAlignment="1">
      <alignment horizontal="left" vertical="center" wrapText="1"/>
    </xf>
    <xf numFmtId="178" fontId="12" fillId="39" borderId="29" xfId="48" applyNumberFormat="1" applyFont="1" applyFill="1" applyBorder="1" applyAlignment="1" applyProtection="1">
      <alignment horizontal="center" textRotation="90" wrapText="1"/>
      <protection locked="0"/>
    </xf>
    <xf numFmtId="3" fontId="12" fillId="39" borderId="28" xfId="0" applyNumberFormat="1" applyFont="1" applyFill="1" applyBorder="1" applyAlignment="1" applyProtection="1">
      <alignment horizontal="center" textRotation="90" wrapText="1"/>
      <protection locked="0"/>
    </xf>
    <xf numFmtId="0" fontId="12" fillId="0" borderId="18" xfId="0" applyFont="1" applyFill="1" applyBorder="1" applyAlignment="1" applyProtection="1">
      <alignment horizontal="center" vertical="center" textRotation="90" wrapText="1"/>
      <protection locked="0"/>
    </xf>
    <xf numFmtId="3" fontId="12" fillId="0" borderId="59" xfId="0" applyNumberFormat="1" applyFont="1" applyFill="1" applyBorder="1" applyAlignment="1" applyProtection="1">
      <alignment horizontal="center" vertical="center" textRotation="90" wrapText="1"/>
      <protection locked="0"/>
    </xf>
    <xf numFmtId="3" fontId="12" fillId="0" borderId="24" xfId="0" applyNumberFormat="1" applyFont="1" applyFill="1" applyBorder="1" applyAlignment="1" applyProtection="1">
      <alignment horizontal="center" vertical="center" textRotation="90" wrapText="1"/>
      <protection locked="0"/>
    </xf>
    <xf numFmtId="0" fontId="12" fillId="40" borderId="24" xfId="0" applyFont="1" applyFill="1" applyBorder="1" applyAlignment="1" applyProtection="1">
      <alignment horizontal="center" vertical="center" textRotation="90" wrapText="1"/>
      <protection locked="0"/>
    </xf>
    <xf numFmtId="3" fontId="12" fillId="33" borderId="13" xfId="0" applyNumberFormat="1" applyFont="1" applyFill="1" applyBorder="1" applyAlignment="1" applyProtection="1">
      <alignment horizontal="center" vertical="center" textRotation="90" wrapText="1"/>
      <protection locked="0"/>
    </xf>
    <xf numFmtId="3" fontId="12" fillId="36" borderId="14" xfId="0" applyNumberFormat="1" applyFont="1" applyFill="1" applyBorder="1" applyAlignment="1" applyProtection="1">
      <alignment horizontal="center" vertical="center" textRotation="90" wrapText="1"/>
      <protection locked="0"/>
    </xf>
    <xf numFmtId="3" fontId="12" fillId="33" borderId="14" xfId="0" applyNumberFormat="1" applyFont="1" applyFill="1" applyBorder="1" applyAlignment="1" applyProtection="1">
      <alignment horizontal="center" vertical="center" textRotation="90" wrapText="1"/>
      <protection locked="0"/>
    </xf>
    <xf numFmtId="0" fontId="13" fillId="35" borderId="14" xfId="0" applyFont="1" applyFill="1" applyBorder="1" applyAlignment="1" applyProtection="1">
      <alignment horizontal="center" vertical="center" textRotation="90" wrapText="1"/>
      <protection locked="0"/>
    </xf>
    <xf numFmtId="0" fontId="12" fillId="35" borderId="14" xfId="0" applyFont="1" applyFill="1" applyBorder="1" applyAlignment="1" applyProtection="1">
      <alignment horizontal="center" vertical="center" wrapText="1"/>
      <protection locked="0"/>
    </xf>
    <xf numFmtId="0" fontId="12" fillId="35" borderId="15" xfId="0" applyFont="1" applyFill="1" applyBorder="1" applyAlignment="1">
      <alignment wrapText="1"/>
    </xf>
    <xf numFmtId="178" fontId="12" fillId="39" borderId="59" xfId="48" applyNumberFormat="1" applyFont="1" applyFill="1" applyBorder="1" applyAlignment="1" applyProtection="1">
      <alignment horizontal="center" vertical="center" textRotation="90" wrapText="1"/>
      <protection locked="0"/>
    </xf>
    <xf numFmtId="3" fontId="12" fillId="39" borderId="24" xfId="0" applyNumberFormat="1" applyFont="1" applyFill="1" applyBorder="1" applyAlignment="1" applyProtection="1">
      <alignment horizontal="center" vertical="center" textRotation="90" wrapText="1"/>
      <protection locked="0"/>
    </xf>
    <xf numFmtId="178" fontId="12" fillId="0" borderId="33" xfId="48" applyNumberFormat="1" applyFont="1" applyBorder="1" applyAlignment="1">
      <alignment horizontal="center" textRotation="90"/>
    </xf>
    <xf numFmtId="0" fontId="12" fillId="37" borderId="24" xfId="0" applyFont="1" applyFill="1" applyBorder="1" applyAlignment="1" applyProtection="1">
      <alignment horizontal="center" vertical="center" textRotation="90" wrapText="1"/>
      <protection locked="0"/>
    </xf>
    <xf numFmtId="3" fontId="13" fillId="33" borderId="14" xfId="0" applyNumberFormat="1" applyFont="1" applyFill="1" applyBorder="1" applyAlignment="1" applyProtection="1">
      <alignment horizontal="center" vertical="center" textRotation="90" wrapText="1"/>
      <protection locked="0"/>
    </xf>
    <xf numFmtId="0" fontId="12" fillId="37" borderId="27" xfId="0" applyFont="1" applyFill="1" applyBorder="1" applyAlignment="1" applyProtection="1">
      <alignment horizontal="center" vertical="center" wrapText="1"/>
      <protection locked="0"/>
    </xf>
    <xf numFmtId="0" fontId="76" fillId="0" borderId="24" xfId="0" applyFont="1" applyBorder="1" applyAlignment="1">
      <alignment horizontal="justify" vertical="center" wrapText="1"/>
    </xf>
    <xf numFmtId="0" fontId="13" fillId="0" borderId="0" xfId="0" applyFont="1" applyFill="1" applyBorder="1" applyAlignment="1">
      <alignment horizontal="center"/>
    </xf>
    <xf numFmtId="0" fontId="13" fillId="0" borderId="0" xfId="0" applyFont="1" applyFill="1" applyBorder="1" applyAlignment="1" applyProtection="1">
      <alignment horizontal="left" vertical="center" wrapText="1"/>
      <protection locked="0"/>
    </xf>
    <xf numFmtId="3" fontId="13" fillId="0" borderId="0" xfId="0" applyNumberFormat="1" applyFont="1" applyFill="1" applyBorder="1" applyAlignment="1" applyProtection="1">
      <alignment horizontal="center" vertical="center" wrapText="1"/>
      <protection/>
    </xf>
    <xf numFmtId="0" fontId="12" fillId="40" borderId="12" xfId="0" applyFont="1" applyFill="1" applyBorder="1" applyAlignment="1">
      <alignment horizontal="center" vertical="center" wrapText="1"/>
    </xf>
    <xf numFmtId="0" fontId="12" fillId="40" borderId="12" xfId="0" applyFont="1" applyFill="1" applyBorder="1" applyAlignment="1">
      <alignment horizontal="center" vertical="center" textRotation="90" wrapText="1"/>
    </xf>
    <xf numFmtId="0" fontId="12" fillId="40" borderId="21" xfId="0" applyFont="1" applyFill="1" applyBorder="1" applyAlignment="1" applyProtection="1">
      <alignment horizontal="left" vertical="center" wrapText="1"/>
      <protection locked="0"/>
    </xf>
    <xf numFmtId="178" fontId="12" fillId="39" borderId="28" xfId="50" applyNumberFormat="1" applyFont="1" applyFill="1" applyBorder="1" applyAlignment="1" applyProtection="1">
      <alignment horizontal="center" vertical="center" textRotation="90" wrapText="1"/>
      <protection locked="0"/>
    </xf>
    <xf numFmtId="0" fontId="1" fillId="0" borderId="64"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26" xfId="0" applyFont="1" applyBorder="1" applyAlignment="1">
      <alignment wrapText="1"/>
    </xf>
    <xf numFmtId="0" fontId="0" fillId="0" borderId="69" xfId="0" applyFont="1" applyBorder="1" applyAlignment="1">
      <alignment wrapText="1"/>
    </xf>
    <xf numFmtId="0" fontId="1" fillId="0" borderId="69" xfId="0" applyFont="1" applyBorder="1" applyAlignment="1">
      <alignment horizontal="center" vertical="center" wrapText="1"/>
    </xf>
    <xf numFmtId="0" fontId="34" fillId="4" borderId="71" xfId="0" applyFont="1" applyFill="1" applyBorder="1" applyAlignment="1">
      <alignment horizontal="center" vertical="center" wrapText="1"/>
    </xf>
    <xf numFmtId="0" fontId="34" fillId="4" borderId="72" xfId="0" applyFont="1" applyFill="1" applyBorder="1" applyAlignment="1">
      <alignment horizontal="center" vertical="center" wrapText="1"/>
    </xf>
    <xf numFmtId="0" fontId="34" fillId="4" borderId="73" xfId="0" applyFont="1" applyFill="1" applyBorder="1" applyAlignment="1">
      <alignment horizontal="center" vertical="center" wrapText="1"/>
    </xf>
    <xf numFmtId="0" fontId="26" fillId="0" borderId="38" xfId="0" applyFont="1" applyBorder="1" applyAlignment="1">
      <alignment horizontal="center" vertical="center" textRotation="90"/>
    </xf>
    <xf numFmtId="0" fontId="26" fillId="0" borderId="39" xfId="0" applyFont="1" applyBorder="1" applyAlignment="1">
      <alignment horizontal="center" vertical="center" textRotation="90"/>
    </xf>
    <xf numFmtId="0" fontId="26" fillId="0" borderId="40" xfId="0" applyFont="1" applyBorder="1" applyAlignment="1">
      <alignment horizontal="center" vertical="center" textRotation="90"/>
    </xf>
    <xf numFmtId="0" fontId="26" fillId="0" borderId="38" xfId="0" applyFont="1" applyBorder="1" applyAlignment="1">
      <alignment horizontal="center" vertical="center" textRotation="90" wrapText="1"/>
    </xf>
    <xf numFmtId="0" fontId="26" fillId="0" borderId="39" xfId="0" applyFont="1" applyBorder="1" applyAlignment="1">
      <alignment horizontal="center" vertical="center" textRotation="90" wrapText="1"/>
    </xf>
    <xf numFmtId="0" fontId="26" fillId="0" borderId="40" xfId="0" applyFont="1" applyBorder="1" applyAlignment="1">
      <alignment horizontal="center" vertical="center" textRotation="90" wrapText="1"/>
    </xf>
    <xf numFmtId="0" fontId="1" fillId="0" borderId="38" xfId="0" applyFont="1" applyBorder="1" applyAlignment="1">
      <alignment horizontal="center" wrapText="1"/>
    </xf>
    <xf numFmtId="0" fontId="1" fillId="0" borderId="39" xfId="0" applyFont="1" applyBorder="1" applyAlignment="1">
      <alignment horizontal="center" wrapText="1"/>
    </xf>
    <xf numFmtId="0" fontId="1" fillId="0" borderId="40" xfId="0" applyFont="1" applyBorder="1" applyAlignment="1">
      <alignment horizontal="center" wrapText="1"/>
    </xf>
    <xf numFmtId="0" fontId="26" fillId="0" borderId="64" xfId="0" applyFont="1" applyBorder="1" applyAlignment="1">
      <alignment horizontal="center" vertical="center" textRotation="90" wrapText="1"/>
    </xf>
    <xf numFmtId="0" fontId="26" fillId="0" borderId="26" xfId="0" applyFont="1" applyBorder="1" applyAlignment="1">
      <alignment horizontal="center" vertical="center" textRotation="90" wrapText="1"/>
    </xf>
    <xf numFmtId="0" fontId="26" fillId="0" borderId="69" xfId="0" applyFont="1" applyBorder="1" applyAlignment="1">
      <alignment horizontal="center" vertical="center" textRotation="90" wrapText="1"/>
    </xf>
    <xf numFmtId="0" fontId="26" fillId="45" borderId="74" xfId="0" applyFont="1" applyFill="1" applyBorder="1" applyAlignment="1">
      <alignment horizontal="center" vertical="center" textRotation="90" wrapText="1"/>
    </xf>
    <xf numFmtId="0" fontId="26" fillId="45" borderId="75" xfId="0" applyFont="1" applyFill="1" applyBorder="1" applyAlignment="1">
      <alignment horizontal="center" vertical="center" textRotation="90" wrapText="1"/>
    </xf>
    <xf numFmtId="0" fontId="26" fillId="45" borderId="76" xfId="0" applyFont="1" applyFill="1" applyBorder="1" applyAlignment="1">
      <alignment horizontal="center" vertical="center" textRotation="90" wrapText="1"/>
    </xf>
    <xf numFmtId="0" fontId="1" fillId="3" borderId="77" xfId="0" applyFont="1" applyFill="1" applyBorder="1" applyAlignment="1">
      <alignment horizontal="center" vertical="center" textRotation="90" wrapText="1"/>
    </xf>
    <xf numFmtId="0" fontId="26" fillId="36" borderId="74" xfId="0" applyFont="1" applyFill="1" applyBorder="1" applyAlignment="1">
      <alignment horizontal="center" vertical="center" textRotation="90" wrapText="1"/>
    </xf>
    <xf numFmtId="0" fontId="73" fillId="36" borderId="75" xfId="0" applyFont="1" applyFill="1" applyBorder="1" applyAlignment="1">
      <alignment vertical="center" wrapText="1"/>
    </xf>
    <xf numFmtId="0" fontId="73" fillId="36" borderId="76" xfId="0" applyFont="1" applyFill="1" applyBorder="1" applyAlignment="1">
      <alignment vertical="center" wrapText="1"/>
    </xf>
    <xf numFmtId="0" fontId="1" fillId="41" borderId="74" xfId="0" applyFont="1" applyFill="1" applyBorder="1" applyAlignment="1">
      <alignment horizontal="center" vertical="center" textRotation="90" wrapText="1"/>
    </xf>
    <xf numFmtId="0" fontId="1" fillId="41" borderId="75" xfId="0" applyFont="1" applyFill="1" applyBorder="1" applyAlignment="1">
      <alignment horizontal="center" vertical="center" textRotation="90" wrapText="1"/>
    </xf>
    <xf numFmtId="0" fontId="1" fillId="41" borderId="76" xfId="0" applyFont="1" applyFill="1" applyBorder="1" applyAlignment="1">
      <alignment horizontal="center" vertical="center" textRotation="90" wrapText="1"/>
    </xf>
    <xf numFmtId="0" fontId="34" fillId="41" borderId="18" xfId="0" applyFont="1" applyFill="1" applyBorder="1" applyAlignment="1">
      <alignment horizontal="center" vertical="center" wrapText="1"/>
    </xf>
    <xf numFmtId="0" fontId="34" fillId="41" borderId="25" xfId="0" applyFont="1" applyFill="1" applyBorder="1" applyAlignment="1">
      <alignment horizontal="center" vertical="center" wrapText="1"/>
    </xf>
    <xf numFmtId="0" fontId="34" fillId="41" borderId="27" xfId="0" applyFont="1" applyFill="1" applyBorder="1" applyAlignment="1">
      <alignment horizontal="center" vertical="center" wrapText="1"/>
    </xf>
    <xf numFmtId="0" fontId="34" fillId="0" borderId="38"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26" fillId="32" borderId="0" xfId="0" applyFont="1" applyFill="1" applyBorder="1" applyAlignment="1">
      <alignment horizontal="center" vertical="center" textRotation="90" wrapText="1"/>
    </xf>
    <xf numFmtId="0" fontId="24" fillId="0" borderId="64" xfId="0" applyFont="1" applyBorder="1" applyAlignment="1">
      <alignment horizontal="center"/>
    </xf>
    <xf numFmtId="0" fontId="24" fillId="0" borderId="57" xfId="0" applyFont="1" applyBorder="1" applyAlignment="1">
      <alignment horizontal="center"/>
    </xf>
    <xf numFmtId="0" fontId="24" fillId="0" borderId="78" xfId="0" applyFont="1" applyBorder="1" applyAlignment="1">
      <alignment horizontal="center"/>
    </xf>
    <xf numFmtId="0" fontId="24" fillId="0" borderId="26" xfId="0" applyFont="1" applyBorder="1" applyAlignment="1">
      <alignment horizontal="center"/>
    </xf>
    <xf numFmtId="0" fontId="24" fillId="0" borderId="0" xfId="0" applyFont="1" applyBorder="1" applyAlignment="1">
      <alignment horizontal="center"/>
    </xf>
    <xf numFmtId="0" fontId="24" fillId="0" borderId="77" xfId="0" applyFont="1" applyBorder="1" applyAlignment="1">
      <alignment horizontal="center"/>
    </xf>
    <xf numFmtId="0" fontId="1" fillId="47" borderId="17" xfId="0" applyFont="1" applyFill="1" applyBorder="1" applyAlignment="1">
      <alignment horizontal="center" vertical="center" wrapText="1"/>
    </xf>
    <xf numFmtId="0" fontId="1" fillId="47" borderId="62" xfId="0" applyFont="1" applyFill="1" applyBorder="1" applyAlignment="1">
      <alignment horizontal="center" vertical="center" wrapText="1"/>
    </xf>
    <xf numFmtId="0" fontId="1" fillId="47" borderId="50" xfId="0" applyFont="1" applyFill="1" applyBorder="1" applyAlignment="1">
      <alignment horizontal="center" vertical="center" wrapText="1"/>
    </xf>
    <xf numFmtId="0" fontId="1" fillId="43" borderId="38" xfId="0" applyFont="1" applyFill="1" applyBorder="1" applyAlignment="1">
      <alignment horizontal="center" vertical="center" textRotation="90" wrapText="1"/>
    </xf>
    <xf numFmtId="0" fontId="1" fillId="43" borderId="39" xfId="0" applyFont="1" applyFill="1" applyBorder="1" applyAlignment="1">
      <alignment horizontal="center" vertical="center" textRotation="90" wrapText="1"/>
    </xf>
    <xf numFmtId="0" fontId="1" fillId="43" borderId="40" xfId="0" applyFont="1" applyFill="1" applyBorder="1" applyAlignment="1">
      <alignment horizontal="center" vertical="center" textRotation="90" wrapText="1"/>
    </xf>
    <xf numFmtId="0" fontId="26" fillId="0" borderId="57" xfId="0" applyFont="1" applyFill="1" applyBorder="1" applyAlignment="1">
      <alignment horizontal="center" vertical="center" textRotation="90" wrapText="1"/>
    </xf>
    <xf numFmtId="0" fontId="26" fillId="0" borderId="0" xfId="0" applyFont="1" applyFill="1" applyBorder="1" applyAlignment="1">
      <alignment horizontal="center" vertical="center" textRotation="90" wrapText="1"/>
    </xf>
    <xf numFmtId="0" fontId="1" fillId="35" borderId="18" xfId="0" applyFont="1" applyFill="1" applyBorder="1" applyAlignment="1">
      <alignment horizontal="center" vertical="center" wrapText="1"/>
    </xf>
    <xf numFmtId="0" fontId="1" fillId="35" borderId="27" xfId="0" applyFont="1" applyFill="1" applyBorder="1" applyAlignment="1">
      <alignment horizontal="center" vertical="center" wrapText="1"/>
    </xf>
    <xf numFmtId="0" fontId="26" fillId="0" borderId="78" xfId="0" applyFont="1" applyBorder="1" applyAlignment="1">
      <alignment horizontal="center" vertical="center" textRotation="90" wrapText="1"/>
    </xf>
    <xf numFmtId="0" fontId="26" fillId="0" borderId="77" xfId="0" applyFont="1" applyBorder="1" applyAlignment="1">
      <alignment horizontal="center" vertical="center" textRotation="90" wrapText="1"/>
    </xf>
    <xf numFmtId="0" fontId="26" fillId="0" borderId="42" xfId="0" applyFont="1" applyBorder="1" applyAlignment="1">
      <alignment horizontal="center" vertical="center" textRotation="90" wrapText="1"/>
    </xf>
    <xf numFmtId="0" fontId="4" fillId="0" borderId="78" xfId="0" applyFont="1" applyFill="1" applyBorder="1" applyAlignment="1">
      <alignment horizontal="center" vertical="center" textRotation="90" wrapText="1"/>
    </xf>
    <xf numFmtId="0" fontId="4" fillId="0" borderId="77" xfId="0" applyFont="1" applyFill="1" applyBorder="1" applyAlignment="1">
      <alignment horizontal="center" vertical="center" textRotation="90" wrapText="1"/>
    </xf>
    <xf numFmtId="0" fontId="4" fillId="0" borderId="42" xfId="0" applyFont="1" applyFill="1" applyBorder="1" applyAlignment="1">
      <alignment horizontal="center" vertical="center" textRotation="90" wrapText="1"/>
    </xf>
    <xf numFmtId="0" fontId="31" fillId="0" borderId="38" xfId="0" applyFont="1" applyBorder="1" applyAlignment="1">
      <alignment horizontal="center" vertical="center"/>
    </xf>
    <xf numFmtId="0" fontId="0" fillId="0" borderId="39" xfId="0" applyFont="1" applyBorder="1" applyAlignment="1">
      <alignment/>
    </xf>
    <xf numFmtId="0" fontId="0" fillId="0" borderId="40" xfId="0" applyFont="1" applyBorder="1" applyAlignment="1">
      <alignment/>
    </xf>
    <xf numFmtId="0" fontId="1" fillId="0" borderId="78" xfId="0" applyFont="1" applyFill="1" applyBorder="1" applyAlignment="1">
      <alignment horizontal="center" vertical="center" wrapText="1"/>
    </xf>
    <xf numFmtId="0" fontId="1" fillId="0" borderId="42" xfId="0" applyFont="1" applyFill="1" applyBorder="1" applyAlignment="1">
      <alignment horizontal="center" vertical="center" wrapText="1"/>
    </xf>
    <xf numFmtId="0" fontId="1" fillId="35" borderId="64" xfId="0" applyFont="1" applyFill="1" applyBorder="1" applyAlignment="1">
      <alignment horizontal="center" wrapText="1"/>
    </xf>
    <xf numFmtId="0" fontId="1" fillId="35" borderId="69" xfId="0" applyFont="1" applyFill="1" applyBorder="1" applyAlignment="1">
      <alignment horizontal="center" wrapText="1"/>
    </xf>
    <xf numFmtId="0" fontId="1" fillId="44" borderId="26" xfId="0" applyFont="1" applyFill="1" applyBorder="1" applyAlignment="1">
      <alignment horizontal="center" wrapText="1"/>
    </xf>
    <xf numFmtId="0" fontId="4" fillId="41" borderId="64" xfId="0" applyFont="1" applyFill="1" applyBorder="1" applyAlignment="1">
      <alignment horizontal="center" vertical="center" wrapText="1"/>
    </xf>
    <xf numFmtId="0" fontId="4" fillId="41" borderId="26" xfId="0" applyFont="1" applyFill="1" applyBorder="1" applyAlignment="1">
      <alignment horizontal="center" vertical="center" wrapText="1"/>
    </xf>
    <xf numFmtId="0" fontId="4" fillId="41" borderId="69" xfId="0" applyFont="1" applyFill="1" applyBorder="1" applyAlignment="1">
      <alignment horizontal="center" vertical="center" wrapText="1"/>
    </xf>
    <xf numFmtId="0" fontId="1" fillId="5" borderId="38" xfId="0" applyFont="1" applyFill="1" applyBorder="1" applyAlignment="1">
      <alignment horizontal="center" wrapText="1"/>
    </xf>
    <xf numFmtId="0" fontId="1" fillId="5" borderId="40" xfId="0" applyFont="1" applyFill="1" applyBorder="1" applyAlignment="1">
      <alignment horizontal="center" wrapText="1"/>
    </xf>
    <xf numFmtId="0" fontId="1" fillId="3" borderId="38" xfId="0" applyFont="1" applyFill="1" applyBorder="1" applyAlignment="1">
      <alignment horizontal="center" wrapText="1"/>
    </xf>
    <xf numFmtId="0" fontId="1" fillId="3" borderId="39" xfId="0" applyFont="1" applyFill="1" applyBorder="1" applyAlignment="1">
      <alignment horizontal="center" wrapText="1"/>
    </xf>
    <xf numFmtId="0" fontId="1" fillId="3" borderId="40" xfId="0" applyFont="1" applyFill="1" applyBorder="1" applyAlignment="1">
      <alignment horizontal="center" wrapText="1"/>
    </xf>
    <xf numFmtId="0" fontId="1" fillId="5" borderId="38" xfId="0" applyFont="1" applyFill="1" applyBorder="1" applyAlignment="1">
      <alignment horizontal="center" vertical="center" textRotation="90" wrapText="1"/>
    </xf>
    <xf numFmtId="0" fontId="1" fillId="5" borderId="40" xfId="0" applyFont="1" applyFill="1" applyBorder="1" applyAlignment="1">
      <alignment horizontal="center" vertical="center" textRotation="90" wrapText="1"/>
    </xf>
    <xf numFmtId="0" fontId="1" fillId="44" borderId="18" xfId="0" applyFont="1" applyFill="1" applyBorder="1" applyAlignment="1">
      <alignment horizontal="center" vertical="center" wrapText="1"/>
    </xf>
    <xf numFmtId="0" fontId="1" fillId="44" borderId="27" xfId="0" applyFont="1" applyFill="1" applyBorder="1" applyAlignment="1">
      <alignment horizontal="center" vertical="center" wrapText="1"/>
    </xf>
    <xf numFmtId="0" fontId="1" fillId="43" borderId="38" xfId="0" applyFont="1" applyFill="1" applyBorder="1" applyAlignment="1">
      <alignment horizontal="center" wrapText="1"/>
    </xf>
    <xf numFmtId="0" fontId="1" fillId="43" borderId="39" xfId="0" applyFont="1" applyFill="1" applyBorder="1" applyAlignment="1">
      <alignment horizontal="center" wrapText="1"/>
    </xf>
    <xf numFmtId="0" fontId="1" fillId="43" borderId="40" xfId="0" applyFont="1" applyFill="1" applyBorder="1" applyAlignment="1">
      <alignment horizontal="center" wrapText="1"/>
    </xf>
    <xf numFmtId="0" fontId="1" fillId="41" borderId="38" xfId="0" applyFont="1" applyFill="1" applyBorder="1" applyAlignment="1">
      <alignment horizontal="center" wrapText="1"/>
    </xf>
    <xf numFmtId="0" fontId="1" fillId="41" borderId="39" xfId="0" applyFont="1" applyFill="1" applyBorder="1" applyAlignment="1">
      <alignment horizontal="center" wrapText="1"/>
    </xf>
    <xf numFmtId="0" fontId="1" fillId="41" borderId="40" xfId="0" applyFont="1" applyFill="1" applyBorder="1" applyAlignment="1">
      <alignment horizontal="center" wrapText="1"/>
    </xf>
    <xf numFmtId="0" fontId="1" fillId="35" borderId="17" xfId="0" applyFont="1" applyFill="1" applyBorder="1" applyAlignment="1">
      <alignment horizontal="center" vertical="center" wrapText="1"/>
    </xf>
    <xf numFmtId="0" fontId="1" fillId="35" borderId="50" xfId="0" applyFont="1" applyFill="1" applyBorder="1" applyAlignment="1">
      <alignment horizontal="center" vertical="center" wrapText="1"/>
    </xf>
    <xf numFmtId="0" fontId="1" fillId="47" borderId="18" xfId="0" applyFont="1" applyFill="1" applyBorder="1" applyAlignment="1">
      <alignment horizontal="center" vertical="center" wrapText="1"/>
    </xf>
    <xf numFmtId="0" fontId="1" fillId="47" borderId="25" xfId="0" applyFont="1" applyFill="1" applyBorder="1" applyAlignment="1">
      <alignment horizontal="center" vertical="center" wrapText="1"/>
    </xf>
    <xf numFmtId="0" fontId="1" fillId="47" borderId="27" xfId="0" applyFont="1" applyFill="1" applyBorder="1" applyAlignment="1">
      <alignment horizontal="center" vertical="center" wrapText="1"/>
    </xf>
    <xf numFmtId="0" fontId="4" fillId="44" borderId="38" xfId="0" applyFont="1" applyFill="1" applyBorder="1" applyAlignment="1">
      <alignment horizontal="center" vertical="center" textRotation="90" wrapText="1"/>
    </xf>
    <xf numFmtId="0" fontId="4" fillId="44" borderId="39" xfId="0" applyFont="1" applyFill="1" applyBorder="1" applyAlignment="1">
      <alignment horizontal="center" vertical="center" textRotation="90" wrapText="1"/>
    </xf>
    <xf numFmtId="0" fontId="4" fillId="44" borderId="40" xfId="0" applyFont="1" applyFill="1" applyBorder="1" applyAlignment="1">
      <alignment horizontal="center" vertical="center" textRotation="90" wrapText="1"/>
    </xf>
    <xf numFmtId="0" fontId="1" fillId="0" borderId="38" xfId="0" applyFont="1" applyFill="1" applyBorder="1" applyAlignment="1">
      <alignment horizontal="justify" vertical="center" wrapText="1"/>
    </xf>
    <xf numFmtId="0" fontId="0" fillId="0" borderId="39" xfId="0" applyFont="1" applyBorder="1" applyAlignment="1">
      <alignment wrapText="1"/>
    </xf>
    <xf numFmtId="0" fontId="26" fillId="0" borderId="78" xfId="0" applyFont="1" applyFill="1" applyBorder="1" applyAlignment="1">
      <alignment horizontal="center" vertical="center" textRotation="90" wrapText="1"/>
    </xf>
    <xf numFmtId="0" fontId="26" fillId="0" borderId="77" xfId="0" applyFont="1" applyFill="1" applyBorder="1" applyAlignment="1">
      <alignment horizontal="center" vertical="center" textRotation="90" wrapText="1"/>
    </xf>
    <xf numFmtId="0" fontId="26" fillId="0" borderId="42" xfId="0" applyFont="1" applyFill="1" applyBorder="1" applyAlignment="1">
      <alignment horizontal="center" vertical="center" textRotation="90" wrapText="1"/>
    </xf>
    <xf numFmtId="0" fontId="1" fillId="43" borderId="18" xfId="0" applyFont="1" applyFill="1" applyBorder="1" applyAlignment="1">
      <alignment horizontal="justify" vertical="center" wrapText="1"/>
    </xf>
    <xf numFmtId="0" fontId="1" fillId="43" borderId="25" xfId="0" applyFont="1" applyFill="1" applyBorder="1" applyAlignment="1">
      <alignment horizontal="justify" vertical="center" wrapText="1"/>
    </xf>
    <xf numFmtId="0" fontId="1" fillId="43" borderId="27" xfId="0" applyFont="1" applyFill="1" applyBorder="1" applyAlignment="1">
      <alignment horizontal="justify" vertical="center" wrapText="1"/>
    </xf>
    <xf numFmtId="9" fontId="1" fillId="43" borderId="18" xfId="0" applyNumberFormat="1" applyFont="1" applyFill="1" applyBorder="1" applyAlignment="1">
      <alignment horizontal="center" vertical="center" wrapText="1"/>
    </xf>
    <xf numFmtId="0" fontId="1" fillId="41" borderId="38" xfId="0" applyFont="1" applyFill="1" applyBorder="1" applyAlignment="1">
      <alignment horizontal="center" vertical="center" textRotation="90" wrapText="1"/>
    </xf>
    <xf numFmtId="0" fontId="1" fillId="41" borderId="39" xfId="0" applyFont="1" applyFill="1" applyBorder="1" applyAlignment="1">
      <alignment horizontal="center" vertical="center" textRotation="90" wrapText="1"/>
    </xf>
    <xf numFmtId="0" fontId="1" fillId="41" borderId="40" xfId="0" applyFont="1" applyFill="1" applyBorder="1" applyAlignment="1">
      <alignment horizontal="center" vertical="center" textRotation="90" wrapText="1"/>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44" borderId="25" xfId="0" applyFont="1" applyFill="1" applyBorder="1" applyAlignment="1">
      <alignment horizontal="center" vertical="center" wrapText="1"/>
    </xf>
    <xf numFmtId="9" fontId="1" fillId="41" borderId="18" xfId="0" applyNumberFormat="1" applyFont="1" applyFill="1" applyBorder="1" applyAlignment="1">
      <alignment horizontal="center" vertical="center" wrapText="1"/>
    </xf>
    <xf numFmtId="9" fontId="1" fillId="41" borderId="25" xfId="0" applyNumberFormat="1" applyFont="1" applyFill="1" applyBorder="1" applyAlignment="1">
      <alignment horizontal="center" vertical="center" wrapText="1"/>
    </xf>
    <xf numFmtId="9" fontId="1" fillId="41" borderId="27" xfId="0" applyNumberFormat="1" applyFont="1" applyFill="1" applyBorder="1" applyAlignment="1">
      <alignment horizontal="center" vertical="center" wrapText="1"/>
    </xf>
    <xf numFmtId="0" fontId="4" fillId="35" borderId="38" xfId="0" applyFont="1" applyFill="1" applyBorder="1" applyAlignment="1">
      <alignment horizontal="center" vertical="center" textRotation="90" wrapText="1"/>
    </xf>
    <xf numFmtId="0" fontId="4" fillId="35" borderId="40" xfId="0" applyFont="1" applyFill="1" applyBorder="1" applyAlignment="1">
      <alignment horizontal="center" vertical="center" textRotation="90" wrapText="1"/>
    </xf>
    <xf numFmtId="1" fontId="1" fillId="35" borderId="18" xfId="60" applyNumberFormat="1" applyFont="1" applyFill="1" applyBorder="1" applyAlignment="1">
      <alignment horizontal="center" vertical="center" wrapText="1"/>
    </xf>
    <xf numFmtId="1" fontId="1" fillId="35" borderId="27" xfId="60" applyNumberFormat="1" applyFont="1" applyFill="1" applyBorder="1" applyAlignment="1">
      <alignment horizontal="center" vertical="center" wrapText="1"/>
    </xf>
    <xf numFmtId="0" fontId="1" fillId="44" borderId="19" xfId="0" applyFont="1" applyFill="1" applyBorder="1" applyAlignment="1">
      <alignment horizontal="center" vertical="center" wrapText="1"/>
    </xf>
    <xf numFmtId="0" fontId="1" fillId="44" borderId="58" xfId="0" applyFont="1" applyFill="1" applyBorder="1" applyAlignment="1">
      <alignment horizontal="center" vertical="center" wrapText="1"/>
    </xf>
    <xf numFmtId="0" fontId="1" fillId="44" borderId="51" xfId="0" applyFont="1" applyFill="1" applyBorder="1" applyAlignment="1">
      <alignment horizontal="center" vertical="center" wrapText="1"/>
    </xf>
    <xf numFmtId="9" fontId="1" fillId="43" borderId="25" xfId="0" applyNumberFormat="1" applyFont="1" applyFill="1" applyBorder="1" applyAlignment="1">
      <alignment horizontal="center" vertical="center" wrapText="1"/>
    </xf>
    <xf numFmtId="9" fontId="1" fillId="43" borderId="27" xfId="0" applyNumberFormat="1" applyFont="1" applyFill="1" applyBorder="1" applyAlignment="1">
      <alignment horizontal="center" vertical="center" wrapText="1"/>
    </xf>
    <xf numFmtId="9" fontId="1" fillId="43" borderId="19" xfId="0" applyNumberFormat="1" applyFont="1" applyFill="1" applyBorder="1" applyAlignment="1">
      <alignment horizontal="center" vertical="center" wrapText="1"/>
    </xf>
    <xf numFmtId="9" fontId="1" fillId="43" borderId="58" xfId="0" applyNumberFormat="1" applyFont="1" applyFill="1" applyBorder="1" applyAlignment="1">
      <alignment horizontal="center" vertical="center" wrapText="1"/>
    </xf>
    <xf numFmtId="9" fontId="1" fillId="43" borderId="51" xfId="0" applyNumberFormat="1" applyFont="1" applyFill="1" applyBorder="1" applyAlignment="1">
      <alignment horizontal="center" vertical="center" wrapText="1"/>
    </xf>
    <xf numFmtId="0" fontId="1" fillId="35" borderId="19" xfId="0" applyFont="1" applyFill="1" applyBorder="1" applyAlignment="1">
      <alignment horizontal="center" vertical="center" wrapText="1"/>
    </xf>
    <xf numFmtId="0" fontId="1" fillId="35" borderId="51" xfId="0" applyFont="1" applyFill="1" applyBorder="1" applyAlignment="1">
      <alignment horizontal="center" vertical="center" wrapText="1"/>
    </xf>
    <xf numFmtId="9" fontId="1" fillId="41" borderId="19" xfId="0" applyNumberFormat="1" applyFont="1" applyFill="1" applyBorder="1" applyAlignment="1">
      <alignment horizontal="center" vertical="center" wrapText="1"/>
    </xf>
    <xf numFmtId="0" fontId="1" fillId="47" borderId="58" xfId="0" applyFont="1" applyFill="1" applyBorder="1" applyAlignment="1">
      <alignment horizontal="center" vertical="center" wrapText="1"/>
    </xf>
    <xf numFmtId="0" fontId="1" fillId="47" borderId="51" xfId="0" applyFont="1" applyFill="1" applyBorder="1" applyAlignment="1">
      <alignment horizontal="center" vertical="center" wrapText="1"/>
    </xf>
    <xf numFmtId="0" fontId="32" fillId="41" borderId="18" xfId="0" applyFont="1" applyFill="1" applyBorder="1" applyAlignment="1">
      <alignment horizontal="center" vertical="center" wrapText="1"/>
    </xf>
    <xf numFmtId="0" fontId="32" fillId="41" borderId="25" xfId="0" applyFont="1" applyFill="1" applyBorder="1" applyAlignment="1">
      <alignment horizontal="center" vertical="center" wrapText="1"/>
    </xf>
    <xf numFmtId="0" fontId="32" fillId="41" borderId="27"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5" borderId="51" xfId="0" applyFont="1" applyFill="1" applyBorder="1" applyAlignment="1">
      <alignment horizontal="center" vertical="center" wrapText="1"/>
    </xf>
    <xf numFmtId="0" fontId="1" fillId="3" borderId="19" xfId="0" applyFont="1" applyFill="1" applyBorder="1" applyAlignment="1">
      <alignment horizontal="center" vertical="center" wrapText="1"/>
    </xf>
    <xf numFmtId="0" fontId="1" fillId="3" borderId="5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5" borderId="18"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4" fillId="41" borderId="18" xfId="0" applyFont="1" applyFill="1" applyBorder="1" applyAlignment="1">
      <alignment horizontal="center" vertical="center" wrapText="1"/>
    </xf>
    <xf numFmtId="0" fontId="4" fillId="41" borderId="25" xfId="0" applyFont="1" applyFill="1" applyBorder="1" applyAlignment="1">
      <alignment horizontal="center" vertical="center" wrapText="1"/>
    </xf>
    <xf numFmtId="0" fontId="4" fillId="41" borderId="27" xfId="0" applyFont="1" applyFill="1" applyBorder="1" applyAlignment="1">
      <alignment horizontal="center" vertical="center" wrapText="1"/>
    </xf>
    <xf numFmtId="0" fontId="34" fillId="41" borderId="19" xfId="0" applyFont="1" applyFill="1" applyBorder="1" applyAlignment="1">
      <alignment horizontal="center" vertical="center" wrapText="1"/>
    </xf>
    <xf numFmtId="0" fontId="34" fillId="41" borderId="58" xfId="0" applyFont="1" applyFill="1" applyBorder="1" applyAlignment="1">
      <alignment horizontal="center" vertical="center" wrapText="1"/>
    </xf>
    <xf numFmtId="0" fontId="34" fillId="41" borderId="51"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62"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6" borderId="17" xfId="0" applyFont="1" applyFill="1" applyBorder="1" applyAlignment="1">
      <alignment horizontal="center" vertical="center" wrapText="1"/>
    </xf>
    <xf numFmtId="0" fontId="1" fillId="36" borderId="62" xfId="0" applyFont="1" applyFill="1" applyBorder="1" applyAlignment="1">
      <alignment horizontal="center" vertical="center" wrapText="1"/>
    </xf>
    <xf numFmtId="0" fontId="1" fillId="36" borderId="50" xfId="0" applyFont="1" applyFill="1" applyBorder="1" applyAlignment="1">
      <alignment horizontal="center" vertical="center" wrapText="1"/>
    </xf>
    <xf numFmtId="0" fontId="1" fillId="36" borderId="26" xfId="0" applyFont="1" applyFill="1" applyBorder="1" applyAlignment="1">
      <alignment horizontal="center" wrapText="1"/>
    </xf>
    <xf numFmtId="0" fontId="1" fillId="36" borderId="79" xfId="0" applyFont="1" applyFill="1" applyBorder="1" applyAlignment="1">
      <alignment horizontal="center" wrapText="1"/>
    </xf>
    <xf numFmtId="0" fontId="1" fillId="42" borderId="11" xfId="0" applyFont="1" applyFill="1" applyBorder="1" applyAlignment="1">
      <alignment horizontal="center" wrapText="1"/>
    </xf>
    <xf numFmtId="0" fontId="1" fillId="42" borderId="59" xfId="0" applyFont="1" applyFill="1" applyBorder="1" applyAlignment="1">
      <alignment horizontal="center" wrapText="1"/>
    </xf>
    <xf numFmtId="0" fontId="1" fillId="18" borderId="80" xfId="0" applyFont="1" applyFill="1" applyBorder="1" applyAlignment="1">
      <alignment horizontal="center" wrapText="1"/>
    </xf>
    <xf numFmtId="0" fontId="1" fillId="18" borderId="26" xfId="0" applyFont="1" applyFill="1" applyBorder="1" applyAlignment="1">
      <alignment horizontal="center" wrapText="1"/>
    </xf>
    <xf numFmtId="0" fontId="1" fillId="32" borderId="38" xfId="0" applyFont="1" applyFill="1" applyBorder="1" applyAlignment="1">
      <alignment horizontal="center" wrapText="1"/>
    </xf>
    <xf numFmtId="0" fontId="1" fillId="32" borderId="39" xfId="0" applyFont="1" applyFill="1" applyBorder="1" applyAlignment="1">
      <alignment horizontal="center" wrapText="1"/>
    </xf>
    <xf numFmtId="0" fontId="1" fillId="32" borderId="40" xfId="0" applyFont="1" applyFill="1" applyBorder="1" applyAlignment="1">
      <alignment horizontal="center" wrapText="1"/>
    </xf>
    <xf numFmtId="0" fontId="1" fillId="45" borderId="26" xfId="0" applyFont="1" applyFill="1" applyBorder="1" applyAlignment="1">
      <alignment horizontal="center" wrapText="1"/>
    </xf>
    <xf numFmtId="0" fontId="26" fillId="42" borderId="66" xfId="0" applyFont="1" applyFill="1" applyBorder="1" applyAlignment="1">
      <alignment horizontal="center" vertical="center" textRotation="90" wrapText="1"/>
    </xf>
    <xf numFmtId="0" fontId="26" fillId="42" borderId="44" xfId="0" applyFont="1" applyFill="1" applyBorder="1" applyAlignment="1">
      <alignment horizontal="center" vertical="center" textRotation="90" wrapText="1"/>
    </xf>
    <xf numFmtId="0" fontId="26" fillId="18" borderId="74" xfId="0" applyFont="1" applyFill="1" applyBorder="1" applyAlignment="1">
      <alignment horizontal="center" vertical="center" textRotation="90" wrapText="1"/>
    </xf>
    <xf numFmtId="0" fontId="26" fillId="18" borderId="75" xfId="0" applyFont="1" applyFill="1" applyBorder="1" applyAlignment="1">
      <alignment horizontal="center" vertical="center" textRotation="90" wrapText="1"/>
    </xf>
    <xf numFmtId="0" fontId="26" fillId="18" borderId="76" xfId="0" applyFont="1" applyFill="1" applyBorder="1" applyAlignment="1">
      <alignment horizontal="center" vertical="center" textRotation="90" wrapText="1"/>
    </xf>
    <xf numFmtId="0" fontId="1" fillId="0" borderId="57"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42" borderId="18" xfId="0" applyFont="1" applyFill="1" applyBorder="1" applyAlignment="1">
      <alignment horizontal="center" vertical="center" wrapText="1"/>
    </xf>
    <xf numFmtId="0" fontId="1" fillId="42" borderId="27" xfId="0" applyFont="1" applyFill="1" applyBorder="1" applyAlignment="1">
      <alignment horizontal="center" vertical="center" wrapText="1"/>
    </xf>
    <xf numFmtId="0" fontId="1" fillId="45" borderId="18" xfId="0" applyFont="1" applyFill="1" applyBorder="1" applyAlignment="1">
      <alignment horizontal="center" vertical="center" wrapText="1"/>
    </xf>
    <xf numFmtId="0" fontId="1" fillId="45" borderId="25" xfId="0" applyFont="1" applyFill="1" applyBorder="1" applyAlignment="1">
      <alignment horizontal="center" vertical="center" wrapText="1"/>
    </xf>
    <xf numFmtId="0" fontId="1" fillId="45" borderId="27" xfId="0" applyFont="1" applyFill="1" applyBorder="1" applyAlignment="1">
      <alignment horizontal="center" vertical="center" wrapText="1"/>
    </xf>
    <xf numFmtId="0" fontId="1" fillId="44" borderId="17" xfId="0" applyFont="1" applyFill="1" applyBorder="1" applyAlignment="1">
      <alignment horizontal="center" vertical="center" wrapText="1"/>
    </xf>
    <xf numFmtId="0" fontId="1" fillId="44" borderId="50" xfId="0" applyFont="1" applyFill="1" applyBorder="1" applyAlignment="1">
      <alignment horizontal="center" vertical="center" wrapText="1"/>
    </xf>
    <xf numFmtId="0" fontId="1" fillId="44" borderId="62" xfId="0" applyFont="1" applyFill="1" applyBorder="1" applyAlignment="1">
      <alignment horizontal="center" vertical="center" wrapText="1"/>
    </xf>
    <xf numFmtId="0" fontId="1" fillId="42" borderId="17" xfId="0" applyFont="1" applyFill="1" applyBorder="1" applyAlignment="1">
      <alignment horizontal="center" vertical="center" wrapText="1"/>
    </xf>
    <xf numFmtId="0" fontId="1" fillId="42" borderId="50" xfId="0" applyFont="1" applyFill="1" applyBorder="1" applyAlignment="1">
      <alignment horizontal="center" vertical="center" wrapText="1"/>
    </xf>
    <xf numFmtId="0" fontId="1" fillId="32" borderId="17" xfId="0" applyFont="1" applyFill="1" applyBorder="1" applyAlignment="1">
      <alignment horizontal="center" vertical="center" wrapText="1"/>
    </xf>
    <xf numFmtId="0" fontId="1" fillId="32" borderId="62" xfId="0" applyFont="1" applyFill="1" applyBorder="1" applyAlignment="1">
      <alignment horizontal="center" vertical="center" wrapText="1"/>
    </xf>
    <xf numFmtId="0" fontId="1" fillId="32" borderId="50"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1" fillId="5" borderId="50" xfId="0" applyFont="1" applyFill="1" applyBorder="1" applyAlignment="1">
      <alignment horizontal="center" vertical="center" wrapText="1"/>
    </xf>
    <xf numFmtId="0" fontId="1" fillId="45" borderId="17" xfId="0" applyFont="1" applyFill="1" applyBorder="1" applyAlignment="1">
      <alignment horizontal="center" vertical="center" wrapText="1"/>
    </xf>
    <xf numFmtId="0" fontId="1" fillId="45" borderId="62" xfId="0" applyFont="1" applyFill="1" applyBorder="1" applyAlignment="1">
      <alignment horizontal="center" vertical="center" wrapText="1"/>
    </xf>
    <xf numFmtId="0" fontId="1" fillId="45" borderId="50" xfId="0" applyFont="1" applyFill="1" applyBorder="1" applyAlignment="1">
      <alignment horizontal="center" vertical="center" wrapText="1"/>
    </xf>
    <xf numFmtId="0" fontId="4" fillId="41" borderId="17" xfId="0" applyFont="1" applyFill="1" applyBorder="1" applyAlignment="1">
      <alignment horizontal="center" vertical="center" wrapText="1"/>
    </xf>
    <xf numFmtId="0" fontId="4" fillId="41" borderId="62" xfId="0" applyFont="1" applyFill="1" applyBorder="1" applyAlignment="1">
      <alignment horizontal="center" vertical="center" wrapText="1"/>
    </xf>
    <xf numFmtId="0" fontId="4" fillId="41" borderId="50" xfId="0" applyFont="1" applyFill="1" applyBorder="1" applyAlignment="1">
      <alignment horizontal="center" vertical="center" wrapText="1"/>
    </xf>
    <xf numFmtId="9" fontId="1" fillId="3" borderId="18" xfId="0" applyNumberFormat="1" applyFont="1" applyFill="1" applyBorder="1" applyAlignment="1">
      <alignment horizontal="center" vertical="center" wrapText="1"/>
    </xf>
    <xf numFmtId="0" fontId="1" fillId="36" borderId="18" xfId="0" applyFont="1" applyFill="1" applyBorder="1" applyAlignment="1">
      <alignment horizontal="center" vertical="center" wrapText="1"/>
    </xf>
    <xf numFmtId="0" fontId="1" fillId="36" borderId="25" xfId="0" applyFont="1" applyFill="1" applyBorder="1" applyAlignment="1">
      <alignment horizontal="center" vertical="center" wrapText="1"/>
    </xf>
    <xf numFmtId="0" fontId="1" fillId="36" borderId="27" xfId="0" applyFont="1" applyFill="1" applyBorder="1" applyAlignment="1">
      <alignment horizontal="center" vertical="center" wrapText="1"/>
    </xf>
    <xf numFmtId="0" fontId="1" fillId="42" borderId="19" xfId="0" applyFont="1" applyFill="1" applyBorder="1" applyAlignment="1">
      <alignment horizontal="center" vertical="center" wrapText="1"/>
    </xf>
    <xf numFmtId="0" fontId="1" fillId="42" borderId="51" xfId="0" applyFont="1" applyFill="1" applyBorder="1" applyAlignment="1">
      <alignment horizontal="center" vertical="center" wrapText="1"/>
    </xf>
    <xf numFmtId="0" fontId="1" fillId="18" borderId="17" xfId="0" applyFont="1" applyFill="1" applyBorder="1" applyAlignment="1">
      <alignment horizontal="center" vertical="center" wrapText="1"/>
    </xf>
    <xf numFmtId="0" fontId="1" fillId="18" borderId="62" xfId="0" applyFont="1" applyFill="1" applyBorder="1" applyAlignment="1">
      <alignment horizontal="center" vertical="center" wrapText="1"/>
    </xf>
    <xf numFmtId="0" fontId="1" fillId="18" borderId="50" xfId="0" applyFont="1" applyFill="1" applyBorder="1" applyAlignment="1">
      <alignment horizontal="center" vertical="center" wrapText="1"/>
    </xf>
    <xf numFmtId="0" fontId="1" fillId="18" borderId="18" xfId="0" applyFont="1" applyFill="1" applyBorder="1" applyAlignment="1">
      <alignment horizontal="center" vertical="center" wrapText="1"/>
    </xf>
    <xf numFmtId="0" fontId="1" fillId="18" borderId="25" xfId="0" applyFont="1" applyFill="1" applyBorder="1" applyAlignment="1">
      <alignment horizontal="center" vertical="center" wrapText="1"/>
    </xf>
    <xf numFmtId="0" fontId="1" fillId="18" borderId="27" xfId="0" applyFont="1" applyFill="1" applyBorder="1" applyAlignment="1">
      <alignment horizontal="center" vertical="center" wrapText="1"/>
    </xf>
    <xf numFmtId="0" fontId="1" fillId="36" borderId="19" xfId="0" applyFont="1" applyFill="1" applyBorder="1" applyAlignment="1">
      <alignment horizontal="center" vertical="center" wrapText="1"/>
    </xf>
    <xf numFmtId="0" fontId="1" fillId="36" borderId="58" xfId="0" applyFont="1" applyFill="1" applyBorder="1" applyAlignment="1">
      <alignment horizontal="center" vertical="center" wrapText="1"/>
    </xf>
    <xf numFmtId="0" fontId="1" fillId="36" borderId="51" xfId="0" applyFont="1" applyFill="1" applyBorder="1" applyAlignment="1">
      <alignment horizontal="center" vertical="center" wrapText="1"/>
    </xf>
    <xf numFmtId="0" fontId="1" fillId="18" borderId="19" xfId="0" applyFont="1" applyFill="1" applyBorder="1" applyAlignment="1">
      <alignment horizontal="center" vertical="center" wrapText="1"/>
    </xf>
    <xf numFmtId="0" fontId="1" fillId="18" borderId="58" xfId="0" applyFont="1" applyFill="1" applyBorder="1" applyAlignment="1">
      <alignment horizontal="center" vertical="center" wrapText="1"/>
    </xf>
    <xf numFmtId="0" fontId="1" fillId="18" borderId="51" xfId="0" applyFont="1" applyFill="1" applyBorder="1" applyAlignment="1">
      <alignment horizontal="center" vertical="center" wrapText="1"/>
    </xf>
    <xf numFmtId="0" fontId="1" fillId="32" borderId="18" xfId="0" applyFont="1" applyFill="1" applyBorder="1" applyAlignment="1">
      <alignment horizontal="center" vertical="center" wrapText="1"/>
    </xf>
    <xf numFmtId="0" fontId="1" fillId="32" borderId="25" xfId="0" applyFont="1" applyFill="1" applyBorder="1" applyAlignment="1">
      <alignment horizontal="center" vertical="center" wrapText="1"/>
    </xf>
    <xf numFmtId="0" fontId="1" fillId="32" borderId="27" xfId="0" applyFont="1" applyFill="1" applyBorder="1" applyAlignment="1">
      <alignment horizontal="center" vertical="center" wrapText="1"/>
    </xf>
    <xf numFmtId="0" fontId="1" fillId="32" borderId="19" xfId="0" applyFont="1" applyFill="1" applyBorder="1" applyAlignment="1">
      <alignment horizontal="center" vertical="center" wrapText="1"/>
    </xf>
    <xf numFmtId="0" fontId="1" fillId="32" borderId="58" xfId="0" applyFont="1" applyFill="1" applyBorder="1" applyAlignment="1">
      <alignment horizontal="center" vertical="center" wrapText="1"/>
    </xf>
    <xf numFmtId="0" fontId="1" fillId="32" borderId="51" xfId="0" applyFont="1" applyFill="1" applyBorder="1" applyAlignment="1">
      <alignment horizontal="center" vertical="center" wrapText="1"/>
    </xf>
    <xf numFmtId="0" fontId="1" fillId="45" borderId="19" xfId="0" applyFont="1" applyFill="1" applyBorder="1" applyAlignment="1">
      <alignment horizontal="center" vertical="center" wrapText="1"/>
    </xf>
    <xf numFmtId="0" fontId="1" fillId="45" borderId="58" xfId="0" applyFont="1" applyFill="1" applyBorder="1" applyAlignment="1">
      <alignment horizontal="center" vertical="center" wrapText="1"/>
    </xf>
    <xf numFmtId="0" fontId="1" fillId="45" borderId="5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1" fillId="4" borderId="50" xfId="0" applyFont="1" applyFill="1" applyBorder="1" applyAlignment="1">
      <alignment horizontal="center" vertical="center" wrapText="1"/>
    </xf>
    <xf numFmtId="0" fontId="1" fillId="4" borderId="18" xfId="0" applyFont="1" applyFill="1" applyBorder="1" applyAlignment="1">
      <alignment horizontal="center" vertical="center" wrapText="1"/>
    </xf>
    <xf numFmtId="0" fontId="1" fillId="4" borderId="25"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58" xfId="0" applyFont="1" applyFill="1" applyBorder="1" applyAlignment="1">
      <alignment horizontal="center" vertical="center" wrapText="1"/>
    </xf>
    <xf numFmtId="0" fontId="1" fillId="4" borderId="51" xfId="0" applyFont="1" applyFill="1" applyBorder="1" applyAlignment="1">
      <alignment horizontal="center" vertical="center" wrapText="1"/>
    </xf>
    <xf numFmtId="0" fontId="1" fillId="46" borderId="17" xfId="0" applyFont="1" applyFill="1" applyBorder="1" applyAlignment="1">
      <alignment horizontal="center" vertical="center" wrapText="1"/>
    </xf>
    <xf numFmtId="0" fontId="1" fillId="46" borderId="62" xfId="0" applyFont="1" applyFill="1" applyBorder="1" applyAlignment="1">
      <alignment horizontal="center" vertical="center" wrapText="1"/>
    </xf>
    <xf numFmtId="0" fontId="1" fillId="46" borderId="50" xfId="0" applyFont="1" applyFill="1" applyBorder="1" applyAlignment="1">
      <alignment horizontal="center" vertical="center" wrapText="1"/>
    </xf>
    <xf numFmtId="0" fontId="1" fillId="46" borderId="18" xfId="0" applyFont="1" applyFill="1" applyBorder="1" applyAlignment="1">
      <alignment horizontal="center" vertical="center" wrapText="1"/>
    </xf>
    <xf numFmtId="0" fontId="1" fillId="46" borderId="25" xfId="0" applyFont="1" applyFill="1" applyBorder="1" applyAlignment="1">
      <alignment horizontal="center" vertical="center" wrapText="1"/>
    </xf>
    <xf numFmtId="0" fontId="1" fillId="46" borderId="27" xfId="0" applyFont="1" applyFill="1" applyBorder="1" applyAlignment="1">
      <alignment horizontal="center" vertical="center" wrapText="1"/>
    </xf>
    <xf numFmtId="0" fontId="1" fillId="46" borderId="19" xfId="0" applyFont="1" applyFill="1" applyBorder="1" applyAlignment="1">
      <alignment horizontal="center" vertical="center" wrapText="1"/>
    </xf>
    <xf numFmtId="0" fontId="1" fillId="46" borderId="58" xfId="0" applyFont="1" applyFill="1" applyBorder="1" applyAlignment="1">
      <alignment horizontal="center" vertical="center" wrapText="1"/>
    </xf>
    <xf numFmtId="0" fontId="1" fillId="46" borderId="51" xfId="0" applyFont="1" applyFill="1" applyBorder="1" applyAlignment="1">
      <alignment horizontal="center" vertical="center" wrapText="1"/>
    </xf>
    <xf numFmtId="1" fontId="1" fillId="47" borderId="18" xfId="60" applyNumberFormat="1" applyFont="1" applyFill="1" applyBorder="1" applyAlignment="1">
      <alignment horizontal="center" vertical="center" wrapText="1"/>
    </xf>
    <xf numFmtId="1" fontId="1" fillId="47" borderId="25" xfId="60" applyNumberFormat="1" applyFont="1" applyFill="1" applyBorder="1" applyAlignment="1">
      <alignment horizontal="center" vertical="center" wrapText="1"/>
    </xf>
    <xf numFmtId="1" fontId="1" fillId="47" borderId="27" xfId="60" applyNumberFormat="1" applyFont="1" applyFill="1" applyBorder="1" applyAlignment="1">
      <alignment horizontal="center" vertical="center" wrapText="1"/>
    </xf>
    <xf numFmtId="0" fontId="1" fillId="47" borderId="19" xfId="0" applyFont="1" applyFill="1" applyBorder="1" applyAlignment="1">
      <alignment horizontal="center" vertical="center" wrapText="1"/>
    </xf>
    <xf numFmtId="0" fontId="1" fillId="50" borderId="17" xfId="0" applyFont="1" applyFill="1" applyBorder="1" applyAlignment="1">
      <alignment horizontal="center" vertical="center" wrapText="1"/>
    </xf>
    <xf numFmtId="0" fontId="1" fillId="50" borderId="62" xfId="0" applyFont="1" applyFill="1" applyBorder="1" applyAlignment="1">
      <alignment horizontal="center" vertical="center" wrapText="1"/>
    </xf>
    <xf numFmtId="0" fontId="1" fillId="50" borderId="50" xfId="0" applyFont="1" applyFill="1" applyBorder="1" applyAlignment="1">
      <alignment horizontal="center" vertical="center" wrapText="1"/>
    </xf>
    <xf numFmtId="0" fontId="1" fillId="50" borderId="18" xfId="0" applyFont="1" applyFill="1" applyBorder="1" applyAlignment="1">
      <alignment horizontal="center" vertical="center" wrapText="1"/>
    </xf>
    <xf numFmtId="0" fontId="1" fillId="50" borderId="25" xfId="0" applyFont="1" applyFill="1" applyBorder="1" applyAlignment="1">
      <alignment horizontal="center" vertical="center" wrapText="1"/>
    </xf>
    <xf numFmtId="0" fontId="1" fillId="50" borderId="27" xfId="0" applyFont="1" applyFill="1" applyBorder="1" applyAlignment="1">
      <alignment horizontal="center" vertical="center" wrapText="1"/>
    </xf>
    <xf numFmtId="0" fontId="1" fillId="50" borderId="19" xfId="0" applyFont="1" applyFill="1" applyBorder="1" applyAlignment="1">
      <alignment horizontal="center" vertical="center" wrapText="1"/>
    </xf>
    <xf numFmtId="0" fontId="1" fillId="50" borderId="58" xfId="0" applyFont="1" applyFill="1" applyBorder="1" applyAlignment="1">
      <alignment horizontal="center" vertical="center" wrapText="1"/>
    </xf>
    <xf numFmtId="0" fontId="1" fillId="50" borderId="51" xfId="0" applyFont="1" applyFill="1" applyBorder="1" applyAlignment="1">
      <alignment horizontal="center" vertical="center" wrapText="1"/>
    </xf>
    <xf numFmtId="0" fontId="1" fillId="51" borderId="38" xfId="0" applyFont="1" applyFill="1" applyBorder="1" applyAlignment="1">
      <alignment horizontal="center" vertical="center" wrapText="1"/>
    </xf>
    <xf numFmtId="0" fontId="1" fillId="51" borderId="39" xfId="0" applyFont="1" applyFill="1" applyBorder="1" applyAlignment="1">
      <alignment horizontal="center" vertical="center" wrapText="1"/>
    </xf>
    <xf numFmtId="0" fontId="1" fillId="51" borderId="40" xfId="0" applyFont="1" applyFill="1" applyBorder="1" applyAlignment="1">
      <alignment horizontal="center" vertical="center" wrapText="1"/>
    </xf>
    <xf numFmtId="0" fontId="1" fillId="51" borderId="17" xfId="0" applyFont="1" applyFill="1" applyBorder="1" applyAlignment="1">
      <alignment horizontal="center" vertical="center" wrapText="1"/>
    </xf>
    <xf numFmtId="0" fontId="1" fillId="51" borderId="62" xfId="0" applyFont="1" applyFill="1" applyBorder="1" applyAlignment="1">
      <alignment horizontal="center" vertical="center" wrapText="1"/>
    </xf>
    <xf numFmtId="0" fontId="1" fillId="51" borderId="50" xfId="0" applyFont="1" applyFill="1" applyBorder="1" applyAlignment="1">
      <alignment horizontal="center" vertical="center" wrapText="1"/>
    </xf>
    <xf numFmtId="0" fontId="1" fillId="51" borderId="18" xfId="0" applyFont="1" applyFill="1" applyBorder="1" applyAlignment="1">
      <alignment horizontal="center" vertical="center" wrapText="1"/>
    </xf>
    <xf numFmtId="0" fontId="1" fillId="51" borderId="25" xfId="0" applyFont="1" applyFill="1" applyBorder="1" applyAlignment="1">
      <alignment horizontal="center" vertical="center" wrapText="1"/>
    </xf>
    <xf numFmtId="0" fontId="1" fillId="51" borderId="27" xfId="0" applyFont="1" applyFill="1" applyBorder="1" applyAlignment="1">
      <alignment horizontal="center" vertical="center" wrapText="1"/>
    </xf>
    <xf numFmtId="0" fontId="1" fillId="0" borderId="17"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58" xfId="0" applyFont="1" applyBorder="1" applyAlignment="1">
      <alignment horizontal="center" vertical="center" wrapText="1"/>
    </xf>
    <xf numFmtId="0" fontId="1" fillId="51" borderId="19" xfId="0" applyFont="1" applyFill="1" applyBorder="1" applyAlignment="1">
      <alignment horizontal="center" vertical="center" wrapText="1"/>
    </xf>
    <xf numFmtId="0" fontId="1" fillId="51" borderId="58" xfId="0" applyFont="1" applyFill="1" applyBorder="1" applyAlignment="1">
      <alignment horizontal="center" vertical="center" wrapText="1"/>
    </xf>
    <xf numFmtId="0" fontId="1" fillId="51" borderId="51" xfId="0" applyFont="1" applyFill="1" applyBorder="1" applyAlignment="1">
      <alignment horizontal="center" vertical="center" wrapText="1"/>
    </xf>
    <xf numFmtId="0" fontId="12" fillId="38" borderId="18" xfId="0" applyFont="1" applyFill="1" applyBorder="1" applyAlignment="1">
      <alignment horizontal="center" vertical="center" textRotation="90" wrapText="1"/>
    </xf>
    <xf numFmtId="0" fontId="12" fillId="38" borderId="27" xfId="0" applyFont="1" applyFill="1" applyBorder="1" applyAlignment="1">
      <alignment horizontal="center" vertical="center" textRotation="90" wrapText="1"/>
    </xf>
    <xf numFmtId="3" fontId="12" fillId="0" borderId="21" xfId="0" applyNumberFormat="1" applyFont="1" applyFill="1" applyBorder="1" applyAlignment="1" applyProtection="1">
      <alignment horizontal="center" vertical="center" textRotation="90" wrapText="1"/>
      <protection locked="0"/>
    </xf>
    <xf numFmtId="3" fontId="12" fillId="0" borderId="28" xfId="0" applyNumberFormat="1" applyFont="1" applyFill="1" applyBorder="1" applyAlignment="1" applyProtection="1">
      <alignment horizontal="center" vertical="center" textRotation="90" wrapText="1"/>
      <protection locked="0"/>
    </xf>
    <xf numFmtId="0" fontId="12" fillId="38" borderId="21" xfId="0" applyFont="1" applyFill="1" applyBorder="1" applyAlignment="1" applyProtection="1">
      <alignment horizontal="center" vertical="center" textRotation="90" wrapText="1"/>
      <protection locked="0"/>
    </xf>
    <xf numFmtId="0" fontId="12" fillId="38" borderId="28" xfId="0" applyFont="1" applyFill="1" applyBorder="1" applyAlignment="1" applyProtection="1">
      <alignment horizontal="center" vertical="center" textRotation="90" wrapText="1"/>
      <protection locked="0"/>
    </xf>
    <xf numFmtId="0" fontId="12" fillId="38" borderId="54" xfId="0" applyFont="1" applyFill="1" applyBorder="1" applyAlignment="1">
      <alignment horizontal="center" vertical="center" textRotation="90" wrapText="1"/>
    </xf>
    <xf numFmtId="0" fontId="12" fillId="38" borderId="56" xfId="0" applyFont="1" applyFill="1" applyBorder="1" applyAlignment="1">
      <alignment horizontal="center" vertical="center" textRotation="90" wrapText="1"/>
    </xf>
    <xf numFmtId="0" fontId="12" fillId="38" borderId="69" xfId="0" applyFont="1" applyFill="1" applyBorder="1" applyAlignment="1">
      <alignment horizontal="center" vertical="center"/>
    </xf>
    <xf numFmtId="0" fontId="12" fillId="38" borderId="41" xfId="0" applyFont="1" applyFill="1" applyBorder="1" applyAlignment="1">
      <alignment horizontal="center" vertical="center"/>
    </xf>
    <xf numFmtId="0" fontId="12" fillId="38" borderId="42" xfId="0" applyFont="1" applyFill="1" applyBorder="1" applyAlignment="1">
      <alignment horizontal="center" vertical="center"/>
    </xf>
    <xf numFmtId="0" fontId="12" fillId="38" borderId="17" xfId="0" applyFont="1" applyFill="1" applyBorder="1" applyAlignment="1">
      <alignment horizontal="center" vertical="center" wrapText="1"/>
    </xf>
    <xf numFmtId="0" fontId="12" fillId="38" borderId="50" xfId="0" applyFont="1" applyFill="1" applyBorder="1" applyAlignment="1">
      <alignment horizontal="center" vertical="center" wrapText="1"/>
    </xf>
    <xf numFmtId="0" fontId="12" fillId="0" borderId="37" xfId="0" applyFont="1" applyBorder="1" applyAlignment="1">
      <alignment horizontal="center" vertical="center" wrapText="1"/>
    </xf>
    <xf numFmtId="0" fontId="12" fillId="0" borderId="81"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7" xfId="0" applyFont="1" applyBorder="1" applyAlignment="1">
      <alignment horizontal="center" vertical="center" wrapText="1"/>
    </xf>
    <xf numFmtId="3" fontId="12" fillId="38" borderId="18" xfId="0" applyNumberFormat="1" applyFont="1" applyFill="1" applyBorder="1" applyAlignment="1">
      <alignment horizontal="center" vertical="center" textRotation="90" wrapText="1"/>
    </xf>
    <xf numFmtId="3" fontId="12" fillId="38" borderId="27" xfId="0" applyNumberFormat="1" applyFont="1" applyFill="1" applyBorder="1" applyAlignment="1">
      <alignment horizontal="center" vertical="center" textRotation="90" wrapText="1"/>
    </xf>
    <xf numFmtId="0" fontId="12" fillId="38" borderId="18" xfId="0" applyFont="1" applyFill="1" applyBorder="1" applyAlignment="1">
      <alignment horizontal="center" vertical="center" wrapText="1"/>
    </xf>
    <xf numFmtId="0" fontId="12" fillId="38" borderId="27" xfId="0" applyFont="1" applyFill="1" applyBorder="1" applyAlignment="1">
      <alignment horizontal="center" vertical="center" wrapText="1"/>
    </xf>
    <xf numFmtId="0" fontId="12" fillId="38" borderId="19" xfId="0" applyFont="1" applyFill="1" applyBorder="1" applyAlignment="1">
      <alignment horizontal="center" vertical="center" wrapText="1"/>
    </xf>
    <xf numFmtId="0" fontId="12" fillId="38" borderId="51" xfId="0" applyFont="1" applyFill="1" applyBorder="1" applyAlignment="1">
      <alignment horizontal="center" vertical="center" wrapText="1"/>
    </xf>
    <xf numFmtId="0" fontId="12" fillId="0" borderId="54" xfId="0" applyFont="1" applyFill="1" applyBorder="1" applyAlignment="1">
      <alignment horizontal="center" vertical="center" textRotation="90" wrapText="1"/>
    </xf>
    <xf numFmtId="0" fontId="12" fillId="0" borderId="56" xfId="0" applyFont="1" applyFill="1" applyBorder="1" applyAlignment="1">
      <alignment horizontal="center" vertical="center" textRotation="90" wrapText="1"/>
    </xf>
    <xf numFmtId="0" fontId="12" fillId="38" borderId="62" xfId="0" applyFont="1" applyFill="1" applyBorder="1" applyAlignment="1">
      <alignment horizontal="center" vertical="center" wrapText="1"/>
    </xf>
    <xf numFmtId="0" fontId="12" fillId="0" borderId="67"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62"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21" xfId="0" applyFont="1" applyBorder="1" applyAlignment="1">
      <alignment/>
    </xf>
    <xf numFmtId="0" fontId="12" fillId="0" borderId="28" xfId="0" applyFont="1" applyBorder="1" applyAlignment="1">
      <alignment/>
    </xf>
    <xf numFmtId="0" fontId="12" fillId="0" borderId="21" xfId="0" applyFont="1" applyFill="1" applyBorder="1" applyAlignment="1" applyProtection="1">
      <alignment horizontal="center" vertical="center" textRotation="90" wrapText="1"/>
      <protection locked="0"/>
    </xf>
    <xf numFmtId="0" fontId="12" fillId="0" borderId="28" xfId="0" applyFont="1" applyFill="1" applyBorder="1" applyAlignment="1" applyProtection="1">
      <alignment horizontal="center" vertical="center" textRotation="90" wrapText="1"/>
      <protection locked="0"/>
    </xf>
    <xf numFmtId="3" fontId="12" fillId="0" borderId="18" xfId="0" applyNumberFormat="1" applyFont="1" applyFill="1" applyBorder="1" applyAlignment="1">
      <alignment horizontal="center" vertical="center" textRotation="90" wrapText="1"/>
    </xf>
    <xf numFmtId="0" fontId="12" fillId="0" borderId="25" xfId="0" applyFont="1" applyBorder="1" applyAlignment="1">
      <alignment/>
    </xf>
    <xf numFmtId="0" fontId="12" fillId="0" borderId="27" xfId="0" applyFont="1" applyBorder="1" applyAlignment="1">
      <alignment/>
    </xf>
    <xf numFmtId="0" fontId="12" fillId="38" borderId="25" xfId="0" applyFont="1" applyFill="1" applyBorder="1" applyAlignment="1">
      <alignment horizontal="center" vertical="center" wrapText="1"/>
    </xf>
    <xf numFmtId="0" fontId="12" fillId="0" borderId="25" xfId="0" applyFont="1" applyBorder="1" applyAlignment="1">
      <alignment horizontal="center" vertical="center" wrapText="1"/>
    </xf>
    <xf numFmtId="0" fontId="12" fillId="38" borderId="25" xfId="0" applyFont="1" applyFill="1" applyBorder="1" applyAlignment="1">
      <alignment horizontal="center" vertical="center" textRotation="90" wrapText="1"/>
    </xf>
    <xf numFmtId="3" fontId="12" fillId="0" borderId="25" xfId="0" applyNumberFormat="1" applyFont="1" applyFill="1" applyBorder="1" applyAlignment="1">
      <alignment horizontal="center" vertical="center" textRotation="90" wrapText="1"/>
    </xf>
    <xf numFmtId="3" fontId="12" fillId="0" borderId="27" xfId="0" applyNumberFormat="1" applyFont="1" applyFill="1" applyBorder="1" applyAlignment="1">
      <alignment horizontal="center" vertical="center" textRotation="90" wrapText="1"/>
    </xf>
    <xf numFmtId="0" fontId="12" fillId="0" borderId="54" xfId="0" applyFont="1" applyFill="1" applyBorder="1" applyAlignment="1" applyProtection="1">
      <alignment horizontal="center" vertical="center" textRotation="90" wrapText="1"/>
      <protection locked="0"/>
    </xf>
    <xf numFmtId="0" fontId="12" fillId="0" borderId="56" xfId="0" applyFont="1" applyFill="1" applyBorder="1" applyAlignment="1" applyProtection="1">
      <alignment horizontal="center" vertical="center" textRotation="90" wrapText="1"/>
      <protection locked="0"/>
    </xf>
    <xf numFmtId="3" fontId="12" fillId="0" borderId="19" xfId="0" applyNumberFormat="1" applyFont="1" applyFill="1" applyBorder="1" applyAlignment="1">
      <alignment horizontal="center" vertical="center" textRotation="90" wrapText="1"/>
    </xf>
    <xf numFmtId="0" fontId="12" fillId="0" borderId="58" xfId="0" applyFont="1" applyBorder="1" applyAlignment="1">
      <alignment/>
    </xf>
    <xf numFmtId="0" fontId="12" fillId="0" borderId="51" xfId="0" applyFont="1" applyBorder="1" applyAlignment="1">
      <alignment/>
    </xf>
    <xf numFmtId="0" fontId="12" fillId="0" borderId="22" xfId="0" applyFont="1" applyBorder="1" applyAlignment="1">
      <alignment horizontal="center" vertical="center" wrapText="1"/>
    </xf>
    <xf numFmtId="0" fontId="12" fillId="0" borderId="29" xfId="0" applyFont="1" applyBorder="1" applyAlignment="1">
      <alignment horizontal="center" vertical="center" wrapText="1"/>
    </xf>
    <xf numFmtId="0" fontId="12" fillId="38" borderId="22" xfId="0" applyFont="1" applyFill="1" applyBorder="1" applyAlignment="1">
      <alignment horizontal="center" vertical="center" wrapText="1"/>
    </xf>
    <xf numFmtId="0" fontId="12" fillId="38" borderId="29" xfId="0" applyFont="1" applyFill="1" applyBorder="1" applyAlignment="1">
      <alignment horizontal="center" vertical="center" wrapText="1"/>
    </xf>
    <xf numFmtId="0" fontId="12" fillId="0" borderId="49" xfId="0" applyFont="1" applyBorder="1" applyAlignment="1">
      <alignment horizontal="center" vertical="center" wrapText="1"/>
    </xf>
    <xf numFmtId="0" fontId="12" fillId="0" borderId="55" xfId="0" applyFont="1" applyBorder="1" applyAlignment="1">
      <alignment horizontal="center" vertical="center" wrapText="1"/>
    </xf>
    <xf numFmtId="3" fontId="12" fillId="38" borderId="25" xfId="0" applyNumberFormat="1" applyFont="1" applyFill="1" applyBorder="1" applyAlignment="1">
      <alignment horizontal="center" vertical="center" textRotation="90" wrapText="1"/>
    </xf>
    <xf numFmtId="3" fontId="13" fillId="33" borderId="52" xfId="0" applyNumberFormat="1" applyFont="1" applyFill="1" applyBorder="1" applyAlignment="1" applyProtection="1">
      <alignment horizontal="center" vertical="center" wrapText="1"/>
      <protection/>
    </xf>
    <xf numFmtId="3" fontId="13" fillId="33" borderId="63" xfId="0" applyNumberFormat="1" applyFont="1" applyFill="1" applyBorder="1" applyAlignment="1" applyProtection="1">
      <alignment horizontal="center" vertical="center" wrapText="1"/>
      <protection/>
    </xf>
    <xf numFmtId="175" fontId="13" fillId="34" borderId="37" xfId="0" applyNumberFormat="1" applyFont="1" applyFill="1" applyBorder="1" applyAlignment="1">
      <alignment horizontal="center" vertical="center" wrapText="1"/>
    </xf>
    <xf numFmtId="175" fontId="13" fillId="34" borderId="57" xfId="0" applyNumberFormat="1" applyFont="1" applyFill="1" applyBorder="1" applyAlignment="1">
      <alignment horizontal="center" vertical="center" wrapText="1"/>
    </xf>
    <xf numFmtId="175" fontId="13" fillId="34" borderId="81" xfId="0" applyNumberFormat="1" applyFont="1" applyFill="1" applyBorder="1" applyAlignment="1">
      <alignment horizontal="center" vertical="center" wrapText="1"/>
    </xf>
    <xf numFmtId="175" fontId="13" fillId="34" borderId="41" xfId="0" applyNumberFormat="1" applyFont="1" applyFill="1" applyBorder="1" applyAlignment="1">
      <alignment horizontal="center" vertical="center" wrapText="1"/>
    </xf>
    <xf numFmtId="0" fontId="12" fillId="34" borderId="17" xfId="0" applyFont="1" applyFill="1" applyBorder="1" applyAlignment="1">
      <alignment horizontal="center" vertical="center"/>
    </xf>
    <xf numFmtId="0" fontId="12" fillId="34" borderId="50" xfId="0" applyFont="1" applyFill="1" applyBorder="1" applyAlignment="1">
      <alignment horizontal="center" vertical="center"/>
    </xf>
    <xf numFmtId="0" fontId="13" fillId="2" borderId="64" xfId="0" applyFont="1" applyFill="1" applyBorder="1" applyAlignment="1">
      <alignment horizontal="center"/>
    </xf>
    <xf numFmtId="0" fontId="13" fillId="2" borderId="57" xfId="0" applyFont="1" applyFill="1" applyBorder="1" applyAlignment="1">
      <alignment horizontal="center"/>
    </xf>
    <xf numFmtId="0" fontId="13" fillId="2" borderId="78" xfId="0" applyFont="1" applyFill="1" applyBorder="1" applyAlignment="1">
      <alignment horizontal="center"/>
    </xf>
    <xf numFmtId="0" fontId="13" fillId="2" borderId="69" xfId="0" applyFont="1" applyFill="1" applyBorder="1" applyAlignment="1">
      <alignment horizontal="center"/>
    </xf>
    <xf numFmtId="0" fontId="13" fillId="2" borderId="41" xfId="0" applyFont="1" applyFill="1" applyBorder="1" applyAlignment="1">
      <alignment horizontal="center"/>
    </xf>
    <xf numFmtId="0" fontId="13" fillId="2" borderId="42" xfId="0" applyFont="1" applyFill="1" applyBorder="1" applyAlignment="1">
      <alignment horizontal="center"/>
    </xf>
    <xf numFmtId="0" fontId="13" fillId="32" borderId="66" xfId="0" applyFont="1" applyFill="1" applyBorder="1" applyAlignment="1">
      <alignment horizontal="left" vertical="center" wrapText="1"/>
    </xf>
    <xf numFmtId="0" fontId="13" fillId="32" borderId="46" xfId="0" applyFont="1" applyFill="1" applyBorder="1" applyAlignment="1">
      <alignment horizontal="left" vertical="center" wrapText="1"/>
    </xf>
    <xf numFmtId="0" fontId="13" fillId="32" borderId="47" xfId="0" applyFont="1" applyFill="1" applyBorder="1" applyAlignment="1">
      <alignment horizontal="left" vertical="center" wrapText="1"/>
    </xf>
    <xf numFmtId="0" fontId="12" fillId="35" borderId="19" xfId="0" applyFont="1" applyFill="1" applyBorder="1" applyAlignment="1" applyProtection="1">
      <alignment horizontal="center" vertical="center" textRotation="90" wrapText="1"/>
      <protection/>
    </xf>
    <xf numFmtId="0" fontId="12" fillId="35" borderId="58" xfId="0" applyFont="1" applyFill="1" applyBorder="1" applyAlignment="1" applyProtection="1">
      <alignment horizontal="center" vertical="center" textRotation="90" wrapText="1"/>
      <protection/>
    </xf>
    <xf numFmtId="0" fontId="13" fillId="32" borderId="66" xfId="0" applyFont="1" applyFill="1" applyBorder="1" applyAlignment="1" applyProtection="1">
      <alignment horizontal="left" vertical="center" wrapText="1"/>
      <protection locked="0"/>
    </xf>
    <xf numFmtId="0" fontId="13" fillId="32" borderId="46" xfId="0" applyFont="1" applyFill="1" applyBorder="1" applyAlignment="1" applyProtection="1">
      <alignment horizontal="left" vertical="center" wrapText="1"/>
      <protection locked="0"/>
    </xf>
    <xf numFmtId="0" fontId="13" fillId="32" borderId="47" xfId="0" applyFont="1" applyFill="1" applyBorder="1" applyAlignment="1" applyProtection="1">
      <alignment horizontal="left" vertical="center" wrapText="1"/>
      <protection locked="0"/>
    </xf>
    <xf numFmtId="0" fontId="12" fillId="32" borderId="46" xfId="0" applyFont="1" applyFill="1" applyBorder="1" applyAlignment="1" applyProtection="1">
      <alignment horizontal="left" vertical="center" wrapText="1"/>
      <protection locked="0"/>
    </xf>
    <xf numFmtId="0" fontId="12" fillId="32" borderId="47" xfId="0" applyFont="1" applyFill="1" applyBorder="1" applyAlignment="1" applyProtection="1">
      <alignment horizontal="left" vertical="center" wrapText="1"/>
      <protection locked="0"/>
    </xf>
    <xf numFmtId="3" fontId="13" fillId="33" borderId="71" xfId="0" applyNumberFormat="1" applyFont="1" applyFill="1" applyBorder="1" applyAlignment="1" applyProtection="1">
      <alignment horizontal="center" vertical="center" wrapText="1"/>
      <protection/>
    </xf>
    <xf numFmtId="4" fontId="13" fillId="34" borderId="18" xfId="0" applyNumberFormat="1" applyFont="1" applyFill="1" applyBorder="1" applyAlignment="1" applyProtection="1">
      <alignment horizontal="center" vertical="center" textRotation="90" wrapText="1"/>
      <protection/>
    </xf>
    <xf numFmtId="4" fontId="13" fillId="34" borderId="25" xfId="0" applyNumberFormat="1" applyFont="1" applyFill="1" applyBorder="1" applyAlignment="1" applyProtection="1">
      <alignment horizontal="center" vertical="center" textRotation="90" wrapText="1"/>
      <protection/>
    </xf>
    <xf numFmtId="0" fontId="13" fillId="34" borderId="18" xfId="0" applyFont="1" applyFill="1" applyBorder="1" applyAlignment="1">
      <alignment horizontal="center" vertical="center" textRotation="90" wrapText="1"/>
    </xf>
    <xf numFmtId="0" fontId="13" fillId="34" borderId="25" xfId="0" applyFont="1" applyFill="1" applyBorder="1" applyAlignment="1">
      <alignment horizontal="center" vertical="center" textRotation="90" wrapText="1"/>
    </xf>
    <xf numFmtId="0" fontId="12" fillId="0" borderId="65" xfId="0" applyFont="1" applyFill="1" applyBorder="1" applyAlignment="1">
      <alignment horizontal="center"/>
    </xf>
    <xf numFmtId="0" fontId="12" fillId="0" borderId="68" xfId="0" applyFont="1" applyFill="1" applyBorder="1" applyAlignment="1">
      <alignment horizontal="center"/>
    </xf>
    <xf numFmtId="0" fontId="12" fillId="0" borderId="82" xfId="0" applyFont="1" applyFill="1" applyBorder="1" applyAlignment="1">
      <alignment horizontal="center"/>
    </xf>
    <xf numFmtId="0" fontId="12" fillId="38" borderId="58" xfId="0" applyFont="1" applyFill="1" applyBorder="1" applyAlignment="1">
      <alignment horizontal="center" vertical="center" wrapText="1"/>
    </xf>
    <xf numFmtId="0" fontId="12" fillId="0" borderId="44" xfId="0" applyFont="1" applyBorder="1" applyAlignment="1">
      <alignment horizontal="center" vertical="center" wrapText="1"/>
    </xf>
    <xf numFmtId="3" fontId="13" fillId="33" borderId="83" xfId="0" applyNumberFormat="1" applyFont="1" applyFill="1" applyBorder="1" applyAlignment="1" applyProtection="1">
      <alignment horizontal="center" vertical="center" wrapText="1"/>
      <protection/>
    </xf>
    <xf numFmtId="3" fontId="12" fillId="34" borderId="70" xfId="0" applyNumberFormat="1" applyFont="1" applyFill="1" applyBorder="1" applyAlignment="1">
      <alignment horizontal="center" vertical="center" wrapText="1"/>
    </xf>
    <xf numFmtId="3" fontId="12" fillId="34" borderId="68" xfId="0" applyNumberFormat="1" applyFont="1" applyFill="1" applyBorder="1" applyAlignment="1">
      <alignment horizontal="center" vertical="center" wrapText="1"/>
    </xf>
    <xf numFmtId="0" fontId="13" fillId="34" borderId="17" xfId="0" applyFont="1" applyFill="1" applyBorder="1" applyAlignment="1" applyProtection="1">
      <alignment horizontal="center" vertical="center" wrapText="1"/>
      <protection locked="0"/>
    </xf>
    <xf numFmtId="0" fontId="13" fillId="34" borderId="62" xfId="0" applyFont="1" applyFill="1" applyBorder="1" applyAlignment="1" applyProtection="1">
      <alignment horizontal="center" vertical="center" wrapText="1"/>
      <protection locked="0"/>
    </xf>
    <xf numFmtId="0" fontId="13" fillId="34" borderId="19" xfId="0" applyFont="1" applyFill="1" applyBorder="1" applyAlignment="1">
      <alignment horizontal="center" vertical="center" textRotation="90" wrapText="1"/>
    </xf>
    <xf numFmtId="0" fontId="13" fillId="34" borderId="58" xfId="0" applyFont="1" applyFill="1" applyBorder="1" applyAlignment="1">
      <alignment horizontal="center" vertical="center" textRotation="90" wrapText="1"/>
    </xf>
    <xf numFmtId="0" fontId="12" fillId="35" borderId="18" xfId="0" applyFont="1" applyFill="1" applyBorder="1" applyAlignment="1" applyProtection="1">
      <alignment horizontal="center" vertical="center" textRotation="90" wrapText="1"/>
      <protection/>
    </xf>
    <xf numFmtId="0" fontId="12" fillId="35" borderId="25" xfId="0" applyFont="1" applyFill="1" applyBorder="1" applyAlignment="1" applyProtection="1">
      <alignment horizontal="center" vertical="center" textRotation="90" wrapText="1"/>
      <protection/>
    </xf>
    <xf numFmtId="0" fontId="13" fillId="34" borderId="18" xfId="0" applyFont="1" applyFill="1" applyBorder="1" applyAlignment="1" applyProtection="1">
      <alignment horizontal="center" vertical="center" textRotation="90" wrapText="1"/>
      <protection/>
    </xf>
    <xf numFmtId="0" fontId="13" fillId="34" borderId="25" xfId="0" applyFont="1" applyFill="1" applyBorder="1" applyAlignment="1" applyProtection="1">
      <alignment horizontal="center" vertical="center" textRotation="90" wrapText="1"/>
      <protection/>
    </xf>
    <xf numFmtId="3" fontId="12" fillId="35" borderId="32" xfId="0" applyNumberFormat="1" applyFont="1" applyFill="1" applyBorder="1" applyAlignment="1" applyProtection="1">
      <alignment horizontal="center" vertical="center" textRotation="90" wrapText="1"/>
      <protection/>
    </xf>
    <xf numFmtId="3" fontId="12" fillId="35" borderId="33" xfId="0" applyNumberFormat="1" applyFont="1" applyFill="1" applyBorder="1" applyAlignment="1" applyProtection="1">
      <alignment horizontal="center" vertical="center" textRotation="90" wrapText="1"/>
      <protection/>
    </xf>
    <xf numFmtId="0" fontId="12" fillId="32" borderId="55" xfId="0" applyFont="1" applyFill="1" applyBorder="1" applyAlignment="1">
      <alignment horizontal="center" vertical="center" wrapText="1"/>
    </xf>
    <xf numFmtId="0" fontId="12" fillId="32" borderId="10" xfId="0" applyFont="1" applyFill="1" applyBorder="1" applyAlignment="1">
      <alignment horizontal="center" vertical="center" wrapText="1"/>
    </xf>
    <xf numFmtId="0" fontId="12" fillId="32" borderId="36" xfId="0" applyFont="1" applyFill="1" applyBorder="1" applyAlignment="1">
      <alignment horizontal="center" vertical="center" wrapText="1"/>
    </xf>
    <xf numFmtId="0" fontId="13" fillId="32" borderId="10" xfId="0" applyFont="1" applyFill="1" applyBorder="1" applyAlignment="1">
      <alignment horizontal="left" vertical="center" wrapText="1"/>
    </xf>
    <xf numFmtId="0" fontId="13" fillId="32" borderId="36" xfId="0" applyFont="1" applyFill="1" applyBorder="1" applyAlignment="1">
      <alignment horizontal="left" vertical="center" wrapText="1"/>
    </xf>
    <xf numFmtId="3" fontId="13" fillId="32" borderId="67" xfId="0" applyNumberFormat="1" applyFont="1" applyFill="1" applyBorder="1" applyAlignment="1" applyProtection="1">
      <alignment horizontal="center" vertical="center" wrapText="1"/>
      <protection/>
    </xf>
    <xf numFmtId="3" fontId="13" fillId="32" borderId="0" xfId="0" applyNumberFormat="1" applyFont="1" applyFill="1" applyBorder="1" applyAlignment="1" applyProtection="1">
      <alignment horizontal="center" vertical="center" wrapText="1"/>
      <protection/>
    </xf>
    <xf numFmtId="3" fontId="13" fillId="32" borderId="33" xfId="0" applyNumberFormat="1" applyFont="1" applyFill="1" applyBorder="1" applyAlignment="1" applyProtection="1">
      <alignment horizontal="center" vertical="center" wrapText="1"/>
      <protection/>
    </xf>
    <xf numFmtId="0" fontId="13" fillId="32" borderId="67" xfId="0" applyFont="1" applyFill="1" applyBorder="1" applyAlignment="1">
      <alignment horizontal="center" vertical="center" wrapText="1"/>
    </xf>
    <xf numFmtId="0" fontId="13" fillId="32" borderId="0" xfId="0" applyFont="1" applyFill="1" applyBorder="1" applyAlignment="1">
      <alignment horizontal="center" vertical="center" wrapText="1"/>
    </xf>
    <xf numFmtId="0" fontId="13" fillId="32" borderId="77" xfId="0" applyFont="1" applyFill="1" applyBorder="1" applyAlignment="1">
      <alignment horizontal="center" vertical="center" wrapText="1"/>
    </xf>
    <xf numFmtId="10" fontId="12" fillId="35" borderId="18" xfId="0" applyNumberFormat="1" applyFont="1" applyFill="1" applyBorder="1" applyAlignment="1" applyProtection="1">
      <alignment horizontal="center" vertical="center" textRotation="90" wrapText="1"/>
      <protection/>
    </xf>
    <xf numFmtId="10" fontId="12" fillId="35" borderId="25" xfId="0" applyNumberFormat="1" applyFont="1" applyFill="1" applyBorder="1" applyAlignment="1" applyProtection="1">
      <alignment horizontal="center" vertical="center" textRotation="90" wrapText="1"/>
      <protection/>
    </xf>
    <xf numFmtId="3" fontId="12" fillId="0" borderId="58" xfId="0" applyNumberFormat="1" applyFont="1" applyFill="1" applyBorder="1" applyAlignment="1">
      <alignment horizontal="center" vertical="center" textRotation="90" wrapText="1"/>
    </xf>
    <xf numFmtId="3" fontId="12" fillId="0" borderId="51" xfId="0" applyNumberFormat="1" applyFont="1" applyFill="1" applyBorder="1" applyAlignment="1">
      <alignment horizontal="center" vertical="center" textRotation="90" wrapText="1"/>
    </xf>
    <xf numFmtId="3" fontId="12" fillId="0" borderId="12" xfId="0" applyNumberFormat="1" applyFont="1" applyFill="1" applyBorder="1" applyAlignment="1" applyProtection="1">
      <alignment horizontal="center" vertical="center" textRotation="90" wrapText="1"/>
      <protection locked="0"/>
    </xf>
    <xf numFmtId="3" fontId="12" fillId="0" borderId="25" xfId="0" applyNumberFormat="1" applyFont="1" applyFill="1" applyBorder="1" applyAlignment="1" applyProtection="1">
      <alignment horizontal="center" vertical="center" textRotation="90" wrapText="1"/>
      <protection locked="0"/>
    </xf>
    <xf numFmtId="3" fontId="12" fillId="0" borderId="27" xfId="0" applyNumberFormat="1" applyFont="1" applyFill="1" applyBorder="1" applyAlignment="1" applyProtection="1">
      <alignment horizontal="center" vertical="center" textRotation="90" wrapText="1"/>
      <protection locked="0"/>
    </xf>
    <xf numFmtId="0" fontId="12" fillId="0" borderId="12" xfId="0" applyFont="1" applyFill="1" applyBorder="1" applyAlignment="1" applyProtection="1">
      <alignment horizontal="center" vertical="center" textRotation="90" wrapText="1"/>
      <protection locked="0"/>
    </xf>
    <xf numFmtId="0" fontId="12" fillId="0" borderId="25" xfId="0" applyFont="1" applyFill="1" applyBorder="1" applyAlignment="1" applyProtection="1">
      <alignment horizontal="center" vertical="center" textRotation="90" wrapText="1"/>
      <protection locked="0"/>
    </xf>
    <xf numFmtId="0" fontId="12" fillId="0" borderId="27" xfId="0" applyFont="1" applyFill="1" applyBorder="1" applyAlignment="1" applyProtection="1">
      <alignment horizontal="center" vertical="center" textRotation="90" wrapText="1"/>
      <protection locked="0"/>
    </xf>
    <xf numFmtId="0" fontId="12" fillId="0" borderId="31" xfId="0" applyFont="1" applyFill="1" applyBorder="1" applyAlignment="1">
      <alignment horizontal="center" vertical="center" textRotation="90" wrapText="1"/>
    </xf>
    <xf numFmtId="0" fontId="12" fillId="0" borderId="58" xfId="0" applyFont="1" applyFill="1" applyBorder="1" applyAlignment="1">
      <alignment horizontal="center" vertical="center" textRotation="90" wrapText="1"/>
    </xf>
    <xf numFmtId="0" fontId="12" fillId="0" borderId="51" xfId="0" applyFont="1" applyFill="1" applyBorder="1" applyAlignment="1">
      <alignment horizontal="center" vertical="center" textRotation="90" wrapText="1"/>
    </xf>
    <xf numFmtId="0" fontId="12" fillId="0" borderId="19" xfId="0" applyFont="1" applyBorder="1" applyAlignment="1">
      <alignment horizontal="center" vertical="center" wrapText="1"/>
    </xf>
    <xf numFmtId="0" fontId="12" fillId="0" borderId="58" xfId="0" applyFont="1" applyBorder="1" applyAlignment="1">
      <alignment horizontal="center" vertical="center" wrapText="1"/>
    </xf>
    <xf numFmtId="0" fontId="12" fillId="0" borderId="51" xfId="0" applyFont="1" applyBorder="1" applyAlignment="1">
      <alignment horizontal="center" vertical="center" wrapText="1"/>
    </xf>
    <xf numFmtId="0" fontId="12" fillId="38" borderId="12" xfId="0" applyFont="1" applyFill="1" applyBorder="1" applyAlignment="1" applyProtection="1">
      <alignment horizontal="center" vertical="center" textRotation="90" wrapText="1"/>
      <protection locked="0"/>
    </xf>
    <xf numFmtId="0" fontId="12" fillId="38" borderId="25" xfId="0" applyFont="1" applyFill="1" applyBorder="1" applyAlignment="1" applyProtection="1">
      <alignment horizontal="center" vertical="center" textRotation="90" wrapText="1"/>
      <protection locked="0"/>
    </xf>
    <xf numFmtId="0" fontId="12" fillId="0" borderId="58" xfId="0" applyFont="1" applyFill="1" applyBorder="1" applyAlignment="1" applyProtection="1">
      <alignment horizontal="center" vertical="center" textRotation="90" wrapText="1"/>
      <protection locked="0"/>
    </xf>
    <xf numFmtId="0" fontId="12" fillId="0" borderId="51" xfId="0" applyFont="1" applyFill="1" applyBorder="1" applyAlignment="1" applyProtection="1">
      <alignment horizontal="center" vertical="center" textRotation="90" wrapText="1"/>
      <protection locked="0"/>
    </xf>
    <xf numFmtId="3" fontId="12" fillId="0" borderId="12" xfId="0" applyNumberFormat="1" applyFont="1" applyFill="1" applyBorder="1" applyAlignment="1">
      <alignment horizontal="center" vertical="center" textRotation="90" wrapText="1"/>
    </xf>
    <xf numFmtId="0" fontId="12" fillId="0" borderId="31" xfId="0" applyFont="1" applyFill="1" applyBorder="1" applyAlignment="1" applyProtection="1">
      <alignment horizontal="center" vertical="center" textRotation="90" wrapText="1"/>
      <protection locked="0"/>
    </xf>
    <xf numFmtId="0" fontId="12" fillId="38" borderId="11" xfId="0" applyFont="1" applyFill="1" applyBorder="1" applyAlignment="1">
      <alignment horizontal="center" vertical="center" wrapText="1"/>
    </xf>
    <xf numFmtId="0" fontId="12" fillId="0" borderId="31" xfId="0" applyFont="1" applyBorder="1" applyAlignment="1">
      <alignment horizontal="center" vertical="center" wrapText="1"/>
    </xf>
    <xf numFmtId="0" fontId="12" fillId="0" borderId="12" xfId="0" applyFont="1" applyBorder="1" applyAlignment="1">
      <alignment horizontal="center" vertical="center" wrapText="1"/>
    </xf>
    <xf numFmtId="0" fontId="12" fillId="38" borderId="27" xfId="0" applyFont="1" applyFill="1" applyBorder="1" applyAlignment="1" applyProtection="1">
      <alignment horizontal="center" vertical="center" textRotation="90" wrapText="1"/>
      <protection locked="0"/>
    </xf>
    <xf numFmtId="0" fontId="12" fillId="38" borderId="59" xfId="0" applyFont="1" applyFill="1" applyBorder="1" applyAlignment="1">
      <alignment horizontal="center" vertical="center" wrapText="1"/>
    </xf>
    <xf numFmtId="0" fontId="12" fillId="0" borderId="66" xfId="0" applyFont="1" applyBorder="1" applyAlignment="1">
      <alignment horizontal="center" vertical="center" wrapText="1"/>
    </xf>
    <xf numFmtId="0" fontId="12" fillId="0" borderId="11" xfId="0" applyFont="1" applyBorder="1" applyAlignment="1">
      <alignment horizontal="center" vertical="center" wrapText="1"/>
    </xf>
    <xf numFmtId="3" fontId="12" fillId="0" borderId="21" xfId="0" applyNumberFormat="1" applyFont="1" applyFill="1" applyBorder="1" applyAlignment="1">
      <alignment horizontal="center" vertical="center" textRotation="90" wrapText="1"/>
    </xf>
    <xf numFmtId="0" fontId="12" fillId="0" borderId="12" xfId="0" applyFont="1" applyBorder="1" applyAlignment="1">
      <alignment/>
    </xf>
    <xf numFmtId="0" fontId="77" fillId="0" borderId="57" xfId="0" applyFont="1" applyBorder="1" applyAlignment="1">
      <alignment/>
    </xf>
    <xf numFmtId="0" fontId="13" fillId="2" borderId="65" xfId="0" applyFont="1" applyFill="1" applyBorder="1" applyAlignment="1">
      <alignment horizontal="center"/>
    </xf>
    <xf numFmtId="0" fontId="13" fillId="2" borderId="68" xfId="0" applyFont="1" applyFill="1" applyBorder="1" applyAlignment="1">
      <alignment horizontal="center"/>
    </xf>
    <xf numFmtId="0" fontId="13" fillId="2" borderId="82" xfId="0" applyFont="1" applyFill="1" applyBorder="1" applyAlignment="1">
      <alignment horizontal="center"/>
    </xf>
    <xf numFmtId="0" fontId="13" fillId="32" borderId="71" xfId="0" applyFont="1" applyFill="1" applyBorder="1" applyAlignment="1" applyProtection="1">
      <alignment horizontal="left" vertical="center" wrapText="1"/>
      <protection locked="0"/>
    </xf>
    <xf numFmtId="0" fontId="13" fillId="32" borderId="63" xfId="0" applyFont="1" applyFill="1" applyBorder="1" applyAlignment="1" applyProtection="1">
      <alignment horizontal="left" vertical="center" wrapText="1"/>
      <protection locked="0"/>
    </xf>
    <xf numFmtId="0" fontId="13" fillId="32" borderId="52" xfId="0" applyFont="1" applyFill="1" applyBorder="1" applyAlignment="1" applyProtection="1">
      <alignment horizontal="left" vertical="center" wrapText="1"/>
      <protection locked="0"/>
    </xf>
    <xf numFmtId="0" fontId="12" fillId="32" borderId="61" xfId="0" applyFont="1" applyFill="1" applyBorder="1" applyAlignment="1" applyProtection="1">
      <alignment horizontal="left" vertical="center" wrapText="1"/>
      <protection locked="0"/>
    </xf>
    <xf numFmtId="0" fontId="12" fillId="32" borderId="63" xfId="0" applyFont="1" applyFill="1" applyBorder="1" applyAlignment="1" applyProtection="1">
      <alignment horizontal="left" vertical="center" wrapText="1"/>
      <protection locked="0"/>
    </xf>
    <xf numFmtId="0" fontId="77" fillId="0" borderId="0" xfId="0" applyFont="1" applyBorder="1" applyAlignment="1">
      <alignment/>
    </xf>
    <xf numFmtId="3" fontId="13" fillId="32" borderId="77" xfId="0" applyNumberFormat="1" applyFont="1" applyFill="1" applyBorder="1" applyAlignment="1" applyProtection="1">
      <alignment horizontal="center" vertical="center" wrapText="1"/>
      <protection/>
    </xf>
    <xf numFmtId="3" fontId="13" fillId="32" borderId="69" xfId="0" applyNumberFormat="1" applyFont="1" applyFill="1" applyBorder="1" applyAlignment="1" applyProtection="1">
      <alignment horizontal="center" vertical="center" wrapText="1"/>
      <protection/>
    </xf>
    <xf numFmtId="3" fontId="13" fillId="32" borderId="41" xfId="0" applyNumberFormat="1" applyFont="1" applyFill="1" applyBorder="1" applyAlignment="1" applyProtection="1">
      <alignment horizontal="center" vertical="center" wrapText="1"/>
      <protection/>
    </xf>
    <xf numFmtId="3" fontId="13" fillId="32" borderId="81" xfId="0" applyNumberFormat="1" applyFont="1" applyFill="1" applyBorder="1" applyAlignment="1" applyProtection="1">
      <alignment horizontal="center" vertical="center" wrapText="1"/>
      <protection/>
    </xf>
    <xf numFmtId="3" fontId="13" fillId="32" borderId="34" xfId="0" applyNumberFormat="1" applyFont="1" applyFill="1" applyBorder="1" applyAlignment="1" applyProtection="1">
      <alignment horizontal="center" vertical="center" wrapText="1"/>
      <protection/>
    </xf>
    <xf numFmtId="0" fontId="13" fillId="32" borderId="81" xfId="0" applyFont="1" applyFill="1" applyBorder="1" applyAlignment="1">
      <alignment horizontal="center" vertical="center" wrapText="1"/>
    </xf>
    <xf numFmtId="0" fontId="13" fillId="32" borderId="41" xfId="0" applyFont="1" applyFill="1" applyBorder="1" applyAlignment="1">
      <alignment horizontal="center" vertical="center" wrapText="1"/>
    </xf>
    <xf numFmtId="0" fontId="13" fillId="32" borderId="42" xfId="0" applyFont="1" applyFill="1" applyBorder="1" applyAlignment="1">
      <alignment horizontal="center" vertical="center" wrapText="1"/>
    </xf>
    <xf numFmtId="3" fontId="12" fillId="0" borderId="24" xfId="0" applyNumberFormat="1" applyFont="1" applyFill="1" applyBorder="1" applyAlignment="1">
      <alignment horizontal="center" vertical="center" textRotation="90" wrapText="1"/>
    </xf>
    <xf numFmtId="3" fontId="12" fillId="0" borderId="24" xfId="0" applyNumberFormat="1" applyFont="1" applyFill="1" applyBorder="1" applyAlignment="1" applyProtection="1">
      <alignment horizontal="center" vertical="center" textRotation="90" wrapText="1"/>
      <protection locked="0"/>
    </xf>
    <xf numFmtId="0" fontId="12" fillId="38" borderId="24" xfId="0" applyFont="1" applyFill="1" applyBorder="1" applyAlignment="1" applyProtection="1">
      <alignment horizontal="center" vertical="center" textRotation="90" wrapText="1"/>
      <protection locked="0"/>
    </xf>
    <xf numFmtId="0" fontId="12" fillId="38" borderId="60" xfId="0" applyFont="1" applyFill="1" applyBorder="1" applyAlignment="1">
      <alignment horizontal="center" vertical="center" textRotation="90" wrapText="1"/>
    </xf>
    <xf numFmtId="0" fontId="12" fillId="0" borderId="60" xfId="0" applyFont="1" applyFill="1" applyBorder="1" applyAlignment="1">
      <alignment horizontal="center" vertical="center" textRotation="90" wrapText="1"/>
    </xf>
    <xf numFmtId="0" fontId="12" fillId="0" borderId="59" xfId="0" applyFont="1" applyBorder="1" applyAlignment="1">
      <alignment horizontal="center" vertical="center" wrapText="1"/>
    </xf>
    <xf numFmtId="0" fontId="12" fillId="0" borderId="24" xfId="0" applyFont="1" applyFill="1" applyBorder="1" applyAlignment="1" applyProtection="1">
      <alignment horizontal="center" vertical="center" textRotation="90" wrapText="1"/>
      <protection locked="0"/>
    </xf>
    <xf numFmtId="0" fontId="12" fillId="0" borderId="60" xfId="0" applyFont="1" applyFill="1" applyBorder="1" applyAlignment="1" applyProtection="1">
      <alignment horizontal="center" vertical="center" textRotation="90" wrapText="1"/>
      <protection locked="0"/>
    </xf>
    <xf numFmtId="0" fontId="12" fillId="0" borderId="18"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8" xfId="0" applyFont="1" applyFill="1" applyBorder="1" applyAlignment="1" applyProtection="1">
      <alignment horizontal="center" vertical="center" textRotation="90" wrapText="1"/>
      <protection locked="0"/>
    </xf>
    <xf numFmtId="0" fontId="13" fillId="0" borderId="19" xfId="0" applyFont="1" applyFill="1" applyBorder="1" applyAlignment="1" applyProtection="1">
      <alignment horizontal="center" vertical="center" textRotation="90" wrapText="1"/>
      <protection locked="0"/>
    </xf>
    <xf numFmtId="0" fontId="13" fillId="0" borderId="58" xfId="0" applyFont="1" applyFill="1" applyBorder="1" applyAlignment="1" applyProtection="1">
      <alignment horizontal="center" vertical="center" textRotation="90" wrapText="1"/>
      <protection locked="0"/>
    </xf>
    <xf numFmtId="0" fontId="13" fillId="0" borderId="51" xfId="0" applyFont="1" applyFill="1" applyBorder="1" applyAlignment="1" applyProtection="1">
      <alignment horizontal="center" vertical="center" textRotation="90" wrapText="1"/>
      <protection locked="0"/>
    </xf>
    <xf numFmtId="0" fontId="18" fillId="0" borderId="21" xfId="0" applyFont="1" applyFill="1" applyBorder="1" applyAlignment="1" applyProtection="1">
      <alignment horizontal="center" vertical="center" textRotation="90" wrapText="1"/>
      <protection locked="0"/>
    </xf>
    <xf numFmtId="0" fontId="18" fillId="0" borderId="28" xfId="0" applyFont="1" applyFill="1" applyBorder="1" applyAlignment="1" applyProtection="1">
      <alignment horizontal="center" vertical="center" textRotation="90" wrapText="1"/>
      <protection locked="0"/>
    </xf>
    <xf numFmtId="0" fontId="12" fillId="38" borderId="31" xfId="0" applyFont="1" applyFill="1" applyBorder="1" applyAlignment="1">
      <alignment horizontal="center" vertical="center" textRotation="90" wrapText="1"/>
    </xf>
    <xf numFmtId="0" fontId="15" fillId="0" borderId="66"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7"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7"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67" xfId="0" applyFont="1" applyBorder="1" applyAlignment="1">
      <alignment horizontal="center" vertical="center" wrapText="1"/>
    </xf>
    <xf numFmtId="0" fontId="15" fillId="0" borderId="81" xfId="0" applyFont="1" applyBorder="1" applyAlignment="1">
      <alignment horizontal="center" vertical="center" wrapText="1"/>
    </xf>
    <xf numFmtId="0" fontId="10" fillId="0" borderId="18" xfId="0" applyFont="1" applyBorder="1" applyAlignment="1">
      <alignment horizontal="center" vertical="center" wrapText="1"/>
    </xf>
    <xf numFmtId="3" fontId="16" fillId="33" borderId="52" xfId="0" applyNumberFormat="1" applyFont="1" applyFill="1" applyBorder="1" applyAlignment="1" applyProtection="1">
      <alignment horizontal="center" vertical="center" wrapText="1"/>
      <protection/>
    </xf>
    <xf numFmtId="3" fontId="16" fillId="33" borderId="63" xfId="0" applyNumberFormat="1" applyFont="1" applyFill="1" applyBorder="1" applyAlignment="1" applyProtection="1">
      <alignment horizontal="center" vertical="center" wrapText="1"/>
      <protection/>
    </xf>
    <xf numFmtId="3" fontId="16" fillId="33" borderId="83" xfId="0" applyNumberFormat="1" applyFont="1" applyFill="1" applyBorder="1" applyAlignment="1" applyProtection="1">
      <alignment horizontal="center" vertical="center" wrapText="1"/>
      <protection/>
    </xf>
    <xf numFmtId="0" fontId="16" fillId="34" borderId="18" xfId="0" applyFont="1" applyFill="1" applyBorder="1" applyAlignment="1">
      <alignment horizontal="center" vertical="center" textRotation="90" wrapText="1"/>
    </xf>
    <xf numFmtId="0" fontId="16" fillId="34" borderId="25" xfId="0" applyFont="1" applyFill="1" applyBorder="1" applyAlignment="1">
      <alignment horizontal="center" vertical="center" textRotation="90" wrapText="1"/>
    </xf>
    <xf numFmtId="0" fontId="16" fillId="34" borderId="19" xfId="0" applyFont="1" applyFill="1" applyBorder="1" applyAlignment="1">
      <alignment horizontal="center" vertical="center" textRotation="90" wrapText="1"/>
    </xf>
    <xf numFmtId="0" fontId="16" fillId="34" borderId="58" xfId="0" applyFont="1" applyFill="1" applyBorder="1" applyAlignment="1">
      <alignment horizontal="center" vertical="center" textRotation="90" wrapText="1"/>
    </xf>
    <xf numFmtId="3" fontId="16" fillId="33" borderId="71" xfId="0" applyNumberFormat="1" applyFont="1" applyFill="1" applyBorder="1" applyAlignment="1" applyProtection="1">
      <alignment horizontal="center" vertical="center" wrapText="1"/>
      <protection/>
    </xf>
    <xf numFmtId="4" fontId="16" fillId="34" borderId="18" xfId="0" applyNumberFormat="1" applyFont="1" applyFill="1" applyBorder="1" applyAlignment="1" applyProtection="1">
      <alignment horizontal="center" vertical="center" textRotation="90" wrapText="1"/>
      <protection/>
    </xf>
    <xf numFmtId="4" fontId="16" fillId="34" borderId="25" xfId="0" applyNumberFormat="1" applyFont="1" applyFill="1" applyBorder="1" applyAlignment="1" applyProtection="1">
      <alignment horizontal="center" vertical="center" textRotation="90" wrapText="1"/>
      <protection/>
    </xf>
    <xf numFmtId="0" fontId="9" fillId="2" borderId="64" xfId="0" applyFont="1" applyFill="1" applyBorder="1" applyAlignment="1">
      <alignment horizontal="center"/>
    </xf>
    <xf numFmtId="0" fontId="9" fillId="2" borderId="57" xfId="0" applyFont="1" applyFill="1" applyBorder="1" applyAlignment="1">
      <alignment horizontal="center"/>
    </xf>
    <xf numFmtId="0" fontId="9" fillId="2" borderId="78" xfId="0" applyFont="1" applyFill="1" applyBorder="1" applyAlignment="1">
      <alignment horizontal="center"/>
    </xf>
    <xf numFmtId="0" fontId="14" fillId="32" borderId="10" xfId="0" applyFont="1" applyFill="1" applyBorder="1" applyAlignment="1">
      <alignment horizontal="left" vertical="center" wrapText="1"/>
    </xf>
    <xf numFmtId="0" fontId="14" fillId="32" borderId="36" xfId="0" applyFont="1" applyFill="1" applyBorder="1" applyAlignment="1">
      <alignment horizontal="left" vertical="center" wrapText="1"/>
    </xf>
    <xf numFmtId="0" fontId="10" fillId="0" borderId="12"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67"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50" xfId="0" applyFont="1" applyBorder="1" applyAlignment="1">
      <alignment horizontal="center" vertical="center" wrapText="1"/>
    </xf>
    <xf numFmtId="0" fontId="15" fillId="0" borderId="37" xfId="0" applyFont="1" applyBorder="1" applyAlignment="1">
      <alignment horizontal="center" vertical="center" wrapText="1"/>
    </xf>
    <xf numFmtId="0" fontId="18" fillId="0" borderId="12" xfId="0" applyFont="1" applyFill="1" applyBorder="1" applyAlignment="1" applyProtection="1">
      <alignment horizontal="center" vertical="center" textRotation="90" wrapText="1"/>
      <protection locked="0"/>
    </xf>
    <xf numFmtId="0" fontId="10" fillId="0" borderId="49"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9" xfId="0" applyFont="1" applyBorder="1" applyAlignment="1">
      <alignment horizontal="center" vertical="center" wrapText="1"/>
    </xf>
    <xf numFmtId="9" fontId="10" fillId="0" borderId="12" xfId="0" applyNumberFormat="1" applyFont="1" applyBorder="1" applyAlignment="1">
      <alignment horizontal="center" vertical="center" wrapText="1"/>
    </xf>
    <xf numFmtId="0" fontId="10" fillId="0" borderId="44" xfId="0" applyFont="1" applyBorder="1" applyAlignment="1">
      <alignment horizontal="center" vertical="center" wrapText="1"/>
    </xf>
    <xf numFmtId="4" fontId="12" fillId="0" borderId="18" xfId="0" applyNumberFormat="1" applyFont="1" applyBorder="1" applyAlignment="1">
      <alignment horizontal="center" vertical="center" wrapText="1"/>
    </xf>
    <xf numFmtId="4" fontId="12" fillId="0" borderId="25" xfId="0" applyNumberFormat="1" applyFont="1" applyBorder="1" applyAlignment="1">
      <alignment horizontal="center" vertical="center" wrapText="1"/>
    </xf>
    <xf numFmtId="4" fontId="12" fillId="0" borderId="27" xfId="0" applyNumberFormat="1" applyFont="1" applyBorder="1" applyAlignment="1">
      <alignment horizontal="center" vertical="center" wrapText="1"/>
    </xf>
    <xf numFmtId="4" fontId="12" fillId="38" borderId="18" xfId="0" applyNumberFormat="1" applyFont="1" applyFill="1" applyBorder="1" applyAlignment="1">
      <alignment horizontal="center" vertical="center" textRotation="90" wrapText="1"/>
    </xf>
    <xf numFmtId="4" fontId="12" fillId="38" borderId="25" xfId="0" applyNumberFormat="1" applyFont="1" applyFill="1" applyBorder="1" applyAlignment="1">
      <alignment horizontal="center" vertical="center" textRotation="90" wrapText="1"/>
    </xf>
    <xf numFmtId="4" fontId="12" fillId="38" borderId="27" xfId="0" applyNumberFormat="1" applyFont="1" applyFill="1" applyBorder="1" applyAlignment="1">
      <alignment horizontal="center" vertical="center" textRotation="90" wrapText="1"/>
    </xf>
    <xf numFmtId="0" fontId="12" fillId="38" borderId="53" xfId="0" applyFont="1" applyFill="1" applyBorder="1" applyAlignment="1">
      <alignment horizontal="center" vertical="center" textRotation="90" wrapText="1"/>
    </xf>
    <xf numFmtId="3" fontId="12" fillId="0" borderId="20" xfId="0" applyNumberFormat="1" applyFont="1" applyFill="1" applyBorder="1" applyAlignment="1" applyProtection="1">
      <alignment horizontal="center" vertical="center" textRotation="90" wrapText="1"/>
      <protection locked="0"/>
    </xf>
    <xf numFmtId="0" fontId="12" fillId="38" borderId="20" xfId="0" applyFont="1" applyFill="1" applyBorder="1" applyAlignment="1" applyProtection="1">
      <alignment horizontal="center" vertical="center" textRotation="90" wrapText="1"/>
      <protection locked="0"/>
    </xf>
    <xf numFmtId="9" fontId="12" fillId="38" borderId="25" xfId="0" applyNumberFormat="1" applyFont="1" applyFill="1" applyBorder="1" applyAlignment="1">
      <alignment horizontal="center" vertical="center" textRotation="90" wrapText="1"/>
    </xf>
    <xf numFmtId="9" fontId="12" fillId="38" borderId="27" xfId="0" applyNumberFormat="1" applyFont="1" applyFill="1" applyBorder="1" applyAlignment="1">
      <alignment horizontal="center" vertical="center" textRotation="90" wrapText="1"/>
    </xf>
    <xf numFmtId="1" fontId="12" fillId="38" borderId="18" xfId="0" applyNumberFormat="1" applyFont="1" applyFill="1" applyBorder="1" applyAlignment="1">
      <alignment horizontal="center" vertical="center" wrapText="1"/>
    </xf>
    <xf numFmtId="1" fontId="12" fillId="38" borderId="25" xfId="0" applyNumberFormat="1" applyFont="1" applyFill="1" applyBorder="1" applyAlignment="1">
      <alignment horizontal="center" vertical="center" wrapText="1"/>
    </xf>
    <xf numFmtId="1" fontId="12" fillId="38" borderId="27" xfId="0" applyNumberFormat="1" applyFont="1" applyFill="1" applyBorder="1" applyAlignment="1">
      <alignment horizontal="center" vertical="center" wrapText="1"/>
    </xf>
    <xf numFmtId="3" fontId="12" fillId="38" borderId="25" xfId="0" applyNumberFormat="1" applyFont="1" applyFill="1" applyBorder="1" applyAlignment="1">
      <alignment horizontal="center" vertical="center" wrapText="1"/>
    </xf>
    <xf numFmtId="3" fontId="12" fillId="38" borderId="27" xfId="0" applyNumberFormat="1" applyFont="1" applyFill="1" applyBorder="1" applyAlignment="1">
      <alignment horizontal="center" vertical="center" wrapText="1"/>
    </xf>
    <xf numFmtId="0" fontId="16" fillId="34" borderId="18" xfId="0" applyFont="1" applyFill="1" applyBorder="1" applyAlignment="1" applyProtection="1">
      <alignment horizontal="center" vertical="center" textRotation="90" wrapText="1"/>
      <protection/>
    </xf>
    <xf numFmtId="0" fontId="16" fillId="34" borderId="25" xfId="0" applyFont="1" applyFill="1" applyBorder="1" applyAlignment="1" applyProtection="1">
      <alignment horizontal="center" vertical="center" textRotation="90" wrapText="1"/>
      <protection/>
    </xf>
    <xf numFmtId="3" fontId="12" fillId="38" borderId="18" xfId="0" applyNumberFormat="1" applyFont="1" applyFill="1" applyBorder="1" applyAlignment="1">
      <alignment horizontal="center" vertical="center" wrapText="1"/>
    </xf>
    <xf numFmtId="4" fontId="12" fillId="38" borderId="18" xfId="0" applyNumberFormat="1" applyFont="1" applyFill="1" applyBorder="1" applyAlignment="1">
      <alignment horizontal="center" vertical="center" wrapText="1"/>
    </xf>
    <xf numFmtId="4" fontId="12" fillId="38" borderId="25" xfId="0" applyNumberFormat="1" applyFont="1" applyFill="1" applyBorder="1" applyAlignment="1">
      <alignment horizontal="center" vertical="center" wrapText="1"/>
    </xf>
    <xf numFmtId="4" fontId="12" fillId="38" borderId="27" xfId="0" applyNumberFormat="1" applyFont="1" applyFill="1" applyBorder="1" applyAlignment="1">
      <alignment horizontal="center" vertical="center" wrapText="1"/>
    </xf>
    <xf numFmtId="0" fontId="76" fillId="0" borderId="21" xfId="0" applyFont="1" applyBorder="1" applyAlignment="1">
      <alignment horizontal="justify" vertical="center" wrapText="1"/>
    </xf>
    <xf numFmtId="0" fontId="12" fillId="0" borderId="18" xfId="0" applyFont="1" applyFill="1" applyBorder="1" applyAlignment="1">
      <alignment horizontal="left" vertical="center" wrapText="1"/>
    </xf>
    <xf numFmtId="0" fontId="12" fillId="0" borderId="24" xfId="0" applyFont="1" applyFill="1" applyBorder="1" applyAlignment="1">
      <alignment horizontal="left" vertical="center" wrapText="1"/>
    </xf>
    <xf numFmtId="0" fontId="12" fillId="38" borderId="21" xfId="0" applyFont="1" applyFill="1" applyBorder="1" applyAlignment="1">
      <alignment horizontal="center" vertical="center" wrapText="1"/>
    </xf>
    <xf numFmtId="0" fontId="0" fillId="0" borderId="21" xfId="0" applyBorder="1" applyAlignment="1">
      <alignment/>
    </xf>
    <xf numFmtId="0" fontId="12" fillId="38" borderId="20" xfId="0" applyFont="1" applyFill="1" applyBorder="1" applyAlignment="1">
      <alignment horizontal="center" vertical="center" wrapText="1"/>
    </xf>
    <xf numFmtId="0" fontId="12" fillId="38" borderId="24" xfId="0" applyFont="1" applyFill="1" applyBorder="1" applyAlignment="1">
      <alignment horizontal="center" vertical="center" wrapText="1"/>
    </xf>
    <xf numFmtId="0" fontId="0" fillId="0" borderId="28" xfId="0" applyBorder="1" applyAlignment="1">
      <alignment/>
    </xf>
    <xf numFmtId="0" fontId="12" fillId="38" borderId="28" xfId="0" applyFont="1" applyFill="1" applyBorder="1" applyAlignment="1">
      <alignment horizontal="center" vertical="center" wrapText="1"/>
    </xf>
    <xf numFmtId="0" fontId="12" fillId="38" borderId="12" xfId="0" applyFont="1" applyFill="1" applyBorder="1" applyAlignment="1">
      <alignment horizontal="center" vertical="center" wrapText="1"/>
    </xf>
    <xf numFmtId="0" fontId="12" fillId="0" borderId="21" xfId="0" applyFont="1" applyBorder="1" applyAlignment="1">
      <alignment horizontal="center" vertical="center" wrapText="1"/>
    </xf>
    <xf numFmtId="0" fontId="12" fillId="0" borderId="28" xfId="0" applyFont="1" applyBorder="1" applyAlignment="1">
      <alignment horizontal="center" vertical="center" wrapText="1"/>
    </xf>
    <xf numFmtId="3" fontId="12" fillId="38" borderId="21" xfId="0" applyNumberFormat="1" applyFont="1" applyFill="1" applyBorder="1" applyAlignment="1">
      <alignment horizontal="center" vertical="center" wrapText="1"/>
    </xf>
    <xf numFmtId="3" fontId="12" fillId="38" borderId="28" xfId="0" applyNumberFormat="1" applyFont="1" applyFill="1" applyBorder="1" applyAlignment="1">
      <alignment horizontal="center" vertical="center" wrapText="1"/>
    </xf>
    <xf numFmtId="0" fontId="12" fillId="38" borderId="21" xfId="0" applyFont="1" applyFill="1" applyBorder="1" applyAlignment="1">
      <alignment horizontal="center" vertical="center" textRotation="90" wrapText="1"/>
    </xf>
    <xf numFmtId="0" fontId="12" fillId="38" borderId="28" xfId="0" applyFont="1" applyFill="1" applyBorder="1" applyAlignment="1">
      <alignment horizontal="center" vertical="center" textRotation="90" wrapText="1"/>
    </xf>
    <xf numFmtId="4" fontId="12" fillId="0" borderId="21" xfId="0" applyNumberFormat="1" applyFont="1" applyBorder="1" applyAlignment="1">
      <alignment horizontal="center" vertical="center" wrapText="1"/>
    </xf>
    <xf numFmtId="4" fontId="12" fillId="38" borderId="21" xfId="0" applyNumberFormat="1" applyFont="1" applyFill="1" applyBorder="1" applyAlignment="1">
      <alignment horizontal="center" vertical="center" wrapText="1"/>
    </xf>
    <xf numFmtId="4" fontId="12" fillId="38" borderId="28" xfId="0" applyNumberFormat="1" applyFont="1" applyFill="1" applyBorder="1" applyAlignment="1">
      <alignment horizontal="center" vertical="center" wrapText="1"/>
    </xf>
    <xf numFmtId="9" fontId="12" fillId="38" borderId="21" xfId="0" applyNumberFormat="1" applyFont="1" applyFill="1" applyBorder="1" applyAlignment="1">
      <alignment horizontal="center" vertical="center" wrapText="1"/>
    </xf>
    <xf numFmtId="9" fontId="12" fillId="0" borderId="18" xfId="0" applyNumberFormat="1" applyFont="1" applyFill="1" applyBorder="1" applyAlignment="1">
      <alignment horizontal="center" vertical="center" wrapText="1"/>
    </xf>
    <xf numFmtId="9" fontId="12" fillId="0" borderId="25" xfId="0" applyNumberFormat="1" applyFont="1" applyFill="1" applyBorder="1" applyAlignment="1">
      <alignment horizontal="center" vertical="center" wrapText="1"/>
    </xf>
    <xf numFmtId="9" fontId="12" fillId="0" borderId="27" xfId="0" applyNumberFormat="1" applyFont="1" applyFill="1" applyBorder="1" applyAlignment="1">
      <alignment horizontal="center" vertical="center" wrapText="1"/>
    </xf>
    <xf numFmtId="9" fontId="12" fillId="0" borderId="18" xfId="0" applyNumberFormat="1" applyFont="1" applyFill="1" applyBorder="1" applyAlignment="1">
      <alignment horizontal="center" vertical="center" textRotation="90" wrapText="1"/>
    </xf>
    <xf numFmtId="9" fontId="12" fillId="0" borderId="25" xfId="0" applyNumberFormat="1" applyFont="1" applyFill="1" applyBorder="1" applyAlignment="1">
      <alignment horizontal="center" vertical="center" textRotation="90" wrapText="1"/>
    </xf>
    <xf numFmtId="9" fontId="12" fillId="0" borderId="27" xfId="0" applyNumberFormat="1" applyFont="1" applyFill="1" applyBorder="1" applyAlignment="1">
      <alignment horizontal="center" vertical="center" textRotation="90" wrapText="1"/>
    </xf>
    <xf numFmtId="0" fontId="12" fillId="38" borderId="30" xfId="0" applyFont="1" applyFill="1" applyBorder="1" applyAlignment="1">
      <alignment horizontal="center" vertical="center" wrapText="1"/>
    </xf>
    <xf numFmtId="0" fontId="77" fillId="0" borderId="22" xfId="0" applyFont="1" applyBorder="1" applyAlignment="1">
      <alignment/>
    </xf>
    <xf numFmtId="0" fontId="77" fillId="0" borderId="29" xfId="0" applyFont="1" applyBorder="1" applyAlignment="1">
      <alignment/>
    </xf>
    <xf numFmtId="0" fontId="12" fillId="0" borderId="78"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20" xfId="0" applyFont="1" applyFill="1" applyBorder="1" applyAlignment="1" applyProtection="1">
      <alignment horizontal="center" vertical="center" textRotation="90" wrapText="1"/>
      <protection locked="0"/>
    </xf>
    <xf numFmtId="0" fontId="12" fillId="0" borderId="53" xfId="0" applyFont="1" applyFill="1" applyBorder="1" applyAlignment="1">
      <alignment horizontal="center" vertical="center" textRotation="90" wrapText="1"/>
    </xf>
    <xf numFmtId="3" fontId="12" fillId="0" borderId="20" xfId="0" applyNumberFormat="1" applyFont="1" applyFill="1" applyBorder="1" applyAlignment="1">
      <alignment horizontal="center" vertical="center" textRotation="90" wrapText="1"/>
    </xf>
    <xf numFmtId="9" fontId="12" fillId="0" borderId="21" xfId="0" applyNumberFormat="1" applyFont="1" applyFill="1" applyBorder="1" applyAlignment="1">
      <alignment horizontal="center" vertical="center" textRotation="90" wrapText="1"/>
    </xf>
    <xf numFmtId="9" fontId="12" fillId="0" borderId="21" xfId="0" applyNumberFormat="1" applyFont="1" applyBorder="1" applyAlignment="1">
      <alignment/>
    </xf>
    <xf numFmtId="9" fontId="12" fillId="0" borderId="28" xfId="0" applyNumberFormat="1" applyFont="1" applyBorder="1" applyAlignment="1">
      <alignment/>
    </xf>
    <xf numFmtId="0" fontId="12" fillId="0" borderId="18" xfId="0" applyNumberFormat="1" applyFont="1" applyFill="1" applyBorder="1" applyAlignment="1">
      <alignment horizontal="center" vertical="center" textRotation="90" wrapText="1"/>
    </xf>
    <xf numFmtId="0" fontId="12" fillId="0" borderId="25" xfId="0" applyNumberFormat="1" applyFont="1" applyFill="1" applyBorder="1" applyAlignment="1">
      <alignment horizontal="center" vertical="center" textRotation="90" wrapText="1"/>
    </xf>
    <xf numFmtId="0" fontId="12" fillId="0" borderId="27" xfId="0" applyNumberFormat="1" applyFont="1" applyFill="1" applyBorder="1" applyAlignment="1">
      <alignment horizontal="center" vertical="center" textRotation="90" wrapText="1"/>
    </xf>
    <xf numFmtId="10" fontId="12" fillId="0" borderId="18" xfId="0" applyNumberFormat="1" applyFont="1" applyBorder="1" applyAlignment="1">
      <alignment horizontal="center" vertical="center" wrapText="1"/>
    </xf>
    <xf numFmtId="10" fontId="12" fillId="0" borderId="25" xfId="0" applyNumberFormat="1" applyFont="1" applyBorder="1" applyAlignment="1">
      <alignment horizontal="center" vertical="center" wrapText="1"/>
    </xf>
    <xf numFmtId="10" fontId="12" fillId="0" borderId="27" xfId="0" applyNumberFormat="1" applyFont="1" applyBorder="1" applyAlignment="1">
      <alignment horizontal="center" vertical="center" wrapText="1"/>
    </xf>
    <xf numFmtId="9" fontId="12" fillId="38" borderId="18" xfId="0" applyNumberFormat="1" applyFont="1" applyFill="1" applyBorder="1" applyAlignment="1">
      <alignment horizontal="center" vertical="center" wrapText="1"/>
    </xf>
    <xf numFmtId="9" fontId="12" fillId="38" borderId="25" xfId="0" applyNumberFormat="1" applyFont="1" applyFill="1" applyBorder="1" applyAlignment="1">
      <alignment horizontal="center" vertical="center" wrapText="1"/>
    </xf>
    <xf numFmtId="9" fontId="12" fillId="38" borderId="27" xfId="0" applyNumberFormat="1" applyFont="1" applyFill="1" applyBorder="1" applyAlignment="1">
      <alignment horizontal="center" vertical="center" wrapText="1"/>
    </xf>
    <xf numFmtId="1" fontId="12" fillId="0" borderId="21" xfId="0" applyNumberFormat="1" applyFont="1" applyFill="1" applyBorder="1" applyAlignment="1">
      <alignment horizontal="center" vertical="center" textRotation="90" wrapText="1"/>
    </xf>
    <xf numFmtId="1" fontId="12" fillId="0" borderId="21" xfId="0" applyNumberFormat="1" applyFont="1" applyBorder="1" applyAlignment="1">
      <alignment/>
    </xf>
    <xf numFmtId="0" fontId="12" fillId="0" borderId="18" xfId="0" applyNumberFormat="1" applyFont="1" applyBorder="1" applyAlignment="1">
      <alignment horizontal="center" vertical="center" wrapText="1"/>
    </xf>
    <xf numFmtId="0" fontId="12" fillId="0" borderId="25" xfId="0" applyNumberFormat="1" applyFont="1" applyBorder="1" applyAlignment="1">
      <alignment horizontal="center" vertical="center" wrapText="1"/>
    </xf>
    <xf numFmtId="0" fontId="12" fillId="0" borderId="27" xfId="0" applyNumberFormat="1" applyFont="1" applyBorder="1" applyAlignment="1">
      <alignment horizontal="center" vertical="center" wrapText="1"/>
    </xf>
    <xf numFmtId="0" fontId="12" fillId="38" borderId="18" xfId="0" applyNumberFormat="1" applyFont="1" applyFill="1" applyBorder="1" applyAlignment="1">
      <alignment horizontal="center" vertical="center" wrapText="1"/>
    </xf>
    <xf numFmtId="0" fontId="12" fillId="38" borderId="25" xfId="0" applyNumberFormat="1" applyFont="1" applyFill="1" applyBorder="1" applyAlignment="1">
      <alignment horizontal="center" vertical="center" wrapText="1"/>
    </xf>
    <xf numFmtId="0" fontId="12" fillId="38" borderId="27" xfId="0" applyNumberFormat="1"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10" xfId="54"/>
    <cellStyle name="Normal 12 2" xfId="55"/>
    <cellStyle name="Normal 2" xfId="56"/>
    <cellStyle name="Normal 4 2" xfId="57"/>
    <cellStyle name="Normal_Hoja2" xfId="58"/>
    <cellStyle name="Notas" xfId="59"/>
    <cellStyle name="Percent" xfId="60"/>
    <cellStyle name="Salida" xfId="61"/>
    <cellStyle name="Texto de advertencia" xfId="62"/>
    <cellStyle name="Texto explicativo" xfId="63"/>
    <cellStyle name="Título" xfId="64"/>
    <cellStyle name="Título 1"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ECRETARIA%20DE%20PLANEAC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5"/>
      <sheetName val="SICEP"/>
      <sheetName val="PLAN INDICATIVO"/>
    </sheetNames>
    <sheetDataSet>
      <sheetData sheetId="1">
        <row r="87">
          <cell r="L87" t="str">
            <v>VINCULAR EL 50 % DE LAS FAMILIAS A PROYECTOS DE FORTALECIMIENTO, PROMOCION Y PREVENCION FAMILIAR</v>
          </cell>
        </row>
        <row r="89">
          <cell r="C89" t="str">
            <v>FORTALECIMIENTO DE LA
COMISARIA DE FAMILIA.</v>
          </cell>
          <cell r="S89" t="str">
            <v>IMPLEMENTAR LA
COMISARIA DE FAMILIA
</v>
          </cell>
          <cell r="T89">
            <v>1</v>
          </cell>
          <cell r="W89" t="str">
            <v>NO DE COMISARIAS FORTALECIDAS</v>
          </cell>
          <cell r="X89">
            <v>0</v>
          </cell>
          <cell r="Y89">
            <v>1</v>
          </cell>
        </row>
        <row r="90">
          <cell r="C90" t="str">
            <v>ORIENTAR ELFORTALECIMIENTO DE LAS
FAMILIAS A PARTIR DE PROCESOS DE PROMOCIÓN,PREVENCIÓN Y CONCILIACIÓN A NIVEL LEGAL Y PSICOSOCIAL</v>
          </cell>
          <cell r="S90" t="str">
            <v>ADELANTAR 24 TALLERES
DE PREVENCIÓN,
PROMOCIÓN Y
CONCILIACIÓN ORIENTADOS
A LA FAMILIA
</v>
          </cell>
          <cell r="T90">
            <v>24</v>
          </cell>
          <cell r="W90" t="str">
            <v>NO DE TALLERES REALIZADOS</v>
          </cell>
          <cell r="X90">
            <v>0</v>
          </cell>
          <cell r="Y90">
            <v>6</v>
          </cell>
        </row>
        <row r="91">
          <cell r="C91" t="str">
            <v>GARANTIZAR MEDIANTE CONVENIO LA PRESTACIÓN DE LOS SERVICIOS DE UN HOGAR DE PASO.</v>
          </cell>
          <cell r="S91" t="str">
            <v>COFINANCIAR LA
EXISTENCIA DE UN HOGAR
DE PASO
</v>
          </cell>
          <cell r="W91" t="str">
            <v>NO DE HOGARES </v>
          </cell>
        </row>
        <row r="92">
          <cell r="C92" t="str">
            <v>DESARROLLO DE PROGRAMAS DE PREVENCIÓN Y PROMOCIÓN EN TEMAS DE FORMACIÓN FAMILIAR</v>
          </cell>
          <cell r="S92" t="str">
            <v>CREACION DE 1 ESCUELA DE PADRES AL AÑO
</v>
          </cell>
          <cell r="W92" t="str">
            <v>NO DE ESCUELAS DE PADRES</v>
          </cell>
        </row>
        <row r="102">
          <cell r="L102" t="str">
            <v>VINCULAR A   200 MUJERES DEL ÁREA URBANA Y RURAL A PROCESOS DE FORMACIÓN, PRODUCCIÓN Y CONCERTACIÓN DE POLÍTICA PUBLICA</v>
          </cell>
          <cell r="P102" t="str">
            <v>No  MUJERES</v>
          </cell>
        </row>
        <row r="104">
          <cell r="C104" t="str">
            <v>APOYO A PROGRAMAS DE
ORIENTACIÓN Y GENERACIÓN
DE INGRESOS A MUJERES
CABEZA DE FAMILIA EN
CONDICIONES DE
VULNERABILIDAD</v>
          </cell>
          <cell r="S104" t="str">
            <v>CAPACITAR Y ORIENTAR A
150 MUJERES EN
PROCESOS DE
EMPRENDIMIENTO LABORAL
</v>
          </cell>
          <cell r="T104">
            <v>150</v>
          </cell>
          <cell r="W104" t="str">
            <v>NO DE MUJERES</v>
          </cell>
        </row>
        <row r="105">
          <cell r="C105" t="str">
            <v>FORMULACIÓN E
IMPLEMENTACIÓN DE
ACCIONES QUE PROMUEVAN
LA PREVENCIÓN Y ATENCIÓN A
MUJERES VICTIMAS DE LA
VIOLENCIA</v>
          </cell>
          <cell r="S105" t="str">
            <v>FORMULAR UNA POLÍTICA  PÚBLICA</v>
          </cell>
          <cell r="T105">
            <v>1</v>
          </cell>
          <cell r="W105" t="str">
            <v>POLITICA PUBLICA FORMULADA</v>
          </cell>
          <cell r="Y105">
            <v>1</v>
          </cell>
        </row>
        <row r="107">
          <cell r="L107" t="str">
            <v>IMPLEMENTAR Y SOSTENENER EL DESARROLLO DE 6 PROGRAMAS DIRIGIDOS A MEJORAR LA CALIDAD DE VIDA DE POBLACION </v>
          </cell>
          <cell r="P107" t="str">
            <v>No  PROGRAMAS </v>
          </cell>
        </row>
        <row r="109">
          <cell r="C109" t="str">
            <v>DESARROLLAR Y/O
COFINANCIAR ACCIONES DE
ATENCIÓN INTEGRAL A LA
POBLACIÓN ADULTO MAYOR
DEL MUNICIPIO</v>
          </cell>
        </row>
        <row r="110">
          <cell r="C110" t="str">
            <v>FORTALECER UN BANCO DE
AYUDAS TÉCNICAS PARA LA
POBLACIÓN EN CONDICIONES
DE DISCAPACIDAD</v>
          </cell>
        </row>
        <row r="111">
          <cell r="C111" t="str">
            <v>APOYAR LAS ACCIONES
BRINDADAS A TRAVÉS DEL
CENTRO DE VIDA SENSORIAL</v>
          </cell>
        </row>
        <row r="114">
          <cell r="L114" t="str">
            <v>BRINDAR ATENCIÓN INTEGRAL AL 100% DE LA VÍCTIMA DEL CONFLICTO ARMADO </v>
          </cell>
          <cell r="P114" t="str">
            <v>% DE LA VÍCTIMA </v>
          </cell>
        </row>
        <row r="116">
          <cell r="C116" t="str">
            <v>VERDAD Y JUSTICIA</v>
          </cell>
          <cell r="S116" t="str">
            <v>INCREMENTAR DE 0% AL  100% DE LA POBLACIÓN VÍCTIMA DEL CONFLICTO </v>
          </cell>
          <cell r="T116">
            <v>100</v>
          </cell>
          <cell r="W116" t="str">
            <v>% DE LAS FAMILIAS VÍCTIMAS DEL CONFLICTO </v>
          </cell>
          <cell r="Y116">
            <v>25</v>
          </cell>
        </row>
        <row r="117">
          <cell r="C117" t="str">
            <v>PROMOCIÓN Y PREVENCIÓN</v>
          </cell>
          <cell r="S117" t="str">
            <v>INCREMENTAR DEL 0% AL
100% LA ATENCIÓN DE
POBLACIÓN VÍCTIMA DEL
CONFLICTO.
</v>
          </cell>
          <cell r="W117" t="str">
            <v>% DE VÍCTIMAS DEL CONFLICTO </v>
          </cell>
        </row>
        <row r="118">
          <cell r="C118" t="str">
            <v>ASISTENCIA Y ATENCIÓN</v>
          </cell>
        </row>
        <row r="119">
          <cell r="C119" t="str">
            <v>REPARACIÓN INTEGRAL</v>
          </cell>
        </row>
        <row r="120">
          <cell r="C120" t="str">
            <v>FORTALECER EL COMITÉ DE JUSTICIA TRANSICIONAL Y LAS ACCIONES PROGRAMADAS A TRAVÉS DEL PIU</v>
          </cell>
        </row>
        <row r="133">
          <cell r="L133" t="str">
            <v>CREAR, FORTALECER Y GARANTIZAR LA SOSTENIBILIDAD  8 GRUPOS DE GESTIÓN DE RIESGO</v>
          </cell>
          <cell r="Z133">
            <v>5</v>
          </cell>
        </row>
        <row r="135">
          <cell r="S135" t="str">
            <v>FORMULACIÓN Y EJECUCIÓN
DE 8 PROYECTOS DE
EDUCACIÓN AMBIENTAL
</v>
          </cell>
          <cell r="T135">
            <v>8</v>
          </cell>
          <cell r="W135" t="str">
            <v>NO DE PROYECTO FORMULADOS</v>
          </cell>
        </row>
        <row r="136">
          <cell r="S136" t="str">
            <v>VINCULAR A LOS MIEMBROS
DEL CLOPAD A 4
CAPACITACIONES
CERTIFICADAS DURANTE EL
CUATRENIO
</v>
          </cell>
          <cell r="T136">
            <v>4</v>
          </cell>
          <cell r="W136" t="str">
            <v>NO DE CAPACITACIONES REALIZADAS</v>
          </cell>
          <cell r="Y136">
            <v>1</v>
          </cell>
        </row>
        <row r="137">
          <cell r="C137" t="str">
            <v>CONSTRUCCIÓN DE
INFRAESTRUCTURAS PARA
MITIGAR IMPACTOS
AMBIENTALES POR EFECTO
DEL RIESGO</v>
          </cell>
          <cell r="S137" t="str">
            <v>CONSTRUIR 2 ESTRUCTURAS EN EL
CUATRENIO
</v>
          </cell>
          <cell r="T137">
            <v>2</v>
          </cell>
          <cell r="W137" t="str">
            <v>NO DE ESTRUCTURAS</v>
          </cell>
          <cell r="Y137">
            <v>0</v>
          </cell>
        </row>
        <row r="138">
          <cell r="S138" t="str">
            <v>2 PREDIOS COMPRADOS
EN LA VIGENCIA.
</v>
          </cell>
          <cell r="W138" t="str">
            <v>NO DE PREDIOS ADQUIRIDOS</v>
          </cell>
        </row>
        <row r="139">
          <cell r="C139" t="str">
            <v>REUBICACIÓN DE POBLACIÓN UBICADAS EN ZONAS DE ALTO RIESGO</v>
          </cell>
          <cell r="S139" t="str">
            <v>10 FAMILIAS
REUBICADAS
</v>
          </cell>
          <cell r="T139">
            <v>10</v>
          </cell>
          <cell r="W139" t="str">
            <v>NO DE FAMILIAS REUBICADAS</v>
          </cell>
        </row>
        <row r="140">
          <cell r="C140" t="str">
            <v>FORTALECIMIENTO, CAPACITACIÓN Y
SOSTENIMIENTO AL CUERPO DE BOMBEROS Y DEFENSA CIVIL.</v>
          </cell>
          <cell r="S140" t="str">
            <v>REALIZAR 1 CAPACITACIÓN
AL AÑO
</v>
          </cell>
          <cell r="T140">
            <v>4</v>
          </cell>
          <cell r="W140" t="str">
            <v>NO DE CAPACITACIONES REALIZADAS</v>
          </cell>
          <cell r="Y140">
            <v>1</v>
          </cell>
        </row>
        <row r="142">
          <cell r="T142" t="str">
            <v>NO</v>
          </cell>
        </row>
        <row r="180">
          <cell r="L180" t="str">
            <v>FORMULACIÓN  1 PLAN TURÍSTICO</v>
          </cell>
          <cell r="M180">
            <v>1</v>
          </cell>
          <cell r="P180" t="str">
            <v> PLAN DE DESARROLLO TURISTICO</v>
          </cell>
        </row>
        <row r="182">
          <cell r="C182" t="str">
            <v>IDENTIFICAR CONSERVAR Y
MEJORAR LAS ÁREAS DE
IMPORTANCIA AGRO
TURÍSTICA DEL MUNICIPIO
(PLAN DE DESARROLLO
TURÍSTICO)</v>
          </cell>
          <cell r="S182" t="str">
            <v>FORMULAR Y EJECUTAR 1 PLAN DE DESARROLLO TURÍSTICO  </v>
          </cell>
          <cell r="T182">
            <v>1</v>
          </cell>
          <cell r="W182" t="str">
            <v>PLAN DE DESARROLLO TURÍSTICO</v>
          </cell>
          <cell r="Y182">
            <v>1</v>
          </cell>
        </row>
        <row r="183">
          <cell r="C183" t="str">
            <v>IMPULSAR PROMOCIONAR Y
BENEFICIAR EL TURISMO DE
LA REGIÓN , RESCATANDO EL
PATRIMONIO ECO TURÍSTICO Y
CULTURAL DEL MUNICIPIO Y LA
REGION.</v>
          </cell>
          <cell r="S183" t="str">
            <v>FORTALECER 2 HITOS TURÍSTICOS MUNICIPALES A TRAVÉS DE 3 JORNADAS PUBLICITARIAS</v>
          </cell>
          <cell r="T183">
            <v>3</v>
          </cell>
          <cell r="W183" t="str">
            <v>JORNADAS REALIZADAS</v>
          </cell>
          <cell r="Y183">
            <v>3</v>
          </cell>
        </row>
        <row r="184">
          <cell r="C184" t="str">
            <v>DISEÑAR Y CONSTRUIR
INFRAESTRUCTURAS
COMPATIBLES CON LAS ÁREAS
DE IMPORTANCIA AGRO
TURÍSTICA PARA FOMENTAR EL
DESARROLLO DE ESTA
INDUSTRIA</v>
          </cell>
          <cell r="S184" t="str">
            <v>CREAR 1 INFRAESTRUCTURA </v>
          </cell>
          <cell r="T184">
            <v>1</v>
          </cell>
          <cell r="W184" t="str">
            <v>NO. DE INFRAESTRUCTURAS INTERVENIDAS Y/O CONSTRUIDAS</v>
          </cell>
        </row>
        <row r="200">
          <cell r="K200" t="str">
            <v>LOGRAR QUE EL 100% DE LA POBLACION  ACCEDA A LOS MEDIOS DE COMUNICACIÓN Y TECNOLOGÍA </v>
          </cell>
          <cell r="P200" t="str">
            <v>PORCENTAJE DE POBLACIÓN BENEFICIADA</v>
          </cell>
        </row>
        <row r="202">
          <cell r="C202" t="str">
            <v>APOYAR CONVENIOS CON EL MINISTERIO DE COMUNICACIONES CON EL ÁNIMO DE MEJORAR LA SEÑAL DE TELEVISIÓN.</v>
          </cell>
          <cell r="S202" t="str">
            <v>LOGRAR QUE EL 100% DE LA POBLACIÓN MANTUNA SEA BENEFICIADA </v>
          </cell>
          <cell r="W202" t="str">
            <v>% DE LA POBLACIÓN BENEFICIADA</v>
          </cell>
          <cell r="Y202">
            <v>0</v>
          </cell>
        </row>
        <row r="207">
          <cell r="C207" t="str">
            <v>AJUSTES AL ESQUEMA DE
ORDENAMIENTO TERRITORIAL</v>
          </cell>
          <cell r="Y207">
            <v>0</v>
          </cell>
        </row>
        <row r="211">
          <cell r="M211">
            <v>30</v>
          </cell>
        </row>
        <row r="213">
          <cell r="C213" t="str">
            <v>FORTALECER PROCESOS DE
ORGANIZACIÓN ADMINISTRATIVA, FINANCIERA Y OPERATIVA.</v>
          </cell>
          <cell r="S213" t="str">
            <v>APOYAR MEDIANTE LA CONTRATACION DE MINIMO 4 PROFESIONALES LA ORGANIZACIÓN ADMINISTRATIVA,  FINANCIERA  Y OPERATIVA</v>
          </cell>
          <cell r="T213">
            <v>4</v>
          </cell>
          <cell r="W213" t="str">
            <v>NO DE PROCESOS REALIZADOS</v>
          </cell>
        </row>
        <row r="214">
          <cell r="C214" t="str">
            <v>IMPLEMENTAR PROGRAMAS
DE BIENESTAR SOCIAL AL
FUNCIONARIO.</v>
          </cell>
          <cell r="S214" t="str">
            <v>VINCULAR AL 100% DE LOS FUNCIONARIOS A ´PROGRAMAS DE BIENESTAR SOCIAL</v>
          </cell>
          <cell r="W214" t="str">
            <v>% DE FUNCIONARIOS DE LA ADMINISTRACIÓN VINCULADOS A PROGRAMAS DE BIENESTAR </v>
          </cell>
        </row>
        <row r="215">
          <cell r="C215" t="str">
            <v>IMPLEMENTACIÓN MECI.</v>
          </cell>
          <cell r="S215" t="str">
            <v>DAR CUMPLIMIENTO AL 100% DE LOS COMPONENTES DEL MECI</v>
          </cell>
          <cell r="W215" t="str">
            <v>NO. DE COMPONENTES IMPLEMENTADOS</v>
          </cell>
        </row>
        <row r="216">
          <cell r="C216" t="str">
            <v>APOYO AL COMITÉ DE
ESTRATIFICACIÓN.</v>
          </cell>
          <cell r="S216" t="str">
            <v>APOYAR 1 COMITÉ POR AÑO</v>
          </cell>
          <cell r="W216" t="str">
            <v>NO APOYO Y PAGO A MIEMBROS DEL COMITÉ</v>
          </cell>
          <cell r="X216">
            <v>12</v>
          </cell>
        </row>
        <row r="217">
          <cell r="C217" t="str">
            <v>COMPRA DE EQUIPOS Y
NUEVAS TECNOLOGÍAS PARA
LA ADMINISTRACIÓN CENTRAL.</v>
          </cell>
          <cell r="S217" t="str">
            <v>COMPRA  Y/O ACTUALIZACIÓN  DE SOFTWARE Y CAMBIO DE 50% DE EQUIPOS DE COMPUTO DE LA ADMINISTRACIÓN CENTRAL</v>
          </cell>
          <cell r="T217">
            <v>50</v>
          </cell>
          <cell r="W217" t="str">
            <v>% DE EQUIPOS A CAMBIAR</v>
          </cell>
          <cell r="X217">
            <v>15</v>
          </cell>
          <cell r="Y217">
            <v>15</v>
          </cell>
        </row>
        <row r="218">
          <cell r="C218" t="str">
            <v>REALIZACIÓN DEL PROCESO
DE ACTUALIZACIÓN Y FORMACIÓN PREDIAL EN ASOCIO CON EL DEPARTAMENTO, CAR Y ENTES GUBERNAMENTALES.</v>
          </cell>
          <cell r="S218" t="str">
            <v>REALIZAR LA ACTUALIZACION DEL 100% DE LOS PREDIOS DEL MUNICIPIO</v>
          </cell>
          <cell r="W218" t="str">
            <v>% DE LOS PREDIOS DEL MUNICIPIO ACTUALIZADOS Y FORMADOS CATASTRALMENTE</v>
          </cell>
          <cell r="X218">
            <v>0</v>
          </cell>
        </row>
        <row r="219">
          <cell r="T219">
            <v>100</v>
          </cell>
          <cell r="Y219">
            <v>0</v>
          </cell>
        </row>
        <row r="223">
          <cell r="L223" t="str">
            <v>DISMINUCION DEL 10% DE LOS DELITOS COMUNES QUE SE PRESENTAN EN EL MUNICIPIO</v>
          </cell>
          <cell r="P223" t="str">
            <v>POBLACION NO BENEFICIADA</v>
          </cell>
        </row>
        <row r="225">
          <cell r="C225" t="str">
            <v>ADQUISICIÓN DE EQUIPOS</v>
          </cell>
          <cell r="S225" t="str">
            <v>INCREMENTAR EN UN 20% LOS EQUIPOS PERTENECIENTES A LOS ENTES DE SEGURIDAD DEL ESTADO  Y FRENTES DE SEGURIDAD</v>
          </cell>
          <cell r="T225">
            <v>0.2</v>
          </cell>
          <cell r="W225" t="str">
            <v>NO DE EQUIPOS ASIGNADOS</v>
          </cell>
          <cell r="X225">
            <v>0.1</v>
          </cell>
        </row>
        <row r="226">
          <cell r="C226" t="str">
            <v>FRENTES DE SEGURIDAD</v>
          </cell>
          <cell r="S226" t="str">
            <v>CREACIÓN DE 4   FRENTES   DE SEGURIDAD</v>
          </cell>
          <cell r="W226" t="str">
            <v>% DE LA POBLACIÓN BENEFICIADA</v>
          </cell>
          <cell r="X226">
            <v>0</v>
          </cell>
          <cell r="Y226">
            <v>0</v>
          </cell>
        </row>
        <row r="227">
          <cell r="C227" t="str">
            <v>APOYO A LOS ENTES DE SEGURIDAD DEL GOBIERNO</v>
          </cell>
          <cell r="S227" t="str">
            <v>APOYAR  2 INSTITUCIONES </v>
          </cell>
          <cell r="T227">
            <v>2</v>
          </cell>
          <cell r="W227" t="str">
            <v>No. DE INSTITUCIONES APOYADAS</v>
          </cell>
          <cell r="X227">
            <v>2</v>
          </cell>
          <cell r="Y227">
            <v>0</v>
          </cell>
        </row>
        <row r="230">
          <cell r="K230" t="str">
            <v>BUSCAR QUE EN LOS HABITANTES DE MANTA SE RESALTE SU SENTIDO DE PERMANENCIA CON EL ÁNIMO QUE PARTICIPEN EN LOS DIFERENTES ORGANISMOS DE CONTROL Y VEEDURÍAS CIUDADANAS</v>
          </cell>
          <cell r="L230" t="str">
            <v>LOGRAR LA PARTICIPACIÓN DEL 50% DE LA POBLACIÓN EN PROCESOS DE SOCIALIZACIÓN, CONCILIACIÓN, RENDICIÓN DE CUENTAS Y FORMULACIÓN DE PLANES </v>
          </cell>
          <cell r="P230" t="str">
            <v>% DE LA POBLACIÓN</v>
          </cell>
        </row>
        <row r="232">
          <cell r="C232" t="str">
            <v>CAPACITACIÓN COMUNITARIA EN EL FORTALECIMIENTO DE PARTICIPACIÓN,
ORGANIZACIÓN E INTEGRACIÓN DE LAS JUNTAS DE ACCIÓN COMUNAL.</v>
          </cell>
          <cell r="S232" t="str">
            <v>REALIZAR 2 CAPACITACIONES AL AÑO</v>
          </cell>
          <cell r="T232">
            <v>8</v>
          </cell>
          <cell r="W232" t="str">
            <v>NO DE CAPACITACIONES REALIZADAS</v>
          </cell>
        </row>
        <row r="233">
          <cell r="C233" t="str">
            <v>CONFORMACIÓN Y APOYO DE
LAS VEEDURÍAS CIUDADANAS.</v>
          </cell>
          <cell r="S233" t="str">
            <v>CREAR  Y APOYAR 2 VEEDURIAS</v>
          </cell>
          <cell r="T233">
            <v>2</v>
          </cell>
          <cell r="W233" t="str">
            <v>NO DE VEEDURIAS CREADAS Y APOYADAS</v>
          </cell>
          <cell r="Y233">
            <v>0</v>
          </cell>
        </row>
        <row r="234">
          <cell r="C234" t="str">
            <v>COMPROMISOS FINANCIEROS
ADQUIRIDOS EN
CUMPLIMIENTO AL PLAN DE
DESARROLLO "UNIDOS PARA
EL CAMBIO".</v>
          </cell>
          <cell r="S234" t="str">
            <v>ADQUIRIR UN CREDITO</v>
          </cell>
          <cell r="W234" t="str">
            <v>NO DE CREDITOS OBTENIDOS</v>
          </cell>
        </row>
      </sheetData>
      <sheetData sheetId="2">
        <row r="62">
          <cell r="Q62" t="str">
            <v>REALIZACIÓN DE ESTUDIOS
TÉCNICOS PARA LA
PREVENCIÓN DE DESASTRES
QUE PERMITAN LA DEFINICIÓN
DE ZONAS DE ALTO RIESGO Y
VULNERABILIDAD.</v>
          </cell>
        </row>
        <row r="63">
          <cell r="Q63" t="str">
            <v>FORTALECIMIENTO CLOPAD.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3.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4.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5.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F162"/>
  <sheetViews>
    <sheetView zoomScale="40" zoomScaleNormal="40" zoomScalePageLayoutView="0" workbookViewId="0" topLeftCell="A4">
      <pane ySplit="3" topLeftCell="A7" activePane="bottomLeft" state="frozen"/>
      <selection pane="topLeft" activeCell="A4" sqref="A4"/>
      <selection pane="bottomLeft" activeCell="J30" sqref="J30:J40"/>
    </sheetView>
  </sheetViews>
  <sheetFormatPr defaultColWidth="11.421875" defaultRowHeight="15"/>
  <cols>
    <col min="2" max="4" width="14.57421875" style="107" customWidth="1"/>
    <col min="5" max="7" width="14.57421875" style="588" customWidth="1"/>
    <col min="8" max="8" width="29.00390625" style="109" customWidth="1"/>
    <col min="9" max="9" width="14.57421875" style="621" customWidth="1"/>
    <col min="10" max="10" width="16.00390625" style="621" customWidth="1"/>
    <col min="11" max="11" width="19.57421875" style="621" customWidth="1"/>
    <col min="12" max="16" width="14.57421875" style="109" customWidth="1"/>
    <col min="17" max="17" width="37.28125" style="199" customWidth="1"/>
    <col min="18" max="18" width="30.00390625" style="621" customWidth="1"/>
    <col min="19" max="19" width="19.421875" style="199" customWidth="1"/>
    <col min="20" max="20" width="19.7109375" style="199" customWidth="1"/>
    <col min="21" max="22" width="15.7109375" style="199" hidden="1" customWidth="1"/>
    <col min="23" max="23" width="2.140625" style="199" hidden="1" customWidth="1"/>
    <col min="24" max="24" width="24.421875" style="621" hidden="1" customWidth="1"/>
    <col min="25" max="25" width="11.00390625" style="199" hidden="1" customWidth="1"/>
    <col min="26" max="26" width="25.421875" style="621" hidden="1" customWidth="1"/>
    <col min="27" max="30" width="12.8515625" style="199" hidden="1" customWidth="1"/>
    <col min="31" max="31" width="14.28125" style="658" hidden="1" customWidth="1"/>
    <col min="32" max="33" width="2.8515625" style="199" hidden="1" customWidth="1"/>
    <col min="34" max="34" width="14.00390625" style="199" hidden="1" customWidth="1"/>
    <col min="35" max="36" width="2.8515625" style="199" hidden="1" customWidth="1"/>
    <col min="37" max="37" width="14.28125" style="199" hidden="1" customWidth="1"/>
    <col min="38" max="38" width="5.7109375" style="199" hidden="1" customWidth="1"/>
    <col min="39" max="39" width="5.421875" style="199" hidden="1" customWidth="1"/>
    <col min="40" max="41" width="10.28125" style="199" hidden="1" customWidth="1"/>
    <col min="42" max="42" width="9.28125" style="108" hidden="1" customWidth="1"/>
    <col min="43" max="43" width="10.57421875" style="108" hidden="1" customWidth="1"/>
    <col min="44" max="45" width="12.8515625" style="108" hidden="1" customWidth="1"/>
    <col min="46" max="46" width="2.57421875" style="108" hidden="1" customWidth="1"/>
    <col min="47" max="48" width="12.8515625" style="108" hidden="1" customWidth="1"/>
    <col min="49" max="49" width="8.57421875" style="108" hidden="1" customWidth="1"/>
    <col min="50" max="50" width="11.00390625" style="108" hidden="1" customWidth="1"/>
    <col min="51" max="51" width="9.7109375" style="108" hidden="1" customWidth="1"/>
    <col min="52" max="52" width="6.7109375" style="108" hidden="1" customWidth="1"/>
    <col min="53" max="53" width="19.00390625" style="108" customWidth="1"/>
    <col min="54" max="81" width="12.8515625" style="108" customWidth="1"/>
    <col min="82" max="82" width="1.1484375" style="108" customWidth="1"/>
    <col min="83" max="83" width="40.00390625" style="108" customWidth="1"/>
  </cols>
  <sheetData>
    <row r="1" ht="19.5" thickBot="1"/>
    <row r="2" spans="2:83" ht="18.75">
      <c r="B2" s="1081" t="s">
        <v>410</v>
      </c>
      <c r="C2" s="1082"/>
      <c r="D2" s="1082"/>
      <c r="E2" s="1082"/>
      <c r="F2" s="1082"/>
      <c r="G2" s="1082"/>
      <c r="H2" s="1082"/>
      <c r="I2" s="1082"/>
      <c r="J2" s="1082"/>
      <c r="K2" s="1082"/>
      <c r="L2" s="1082"/>
      <c r="M2" s="1082"/>
      <c r="N2" s="1082"/>
      <c r="O2" s="1082"/>
      <c r="P2" s="1082"/>
      <c r="Q2" s="1082"/>
      <c r="R2" s="1082"/>
      <c r="S2" s="1082"/>
      <c r="T2" s="1082"/>
      <c r="U2" s="1082"/>
      <c r="V2" s="1082"/>
      <c r="W2" s="1082"/>
      <c r="X2" s="1082"/>
      <c r="Y2" s="1082"/>
      <c r="Z2" s="1082"/>
      <c r="AA2" s="1082"/>
      <c r="AB2" s="1082"/>
      <c r="AC2" s="1082"/>
      <c r="AD2" s="1082"/>
      <c r="AE2" s="1082"/>
      <c r="AF2" s="1082"/>
      <c r="AG2" s="1082"/>
      <c r="AH2" s="1082"/>
      <c r="AI2" s="1082"/>
      <c r="AJ2" s="1082"/>
      <c r="AK2" s="1082"/>
      <c r="AL2" s="1082"/>
      <c r="AM2" s="1082"/>
      <c r="AN2" s="1082"/>
      <c r="AO2" s="1082"/>
      <c r="AP2" s="1082"/>
      <c r="AQ2" s="1082"/>
      <c r="AR2" s="1082"/>
      <c r="AS2" s="1082"/>
      <c r="AT2" s="1082"/>
      <c r="AU2" s="1082"/>
      <c r="AV2" s="1082"/>
      <c r="AW2" s="1082"/>
      <c r="AX2" s="1082"/>
      <c r="AY2" s="1082"/>
      <c r="AZ2" s="1082"/>
      <c r="BA2" s="1082"/>
      <c r="BB2" s="1082"/>
      <c r="BC2" s="1082"/>
      <c r="BD2" s="1082"/>
      <c r="BE2" s="1082"/>
      <c r="BF2" s="1082"/>
      <c r="BG2" s="1082"/>
      <c r="BH2" s="1082"/>
      <c r="BI2" s="1082"/>
      <c r="BJ2" s="1082"/>
      <c r="BK2" s="1082"/>
      <c r="BL2" s="1082"/>
      <c r="BM2" s="1082"/>
      <c r="BN2" s="1082"/>
      <c r="BO2" s="1082"/>
      <c r="BP2" s="1082"/>
      <c r="BQ2" s="1082"/>
      <c r="BR2" s="1082"/>
      <c r="BS2" s="1082"/>
      <c r="BT2" s="1082"/>
      <c r="BU2" s="1082"/>
      <c r="BV2" s="1082"/>
      <c r="BW2" s="1082"/>
      <c r="BX2" s="1082"/>
      <c r="BY2" s="1082"/>
      <c r="BZ2" s="1082"/>
      <c r="CA2" s="1082"/>
      <c r="CB2" s="1082"/>
      <c r="CC2" s="1082"/>
      <c r="CD2" s="1082"/>
      <c r="CE2" s="1083"/>
    </row>
    <row r="3" spans="2:83" ht="18.75">
      <c r="B3" s="1084" t="s">
        <v>411</v>
      </c>
      <c r="C3" s="1085"/>
      <c r="D3" s="1085"/>
      <c r="E3" s="1085"/>
      <c r="F3" s="1085"/>
      <c r="G3" s="1085"/>
      <c r="H3" s="1085"/>
      <c r="I3" s="1085"/>
      <c r="J3" s="1085"/>
      <c r="K3" s="1085"/>
      <c r="L3" s="1085"/>
      <c r="M3" s="1085"/>
      <c r="N3" s="1085"/>
      <c r="O3" s="1085"/>
      <c r="P3" s="1085"/>
      <c r="Q3" s="1085"/>
      <c r="R3" s="1085"/>
      <c r="S3" s="1085"/>
      <c r="T3" s="1085"/>
      <c r="U3" s="1085"/>
      <c r="V3" s="1085"/>
      <c r="W3" s="1085"/>
      <c r="X3" s="1085"/>
      <c r="Y3" s="1085"/>
      <c r="Z3" s="1085"/>
      <c r="AA3" s="1085"/>
      <c r="AB3" s="1085"/>
      <c r="AC3" s="1085"/>
      <c r="AD3" s="1085"/>
      <c r="AE3" s="1085"/>
      <c r="AF3" s="1085"/>
      <c r="AG3" s="1085"/>
      <c r="AH3" s="1085"/>
      <c r="AI3" s="1085"/>
      <c r="AJ3" s="1085"/>
      <c r="AK3" s="1085"/>
      <c r="AL3" s="1085"/>
      <c r="AM3" s="1085"/>
      <c r="AN3" s="1085"/>
      <c r="AO3" s="1085"/>
      <c r="AP3" s="1085"/>
      <c r="AQ3" s="1085"/>
      <c r="AR3" s="1085"/>
      <c r="AS3" s="1085"/>
      <c r="AT3" s="1085"/>
      <c r="AU3" s="1085"/>
      <c r="AV3" s="1085"/>
      <c r="AW3" s="1085"/>
      <c r="AX3" s="1085"/>
      <c r="AY3" s="1085"/>
      <c r="AZ3" s="1085"/>
      <c r="BA3" s="1085"/>
      <c r="BB3" s="1085"/>
      <c r="BC3" s="1085"/>
      <c r="BD3" s="1085"/>
      <c r="BE3" s="1085"/>
      <c r="BF3" s="1085"/>
      <c r="BG3" s="1085"/>
      <c r="BH3" s="1085"/>
      <c r="BI3" s="1085"/>
      <c r="BJ3" s="1085"/>
      <c r="BK3" s="1085"/>
      <c r="BL3" s="1085"/>
      <c r="BM3" s="1085"/>
      <c r="BN3" s="1085"/>
      <c r="BO3" s="1085"/>
      <c r="BP3" s="1085"/>
      <c r="BQ3" s="1085"/>
      <c r="BR3" s="1085"/>
      <c r="BS3" s="1085"/>
      <c r="BT3" s="1085"/>
      <c r="BU3" s="1085"/>
      <c r="BV3" s="1085"/>
      <c r="BW3" s="1085"/>
      <c r="BX3" s="1085"/>
      <c r="BY3" s="1085"/>
      <c r="BZ3" s="1085"/>
      <c r="CA3" s="1085"/>
      <c r="CB3" s="1085"/>
      <c r="CC3" s="1085"/>
      <c r="CD3" s="1085"/>
      <c r="CE3" s="1086"/>
    </row>
    <row r="4" spans="2:83" ht="18.75">
      <c r="B4" s="1084" t="s">
        <v>412</v>
      </c>
      <c r="C4" s="1085"/>
      <c r="D4" s="1085"/>
      <c r="E4" s="1085"/>
      <c r="F4" s="1085"/>
      <c r="G4" s="1085"/>
      <c r="H4" s="1085"/>
      <c r="I4" s="1085"/>
      <c r="J4" s="1085"/>
      <c r="K4" s="1085"/>
      <c r="L4" s="1085"/>
      <c r="M4" s="1085"/>
      <c r="N4" s="1085"/>
      <c r="O4" s="1085"/>
      <c r="P4" s="1085"/>
      <c r="Q4" s="1085"/>
      <c r="R4" s="1085"/>
      <c r="S4" s="1085"/>
      <c r="T4" s="1085"/>
      <c r="U4" s="1085"/>
      <c r="V4" s="1085"/>
      <c r="W4" s="1085"/>
      <c r="X4" s="1085"/>
      <c r="Y4" s="1085"/>
      <c r="Z4" s="1085"/>
      <c r="AA4" s="1085"/>
      <c r="AB4" s="1085"/>
      <c r="AC4" s="1085"/>
      <c r="AD4" s="1085"/>
      <c r="AE4" s="1085"/>
      <c r="AF4" s="1085"/>
      <c r="AG4" s="1085"/>
      <c r="AH4" s="1085"/>
      <c r="AI4" s="1085"/>
      <c r="AJ4" s="1085"/>
      <c r="AK4" s="1085"/>
      <c r="AL4" s="1085"/>
      <c r="AM4" s="1085"/>
      <c r="AN4" s="1085"/>
      <c r="AO4" s="1085"/>
      <c r="AP4" s="1085"/>
      <c r="AQ4" s="1085"/>
      <c r="AR4" s="1085"/>
      <c r="AS4" s="1085"/>
      <c r="AT4" s="1085"/>
      <c r="AU4" s="1085"/>
      <c r="AV4" s="1085"/>
      <c r="AW4" s="1085"/>
      <c r="AX4" s="1085"/>
      <c r="AY4" s="1085"/>
      <c r="AZ4" s="1085"/>
      <c r="BA4" s="1085"/>
      <c r="BB4" s="1085"/>
      <c r="BC4" s="1085"/>
      <c r="BD4" s="1085"/>
      <c r="BE4" s="1085"/>
      <c r="BF4" s="1085"/>
      <c r="BG4" s="1085"/>
      <c r="BH4" s="1085"/>
      <c r="BI4" s="1085"/>
      <c r="BJ4" s="1085"/>
      <c r="BK4" s="1085"/>
      <c r="BL4" s="1085"/>
      <c r="BM4" s="1085"/>
      <c r="BN4" s="1085"/>
      <c r="BO4" s="1085"/>
      <c r="BP4" s="1085"/>
      <c r="BQ4" s="1085"/>
      <c r="BR4" s="1085"/>
      <c r="BS4" s="1085"/>
      <c r="BT4" s="1085"/>
      <c r="BU4" s="1085"/>
      <c r="BV4" s="1085"/>
      <c r="BW4" s="1085"/>
      <c r="BX4" s="1085"/>
      <c r="BY4" s="1085"/>
      <c r="BZ4" s="1085"/>
      <c r="CA4" s="1085"/>
      <c r="CB4" s="1085"/>
      <c r="CC4" s="1085"/>
      <c r="CD4" s="1085"/>
      <c r="CE4" s="1086"/>
    </row>
    <row r="5" spans="2:83" ht="19.5" thickBot="1">
      <c r="B5" s="1084"/>
      <c r="C5" s="1085"/>
      <c r="D5" s="1085"/>
      <c r="E5" s="1085"/>
      <c r="F5" s="1085"/>
      <c r="G5" s="1085"/>
      <c r="H5" s="1085"/>
      <c r="I5" s="1085"/>
      <c r="J5" s="1085"/>
      <c r="K5" s="1085"/>
      <c r="L5" s="1085"/>
      <c r="M5" s="1085"/>
      <c r="N5" s="1085"/>
      <c r="O5" s="1085"/>
      <c r="P5" s="1085"/>
      <c r="Q5" s="1085"/>
      <c r="R5" s="1085"/>
      <c r="S5" s="1085"/>
      <c r="T5" s="1085"/>
      <c r="U5" s="1085"/>
      <c r="V5" s="1085"/>
      <c r="W5" s="1085"/>
      <c r="X5" s="1085"/>
      <c r="Y5" s="1085"/>
      <c r="Z5" s="1085"/>
      <c r="AA5" s="1085"/>
      <c r="AB5" s="1085"/>
      <c r="AC5" s="1085"/>
      <c r="AD5" s="1085"/>
      <c r="AE5" s="1085"/>
      <c r="AF5" s="1085"/>
      <c r="AG5" s="1085"/>
      <c r="AH5" s="1085"/>
      <c r="AI5" s="1085"/>
      <c r="AJ5" s="1085"/>
      <c r="AK5" s="1085"/>
      <c r="AL5" s="1085"/>
      <c r="AM5" s="1085"/>
      <c r="AN5" s="1085"/>
      <c r="AO5" s="1085"/>
      <c r="AP5" s="1085"/>
      <c r="AQ5" s="1085"/>
      <c r="AR5" s="1085"/>
      <c r="AS5" s="1085"/>
      <c r="AT5" s="1085"/>
      <c r="AU5" s="1085"/>
      <c r="AV5" s="1085"/>
      <c r="AW5" s="1085"/>
      <c r="AX5" s="1085"/>
      <c r="AY5" s="1085"/>
      <c r="AZ5" s="1085"/>
      <c r="BA5" s="1085"/>
      <c r="BB5" s="1085"/>
      <c r="BC5" s="1085"/>
      <c r="BD5" s="1085"/>
      <c r="BE5" s="1085"/>
      <c r="BF5" s="1085"/>
      <c r="BG5" s="1085"/>
      <c r="BH5" s="1085"/>
      <c r="BI5" s="1085"/>
      <c r="BJ5" s="1085"/>
      <c r="BK5" s="1085"/>
      <c r="BL5" s="1085"/>
      <c r="BM5" s="1085"/>
      <c r="BN5" s="1085"/>
      <c r="BO5" s="1085"/>
      <c r="BP5" s="1085"/>
      <c r="BQ5" s="1085"/>
      <c r="BR5" s="1085"/>
      <c r="BS5" s="1085"/>
      <c r="BT5" s="1085"/>
      <c r="BU5" s="1085"/>
      <c r="BV5" s="1085"/>
      <c r="BW5" s="1085"/>
      <c r="BX5" s="1085"/>
      <c r="BY5" s="1085"/>
      <c r="BZ5" s="1085"/>
      <c r="CA5" s="1085"/>
      <c r="CB5" s="1085"/>
      <c r="CC5" s="1085"/>
      <c r="CD5" s="1085"/>
      <c r="CE5" s="1086"/>
    </row>
    <row r="6" spans="2:83" s="620" customFormat="1" ht="212.25" customHeight="1" thickBot="1">
      <c r="B6" s="603" t="s">
        <v>401</v>
      </c>
      <c r="C6" s="604" t="s">
        <v>417</v>
      </c>
      <c r="D6" s="605" t="s">
        <v>61</v>
      </c>
      <c r="E6" s="606" t="s">
        <v>402</v>
      </c>
      <c r="F6" s="605" t="s">
        <v>418</v>
      </c>
      <c r="G6" s="607" t="s">
        <v>403</v>
      </c>
      <c r="H6" s="605" t="s">
        <v>62</v>
      </c>
      <c r="I6" s="608" t="s">
        <v>407</v>
      </c>
      <c r="J6" s="608" t="s">
        <v>414</v>
      </c>
      <c r="K6" s="608" t="s">
        <v>415</v>
      </c>
      <c r="L6" s="608" t="s">
        <v>413</v>
      </c>
      <c r="M6" s="608" t="s">
        <v>447</v>
      </c>
      <c r="N6" s="608" t="s">
        <v>416</v>
      </c>
      <c r="O6" s="608" t="s">
        <v>419</v>
      </c>
      <c r="P6" s="608" t="s">
        <v>420</v>
      </c>
      <c r="Q6" s="605" t="s">
        <v>461</v>
      </c>
      <c r="R6" s="605" t="s">
        <v>63</v>
      </c>
      <c r="S6" s="605" t="s">
        <v>64</v>
      </c>
      <c r="T6" s="605" t="s">
        <v>65</v>
      </c>
      <c r="U6" s="604" t="s">
        <v>408</v>
      </c>
      <c r="V6" s="604" t="s">
        <v>404</v>
      </c>
      <c r="W6" s="604" t="s">
        <v>421</v>
      </c>
      <c r="X6" s="604" t="s">
        <v>422</v>
      </c>
      <c r="Y6" s="604" t="s">
        <v>405</v>
      </c>
      <c r="Z6" s="604" t="s">
        <v>409</v>
      </c>
      <c r="AA6" s="604" t="s">
        <v>423</v>
      </c>
      <c r="AB6" s="604" t="s">
        <v>424</v>
      </c>
      <c r="AC6" s="604" t="s">
        <v>425</v>
      </c>
      <c r="AD6" s="609" t="s">
        <v>426</v>
      </c>
      <c r="AE6" s="610" t="s">
        <v>430</v>
      </c>
      <c r="AF6" s="611" t="s">
        <v>431</v>
      </c>
      <c r="AG6" s="612" t="s">
        <v>427</v>
      </c>
      <c r="AH6" s="612" t="s">
        <v>432</v>
      </c>
      <c r="AI6" s="612" t="s">
        <v>433</v>
      </c>
      <c r="AJ6" s="613" t="s">
        <v>428</v>
      </c>
      <c r="AK6" s="613" t="s">
        <v>434</v>
      </c>
      <c r="AL6" s="613" t="s">
        <v>435</v>
      </c>
      <c r="AM6" s="614" t="s">
        <v>429</v>
      </c>
      <c r="AN6" s="614" t="s">
        <v>436</v>
      </c>
      <c r="AO6" s="614" t="s">
        <v>437</v>
      </c>
      <c r="AP6" s="604" t="s">
        <v>438</v>
      </c>
      <c r="AQ6" s="611" t="s">
        <v>439</v>
      </c>
      <c r="AR6" s="615" t="s">
        <v>477</v>
      </c>
      <c r="AS6" s="615" t="s">
        <v>478</v>
      </c>
      <c r="AT6" s="615" t="s">
        <v>479</v>
      </c>
      <c r="AU6" s="615" t="s">
        <v>480</v>
      </c>
      <c r="AV6" s="615" t="s">
        <v>481</v>
      </c>
      <c r="AW6" s="615" t="s">
        <v>482</v>
      </c>
      <c r="AX6" s="615" t="s">
        <v>483</v>
      </c>
      <c r="AY6" s="615" t="s">
        <v>484</v>
      </c>
      <c r="AZ6" s="611" t="s">
        <v>440</v>
      </c>
      <c r="BA6" s="612" t="s">
        <v>441</v>
      </c>
      <c r="BB6" s="616" t="s">
        <v>477</v>
      </c>
      <c r="BC6" s="616" t="s">
        <v>478</v>
      </c>
      <c r="BD6" s="616" t="s">
        <v>479</v>
      </c>
      <c r="BE6" s="616" t="s">
        <v>480</v>
      </c>
      <c r="BF6" s="616" t="s">
        <v>481</v>
      </c>
      <c r="BG6" s="616" t="s">
        <v>482</v>
      </c>
      <c r="BH6" s="616" t="s">
        <v>483</v>
      </c>
      <c r="BI6" s="616" t="s">
        <v>484</v>
      </c>
      <c r="BJ6" s="612" t="s">
        <v>442</v>
      </c>
      <c r="BK6" s="613" t="s">
        <v>443</v>
      </c>
      <c r="BL6" s="617" t="s">
        <v>477</v>
      </c>
      <c r="BM6" s="617" t="s">
        <v>478</v>
      </c>
      <c r="BN6" s="617" t="s">
        <v>479</v>
      </c>
      <c r="BO6" s="617" t="s">
        <v>480</v>
      </c>
      <c r="BP6" s="617" t="s">
        <v>481</v>
      </c>
      <c r="BQ6" s="617" t="s">
        <v>482</v>
      </c>
      <c r="BR6" s="617" t="s">
        <v>483</v>
      </c>
      <c r="BS6" s="617" t="s">
        <v>484</v>
      </c>
      <c r="BT6" s="613" t="s">
        <v>444</v>
      </c>
      <c r="BU6" s="614" t="s">
        <v>445</v>
      </c>
      <c r="BV6" s="618" t="s">
        <v>477</v>
      </c>
      <c r="BW6" s="618" t="s">
        <v>478</v>
      </c>
      <c r="BX6" s="618" t="s">
        <v>479</v>
      </c>
      <c r="BY6" s="618" t="s">
        <v>480</v>
      </c>
      <c r="BZ6" s="618" t="s">
        <v>481</v>
      </c>
      <c r="CA6" s="618" t="s">
        <v>482</v>
      </c>
      <c r="CB6" s="618" t="s">
        <v>483</v>
      </c>
      <c r="CC6" s="618" t="s">
        <v>484</v>
      </c>
      <c r="CD6" s="614" t="s">
        <v>446</v>
      </c>
      <c r="CE6" s="619" t="s">
        <v>406</v>
      </c>
    </row>
    <row r="7" spans="2:214" ht="23.25" customHeight="1">
      <c r="B7" s="1093" t="s">
        <v>360</v>
      </c>
      <c r="C7" s="1058"/>
      <c r="D7" s="1103"/>
      <c r="E7" s="1097" t="s">
        <v>238</v>
      </c>
      <c r="F7" s="1123"/>
      <c r="G7" s="1090" t="s">
        <v>237</v>
      </c>
      <c r="H7" s="1149" t="s">
        <v>144</v>
      </c>
      <c r="I7" s="1087">
        <v>1</v>
      </c>
      <c r="J7" s="1131" t="s">
        <v>66</v>
      </c>
      <c r="K7" s="1131" t="s">
        <v>67</v>
      </c>
      <c r="L7" s="1142">
        <v>0</v>
      </c>
      <c r="M7" s="1145">
        <v>0.3</v>
      </c>
      <c r="N7" s="1131"/>
      <c r="O7" s="1145">
        <v>0.15</v>
      </c>
      <c r="P7" s="1165">
        <v>0.3</v>
      </c>
      <c r="Q7" s="239" t="s">
        <v>72</v>
      </c>
      <c r="R7" s="240" t="s">
        <v>254</v>
      </c>
      <c r="S7" s="241" t="s">
        <v>11</v>
      </c>
      <c r="T7" s="242">
        <v>22421101</v>
      </c>
      <c r="U7" s="242">
        <v>1</v>
      </c>
      <c r="V7" s="242" t="s">
        <v>11</v>
      </c>
      <c r="W7" s="242" t="s">
        <v>68</v>
      </c>
      <c r="X7" s="243" t="s">
        <v>69</v>
      </c>
      <c r="Y7" s="242" t="s">
        <v>70</v>
      </c>
      <c r="Z7" s="244" t="s">
        <v>71</v>
      </c>
      <c r="AA7" s="239">
        <v>0</v>
      </c>
      <c r="AB7" s="242">
        <v>4</v>
      </c>
      <c r="AC7" s="836">
        <v>0.005</v>
      </c>
      <c r="AD7" s="761">
        <v>0.01</v>
      </c>
      <c r="AE7" s="242">
        <v>1</v>
      </c>
      <c r="AF7" s="242"/>
      <c r="AG7" s="242"/>
      <c r="AH7" s="242">
        <v>2</v>
      </c>
      <c r="AI7" s="242"/>
      <c r="AJ7" s="242"/>
      <c r="AK7" s="242">
        <v>3</v>
      </c>
      <c r="AL7" s="242"/>
      <c r="AM7" s="242"/>
      <c r="AN7" s="242">
        <v>4</v>
      </c>
      <c r="AO7" s="659"/>
      <c r="AP7" s="256">
        <v>25843</v>
      </c>
      <c r="AQ7" s="257">
        <f>+SUM(AR7:AY7)</f>
        <v>7587</v>
      </c>
      <c r="AR7" s="257"/>
      <c r="AS7" s="257">
        <v>7587</v>
      </c>
      <c r="AT7" s="257"/>
      <c r="AU7" s="257"/>
      <c r="AV7" s="257"/>
      <c r="AW7" s="257"/>
      <c r="AX7" s="257"/>
      <c r="AY7" s="257"/>
      <c r="AZ7" s="257"/>
      <c r="BA7" s="257">
        <v>4290</v>
      </c>
      <c r="BB7" s="257"/>
      <c r="BC7" s="257">
        <v>4290</v>
      </c>
      <c r="BD7" s="257">
        <v>0</v>
      </c>
      <c r="BE7" s="257">
        <v>0</v>
      </c>
      <c r="BF7" s="257">
        <v>0</v>
      </c>
      <c r="BG7" s="257">
        <v>0</v>
      </c>
      <c r="BH7" s="257">
        <v>0</v>
      </c>
      <c r="BI7" s="257">
        <v>0</v>
      </c>
      <c r="BJ7" s="257"/>
      <c r="BK7" s="257">
        <v>6.062</v>
      </c>
      <c r="BL7" s="257"/>
      <c r="BM7" s="257">
        <v>6062</v>
      </c>
      <c r="BN7" s="257">
        <v>0</v>
      </c>
      <c r="BO7" s="257">
        <v>0</v>
      </c>
      <c r="BP7" s="257">
        <v>0</v>
      </c>
      <c r="BQ7" s="257">
        <v>0</v>
      </c>
      <c r="BR7" s="257">
        <v>0</v>
      </c>
      <c r="BS7" s="257">
        <v>0</v>
      </c>
      <c r="BT7" s="257"/>
      <c r="BU7" s="257">
        <v>7.904</v>
      </c>
      <c r="BV7" s="257">
        <v>0</v>
      </c>
      <c r="BW7" s="257">
        <v>7904</v>
      </c>
      <c r="BX7" s="257">
        <v>0</v>
      </c>
      <c r="BY7" s="257">
        <v>0</v>
      </c>
      <c r="BZ7" s="257">
        <v>0</v>
      </c>
      <c r="CA7" s="257">
        <v>0</v>
      </c>
      <c r="CB7" s="257">
        <v>0</v>
      </c>
      <c r="CC7" s="257">
        <v>0</v>
      </c>
      <c r="CD7" s="254"/>
      <c r="CE7" s="253" t="s">
        <v>133</v>
      </c>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row>
    <row r="8" spans="2:214" ht="23.25" customHeight="1">
      <c r="B8" s="1094"/>
      <c r="C8" s="1059"/>
      <c r="D8" s="1104"/>
      <c r="E8" s="1098"/>
      <c r="F8" s="1124"/>
      <c r="G8" s="1091"/>
      <c r="H8" s="1150"/>
      <c r="I8" s="1088"/>
      <c r="J8" s="1132"/>
      <c r="K8" s="1132"/>
      <c r="L8" s="1143"/>
      <c r="M8" s="1132"/>
      <c r="N8" s="1132"/>
      <c r="O8" s="1163"/>
      <c r="P8" s="1166"/>
      <c r="Q8" s="245" t="s">
        <v>75</v>
      </c>
      <c r="R8" s="222" t="s">
        <v>255</v>
      </c>
      <c r="S8" s="224" t="s">
        <v>12</v>
      </c>
      <c r="T8" s="120">
        <v>22421102</v>
      </c>
      <c r="U8" s="120">
        <v>2</v>
      </c>
      <c r="V8" s="200" t="s">
        <v>12</v>
      </c>
      <c r="W8" s="120" t="s">
        <v>73</v>
      </c>
      <c r="X8" s="120" t="s">
        <v>74</v>
      </c>
      <c r="Y8" s="120" t="s">
        <v>145</v>
      </c>
      <c r="Z8" s="246" t="s">
        <v>71</v>
      </c>
      <c r="AA8" s="245">
        <v>16</v>
      </c>
      <c r="AB8" s="120">
        <v>12</v>
      </c>
      <c r="AC8" s="762">
        <v>0.01</v>
      </c>
      <c r="AD8" s="819">
        <v>0.005</v>
      </c>
      <c r="AE8" s="120">
        <v>3</v>
      </c>
      <c r="AF8" s="120"/>
      <c r="AG8" s="120"/>
      <c r="AH8" s="120">
        <v>6</v>
      </c>
      <c r="AI8" s="120"/>
      <c r="AJ8" s="120"/>
      <c r="AK8" s="120">
        <v>9</v>
      </c>
      <c r="AL8" s="120"/>
      <c r="AM8" s="120"/>
      <c r="AN8" s="120">
        <v>12</v>
      </c>
      <c r="AO8" s="246"/>
      <c r="AP8" s="258">
        <v>540000</v>
      </c>
      <c r="AQ8" s="119">
        <v>410</v>
      </c>
      <c r="AR8" s="119"/>
      <c r="AS8" s="119">
        <v>10</v>
      </c>
      <c r="AT8" s="119">
        <v>0</v>
      </c>
      <c r="AU8" s="119">
        <v>0</v>
      </c>
      <c r="AV8" s="119">
        <v>0</v>
      </c>
      <c r="AW8" s="119">
        <v>0</v>
      </c>
      <c r="AX8" s="119">
        <v>0</v>
      </c>
      <c r="AY8" s="119">
        <v>0</v>
      </c>
      <c r="AZ8" s="119"/>
      <c r="BA8" s="119">
        <v>60</v>
      </c>
      <c r="BB8" s="119">
        <v>0</v>
      </c>
      <c r="BC8" s="119">
        <v>10</v>
      </c>
      <c r="BD8" s="119">
        <v>0</v>
      </c>
      <c r="BE8" s="119">
        <v>0</v>
      </c>
      <c r="BF8" s="119">
        <v>0</v>
      </c>
      <c r="BG8" s="119">
        <v>0</v>
      </c>
      <c r="BH8" s="119">
        <v>0</v>
      </c>
      <c r="BI8" s="119">
        <v>50000</v>
      </c>
      <c r="BJ8" s="119"/>
      <c r="BK8" s="119">
        <v>60</v>
      </c>
      <c r="BL8" s="119"/>
      <c r="BM8" s="119">
        <v>10000</v>
      </c>
      <c r="BN8" s="119">
        <v>0</v>
      </c>
      <c r="BO8" s="119">
        <v>0</v>
      </c>
      <c r="BP8" s="119">
        <v>0</v>
      </c>
      <c r="BQ8" s="119">
        <v>0</v>
      </c>
      <c r="BR8" s="119">
        <v>0</v>
      </c>
      <c r="BS8" s="119">
        <v>50000</v>
      </c>
      <c r="BT8" s="119"/>
      <c r="BU8" s="119">
        <v>10000</v>
      </c>
      <c r="BV8" s="119">
        <v>0</v>
      </c>
      <c r="BW8" s="119">
        <v>10000</v>
      </c>
      <c r="BX8" s="119">
        <v>0</v>
      </c>
      <c r="BY8" s="119">
        <v>0</v>
      </c>
      <c r="BZ8" s="119">
        <v>0</v>
      </c>
      <c r="CA8" s="119">
        <v>0</v>
      </c>
      <c r="CB8" s="121">
        <v>0</v>
      </c>
      <c r="CC8" s="121">
        <v>0</v>
      </c>
      <c r="CD8" s="259"/>
      <c r="CE8" s="253" t="s">
        <v>133</v>
      </c>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row>
    <row r="9" spans="2:214" ht="23.25" customHeight="1">
      <c r="B9" s="1094"/>
      <c r="C9" s="1059"/>
      <c r="D9" s="1104"/>
      <c r="E9" s="1098"/>
      <c r="F9" s="1124"/>
      <c r="G9" s="1091"/>
      <c r="H9" s="1150"/>
      <c r="I9" s="1088"/>
      <c r="J9" s="1132"/>
      <c r="K9" s="1132"/>
      <c r="L9" s="1143"/>
      <c r="M9" s="1132"/>
      <c r="N9" s="1132"/>
      <c r="O9" s="1163"/>
      <c r="P9" s="1166"/>
      <c r="Q9" s="245" t="s">
        <v>78</v>
      </c>
      <c r="R9" s="222" t="s">
        <v>256</v>
      </c>
      <c r="S9" s="224" t="s">
        <v>11</v>
      </c>
      <c r="T9" s="120">
        <v>22421201</v>
      </c>
      <c r="U9" s="120">
        <v>3</v>
      </c>
      <c r="V9" s="200" t="s">
        <v>11</v>
      </c>
      <c r="W9" s="120" t="s">
        <v>76</v>
      </c>
      <c r="X9" s="120" t="s">
        <v>77</v>
      </c>
      <c r="Y9" s="120" t="s">
        <v>70</v>
      </c>
      <c r="Z9" s="246" t="s">
        <v>71</v>
      </c>
      <c r="AA9" s="245">
        <v>2</v>
      </c>
      <c r="AB9" s="120">
        <v>4</v>
      </c>
      <c r="AC9" s="762">
        <v>0.01</v>
      </c>
      <c r="AD9" s="762">
        <v>0.02</v>
      </c>
      <c r="AE9" s="120">
        <v>1</v>
      </c>
      <c r="AF9" s="120"/>
      <c r="AG9" s="120"/>
      <c r="AH9" s="120">
        <v>2</v>
      </c>
      <c r="AI9" s="120"/>
      <c r="AJ9" s="120"/>
      <c r="AK9" s="120">
        <v>3</v>
      </c>
      <c r="AL9" s="120"/>
      <c r="AM9" s="120"/>
      <c r="AN9" s="120">
        <v>4</v>
      </c>
      <c r="AO9" s="246"/>
      <c r="AP9" s="258">
        <v>122248</v>
      </c>
      <c r="AQ9" s="119">
        <v>32248</v>
      </c>
      <c r="AR9" s="119"/>
      <c r="AS9" s="119">
        <v>10</v>
      </c>
      <c r="AT9" s="119"/>
      <c r="AU9" s="119"/>
      <c r="AV9" s="119"/>
      <c r="AW9" s="119"/>
      <c r="AX9" s="119"/>
      <c r="AY9" s="119">
        <v>22248</v>
      </c>
      <c r="AZ9" s="119"/>
      <c r="BA9" s="119">
        <v>30000</v>
      </c>
      <c r="BB9" s="119"/>
      <c r="BC9" s="119">
        <v>10</v>
      </c>
      <c r="BD9" s="119"/>
      <c r="BE9" s="119"/>
      <c r="BF9" s="119"/>
      <c r="BG9" s="119"/>
      <c r="BH9" s="119"/>
      <c r="BI9" s="119">
        <v>20000</v>
      </c>
      <c r="BJ9" s="119"/>
      <c r="BK9" s="119">
        <v>30000</v>
      </c>
      <c r="BL9" s="119"/>
      <c r="BM9" s="119">
        <v>10000</v>
      </c>
      <c r="BN9" s="119">
        <v>0</v>
      </c>
      <c r="BO9" s="119">
        <v>0</v>
      </c>
      <c r="BP9" s="119">
        <v>0</v>
      </c>
      <c r="BQ9" s="119">
        <v>0</v>
      </c>
      <c r="BR9" s="119">
        <v>0</v>
      </c>
      <c r="BS9" s="119">
        <v>20000</v>
      </c>
      <c r="BT9" s="119"/>
      <c r="BU9" s="119">
        <v>30000</v>
      </c>
      <c r="BV9" s="119">
        <v>0</v>
      </c>
      <c r="BW9" s="119">
        <v>10000</v>
      </c>
      <c r="BX9" s="119">
        <v>0</v>
      </c>
      <c r="BY9" s="119">
        <v>0</v>
      </c>
      <c r="BZ9" s="119">
        <v>0</v>
      </c>
      <c r="CA9" s="119">
        <v>0</v>
      </c>
      <c r="CB9" s="121">
        <v>0</v>
      </c>
      <c r="CC9" s="121">
        <v>20000</v>
      </c>
      <c r="CD9" s="259"/>
      <c r="CE9" s="253" t="s">
        <v>133</v>
      </c>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row>
    <row r="10" spans="2:214" ht="23.25" customHeight="1" thickBot="1">
      <c r="B10" s="1094"/>
      <c r="C10" s="1059"/>
      <c r="D10" s="1104"/>
      <c r="E10" s="1098"/>
      <c r="F10" s="1125"/>
      <c r="G10" s="1092"/>
      <c r="H10" s="1150"/>
      <c r="I10" s="1089"/>
      <c r="J10" s="1133"/>
      <c r="K10" s="1133"/>
      <c r="L10" s="1144"/>
      <c r="M10" s="1133"/>
      <c r="N10" s="1133"/>
      <c r="O10" s="1164"/>
      <c r="P10" s="1167"/>
      <c r="Q10" s="247" t="s">
        <v>81</v>
      </c>
      <c r="R10" s="248" t="s">
        <v>257</v>
      </c>
      <c r="S10" s="249" t="s">
        <v>11</v>
      </c>
      <c r="T10" s="250">
        <v>22421202</v>
      </c>
      <c r="U10" s="250">
        <v>4</v>
      </c>
      <c r="V10" s="251" t="s">
        <v>11</v>
      </c>
      <c r="W10" s="250" t="s">
        <v>79</v>
      </c>
      <c r="X10" s="250" t="s">
        <v>80</v>
      </c>
      <c r="Y10" s="250" t="s">
        <v>70</v>
      </c>
      <c r="Z10" s="252" t="s">
        <v>71</v>
      </c>
      <c r="AA10" s="247">
        <v>2</v>
      </c>
      <c r="AB10" s="250">
        <v>16</v>
      </c>
      <c r="AC10" s="763">
        <v>0.01</v>
      </c>
      <c r="AD10" s="763">
        <v>0.02</v>
      </c>
      <c r="AE10" s="250">
        <v>4</v>
      </c>
      <c r="AF10" s="250"/>
      <c r="AG10" s="250"/>
      <c r="AH10" s="250">
        <v>8</v>
      </c>
      <c r="AI10" s="250"/>
      <c r="AJ10" s="250"/>
      <c r="AK10" s="250">
        <v>12</v>
      </c>
      <c r="AL10" s="250"/>
      <c r="AM10" s="250"/>
      <c r="AN10" s="250">
        <v>16</v>
      </c>
      <c r="AO10" s="252"/>
      <c r="AP10" s="260">
        <v>135000</v>
      </c>
      <c r="AQ10" s="255">
        <v>30000</v>
      </c>
      <c r="AR10" s="255"/>
      <c r="AS10" s="255">
        <v>15000</v>
      </c>
      <c r="AT10" s="255">
        <v>0</v>
      </c>
      <c r="AU10" s="255">
        <v>0</v>
      </c>
      <c r="AV10" s="255">
        <v>0</v>
      </c>
      <c r="AW10" s="255">
        <v>0</v>
      </c>
      <c r="AX10" s="255">
        <v>0</v>
      </c>
      <c r="AY10" s="255">
        <v>15000</v>
      </c>
      <c r="AZ10" s="255"/>
      <c r="BA10" s="255">
        <v>35000</v>
      </c>
      <c r="BB10" s="255">
        <v>0</v>
      </c>
      <c r="BC10" s="255">
        <v>20000</v>
      </c>
      <c r="BD10" s="255">
        <v>0</v>
      </c>
      <c r="BE10" s="255">
        <v>0</v>
      </c>
      <c r="BF10" s="255">
        <v>0</v>
      </c>
      <c r="BG10" s="255">
        <v>0</v>
      </c>
      <c r="BH10" s="255">
        <v>0</v>
      </c>
      <c r="BI10" s="255">
        <v>15000</v>
      </c>
      <c r="BJ10" s="255"/>
      <c r="BK10" s="255">
        <v>35000</v>
      </c>
      <c r="BL10" s="255"/>
      <c r="BM10" s="255">
        <v>20000</v>
      </c>
      <c r="BN10" s="255">
        <v>0</v>
      </c>
      <c r="BO10" s="255">
        <v>0</v>
      </c>
      <c r="BP10" s="255">
        <v>0</v>
      </c>
      <c r="BQ10" s="255">
        <v>0</v>
      </c>
      <c r="BR10" s="255">
        <v>0</v>
      </c>
      <c r="BS10" s="255">
        <v>15000</v>
      </c>
      <c r="BT10" s="255"/>
      <c r="BU10" s="255">
        <v>35000</v>
      </c>
      <c r="BV10" s="255">
        <v>0</v>
      </c>
      <c r="BW10" s="255">
        <v>20000</v>
      </c>
      <c r="BX10" s="255">
        <v>0</v>
      </c>
      <c r="BY10" s="255">
        <v>0</v>
      </c>
      <c r="BZ10" s="255">
        <v>0</v>
      </c>
      <c r="CA10" s="255">
        <v>0</v>
      </c>
      <c r="CB10" s="261">
        <v>0</v>
      </c>
      <c r="CC10" s="261">
        <v>15000</v>
      </c>
      <c r="CD10" s="262"/>
      <c r="CE10" s="253" t="s">
        <v>133</v>
      </c>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row>
    <row r="11" spans="2:214" ht="23.25" customHeight="1">
      <c r="B11" s="1094"/>
      <c r="C11" s="1059"/>
      <c r="D11" s="1104"/>
      <c r="E11" s="1098"/>
      <c r="F11" s="1126"/>
      <c r="G11" s="1146" t="s">
        <v>199</v>
      </c>
      <c r="H11" s="1150"/>
      <c r="I11" s="1087">
        <v>2</v>
      </c>
      <c r="J11" s="1131" t="s">
        <v>146</v>
      </c>
      <c r="K11" s="1131" t="s">
        <v>147</v>
      </c>
      <c r="L11" s="1131">
        <v>3</v>
      </c>
      <c r="M11" s="1153">
        <v>0.4</v>
      </c>
      <c r="N11" s="1131"/>
      <c r="O11" s="1131"/>
      <c r="P11" s="1170">
        <v>0.4</v>
      </c>
      <c r="Q11" s="263" t="s">
        <v>148</v>
      </c>
      <c r="R11" s="264" t="s">
        <v>258</v>
      </c>
      <c r="S11" s="265" t="s">
        <v>13</v>
      </c>
      <c r="T11" s="266">
        <v>2243101</v>
      </c>
      <c r="U11" s="266">
        <v>5</v>
      </c>
      <c r="V11" s="267" t="s">
        <v>13</v>
      </c>
      <c r="W11" s="266" t="s">
        <v>149</v>
      </c>
      <c r="X11" s="266" t="s">
        <v>150</v>
      </c>
      <c r="Y11" s="266" t="s">
        <v>145</v>
      </c>
      <c r="Z11" s="268" t="s">
        <v>71</v>
      </c>
      <c r="AA11" s="220">
        <v>3</v>
      </c>
      <c r="AB11" s="218">
        <v>5</v>
      </c>
      <c r="AC11" s="764">
        <v>0.01</v>
      </c>
      <c r="AD11" s="764">
        <v>0.02</v>
      </c>
      <c r="AE11" s="218">
        <v>2</v>
      </c>
      <c r="AF11" s="218"/>
      <c r="AG11" s="218"/>
      <c r="AH11" s="218">
        <v>3</v>
      </c>
      <c r="AI11" s="218"/>
      <c r="AJ11" s="218"/>
      <c r="AK11" s="218">
        <v>4</v>
      </c>
      <c r="AL11" s="218"/>
      <c r="AM11" s="218"/>
      <c r="AN11" s="218">
        <v>5</v>
      </c>
      <c r="AO11" s="660"/>
      <c r="AP11" s="344">
        <v>161734</v>
      </c>
      <c r="AQ11" s="345">
        <v>417334</v>
      </c>
      <c r="AR11" s="345"/>
      <c r="AS11" s="345">
        <v>20000</v>
      </c>
      <c r="AT11" s="345">
        <v>0</v>
      </c>
      <c r="AU11" s="345">
        <v>0</v>
      </c>
      <c r="AV11" s="345">
        <v>0</v>
      </c>
      <c r="AW11" s="345">
        <v>0</v>
      </c>
      <c r="AX11" s="345">
        <v>0</v>
      </c>
      <c r="AY11" s="345">
        <v>21734</v>
      </c>
      <c r="AZ11" s="345"/>
      <c r="BA11" s="345">
        <v>40000</v>
      </c>
      <c r="BB11" s="345">
        <v>0</v>
      </c>
      <c r="BC11" s="345">
        <v>20000</v>
      </c>
      <c r="BD11" s="345">
        <v>0</v>
      </c>
      <c r="BE11" s="345">
        <v>0</v>
      </c>
      <c r="BF11" s="345">
        <v>0</v>
      </c>
      <c r="BG11" s="345">
        <v>0</v>
      </c>
      <c r="BH11" s="345">
        <v>0</v>
      </c>
      <c r="BI11" s="345">
        <v>20000</v>
      </c>
      <c r="BJ11" s="345"/>
      <c r="BK11" s="345">
        <v>40000</v>
      </c>
      <c r="BL11" s="345"/>
      <c r="BM11" s="345">
        <v>20000</v>
      </c>
      <c r="BN11" s="345">
        <v>0</v>
      </c>
      <c r="BO11" s="345">
        <v>0</v>
      </c>
      <c r="BP11" s="345">
        <v>0</v>
      </c>
      <c r="BQ11" s="345">
        <v>0</v>
      </c>
      <c r="BR11" s="345">
        <v>0</v>
      </c>
      <c r="BS11" s="345">
        <v>20000</v>
      </c>
      <c r="BT11" s="345"/>
      <c r="BU11" s="345">
        <v>40000</v>
      </c>
      <c r="BV11" s="345">
        <v>0</v>
      </c>
      <c r="BW11" s="345">
        <v>20000</v>
      </c>
      <c r="BX11" s="345">
        <v>0</v>
      </c>
      <c r="BY11" s="345">
        <v>0</v>
      </c>
      <c r="BZ11" s="345">
        <v>0</v>
      </c>
      <c r="CA11" s="345">
        <v>0</v>
      </c>
      <c r="CB11" s="346">
        <v>0</v>
      </c>
      <c r="CC11" s="347">
        <v>20000</v>
      </c>
      <c r="CD11" s="343"/>
      <c r="CE11" s="122" t="s">
        <v>133</v>
      </c>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row>
    <row r="12" spans="2:214" ht="23.25" customHeight="1">
      <c r="B12" s="1094"/>
      <c r="C12" s="1059"/>
      <c r="D12" s="1104"/>
      <c r="E12" s="1098"/>
      <c r="F12" s="1127"/>
      <c r="G12" s="1147"/>
      <c r="H12" s="1150"/>
      <c r="I12" s="1088"/>
      <c r="J12" s="1132"/>
      <c r="K12" s="1132"/>
      <c r="L12" s="1132"/>
      <c r="M12" s="1154"/>
      <c r="N12" s="1132"/>
      <c r="O12" s="1132"/>
      <c r="P12" s="1171"/>
      <c r="Q12" s="269" t="s">
        <v>151</v>
      </c>
      <c r="R12" s="223" t="s">
        <v>259</v>
      </c>
      <c r="S12" s="225" t="s">
        <v>15</v>
      </c>
      <c r="T12" s="124">
        <v>2243102</v>
      </c>
      <c r="U12" s="124">
        <v>6</v>
      </c>
      <c r="V12" s="201" t="s">
        <v>15</v>
      </c>
      <c r="W12" s="124" t="s">
        <v>152</v>
      </c>
      <c r="X12" s="124" t="s">
        <v>153</v>
      </c>
      <c r="Y12" s="124" t="s">
        <v>145</v>
      </c>
      <c r="Z12" s="270" t="s">
        <v>71</v>
      </c>
      <c r="AA12" s="226">
        <v>0</v>
      </c>
      <c r="AB12" s="124">
        <v>1</v>
      </c>
      <c r="AC12" s="765">
        <v>0.01</v>
      </c>
      <c r="AD12" s="765">
        <v>0.02</v>
      </c>
      <c r="AE12" s="124">
        <v>0</v>
      </c>
      <c r="AF12" s="124"/>
      <c r="AG12" s="124"/>
      <c r="AH12" s="124">
        <v>0</v>
      </c>
      <c r="AI12" s="124"/>
      <c r="AJ12" s="124"/>
      <c r="AK12" s="124">
        <v>1</v>
      </c>
      <c r="AL12" s="124"/>
      <c r="AM12" s="124"/>
      <c r="AN12" s="124">
        <v>1</v>
      </c>
      <c r="AO12" s="223"/>
      <c r="AP12" s="348">
        <v>375057</v>
      </c>
      <c r="AQ12" s="123">
        <v>273758</v>
      </c>
      <c r="AR12" s="123"/>
      <c r="AS12" s="123">
        <v>5000</v>
      </c>
      <c r="AT12" s="123">
        <v>0</v>
      </c>
      <c r="AU12" s="123">
        <v>0</v>
      </c>
      <c r="AV12" s="123">
        <v>0</v>
      </c>
      <c r="AW12" s="123">
        <v>0</v>
      </c>
      <c r="AX12" s="123">
        <v>0</v>
      </c>
      <c r="AY12" s="123">
        <v>268758</v>
      </c>
      <c r="AZ12" s="123"/>
      <c r="BA12" s="123">
        <v>32602</v>
      </c>
      <c r="BB12" s="123">
        <v>0</v>
      </c>
      <c r="BC12" s="123">
        <v>5000</v>
      </c>
      <c r="BD12" s="123">
        <v>0</v>
      </c>
      <c r="BE12" s="123">
        <v>0</v>
      </c>
      <c r="BF12" s="123">
        <v>0</v>
      </c>
      <c r="BG12" s="123">
        <v>0</v>
      </c>
      <c r="BH12" s="123">
        <v>0</v>
      </c>
      <c r="BI12" s="123">
        <v>27602</v>
      </c>
      <c r="BJ12" s="123"/>
      <c r="BK12" s="123">
        <v>33773</v>
      </c>
      <c r="BL12" s="123"/>
      <c r="BM12" s="123">
        <v>5000</v>
      </c>
      <c r="BN12" s="123">
        <v>0</v>
      </c>
      <c r="BO12" s="123">
        <v>0</v>
      </c>
      <c r="BP12" s="123">
        <v>0</v>
      </c>
      <c r="BQ12" s="123">
        <v>0</v>
      </c>
      <c r="BR12" s="123">
        <v>0</v>
      </c>
      <c r="BS12" s="123">
        <v>28773</v>
      </c>
      <c r="BT12" s="123"/>
      <c r="BU12" s="123">
        <v>34924</v>
      </c>
      <c r="BV12" s="123">
        <v>0</v>
      </c>
      <c r="BW12" s="123">
        <v>5000</v>
      </c>
      <c r="BX12" s="123">
        <v>0</v>
      </c>
      <c r="BY12" s="123">
        <v>0</v>
      </c>
      <c r="BZ12" s="123">
        <v>0</v>
      </c>
      <c r="CA12" s="123">
        <v>0</v>
      </c>
      <c r="CB12" s="122">
        <v>0</v>
      </c>
      <c r="CC12" s="349">
        <v>29924</v>
      </c>
      <c r="CD12" s="152"/>
      <c r="CE12" s="122" t="s">
        <v>133</v>
      </c>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row>
    <row r="13" spans="2:214" ht="23.25" customHeight="1">
      <c r="B13" s="1094"/>
      <c r="C13" s="1059"/>
      <c r="D13" s="1104"/>
      <c r="E13" s="1098"/>
      <c r="F13" s="1127"/>
      <c r="G13" s="1147"/>
      <c r="H13" s="1150"/>
      <c r="I13" s="1088"/>
      <c r="J13" s="1132"/>
      <c r="K13" s="1132"/>
      <c r="L13" s="1132"/>
      <c r="M13" s="1154"/>
      <c r="N13" s="1132"/>
      <c r="O13" s="1132"/>
      <c r="P13" s="1171"/>
      <c r="Q13" s="269" t="s">
        <v>154</v>
      </c>
      <c r="R13" s="223" t="s">
        <v>260</v>
      </c>
      <c r="S13" s="225" t="s">
        <v>14</v>
      </c>
      <c r="T13" s="124">
        <v>2243103</v>
      </c>
      <c r="U13" s="124">
        <v>7</v>
      </c>
      <c r="V13" s="201" t="s">
        <v>14</v>
      </c>
      <c r="W13" s="124" t="s">
        <v>155</v>
      </c>
      <c r="X13" s="124" t="s">
        <v>156</v>
      </c>
      <c r="Y13" s="124" t="s">
        <v>70</v>
      </c>
      <c r="Z13" s="270" t="s">
        <v>71</v>
      </c>
      <c r="AA13" s="226">
        <v>0</v>
      </c>
      <c r="AB13" s="124">
        <v>3</v>
      </c>
      <c r="AC13" s="765">
        <v>0.01</v>
      </c>
      <c r="AD13" s="765">
        <v>0</v>
      </c>
      <c r="AE13" s="124">
        <v>0</v>
      </c>
      <c r="AF13" s="124"/>
      <c r="AG13" s="124"/>
      <c r="AH13" s="124">
        <v>1</v>
      </c>
      <c r="AI13" s="124"/>
      <c r="AJ13" s="124"/>
      <c r="AK13" s="124">
        <v>2</v>
      </c>
      <c r="AL13" s="124"/>
      <c r="AM13" s="124"/>
      <c r="AN13" s="124">
        <v>3</v>
      </c>
      <c r="AO13" s="223"/>
      <c r="AP13" s="348">
        <v>15000</v>
      </c>
      <c r="AQ13" s="123">
        <v>0</v>
      </c>
      <c r="AR13" s="123"/>
      <c r="AS13" s="123">
        <v>0</v>
      </c>
      <c r="AT13" s="123">
        <v>0</v>
      </c>
      <c r="AU13" s="123">
        <v>0</v>
      </c>
      <c r="AV13" s="123">
        <v>0</v>
      </c>
      <c r="AW13" s="123">
        <v>0</v>
      </c>
      <c r="AX13" s="123">
        <v>0</v>
      </c>
      <c r="AY13" s="123">
        <v>0</v>
      </c>
      <c r="AZ13" s="123"/>
      <c r="BA13" s="123">
        <v>5000</v>
      </c>
      <c r="BB13" s="123">
        <v>0</v>
      </c>
      <c r="BC13" s="123">
        <v>5000</v>
      </c>
      <c r="BD13" s="123">
        <v>0</v>
      </c>
      <c r="BE13" s="123">
        <v>0</v>
      </c>
      <c r="BF13" s="123">
        <v>0</v>
      </c>
      <c r="BG13" s="123">
        <v>0</v>
      </c>
      <c r="BH13" s="123">
        <v>0</v>
      </c>
      <c r="BI13" s="123">
        <v>0</v>
      </c>
      <c r="BJ13" s="123"/>
      <c r="BK13" s="123">
        <v>5000</v>
      </c>
      <c r="BL13" s="123"/>
      <c r="BM13" s="123">
        <v>5000</v>
      </c>
      <c r="BN13" s="123">
        <v>0</v>
      </c>
      <c r="BO13" s="123">
        <v>0</v>
      </c>
      <c r="BP13" s="123">
        <v>0</v>
      </c>
      <c r="BQ13" s="123">
        <v>0</v>
      </c>
      <c r="BR13" s="123">
        <v>0</v>
      </c>
      <c r="BS13" s="123">
        <v>0</v>
      </c>
      <c r="BT13" s="123"/>
      <c r="BU13" s="123">
        <v>5000</v>
      </c>
      <c r="BV13" s="123">
        <v>0</v>
      </c>
      <c r="BW13" s="123">
        <v>5000</v>
      </c>
      <c r="BX13" s="123">
        <v>0</v>
      </c>
      <c r="BY13" s="123">
        <v>0</v>
      </c>
      <c r="BZ13" s="123">
        <v>0</v>
      </c>
      <c r="CA13" s="123">
        <v>0</v>
      </c>
      <c r="CB13" s="122">
        <v>0</v>
      </c>
      <c r="CC13" s="349">
        <v>0</v>
      </c>
      <c r="CD13" s="152"/>
      <c r="CE13" s="122" t="s">
        <v>157</v>
      </c>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row>
    <row r="14" spans="2:214" ht="23.25" customHeight="1">
      <c r="B14" s="1094"/>
      <c r="C14" s="1059"/>
      <c r="D14" s="1104"/>
      <c r="E14" s="1098"/>
      <c r="F14" s="1127"/>
      <c r="G14" s="1147"/>
      <c r="H14" s="1150"/>
      <c r="I14" s="1088"/>
      <c r="J14" s="1132"/>
      <c r="K14" s="1132"/>
      <c r="L14" s="1132"/>
      <c r="M14" s="1154"/>
      <c r="N14" s="1132"/>
      <c r="O14" s="1132"/>
      <c r="P14" s="1171"/>
      <c r="Q14" s="269" t="s">
        <v>158</v>
      </c>
      <c r="R14" s="223" t="s">
        <v>96</v>
      </c>
      <c r="S14" s="225" t="s">
        <v>15</v>
      </c>
      <c r="T14" s="124">
        <v>2243104</v>
      </c>
      <c r="U14" s="124">
        <v>8</v>
      </c>
      <c r="V14" s="201" t="s">
        <v>15</v>
      </c>
      <c r="W14" s="124" t="s">
        <v>159</v>
      </c>
      <c r="X14" s="124" t="s">
        <v>160</v>
      </c>
      <c r="Y14" s="124" t="s">
        <v>145</v>
      </c>
      <c r="Z14" s="270" t="s">
        <v>71</v>
      </c>
      <c r="AA14" s="226">
        <v>0</v>
      </c>
      <c r="AB14" s="124">
        <v>1</v>
      </c>
      <c r="AC14" s="820">
        <v>0.005</v>
      </c>
      <c r="AD14" s="820">
        <v>0.01</v>
      </c>
      <c r="AE14" s="124">
        <v>1</v>
      </c>
      <c r="AF14" s="124"/>
      <c r="AG14" s="124"/>
      <c r="AH14" s="124">
        <v>0</v>
      </c>
      <c r="AI14" s="124"/>
      <c r="AJ14" s="124"/>
      <c r="AK14" s="124">
        <v>0</v>
      </c>
      <c r="AL14" s="124"/>
      <c r="AM14" s="124"/>
      <c r="AN14" s="124">
        <v>1</v>
      </c>
      <c r="AO14" s="223"/>
      <c r="AP14" s="348">
        <v>5000</v>
      </c>
      <c r="AQ14" s="123">
        <v>5000</v>
      </c>
      <c r="AR14" s="123"/>
      <c r="AS14" s="123">
        <v>5000</v>
      </c>
      <c r="AT14" s="123">
        <v>0</v>
      </c>
      <c r="AU14" s="123">
        <v>0</v>
      </c>
      <c r="AV14" s="123">
        <v>0</v>
      </c>
      <c r="AW14" s="123">
        <v>0</v>
      </c>
      <c r="AX14" s="123">
        <v>0</v>
      </c>
      <c r="AY14" s="123">
        <v>0</v>
      </c>
      <c r="AZ14" s="123"/>
      <c r="BA14" s="123">
        <v>0</v>
      </c>
      <c r="BB14" s="123">
        <v>0</v>
      </c>
      <c r="BC14" s="123">
        <v>0</v>
      </c>
      <c r="BD14" s="123">
        <v>0</v>
      </c>
      <c r="BE14" s="123">
        <v>0</v>
      </c>
      <c r="BF14" s="123">
        <v>0</v>
      </c>
      <c r="BG14" s="123">
        <v>0</v>
      </c>
      <c r="BH14" s="123">
        <v>0</v>
      </c>
      <c r="BI14" s="123">
        <v>0</v>
      </c>
      <c r="BJ14" s="123"/>
      <c r="BK14" s="123">
        <v>0</v>
      </c>
      <c r="BL14" s="123"/>
      <c r="BM14" s="123">
        <v>0</v>
      </c>
      <c r="BN14" s="123">
        <v>0</v>
      </c>
      <c r="BO14" s="123">
        <v>0</v>
      </c>
      <c r="BP14" s="123">
        <v>0</v>
      </c>
      <c r="BQ14" s="123">
        <v>0</v>
      </c>
      <c r="BR14" s="123">
        <v>0</v>
      </c>
      <c r="BS14" s="123">
        <v>0</v>
      </c>
      <c r="BT14" s="123"/>
      <c r="BU14" s="123">
        <v>0</v>
      </c>
      <c r="BV14" s="123">
        <v>0</v>
      </c>
      <c r="BW14" s="123">
        <v>0</v>
      </c>
      <c r="BX14" s="123">
        <v>0</v>
      </c>
      <c r="BY14" s="123">
        <v>0</v>
      </c>
      <c r="BZ14" s="123">
        <v>0</v>
      </c>
      <c r="CA14" s="123">
        <v>0</v>
      </c>
      <c r="CB14" s="122">
        <v>0</v>
      </c>
      <c r="CC14" s="349">
        <v>0</v>
      </c>
      <c r="CD14" s="152"/>
      <c r="CE14" s="122" t="s">
        <v>161</v>
      </c>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row>
    <row r="15" spans="2:214" ht="23.25" customHeight="1">
      <c r="B15" s="1094"/>
      <c r="C15" s="1059"/>
      <c r="D15" s="1104"/>
      <c r="E15" s="1098"/>
      <c r="F15" s="1127"/>
      <c r="G15" s="1147"/>
      <c r="H15" s="1150"/>
      <c r="I15" s="1088"/>
      <c r="J15" s="1132"/>
      <c r="K15" s="1132"/>
      <c r="L15" s="1132"/>
      <c r="M15" s="1154"/>
      <c r="N15" s="1132"/>
      <c r="O15" s="1132"/>
      <c r="P15" s="1171"/>
      <c r="Q15" s="269" t="s">
        <v>162</v>
      </c>
      <c r="R15" s="223" t="s">
        <v>97</v>
      </c>
      <c r="S15" s="225" t="s">
        <v>13</v>
      </c>
      <c r="T15" s="124">
        <v>2243105</v>
      </c>
      <c r="U15" s="124">
        <v>9</v>
      </c>
      <c r="V15" s="201" t="s">
        <v>13</v>
      </c>
      <c r="W15" s="124" t="s">
        <v>163</v>
      </c>
      <c r="X15" s="124" t="s">
        <v>164</v>
      </c>
      <c r="Y15" s="124" t="s">
        <v>145</v>
      </c>
      <c r="Z15" s="270" t="s">
        <v>71</v>
      </c>
      <c r="AA15" s="226">
        <v>0</v>
      </c>
      <c r="AB15" s="124">
        <v>20</v>
      </c>
      <c r="AC15" s="765">
        <v>0.01</v>
      </c>
      <c r="AD15" s="820">
        <v>0.01</v>
      </c>
      <c r="AE15" s="124">
        <v>1</v>
      </c>
      <c r="AF15" s="124"/>
      <c r="AG15" s="124"/>
      <c r="AH15" s="124">
        <v>3</v>
      </c>
      <c r="AI15" s="124"/>
      <c r="AJ15" s="124"/>
      <c r="AK15" s="124">
        <v>14</v>
      </c>
      <c r="AL15" s="124"/>
      <c r="AM15" s="124"/>
      <c r="AN15" s="124">
        <v>20</v>
      </c>
      <c r="AO15" s="223"/>
      <c r="AP15" s="348">
        <v>20634</v>
      </c>
      <c r="AQ15" s="123">
        <v>1940</v>
      </c>
      <c r="AR15" s="123"/>
      <c r="AS15" s="123">
        <v>1940</v>
      </c>
      <c r="AT15" s="123">
        <v>0</v>
      </c>
      <c r="AU15" s="123">
        <v>0</v>
      </c>
      <c r="AV15" s="123">
        <v>0</v>
      </c>
      <c r="AW15" s="123">
        <v>0</v>
      </c>
      <c r="AX15" s="123">
        <v>0</v>
      </c>
      <c r="AY15" s="123">
        <v>0</v>
      </c>
      <c r="AZ15" s="123"/>
      <c r="BA15" s="123">
        <v>3218</v>
      </c>
      <c r="BB15" s="123">
        <v>0</v>
      </c>
      <c r="BC15" s="123">
        <v>3218</v>
      </c>
      <c r="BD15" s="123">
        <v>0</v>
      </c>
      <c r="BE15" s="123">
        <v>0</v>
      </c>
      <c r="BF15" s="123">
        <v>0</v>
      </c>
      <c r="BG15" s="123">
        <v>0</v>
      </c>
      <c r="BH15" s="123">
        <v>0</v>
      </c>
      <c r="BI15" s="123">
        <v>0</v>
      </c>
      <c r="BJ15" s="123"/>
      <c r="BK15" s="123">
        <v>9547</v>
      </c>
      <c r="BL15" s="123">
        <v>5000</v>
      </c>
      <c r="BM15" s="123">
        <v>4547</v>
      </c>
      <c r="BN15" s="123">
        <v>0</v>
      </c>
      <c r="BO15" s="123">
        <v>0</v>
      </c>
      <c r="BP15" s="123">
        <v>0</v>
      </c>
      <c r="BQ15" s="123">
        <v>0</v>
      </c>
      <c r="BR15" s="123">
        <v>0</v>
      </c>
      <c r="BS15" s="123">
        <v>0</v>
      </c>
      <c r="BT15" s="123"/>
      <c r="BU15" s="123">
        <v>5929</v>
      </c>
      <c r="BV15" s="123">
        <v>0</v>
      </c>
      <c r="BW15" s="123">
        <v>5929</v>
      </c>
      <c r="BX15" s="123">
        <v>0</v>
      </c>
      <c r="BY15" s="123">
        <v>0</v>
      </c>
      <c r="BZ15" s="123">
        <v>0</v>
      </c>
      <c r="CA15" s="123">
        <v>0</v>
      </c>
      <c r="CB15" s="122">
        <v>0</v>
      </c>
      <c r="CC15" s="349">
        <v>0</v>
      </c>
      <c r="CD15" s="152"/>
      <c r="CE15" s="122" t="s">
        <v>133</v>
      </c>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row>
    <row r="16" spans="2:214" ht="23.25" customHeight="1" thickBot="1">
      <c r="B16" s="1094"/>
      <c r="C16" s="1059"/>
      <c r="D16" s="1104"/>
      <c r="E16" s="1099"/>
      <c r="F16" s="1128"/>
      <c r="G16" s="1148"/>
      <c r="H16" s="1151"/>
      <c r="I16" s="1089"/>
      <c r="J16" s="1133"/>
      <c r="K16" s="1133"/>
      <c r="L16" s="1133"/>
      <c r="M16" s="1155"/>
      <c r="N16" s="1133"/>
      <c r="O16" s="1133"/>
      <c r="P16" s="1172"/>
      <c r="Q16" s="271" t="s">
        <v>165</v>
      </c>
      <c r="R16" s="272" t="s">
        <v>98</v>
      </c>
      <c r="S16" s="273" t="s">
        <v>13</v>
      </c>
      <c r="T16" s="274">
        <v>2243106</v>
      </c>
      <c r="U16" s="274">
        <v>10</v>
      </c>
      <c r="V16" s="275" t="s">
        <v>13</v>
      </c>
      <c r="W16" s="274" t="s">
        <v>166</v>
      </c>
      <c r="X16" s="274" t="s">
        <v>167</v>
      </c>
      <c r="Y16" s="274" t="s">
        <v>138</v>
      </c>
      <c r="Z16" s="276" t="s">
        <v>71</v>
      </c>
      <c r="AA16" s="334">
        <v>0</v>
      </c>
      <c r="AB16" s="219">
        <v>1</v>
      </c>
      <c r="AC16" s="766">
        <v>0.01</v>
      </c>
      <c r="AD16" s="766">
        <v>0.01</v>
      </c>
      <c r="AE16" s="219">
        <v>1</v>
      </c>
      <c r="AF16" s="219"/>
      <c r="AG16" s="219"/>
      <c r="AH16" s="219">
        <v>1</v>
      </c>
      <c r="AI16" s="219"/>
      <c r="AJ16" s="219"/>
      <c r="AK16" s="219">
        <v>1</v>
      </c>
      <c r="AL16" s="219"/>
      <c r="AM16" s="219"/>
      <c r="AN16" s="219">
        <v>1</v>
      </c>
      <c r="AO16" s="661"/>
      <c r="AP16" s="350">
        <v>120000</v>
      </c>
      <c r="AQ16" s="316">
        <v>40000</v>
      </c>
      <c r="AR16" s="316"/>
      <c r="AS16" s="316">
        <v>0</v>
      </c>
      <c r="AT16" s="316">
        <v>0</v>
      </c>
      <c r="AU16" s="316">
        <v>0</v>
      </c>
      <c r="AV16" s="316">
        <v>0</v>
      </c>
      <c r="AW16" s="316">
        <v>0</v>
      </c>
      <c r="AX16" s="316">
        <v>0</v>
      </c>
      <c r="AY16" s="316">
        <v>40000</v>
      </c>
      <c r="AZ16" s="316"/>
      <c r="BA16" s="316">
        <v>25000</v>
      </c>
      <c r="BB16" s="316">
        <v>0</v>
      </c>
      <c r="BC16" s="316">
        <v>0</v>
      </c>
      <c r="BD16" s="316">
        <v>0</v>
      </c>
      <c r="BE16" s="316">
        <v>0</v>
      </c>
      <c r="BF16" s="316">
        <v>0</v>
      </c>
      <c r="BG16" s="316">
        <v>0</v>
      </c>
      <c r="BH16" s="316">
        <v>0</v>
      </c>
      <c r="BI16" s="316">
        <v>25000</v>
      </c>
      <c r="BJ16" s="316"/>
      <c r="BK16" s="316">
        <v>25000</v>
      </c>
      <c r="BL16" s="316">
        <v>0</v>
      </c>
      <c r="BM16" s="316">
        <v>0</v>
      </c>
      <c r="BN16" s="316">
        <v>0</v>
      </c>
      <c r="BO16" s="316">
        <v>0</v>
      </c>
      <c r="BP16" s="316">
        <v>0</v>
      </c>
      <c r="BQ16" s="316">
        <v>0</v>
      </c>
      <c r="BR16" s="316">
        <v>0</v>
      </c>
      <c r="BS16" s="316">
        <v>25000</v>
      </c>
      <c r="BT16" s="316"/>
      <c r="BU16" s="316">
        <v>30000</v>
      </c>
      <c r="BV16" s="316">
        <v>5000</v>
      </c>
      <c r="BW16" s="316">
        <v>0</v>
      </c>
      <c r="BX16" s="316">
        <v>0</v>
      </c>
      <c r="BY16" s="316">
        <v>0</v>
      </c>
      <c r="BZ16" s="316">
        <v>0</v>
      </c>
      <c r="CA16" s="316">
        <v>0</v>
      </c>
      <c r="CB16" s="351">
        <v>0</v>
      </c>
      <c r="CC16" s="352">
        <v>25000</v>
      </c>
      <c r="CD16" s="152"/>
      <c r="CE16" s="122" t="s">
        <v>133</v>
      </c>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row>
    <row r="17" spans="2:214" ht="23.25" customHeight="1">
      <c r="B17" s="1094"/>
      <c r="C17" s="1059"/>
      <c r="D17" s="1104"/>
      <c r="E17" s="1139" t="s">
        <v>246</v>
      </c>
      <c r="F17" s="1108"/>
      <c r="G17" s="1156" t="s">
        <v>140</v>
      </c>
      <c r="H17" s="1106" t="s">
        <v>248</v>
      </c>
      <c r="I17" s="1129">
        <v>3</v>
      </c>
      <c r="J17" s="1095" t="s">
        <v>524</v>
      </c>
      <c r="K17" s="1095" t="s">
        <v>525</v>
      </c>
      <c r="L17" s="1095"/>
      <c r="M17" s="1158">
        <v>100</v>
      </c>
      <c r="N17" s="1095"/>
      <c r="O17" s="1095">
        <v>50</v>
      </c>
      <c r="P17" s="1168">
        <v>100</v>
      </c>
      <c r="Q17" s="229" t="s">
        <v>168</v>
      </c>
      <c r="R17" s="277" t="s">
        <v>99</v>
      </c>
      <c r="S17" s="278" t="s">
        <v>9</v>
      </c>
      <c r="T17" s="279">
        <v>2231101</v>
      </c>
      <c r="U17" s="230">
        <v>11</v>
      </c>
      <c r="V17" s="280" t="s">
        <v>9</v>
      </c>
      <c r="W17" s="281" t="s">
        <v>142</v>
      </c>
      <c r="X17" s="281" t="s">
        <v>141</v>
      </c>
      <c r="Y17" s="281" t="s">
        <v>70</v>
      </c>
      <c r="Z17" s="282" t="s">
        <v>71</v>
      </c>
      <c r="AA17" s="335">
        <v>4068</v>
      </c>
      <c r="AB17" s="336">
        <v>608</v>
      </c>
      <c r="AC17" s="767">
        <v>0.01</v>
      </c>
      <c r="AD17" s="767">
        <v>0.02</v>
      </c>
      <c r="AE17" s="281">
        <v>152</v>
      </c>
      <c r="AF17" s="281"/>
      <c r="AG17" s="281"/>
      <c r="AH17" s="281">
        <v>304</v>
      </c>
      <c r="AI17" s="281"/>
      <c r="AJ17" s="281"/>
      <c r="AK17" s="281">
        <v>456</v>
      </c>
      <c r="AL17" s="281"/>
      <c r="AM17" s="281"/>
      <c r="AN17" s="281">
        <v>608</v>
      </c>
      <c r="AO17" s="277"/>
      <c r="AP17" s="353">
        <v>2330685</v>
      </c>
      <c r="AQ17" s="337">
        <v>623296</v>
      </c>
      <c r="AR17" s="337"/>
      <c r="AS17" s="337">
        <v>525923</v>
      </c>
      <c r="AT17" s="337">
        <v>0</v>
      </c>
      <c r="AU17" s="337">
        <v>0</v>
      </c>
      <c r="AV17" s="337">
        <v>0</v>
      </c>
      <c r="AW17" s="337">
        <v>0</v>
      </c>
      <c r="AX17" s="337">
        <v>0</v>
      </c>
      <c r="AY17" s="337">
        <v>97373</v>
      </c>
      <c r="AZ17" s="337"/>
      <c r="BA17" s="337">
        <v>546960</v>
      </c>
      <c r="BB17" s="337">
        <v>0</v>
      </c>
      <c r="BC17" s="337">
        <v>546960</v>
      </c>
      <c r="BD17" s="337">
        <v>0</v>
      </c>
      <c r="BE17" s="337">
        <v>0</v>
      </c>
      <c r="BF17" s="337">
        <v>0</v>
      </c>
      <c r="BG17" s="337">
        <v>0</v>
      </c>
      <c r="BH17" s="337">
        <v>0</v>
      </c>
      <c r="BI17" s="337">
        <v>0</v>
      </c>
      <c r="BJ17" s="337">
        <v>0</v>
      </c>
      <c r="BK17" s="337">
        <v>568838</v>
      </c>
      <c r="BL17" s="337">
        <v>0</v>
      </c>
      <c r="BM17" s="337">
        <v>568838</v>
      </c>
      <c r="BN17" s="337">
        <v>0</v>
      </c>
      <c r="BO17" s="337">
        <v>0</v>
      </c>
      <c r="BP17" s="337">
        <v>0</v>
      </c>
      <c r="BQ17" s="337">
        <v>0</v>
      </c>
      <c r="BR17" s="337">
        <v>0</v>
      </c>
      <c r="BS17" s="337">
        <v>0</v>
      </c>
      <c r="BT17" s="337"/>
      <c r="BU17" s="337">
        <v>591591</v>
      </c>
      <c r="BV17" s="337">
        <v>0</v>
      </c>
      <c r="BW17" s="337">
        <v>591591</v>
      </c>
      <c r="BX17" s="337">
        <v>0</v>
      </c>
      <c r="BY17" s="337">
        <v>0</v>
      </c>
      <c r="BZ17" s="337">
        <v>0</v>
      </c>
      <c r="CA17" s="337">
        <v>0</v>
      </c>
      <c r="CB17" s="338">
        <v>0</v>
      </c>
      <c r="CC17" s="339">
        <v>0</v>
      </c>
      <c r="CD17" s="333"/>
      <c r="CE17" s="125" t="s">
        <v>184</v>
      </c>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row>
    <row r="18" spans="2:214" ht="23.25" customHeight="1" thickBot="1">
      <c r="B18" s="1094"/>
      <c r="C18" s="1059"/>
      <c r="D18" s="1104"/>
      <c r="E18" s="1141"/>
      <c r="F18" s="1109"/>
      <c r="G18" s="1157"/>
      <c r="H18" s="1107"/>
      <c r="I18" s="1130"/>
      <c r="J18" s="1096"/>
      <c r="K18" s="1096"/>
      <c r="L18" s="1096"/>
      <c r="M18" s="1159"/>
      <c r="N18" s="1096"/>
      <c r="O18" s="1096"/>
      <c r="P18" s="1169"/>
      <c r="Q18" s="283" t="s">
        <v>173</v>
      </c>
      <c r="R18" s="284" t="s">
        <v>100</v>
      </c>
      <c r="S18" s="285"/>
      <c r="T18" s="286">
        <v>2232101</v>
      </c>
      <c r="U18" s="286">
        <v>12</v>
      </c>
      <c r="V18" s="287"/>
      <c r="W18" s="232" t="s">
        <v>169</v>
      </c>
      <c r="X18" s="288">
        <v>1</v>
      </c>
      <c r="Y18" s="232" t="s">
        <v>70</v>
      </c>
      <c r="Z18" s="233" t="s">
        <v>71</v>
      </c>
      <c r="AA18" s="231">
        <v>3741</v>
      </c>
      <c r="AB18" s="232">
        <v>935</v>
      </c>
      <c r="AC18" s="835">
        <v>0.01</v>
      </c>
      <c r="AD18" s="768">
        <v>0.02</v>
      </c>
      <c r="AE18" s="286">
        <v>233</v>
      </c>
      <c r="AF18" s="286"/>
      <c r="AG18" s="286"/>
      <c r="AH18" s="286">
        <v>466</v>
      </c>
      <c r="AI18" s="286"/>
      <c r="AJ18" s="286"/>
      <c r="AK18" s="286">
        <v>699</v>
      </c>
      <c r="AL18" s="286"/>
      <c r="AM18" s="286"/>
      <c r="AN18" s="286">
        <v>935</v>
      </c>
      <c r="AO18" s="284"/>
      <c r="AP18" s="354">
        <v>107927</v>
      </c>
      <c r="AQ18" s="340">
        <v>26606</v>
      </c>
      <c r="AR18" s="340"/>
      <c r="AS18" s="340">
        <v>25049</v>
      </c>
      <c r="AT18" s="340">
        <v>0</v>
      </c>
      <c r="AU18" s="340">
        <v>0</v>
      </c>
      <c r="AV18" s="340">
        <v>0</v>
      </c>
      <c r="AW18" s="340">
        <v>0</v>
      </c>
      <c r="AX18" s="340">
        <v>0</v>
      </c>
      <c r="AY18" s="340">
        <v>1557</v>
      </c>
      <c r="AZ18" s="340"/>
      <c r="BA18" s="340">
        <v>26051</v>
      </c>
      <c r="BB18" s="340">
        <v>0</v>
      </c>
      <c r="BC18" s="340">
        <v>26051</v>
      </c>
      <c r="BD18" s="340">
        <v>0</v>
      </c>
      <c r="BE18" s="340">
        <v>0</v>
      </c>
      <c r="BF18" s="340">
        <v>0</v>
      </c>
      <c r="BG18" s="340">
        <v>0</v>
      </c>
      <c r="BH18" s="340">
        <v>0</v>
      </c>
      <c r="BI18" s="340">
        <v>0</v>
      </c>
      <c r="BJ18" s="340">
        <v>0</v>
      </c>
      <c r="BK18" s="340">
        <v>27093</v>
      </c>
      <c r="BL18" s="340">
        <v>0</v>
      </c>
      <c r="BM18" s="340">
        <v>27093</v>
      </c>
      <c r="BN18" s="340">
        <v>0</v>
      </c>
      <c r="BO18" s="340">
        <v>0</v>
      </c>
      <c r="BP18" s="340">
        <v>0</v>
      </c>
      <c r="BQ18" s="340">
        <v>0</v>
      </c>
      <c r="BR18" s="340">
        <v>0</v>
      </c>
      <c r="BS18" s="340">
        <v>0</v>
      </c>
      <c r="BT18" s="340"/>
      <c r="BU18" s="340">
        <v>28177</v>
      </c>
      <c r="BV18" s="340">
        <v>0</v>
      </c>
      <c r="BW18" s="340">
        <v>28177</v>
      </c>
      <c r="BX18" s="340">
        <v>0</v>
      </c>
      <c r="BY18" s="340">
        <v>0</v>
      </c>
      <c r="BZ18" s="340">
        <v>0</v>
      </c>
      <c r="CA18" s="340">
        <v>0</v>
      </c>
      <c r="CB18" s="341">
        <v>0</v>
      </c>
      <c r="CC18" s="342">
        <v>0</v>
      </c>
      <c r="CD18" s="333"/>
      <c r="CE18" s="125" t="s">
        <v>184</v>
      </c>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row>
    <row r="19" spans="2:214" ht="23.25" customHeight="1">
      <c r="B19" s="1094"/>
      <c r="C19" s="1059"/>
      <c r="D19" s="1104"/>
      <c r="E19" s="1139" t="s">
        <v>245</v>
      </c>
      <c r="F19" s="1110"/>
      <c r="G19" s="1134" t="s">
        <v>187</v>
      </c>
      <c r="H19" s="1137" t="s">
        <v>82</v>
      </c>
      <c r="I19" s="1220">
        <v>4</v>
      </c>
      <c r="J19" s="1121" t="s">
        <v>84</v>
      </c>
      <c r="K19" s="1121" t="s">
        <v>85</v>
      </c>
      <c r="L19" s="234"/>
      <c r="M19" s="1121">
        <v>100</v>
      </c>
      <c r="N19" s="1121"/>
      <c r="O19" s="1121">
        <v>50</v>
      </c>
      <c r="P19" s="1160">
        <v>100</v>
      </c>
      <c r="Q19" s="293" t="s">
        <v>171</v>
      </c>
      <c r="R19" s="294" t="s">
        <v>101</v>
      </c>
      <c r="S19" s="295" t="s">
        <v>3</v>
      </c>
      <c r="T19" s="294">
        <v>2211101</v>
      </c>
      <c r="U19" s="294">
        <v>13</v>
      </c>
      <c r="V19" s="296" t="s">
        <v>3</v>
      </c>
      <c r="W19" s="297" t="s">
        <v>505</v>
      </c>
      <c r="X19" s="297" t="s">
        <v>174</v>
      </c>
      <c r="Y19" s="297" t="s">
        <v>138</v>
      </c>
      <c r="Z19" s="298" t="s">
        <v>83</v>
      </c>
      <c r="AA19" s="292">
        <v>264</v>
      </c>
      <c r="AB19" s="146">
        <v>304</v>
      </c>
      <c r="AC19" s="769">
        <v>0.01</v>
      </c>
      <c r="AD19" s="769">
        <v>0.02</v>
      </c>
      <c r="AE19" s="207">
        <f>264+21</f>
        <v>285</v>
      </c>
      <c r="AF19" s="207"/>
      <c r="AG19" s="662"/>
      <c r="AH19" s="207">
        <f>285+10</f>
        <v>295</v>
      </c>
      <c r="AI19" s="207"/>
      <c r="AJ19" s="662"/>
      <c r="AK19" s="207">
        <f>295+9</f>
        <v>304</v>
      </c>
      <c r="AL19" s="207"/>
      <c r="AM19" s="662"/>
      <c r="AN19" s="207">
        <v>304</v>
      </c>
      <c r="AO19" s="663"/>
      <c r="AP19" s="362">
        <v>804657</v>
      </c>
      <c r="AQ19" s="363">
        <v>206260</v>
      </c>
      <c r="AR19" s="363">
        <v>60000</v>
      </c>
      <c r="AS19" s="363">
        <v>40000</v>
      </c>
      <c r="AT19" s="363">
        <v>0</v>
      </c>
      <c r="AU19" s="363">
        <v>0</v>
      </c>
      <c r="AV19" s="363">
        <v>0</v>
      </c>
      <c r="AW19" s="363">
        <v>0</v>
      </c>
      <c r="AX19" s="363">
        <v>106259</v>
      </c>
      <c r="AY19" s="363">
        <v>0</v>
      </c>
      <c r="AZ19" s="363">
        <v>0</v>
      </c>
      <c r="BA19" s="363">
        <v>205000</v>
      </c>
      <c r="BB19" s="363">
        <v>65000</v>
      </c>
      <c r="BC19" s="363">
        <v>40000</v>
      </c>
      <c r="BD19" s="363">
        <v>0</v>
      </c>
      <c r="BE19" s="363">
        <v>0</v>
      </c>
      <c r="BF19" s="363">
        <v>0</v>
      </c>
      <c r="BG19" s="363">
        <v>0</v>
      </c>
      <c r="BH19" s="363">
        <v>100000</v>
      </c>
      <c r="BI19" s="363">
        <v>0</v>
      </c>
      <c r="BJ19" s="363"/>
      <c r="BK19" s="363">
        <v>195939</v>
      </c>
      <c r="BL19" s="363">
        <v>55939</v>
      </c>
      <c r="BM19" s="363">
        <v>40000</v>
      </c>
      <c r="BN19" s="363">
        <v>0</v>
      </c>
      <c r="BO19" s="363">
        <v>0</v>
      </c>
      <c r="BP19" s="363">
        <v>0</v>
      </c>
      <c r="BQ19" s="363">
        <v>0</v>
      </c>
      <c r="BR19" s="363">
        <v>100000</v>
      </c>
      <c r="BS19" s="363">
        <v>0</v>
      </c>
      <c r="BT19" s="363"/>
      <c r="BU19" s="363">
        <v>197457</v>
      </c>
      <c r="BV19" s="363">
        <v>57457</v>
      </c>
      <c r="BW19" s="363">
        <v>40000</v>
      </c>
      <c r="BX19" s="363">
        <v>0</v>
      </c>
      <c r="BY19" s="363">
        <v>0</v>
      </c>
      <c r="BZ19" s="363">
        <v>0</v>
      </c>
      <c r="CA19" s="363">
        <v>0</v>
      </c>
      <c r="CB19" s="363">
        <v>100000</v>
      </c>
      <c r="CC19" s="364">
        <v>0</v>
      </c>
      <c r="CD19" s="355"/>
      <c r="CE19" s="128" t="s">
        <v>89</v>
      </c>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row>
    <row r="20" spans="2:214" s="1" customFormat="1" ht="23.25" customHeight="1">
      <c r="B20" s="1094"/>
      <c r="C20" s="1059"/>
      <c r="D20" s="1104"/>
      <c r="E20" s="1140"/>
      <c r="F20" s="1110"/>
      <c r="G20" s="1135"/>
      <c r="H20" s="1138"/>
      <c r="I20" s="1222"/>
      <c r="J20" s="1152"/>
      <c r="K20" s="1152"/>
      <c r="L20" s="132"/>
      <c r="M20" s="1152"/>
      <c r="N20" s="1152"/>
      <c r="O20" s="1152"/>
      <c r="P20" s="1161"/>
      <c r="Q20" s="299" t="s">
        <v>172</v>
      </c>
      <c r="R20" s="127" t="s">
        <v>102</v>
      </c>
      <c r="S20" s="202" t="s">
        <v>5</v>
      </c>
      <c r="T20" s="142">
        <v>2221101</v>
      </c>
      <c r="U20" s="127">
        <v>14</v>
      </c>
      <c r="V20" s="203" t="s">
        <v>5</v>
      </c>
      <c r="W20" s="136" t="s">
        <v>86</v>
      </c>
      <c r="X20" s="135">
        <v>1</v>
      </c>
      <c r="Y20" s="136" t="s">
        <v>138</v>
      </c>
      <c r="Z20" s="300" t="s">
        <v>83</v>
      </c>
      <c r="AA20" s="290">
        <v>752</v>
      </c>
      <c r="AB20" s="136">
        <v>752</v>
      </c>
      <c r="AC20" s="770">
        <v>0.01</v>
      </c>
      <c r="AD20" s="770">
        <v>0.02</v>
      </c>
      <c r="AE20" s="136">
        <v>752</v>
      </c>
      <c r="AF20" s="665"/>
      <c r="AG20" s="664"/>
      <c r="AH20" s="136">
        <v>752</v>
      </c>
      <c r="AI20" s="665"/>
      <c r="AJ20" s="664"/>
      <c r="AK20" s="136">
        <v>752</v>
      </c>
      <c r="AL20" s="665"/>
      <c r="AM20" s="664"/>
      <c r="AN20" s="136">
        <v>752</v>
      </c>
      <c r="AO20" s="666"/>
      <c r="AP20" s="365">
        <v>222689</v>
      </c>
      <c r="AQ20" s="134">
        <v>56261</v>
      </c>
      <c r="AR20" s="137">
        <v>40000</v>
      </c>
      <c r="AS20" s="137">
        <v>14301</v>
      </c>
      <c r="AT20" s="137">
        <v>0</v>
      </c>
      <c r="AU20" s="137">
        <v>0</v>
      </c>
      <c r="AV20" s="137">
        <v>0</v>
      </c>
      <c r="AW20" s="137">
        <v>0</v>
      </c>
      <c r="AX20" s="137">
        <v>0</v>
      </c>
      <c r="AY20" s="137">
        <v>1960</v>
      </c>
      <c r="AZ20" s="134"/>
      <c r="BA20" s="134">
        <v>54873</v>
      </c>
      <c r="BB20" s="137">
        <v>40000</v>
      </c>
      <c r="BC20" s="137">
        <v>14873</v>
      </c>
      <c r="BD20" s="137">
        <v>0</v>
      </c>
      <c r="BE20" s="137">
        <v>0</v>
      </c>
      <c r="BF20" s="137">
        <v>0</v>
      </c>
      <c r="BG20" s="137">
        <v>0</v>
      </c>
      <c r="BH20" s="137">
        <v>0</v>
      </c>
      <c r="BI20" s="137">
        <v>0</v>
      </c>
      <c r="BJ20" s="134"/>
      <c r="BK20" s="134">
        <v>55.468</v>
      </c>
      <c r="BL20" s="137">
        <v>40000</v>
      </c>
      <c r="BM20" s="137">
        <v>15468</v>
      </c>
      <c r="BN20" s="137">
        <v>0</v>
      </c>
      <c r="BO20" s="137">
        <v>0</v>
      </c>
      <c r="BP20" s="137">
        <v>0</v>
      </c>
      <c r="BQ20" s="137">
        <v>0</v>
      </c>
      <c r="BR20" s="137">
        <v>0</v>
      </c>
      <c r="BS20" s="137">
        <v>0</v>
      </c>
      <c r="BT20" s="134"/>
      <c r="BU20" s="134">
        <v>56087</v>
      </c>
      <c r="BV20" s="137">
        <v>40000</v>
      </c>
      <c r="BW20" s="137">
        <v>16087</v>
      </c>
      <c r="BX20" s="137">
        <v>0</v>
      </c>
      <c r="BY20" s="137">
        <v>0</v>
      </c>
      <c r="BZ20" s="137">
        <v>0</v>
      </c>
      <c r="CA20" s="137">
        <v>0</v>
      </c>
      <c r="CB20" s="137">
        <v>0</v>
      </c>
      <c r="CC20" s="366">
        <v>0</v>
      </c>
      <c r="CD20" s="356"/>
      <c r="CE20" s="133" t="s">
        <v>89</v>
      </c>
      <c r="CF20" s="117"/>
      <c r="CG20" s="117"/>
      <c r="CH20" s="117"/>
      <c r="CI20" s="117"/>
      <c r="CJ20" s="117"/>
      <c r="CK20" s="117"/>
      <c r="CL20" s="117"/>
      <c r="CM20" s="117"/>
      <c r="CN20" s="117"/>
      <c r="CO20" s="117"/>
      <c r="CP20" s="117"/>
      <c r="CQ20" s="117"/>
      <c r="CR20" s="117"/>
      <c r="CS20" s="117"/>
      <c r="CT20" s="117"/>
      <c r="CU20" s="117"/>
      <c r="CV20" s="117"/>
      <c r="CW20" s="117"/>
      <c r="CX20" s="117"/>
      <c r="CY20" s="117"/>
      <c r="CZ20" s="117"/>
      <c r="DA20" s="117"/>
      <c r="DB20" s="117"/>
      <c r="DC20" s="117"/>
      <c r="DD20" s="117"/>
      <c r="DE20" s="117"/>
      <c r="DF20" s="117"/>
      <c r="DG20" s="117"/>
      <c r="DH20" s="117"/>
      <c r="DI20" s="117"/>
      <c r="DJ20" s="117"/>
      <c r="DK20" s="117"/>
      <c r="DL20" s="117"/>
      <c r="DM20" s="117"/>
      <c r="DN20" s="117"/>
      <c r="DO20" s="117"/>
      <c r="DP20" s="117"/>
      <c r="DQ20" s="117"/>
      <c r="DR20" s="117"/>
      <c r="DS20" s="117"/>
      <c r="DT20" s="117"/>
      <c r="DU20" s="117"/>
      <c r="DV20" s="117"/>
      <c r="DW20" s="117"/>
      <c r="DX20" s="117"/>
      <c r="DY20" s="117"/>
      <c r="DZ20" s="117"/>
      <c r="EA20" s="117"/>
      <c r="EB20" s="117"/>
      <c r="EC20" s="117"/>
      <c r="ED20" s="117"/>
      <c r="EE20" s="117"/>
      <c r="EF20" s="117"/>
      <c r="EG20" s="117"/>
      <c r="EH20" s="117"/>
      <c r="EI20" s="117"/>
      <c r="EJ20" s="117"/>
      <c r="EK20" s="117"/>
      <c r="EL20" s="117"/>
      <c r="EM20" s="117"/>
      <c r="EN20" s="117"/>
      <c r="EO20" s="117"/>
      <c r="EP20" s="117"/>
      <c r="EQ20" s="117"/>
      <c r="ER20" s="117"/>
      <c r="ES20" s="117"/>
      <c r="ET20" s="117"/>
      <c r="EU20" s="117"/>
      <c r="EV20" s="117"/>
      <c r="EW20" s="117"/>
      <c r="EX20" s="117"/>
      <c r="EY20" s="117"/>
      <c r="EZ20" s="117"/>
      <c r="FA20" s="117"/>
      <c r="FB20" s="117"/>
      <c r="FC20" s="117"/>
      <c r="FD20" s="117"/>
      <c r="FE20" s="117"/>
      <c r="FF20" s="117"/>
      <c r="FG20" s="117"/>
      <c r="FH20" s="117"/>
      <c r="FI20" s="117"/>
      <c r="FJ20" s="117"/>
      <c r="FK20" s="117"/>
      <c r="FL20" s="117"/>
      <c r="FM20" s="117"/>
      <c r="FN20" s="117"/>
      <c r="FO20" s="117"/>
      <c r="FP20" s="117"/>
      <c r="FQ20" s="117"/>
      <c r="FR20" s="117"/>
      <c r="FS20" s="117"/>
      <c r="FT20" s="117"/>
      <c r="FU20" s="117"/>
      <c r="FV20" s="117"/>
      <c r="FW20" s="117"/>
      <c r="FX20" s="117"/>
      <c r="FY20" s="117"/>
      <c r="FZ20" s="117"/>
      <c r="GA20" s="117"/>
      <c r="GB20" s="117"/>
      <c r="GC20" s="117"/>
      <c r="GD20" s="117"/>
      <c r="GE20" s="117"/>
      <c r="GF20" s="117"/>
      <c r="GG20" s="117"/>
      <c r="GH20" s="117"/>
      <c r="GI20" s="117"/>
      <c r="GJ20" s="117"/>
      <c r="GK20" s="117"/>
      <c r="GL20" s="117"/>
      <c r="GM20" s="117"/>
      <c r="GN20" s="117"/>
      <c r="GO20" s="117"/>
      <c r="GP20" s="117"/>
      <c r="GQ20" s="117"/>
      <c r="GR20" s="117"/>
      <c r="GS20" s="117"/>
      <c r="GT20" s="117"/>
      <c r="GU20" s="117"/>
      <c r="GV20" s="117"/>
      <c r="GW20" s="117"/>
      <c r="GX20" s="117"/>
      <c r="GY20" s="117"/>
      <c r="GZ20" s="117"/>
      <c r="HA20" s="117"/>
      <c r="HB20" s="117"/>
      <c r="HC20" s="117"/>
      <c r="HD20" s="117"/>
      <c r="HE20" s="117"/>
      <c r="HF20" s="117"/>
    </row>
    <row r="21" spans="2:214" s="1" customFormat="1" ht="23.25" customHeight="1">
      <c r="B21" s="1094"/>
      <c r="C21" s="1059"/>
      <c r="D21" s="1104"/>
      <c r="E21" s="1140"/>
      <c r="F21" s="1110"/>
      <c r="G21" s="1135"/>
      <c r="H21" s="1138"/>
      <c r="I21" s="1222"/>
      <c r="J21" s="1152"/>
      <c r="K21" s="1152"/>
      <c r="L21" s="132"/>
      <c r="M21" s="1152"/>
      <c r="N21" s="1152"/>
      <c r="O21" s="1152"/>
      <c r="P21" s="1161"/>
      <c r="Q21" s="301" t="s">
        <v>175</v>
      </c>
      <c r="R21" s="131" t="s">
        <v>103</v>
      </c>
      <c r="S21" s="204" t="s">
        <v>4</v>
      </c>
      <c r="T21" s="130">
        <v>2211102</v>
      </c>
      <c r="U21" s="131">
        <v>15</v>
      </c>
      <c r="V21" s="204" t="s">
        <v>4</v>
      </c>
      <c r="W21" s="130" t="s">
        <v>87</v>
      </c>
      <c r="X21" s="130" t="s">
        <v>88</v>
      </c>
      <c r="Y21" s="130" t="s">
        <v>138</v>
      </c>
      <c r="Z21" s="302" t="s">
        <v>83</v>
      </c>
      <c r="AA21" s="289">
        <v>0</v>
      </c>
      <c r="AB21" s="130">
        <v>12</v>
      </c>
      <c r="AC21" s="837">
        <v>0.005</v>
      </c>
      <c r="AD21" s="771">
        <v>0</v>
      </c>
      <c r="AE21" s="130">
        <v>3</v>
      </c>
      <c r="AF21" s="130"/>
      <c r="AG21" s="667"/>
      <c r="AH21" s="130">
        <v>6</v>
      </c>
      <c r="AI21" s="130"/>
      <c r="AJ21" s="667"/>
      <c r="AK21" s="130">
        <v>9</v>
      </c>
      <c r="AL21" s="130"/>
      <c r="AM21" s="667"/>
      <c r="AN21" s="130">
        <v>12</v>
      </c>
      <c r="AO21" s="668"/>
      <c r="AP21" s="367">
        <v>0</v>
      </c>
      <c r="AQ21" s="129">
        <v>0</v>
      </c>
      <c r="AR21" s="138">
        <v>0</v>
      </c>
      <c r="AS21" s="138">
        <v>0</v>
      </c>
      <c r="AT21" s="138">
        <v>0</v>
      </c>
      <c r="AU21" s="138">
        <v>0</v>
      </c>
      <c r="AV21" s="138">
        <v>0</v>
      </c>
      <c r="AW21" s="138">
        <v>0</v>
      </c>
      <c r="AX21" s="138">
        <v>0</v>
      </c>
      <c r="AY21" s="138">
        <v>0</v>
      </c>
      <c r="AZ21" s="129"/>
      <c r="BA21" s="138">
        <v>0</v>
      </c>
      <c r="BB21" s="138">
        <v>0</v>
      </c>
      <c r="BC21" s="138">
        <v>0</v>
      </c>
      <c r="BD21" s="138">
        <v>0</v>
      </c>
      <c r="BE21" s="138">
        <v>0</v>
      </c>
      <c r="BF21" s="138">
        <v>0</v>
      </c>
      <c r="BG21" s="138">
        <v>0</v>
      </c>
      <c r="BH21" s="138">
        <v>0</v>
      </c>
      <c r="BI21" s="138">
        <v>0</v>
      </c>
      <c r="BJ21" s="129"/>
      <c r="BK21" s="138">
        <v>0</v>
      </c>
      <c r="BL21" s="138">
        <v>0</v>
      </c>
      <c r="BM21" s="138">
        <v>0</v>
      </c>
      <c r="BN21" s="138">
        <v>0</v>
      </c>
      <c r="BO21" s="138">
        <v>0</v>
      </c>
      <c r="BP21" s="138">
        <v>0</v>
      </c>
      <c r="BQ21" s="138">
        <v>0</v>
      </c>
      <c r="BR21" s="138">
        <v>0</v>
      </c>
      <c r="BS21" s="138">
        <v>0</v>
      </c>
      <c r="BT21" s="129"/>
      <c r="BU21" s="138">
        <v>0</v>
      </c>
      <c r="BV21" s="138">
        <v>0</v>
      </c>
      <c r="BW21" s="138">
        <v>0</v>
      </c>
      <c r="BX21" s="138">
        <v>0</v>
      </c>
      <c r="BY21" s="138">
        <v>0</v>
      </c>
      <c r="BZ21" s="138">
        <v>0</v>
      </c>
      <c r="CA21" s="138">
        <v>0</v>
      </c>
      <c r="CB21" s="138">
        <v>0</v>
      </c>
      <c r="CC21" s="368">
        <v>0</v>
      </c>
      <c r="CD21" s="357"/>
      <c r="CE21" s="128" t="s">
        <v>89</v>
      </c>
      <c r="CF21" s="117"/>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c r="EF21" s="117"/>
      <c r="EG21" s="117"/>
      <c r="EH21" s="117"/>
      <c r="EI21" s="117"/>
      <c r="EJ21" s="117"/>
      <c r="EK21" s="117"/>
      <c r="EL21" s="117"/>
      <c r="EM21" s="117"/>
      <c r="EN21" s="117"/>
      <c r="EO21" s="117"/>
      <c r="EP21" s="117"/>
      <c r="EQ21" s="117"/>
      <c r="ER21" s="117"/>
      <c r="ES21" s="117"/>
      <c r="ET21" s="117"/>
      <c r="EU21" s="117"/>
      <c r="EV21" s="117"/>
      <c r="EW21" s="117"/>
      <c r="EX21" s="117"/>
      <c r="EY21" s="117"/>
      <c r="EZ21" s="117"/>
      <c r="FA21" s="117"/>
      <c r="FB21" s="117"/>
      <c r="FC21" s="117"/>
      <c r="FD21" s="117"/>
      <c r="FE21" s="117"/>
      <c r="FF21" s="117"/>
      <c r="FG21" s="117"/>
      <c r="FH21" s="117"/>
      <c r="FI21" s="117"/>
      <c r="FJ21" s="117"/>
      <c r="FK21" s="117"/>
      <c r="FL21" s="117"/>
      <c r="FM21" s="117"/>
      <c r="FN21" s="117"/>
      <c r="FO21" s="117"/>
      <c r="FP21" s="117"/>
      <c r="FQ21" s="117"/>
      <c r="FR21" s="117"/>
      <c r="FS21" s="117"/>
      <c r="FT21" s="117"/>
      <c r="FU21" s="117"/>
      <c r="FV21" s="117"/>
      <c r="FW21" s="117"/>
      <c r="FX21" s="117"/>
      <c r="FY21" s="117"/>
      <c r="FZ21" s="117"/>
      <c r="GA21" s="117"/>
      <c r="GB21" s="117"/>
      <c r="GC21" s="117"/>
      <c r="GD21" s="117"/>
      <c r="GE21" s="117"/>
      <c r="GF21" s="117"/>
      <c r="GG21" s="117"/>
      <c r="GH21" s="117"/>
      <c r="GI21" s="117"/>
      <c r="GJ21" s="117"/>
      <c r="GK21" s="117"/>
      <c r="GL21" s="117"/>
      <c r="GM21" s="117"/>
      <c r="GN21" s="117"/>
      <c r="GO21" s="117"/>
      <c r="GP21" s="117"/>
      <c r="GQ21" s="117"/>
      <c r="GR21" s="117"/>
      <c r="GS21" s="117"/>
      <c r="GT21" s="117"/>
      <c r="GU21" s="117"/>
      <c r="GV21" s="117"/>
      <c r="GW21" s="117"/>
      <c r="GX21" s="117"/>
      <c r="GY21" s="117"/>
      <c r="GZ21" s="117"/>
      <c r="HA21" s="117"/>
      <c r="HB21" s="117"/>
      <c r="HC21" s="117"/>
      <c r="HD21" s="117"/>
      <c r="HE21" s="117"/>
      <c r="HF21" s="117"/>
    </row>
    <row r="22" spans="2:214" s="1" customFormat="1" ht="23.25" customHeight="1">
      <c r="B22" s="1094"/>
      <c r="C22" s="1059"/>
      <c r="D22" s="1104"/>
      <c r="E22" s="1140"/>
      <c r="F22" s="1110"/>
      <c r="G22" s="1135"/>
      <c r="H22" s="1138"/>
      <c r="I22" s="1222"/>
      <c r="J22" s="1152"/>
      <c r="K22" s="1152"/>
      <c r="L22" s="132"/>
      <c r="M22" s="1152"/>
      <c r="N22" s="1152"/>
      <c r="O22" s="1152"/>
      <c r="P22" s="1161"/>
      <c r="Q22" s="301" t="s">
        <v>177</v>
      </c>
      <c r="R22" s="131" t="s">
        <v>104</v>
      </c>
      <c r="S22" s="204" t="s">
        <v>8</v>
      </c>
      <c r="T22" s="130">
        <v>2211103</v>
      </c>
      <c r="U22" s="131">
        <v>16</v>
      </c>
      <c r="V22" s="204" t="s">
        <v>8</v>
      </c>
      <c r="W22" s="130" t="s">
        <v>90</v>
      </c>
      <c r="X22" s="130" t="s">
        <v>91</v>
      </c>
      <c r="Y22" s="748" t="s">
        <v>70</v>
      </c>
      <c r="Z22" s="302" t="s">
        <v>83</v>
      </c>
      <c r="AA22" s="289">
        <v>49</v>
      </c>
      <c r="AB22" s="130">
        <v>3</v>
      </c>
      <c r="AC22" s="837">
        <v>0.005</v>
      </c>
      <c r="AD22" s="771">
        <v>0</v>
      </c>
      <c r="AE22" s="130">
        <v>0</v>
      </c>
      <c r="AF22" s="130"/>
      <c r="AG22" s="669"/>
      <c r="AH22" s="130">
        <v>0</v>
      </c>
      <c r="AI22" s="130"/>
      <c r="AJ22" s="669"/>
      <c r="AK22" s="130">
        <v>2</v>
      </c>
      <c r="AL22" s="130"/>
      <c r="AM22" s="669"/>
      <c r="AN22" s="130">
        <v>3</v>
      </c>
      <c r="AO22" s="668"/>
      <c r="AP22" s="369">
        <v>4000</v>
      </c>
      <c r="AQ22" s="139">
        <v>0</v>
      </c>
      <c r="AR22" s="140">
        <v>0</v>
      </c>
      <c r="AS22" s="140">
        <v>0</v>
      </c>
      <c r="AT22" s="140">
        <v>0</v>
      </c>
      <c r="AU22" s="140">
        <v>0</v>
      </c>
      <c r="AV22" s="140">
        <v>0</v>
      </c>
      <c r="AW22" s="140">
        <v>0</v>
      </c>
      <c r="AX22" s="140">
        <v>0</v>
      </c>
      <c r="AY22" s="140">
        <v>0</v>
      </c>
      <c r="AZ22" s="139"/>
      <c r="BA22" s="140">
        <v>0</v>
      </c>
      <c r="BB22" s="140">
        <v>0</v>
      </c>
      <c r="BC22" s="140">
        <v>0</v>
      </c>
      <c r="BD22" s="140">
        <v>0</v>
      </c>
      <c r="BE22" s="140">
        <v>0</v>
      </c>
      <c r="BF22" s="140">
        <v>0</v>
      </c>
      <c r="BG22" s="140">
        <v>0</v>
      </c>
      <c r="BH22" s="140">
        <v>0</v>
      </c>
      <c r="BI22" s="140">
        <v>0</v>
      </c>
      <c r="BJ22" s="139"/>
      <c r="BK22" s="140">
        <v>2000</v>
      </c>
      <c r="BL22" s="140">
        <v>2000</v>
      </c>
      <c r="BM22" s="140">
        <v>0</v>
      </c>
      <c r="BN22" s="140">
        <v>0</v>
      </c>
      <c r="BO22" s="140">
        <v>0</v>
      </c>
      <c r="BP22" s="140">
        <v>0</v>
      </c>
      <c r="BQ22" s="140">
        <v>0</v>
      </c>
      <c r="BR22" s="140">
        <v>0</v>
      </c>
      <c r="BS22" s="140">
        <v>0</v>
      </c>
      <c r="BT22" s="139"/>
      <c r="BU22" s="140">
        <v>2000</v>
      </c>
      <c r="BV22" s="140">
        <v>2000</v>
      </c>
      <c r="BW22" s="140">
        <v>0</v>
      </c>
      <c r="BX22" s="140">
        <v>0</v>
      </c>
      <c r="BY22" s="140">
        <v>0</v>
      </c>
      <c r="BZ22" s="140">
        <v>0</v>
      </c>
      <c r="CA22" s="140">
        <v>0</v>
      </c>
      <c r="CB22" s="140">
        <v>0</v>
      </c>
      <c r="CC22" s="370">
        <v>0</v>
      </c>
      <c r="CD22" s="358"/>
      <c r="CE22" s="141" t="s">
        <v>89</v>
      </c>
      <c r="CF22" s="117"/>
      <c r="CG22" s="117"/>
      <c r="CH22" s="117"/>
      <c r="CI22" s="117"/>
      <c r="CJ22" s="117"/>
      <c r="CK22" s="117"/>
      <c r="CL22" s="117"/>
      <c r="CM22" s="117"/>
      <c r="CN22" s="117"/>
      <c r="CO22" s="117"/>
      <c r="CP22" s="117"/>
      <c r="CQ22" s="117"/>
      <c r="CR22" s="117"/>
      <c r="CS22" s="117"/>
      <c r="CT22" s="117"/>
      <c r="CU22" s="117"/>
      <c r="CV22" s="117"/>
      <c r="CW22" s="117"/>
      <c r="CX22" s="117"/>
      <c r="CY22" s="117"/>
      <c r="CZ22" s="117"/>
      <c r="DA22" s="117"/>
      <c r="DB22" s="117"/>
      <c r="DC22" s="117"/>
      <c r="DD22" s="117"/>
      <c r="DE22" s="117"/>
      <c r="DF22" s="117"/>
      <c r="DG22" s="117"/>
      <c r="DH22" s="117"/>
      <c r="DI22" s="117"/>
      <c r="DJ22" s="117"/>
      <c r="DK22" s="117"/>
      <c r="DL22" s="117"/>
      <c r="DM22" s="117"/>
      <c r="DN22" s="117"/>
      <c r="DO22" s="117"/>
      <c r="DP22" s="117"/>
      <c r="DQ22" s="117"/>
      <c r="DR22" s="117"/>
      <c r="DS22" s="117"/>
      <c r="DT22" s="117"/>
      <c r="DU22" s="117"/>
      <c r="DV22" s="117"/>
      <c r="DW22" s="117"/>
      <c r="DX22" s="117"/>
      <c r="DY22" s="117"/>
      <c r="DZ22" s="117"/>
      <c r="EA22" s="117"/>
      <c r="EB22" s="117"/>
      <c r="EC22" s="117"/>
      <c r="ED22" s="117"/>
      <c r="EE22" s="117"/>
      <c r="EF22" s="117"/>
      <c r="EG22" s="117"/>
      <c r="EH22" s="117"/>
      <c r="EI22" s="117"/>
      <c r="EJ22" s="117"/>
      <c r="EK22" s="117"/>
      <c r="EL22" s="117"/>
      <c r="EM22" s="117"/>
      <c r="EN22" s="117"/>
      <c r="EO22" s="117"/>
      <c r="EP22" s="117"/>
      <c r="EQ22" s="117"/>
      <c r="ER22" s="117"/>
      <c r="ES22" s="117"/>
      <c r="ET22" s="117"/>
      <c r="EU22" s="117"/>
      <c r="EV22" s="117"/>
      <c r="EW22" s="117"/>
      <c r="EX22" s="117"/>
      <c r="EY22" s="117"/>
      <c r="EZ22" s="117"/>
      <c r="FA22" s="117"/>
      <c r="FB22" s="117"/>
      <c r="FC22" s="117"/>
      <c r="FD22" s="117"/>
      <c r="FE22" s="117"/>
      <c r="FF22" s="117"/>
      <c r="FG22" s="117"/>
      <c r="FH22" s="117"/>
      <c r="FI22" s="117"/>
      <c r="FJ22" s="117"/>
      <c r="FK22" s="117"/>
      <c r="FL22" s="117"/>
      <c r="FM22" s="117"/>
      <c r="FN22" s="117"/>
      <c r="FO22" s="117"/>
      <c r="FP22" s="117"/>
      <c r="FQ22" s="117"/>
      <c r="FR22" s="117"/>
      <c r="FS22" s="117"/>
      <c r="FT22" s="117"/>
      <c r="FU22" s="117"/>
      <c r="FV22" s="117"/>
      <c r="FW22" s="117"/>
      <c r="FX22" s="117"/>
      <c r="FY22" s="117"/>
      <c r="FZ22" s="117"/>
      <c r="GA22" s="117"/>
      <c r="GB22" s="117"/>
      <c r="GC22" s="117"/>
      <c r="GD22" s="117"/>
      <c r="GE22" s="117"/>
      <c r="GF22" s="117"/>
      <c r="GG22" s="117"/>
      <c r="GH22" s="117"/>
      <c r="GI22" s="117"/>
      <c r="GJ22" s="117"/>
      <c r="GK22" s="117"/>
      <c r="GL22" s="117"/>
      <c r="GM22" s="117"/>
      <c r="GN22" s="117"/>
      <c r="GO22" s="117"/>
      <c r="GP22" s="117"/>
      <c r="GQ22" s="117"/>
      <c r="GR22" s="117"/>
      <c r="GS22" s="117"/>
      <c r="GT22" s="117"/>
      <c r="GU22" s="117"/>
      <c r="GV22" s="117"/>
      <c r="GW22" s="117"/>
      <c r="GX22" s="117"/>
      <c r="GY22" s="117"/>
      <c r="GZ22" s="117"/>
      <c r="HA22" s="117"/>
      <c r="HB22" s="117"/>
      <c r="HC22" s="117"/>
      <c r="HD22" s="117"/>
      <c r="HE22" s="117"/>
      <c r="HF22" s="117"/>
    </row>
    <row r="23" spans="2:214" s="1" customFormat="1" ht="23.25" customHeight="1">
      <c r="B23" s="1094"/>
      <c r="C23" s="1059"/>
      <c r="D23" s="1104"/>
      <c r="E23" s="1140"/>
      <c r="F23" s="1110"/>
      <c r="G23" s="1135"/>
      <c r="H23" s="1138"/>
      <c r="I23" s="1222"/>
      <c r="J23" s="1152"/>
      <c r="K23" s="1152"/>
      <c r="L23" s="132"/>
      <c r="M23" s="1152"/>
      <c r="N23" s="1152"/>
      <c r="O23" s="1152"/>
      <c r="P23" s="1161"/>
      <c r="Q23" s="301" t="s">
        <v>176</v>
      </c>
      <c r="R23" s="131" t="s">
        <v>105</v>
      </c>
      <c r="S23" s="204" t="s">
        <v>6</v>
      </c>
      <c r="T23" s="130">
        <v>2221102</v>
      </c>
      <c r="U23" s="131">
        <v>17</v>
      </c>
      <c r="V23" s="204" t="s">
        <v>6</v>
      </c>
      <c r="W23" s="131" t="s">
        <v>92</v>
      </c>
      <c r="X23" s="130" t="s">
        <v>93</v>
      </c>
      <c r="Y23" s="130" t="s">
        <v>70</v>
      </c>
      <c r="Z23" s="302" t="s">
        <v>83</v>
      </c>
      <c r="AA23" s="289">
        <v>1</v>
      </c>
      <c r="AB23" s="130">
        <v>9</v>
      </c>
      <c r="AC23" s="771">
        <v>0.01</v>
      </c>
      <c r="AD23" s="771">
        <v>0.01</v>
      </c>
      <c r="AE23" s="130">
        <v>2</v>
      </c>
      <c r="AF23" s="130"/>
      <c r="AG23" s="669"/>
      <c r="AH23" s="130">
        <v>4</v>
      </c>
      <c r="AI23" s="130"/>
      <c r="AJ23" s="669"/>
      <c r="AK23" s="130">
        <v>6</v>
      </c>
      <c r="AL23" s="130"/>
      <c r="AM23" s="669"/>
      <c r="AN23" s="130">
        <v>9</v>
      </c>
      <c r="AO23" s="668"/>
      <c r="AP23" s="369">
        <v>40000</v>
      </c>
      <c r="AQ23" s="139">
        <v>10000</v>
      </c>
      <c r="AR23" s="140">
        <v>0</v>
      </c>
      <c r="AS23" s="140">
        <v>10000</v>
      </c>
      <c r="AT23" s="140">
        <v>0</v>
      </c>
      <c r="AU23" s="140">
        <v>0</v>
      </c>
      <c r="AV23" s="140">
        <v>0</v>
      </c>
      <c r="AW23" s="140">
        <v>0</v>
      </c>
      <c r="AX23" s="140">
        <v>0</v>
      </c>
      <c r="AY23" s="140">
        <v>0</v>
      </c>
      <c r="AZ23" s="139"/>
      <c r="BA23" s="140">
        <v>10000</v>
      </c>
      <c r="BB23" s="140">
        <v>0</v>
      </c>
      <c r="BC23" s="140">
        <v>10000</v>
      </c>
      <c r="BD23" s="140">
        <v>0</v>
      </c>
      <c r="BE23" s="140">
        <v>0</v>
      </c>
      <c r="BF23" s="140">
        <v>0</v>
      </c>
      <c r="BG23" s="140">
        <v>0</v>
      </c>
      <c r="BH23" s="140">
        <v>0</v>
      </c>
      <c r="BI23" s="140">
        <v>0</v>
      </c>
      <c r="BJ23" s="139"/>
      <c r="BK23" s="140">
        <v>10000</v>
      </c>
      <c r="BL23" s="140">
        <v>5000</v>
      </c>
      <c r="BM23" s="140">
        <v>5000</v>
      </c>
      <c r="BN23" s="140">
        <v>0</v>
      </c>
      <c r="BO23" s="140">
        <v>0</v>
      </c>
      <c r="BP23" s="140">
        <v>0</v>
      </c>
      <c r="BQ23" s="140">
        <v>0</v>
      </c>
      <c r="BR23" s="140">
        <v>0</v>
      </c>
      <c r="BS23" s="140">
        <v>0</v>
      </c>
      <c r="BT23" s="139"/>
      <c r="BU23" s="140">
        <v>10000</v>
      </c>
      <c r="BV23" s="140">
        <v>5000</v>
      </c>
      <c r="BW23" s="140">
        <v>5000</v>
      </c>
      <c r="BX23" s="140">
        <v>0</v>
      </c>
      <c r="BY23" s="140">
        <v>0</v>
      </c>
      <c r="BZ23" s="140">
        <v>0</v>
      </c>
      <c r="CA23" s="140">
        <v>0</v>
      </c>
      <c r="CB23" s="140">
        <v>0</v>
      </c>
      <c r="CC23" s="370">
        <v>0</v>
      </c>
      <c r="CD23" s="358"/>
      <c r="CE23" s="139" t="s">
        <v>89</v>
      </c>
      <c r="CF23" s="117"/>
      <c r="CG23" s="117"/>
      <c r="CH23" s="117"/>
      <c r="CI23" s="117"/>
      <c r="CJ23" s="117"/>
      <c r="CK23" s="117"/>
      <c r="CL23" s="117"/>
      <c r="CM23" s="117"/>
      <c r="CN23" s="117"/>
      <c r="CO23" s="117"/>
      <c r="CP23" s="117"/>
      <c r="CQ23" s="117"/>
      <c r="CR23" s="117"/>
      <c r="CS23" s="117"/>
      <c r="CT23" s="117"/>
      <c r="CU23" s="117"/>
      <c r="CV23" s="117"/>
      <c r="CW23" s="117"/>
      <c r="CX23" s="117"/>
      <c r="CY23" s="117"/>
      <c r="CZ23" s="117"/>
      <c r="DA23" s="117"/>
      <c r="DB23" s="117"/>
      <c r="DC23" s="117"/>
      <c r="DD23" s="117"/>
      <c r="DE23" s="117"/>
      <c r="DF23" s="117"/>
      <c r="DG23" s="117"/>
      <c r="DH23" s="117"/>
      <c r="DI23" s="117"/>
      <c r="DJ23" s="117"/>
      <c r="DK23" s="117"/>
      <c r="DL23" s="117"/>
      <c r="DM23" s="117"/>
      <c r="DN23" s="117"/>
      <c r="DO23" s="117"/>
      <c r="DP23" s="117"/>
      <c r="DQ23" s="117"/>
      <c r="DR23" s="117"/>
      <c r="DS23" s="117"/>
      <c r="DT23" s="117"/>
      <c r="DU23" s="117"/>
      <c r="DV23" s="117"/>
      <c r="DW23" s="117"/>
      <c r="DX23" s="117"/>
      <c r="DY23" s="117"/>
      <c r="DZ23" s="117"/>
      <c r="EA23" s="117"/>
      <c r="EB23" s="117"/>
      <c r="EC23" s="117"/>
      <c r="ED23" s="117"/>
      <c r="EE23" s="117"/>
      <c r="EF23" s="117"/>
      <c r="EG23" s="117"/>
      <c r="EH23" s="117"/>
      <c r="EI23" s="117"/>
      <c r="EJ23" s="117"/>
      <c r="EK23" s="117"/>
      <c r="EL23" s="117"/>
      <c r="EM23" s="117"/>
      <c r="EN23" s="117"/>
      <c r="EO23" s="117"/>
      <c r="EP23" s="117"/>
      <c r="EQ23" s="117"/>
      <c r="ER23" s="117"/>
      <c r="ES23" s="117"/>
      <c r="ET23" s="117"/>
      <c r="EU23" s="117"/>
      <c r="EV23" s="117"/>
      <c r="EW23" s="117"/>
      <c r="EX23" s="117"/>
      <c r="EY23" s="117"/>
      <c r="EZ23" s="117"/>
      <c r="FA23" s="117"/>
      <c r="FB23" s="117"/>
      <c r="FC23" s="117"/>
      <c r="FD23" s="117"/>
      <c r="FE23" s="117"/>
      <c r="FF23" s="117"/>
      <c r="FG23" s="117"/>
      <c r="FH23" s="117"/>
      <c r="FI23" s="117"/>
      <c r="FJ23" s="117"/>
      <c r="FK23" s="117"/>
      <c r="FL23" s="117"/>
      <c r="FM23" s="117"/>
      <c r="FN23" s="117"/>
      <c r="FO23" s="117"/>
      <c r="FP23" s="117"/>
      <c r="FQ23" s="117"/>
      <c r="FR23" s="117"/>
      <c r="FS23" s="117"/>
      <c r="FT23" s="117"/>
      <c r="FU23" s="117"/>
      <c r="FV23" s="117"/>
      <c r="FW23" s="117"/>
      <c r="FX23" s="117"/>
      <c r="FY23" s="117"/>
      <c r="FZ23" s="117"/>
      <c r="GA23" s="117"/>
      <c r="GB23" s="117"/>
      <c r="GC23" s="117"/>
      <c r="GD23" s="117"/>
      <c r="GE23" s="117"/>
      <c r="GF23" s="117"/>
      <c r="GG23" s="117"/>
      <c r="GH23" s="117"/>
      <c r="GI23" s="117"/>
      <c r="GJ23" s="117"/>
      <c r="GK23" s="117"/>
      <c r="GL23" s="117"/>
      <c r="GM23" s="117"/>
      <c r="GN23" s="117"/>
      <c r="GO23" s="117"/>
      <c r="GP23" s="117"/>
      <c r="GQ23" s="117"/>
      <c r="GR23" s="117"/>
      <c r="GS23" s="117"/>
      <c r="GT23" s="117"/>
      <c r="GU23" s="117"/>
      <c r="GV23" s="117"/>
      <c r="GW23" s="117"/>
      <c r="GX23" s="117"/>
      <c r="GY23" s="117"/>
      <c r="GZ23" s="117"/>
      <c r="HA23" s="117"/>
      <c r="HB23" s="117"/>
      <c r="HC23" s="117"/>
      <c r="HD23" s="117"/>
      <c r="HE23" s="117"/>
      <c r="HF23" s="117"/>
    </row>
    <row r="24" spans="2:214" s="1" customFormat="1" ht="23.25" customHeight="1">
      <c r="B24" s="1094"/>
      <c r="C24" s="1059"/>
      <c r="D24" s="1104"/>
      <c r="E24" s="1140"/>
      <c r="F24" s="1110"/>
      <c r="G24" s="1135"/>
      <c r="H24" s="1138"/>
      <c r="I24" s="1222"/>
      <c r="J24" s="1152"/>
      <c r="K24" s="1152"/>
      <c r="L24" s="132"/>
      <c r="M24" s="1152"/>
      <c r="N24" s="1152"/>
      <c r="O24" s="1152"/>
      <c r="P24" s="1161"/>
      <c r="Q24" s="299" t="s">
        <v>178</v>
      </c>
      <c r="R24" s="127" t="s">
        <v>106</v>
      </c>
      <c r="S24" s="205" t="s">
        <v>6</v>
      </c>
      <c r="T24" s="142">
        <v>2211104</v>
      </c>
      <c r="U24" s="127">
        <v>18</v>
      </c>
      <c r="V24" s="205" t="s">
        <v>6</v>
      </c>
      <c r="W24" s="127" t="s">
        <v>94</v>
      </c>
      <c r="X24" s="142" t="s">
        <v>95</v>
      </c>
      <c r="Y24" s="142" t="s">
        <v>138</v>
      </c>
      <c r="Z24" s="303" t="s">
        <v>83</v>
      </c>
      <c r="AA24" s="291">
        <v>20</v>
      </c>
      <c r="AB24" s="142">
        <v>30</v>
      </c>
      <c r="AC24" s="838">
        <v>0.005</v>
      </c>
      <c r="AD24" s="772">
        <v>0</v>
      </c>
      <c r="AE24" s="142">
        <v>0</v>
      </c>
      <c r="AF24" s="142"/>
      <c r="AG24" s="670"/>
      <c r="AH24" s="142">
        <v>0</v>
      </c>
      <c r="AI24" s="142"/>
      <c r="AJ24" s="670"/>
      <c r="AK24" s="142">
        <v>20</v>
      </c>
      <c r="AL24" s="142"/>
      <c r="AM24" s="670"/>
      <c r="AN24" s="142">
        <v>30</v>
      </c>
      <c r="AO24" s="202"/>
      <c r="AP24" s="371">
        <v>2000</v>
      </c>
      <c r="AQ24" s="143">
        <v>0</v>
      </c>
      <c r="AR24" s="144">
        <v>0</v>
      </c>
      <c r="AS24" s="144">
        <v>0</v>
      </c>
      <c r="AT24" s="144">
        <v>0</v>
      </c>
      <c r="AU24" s="144">
        <v>0</v>
      </c>
      <c r="AV24" s="144">
        <v>0</v>
      </c>
      <c r="AW24" s="144">
        <v>0</v>
      </c>
      <c r="AX24" s="144">
        <v>0</v>
      </c>
      <c r="AY24" s="144">
        <v>0</v>
      </c>
      <c r="AZ24" s="143"/>
      <c r="BA24" s="143">
        <v>0</v>
      </c>
      <c r="BB24" s="144">
        <v>0</v>
      </c>
      <c r="BC24" s="144">
        <v>0</v>
      </c>
      <c r="BD24" s="144">
        <v>0</v>
      </c>
      <c r="BE24" s="144">
        <v>0</v>
      </c>
      <c r="BF24" s="144">
        <v>0</v>
      </c>
      <c r="BG24" s="144">
        <v>0</v>
      </c>
      <c r="BH24" s="144">
        <v>0</v>
      </c>
      <c r="BI24" s="144">
        <v>0</v>
      </c>
      <c r="BJ24" s="143"/>
      <c r="BK24" s="143">
        <v>1000</v>
      </c>
      <c r="BL24" s="144">
        <v>1000</v>
      </c>
      <c r="BM24" s="144">
        <v>0</v>
      </c>
      <c r="BN24" s="144">
        <v>0</v>
      </c>
      <c r="BO24" s="144">
        <v>0</v>
      </c>
      <c r="BP24" s="144">
        <v>0</v>
      </c>
      <c r="BQ24" s="144">
        <v>0</v>
      </c>
      <c r="BR24" s="144">
        <v>0</v>
      </c>
      <c r="BS24" s="144">
        <v>0</v>
      </c>
      <c r="BT24" s="143"/>
      <c r="BU24" s="143">
        <v>1000</v>
      </c>
      <c r="BV24" s="144">
        <v>1000</v>
      </c>
      <c r="BW24" s="144">
        <v>0</v>
      </c>
      <c r="BX24" s="144">
        <v>0</v>
      </c>
      <c r="BY24" s="144">
        <v>0</v>
      </c>
      <c r="BZ24" s="144">
        <v>0</v>
      </c>
      <c r="CA24" s="144">
        <v>0</v>
      </c>
      <c r="CB24" s="144">
        <v>0</v>
      </c>
      <c r="CC24" s="372">
        <v>0</v>
      </c>
      <c r="CD24" s="359"/>
      <c r="CE24" s="145" t="s">
        <v>89</v>
      </c>
      <c r="CF24" s="117"/>
      <c r="CG24" s="117"/>
      <c r="CH24" s="117"/>
      <c r="CI24" s="117"/>
      <c r="CJ24" s="117"/>
      <c r="CK24" s="117"/>
      <c r="CL24" s="117"/>
      <c r="CM24" s="117"/>
      <c r="CN24" s="117"/>
      <c r="CO24" s="117"/>
      <c r="CP24" s="117"/>
      <c r="CQ24" s="117"/>
      <c r="CR24" s="117"/>
      <c r="CS24" s="117"/>
      <c r="CT24" s="117"/>
      <c r="CU24" s="117"/>
      <c r="CV24" s="117"/>
      <c r="CW24" s="117"/>
      <c r="CX24" s="117"/>
      <c r="CY24" s="117"/>
      <c r="CZ24" s="117"/>
      <c r="DA24" s="117"/>
      <c r="DB24" s="117"/>
      <c r="DC24" s="117"/>
      <c r="DD24" s="117"/>
      <c r="DE24" s="117"/>
      <c r="DF24" s="117"/>
      <c r="DG24" s="117"/>
      <c r="DH24" s="117"/>
      <c r="DI24" s="117"/>
      <c r="DJ24" s="117"/>
      <c r="DK24" s="117"/>
      <c r="DL24" s="117"/>
      <c r="DM24" s="117"/>
      <c r="DN24" s="117"/>
      <c r="DO24" s="117"/>
      <c r="DP24" s="117"/>
      <c r="DQ24" s="117"/>
      <c r="DR24" s="117"/>
      <c r="DS24" s="117"/>
      <c r="DT24" s="117"/>
      <c r="DU24" s="117"/>
      <c r="DV24" s="117"/>
      <c r="DW24" s="117"/>
      <c r="DX24" s="117"/>
      <c r="DY24" s="117"/>
      <c r="DZ24" s="117"/>
      <c r="EA24" s="117"/>
      <c r="EB24" s="117"/>
      <c r="EC24" s="117"/>
      <c r="ED24" s="117"/>
      <c r="EE24" s="117"/>
      <c r="EF24" s="117"/>
      <c r="EG24" s="117"/>
      <c r="EH24" s="117"/>
      <c r="EI24" s="117"/>
      <c r="EJ24" s="117"/>
      <c r="EK24" s="117"/>
      <c r="EL24" s="117"/>
      <c r="EM24" s="117"/>
      <c r="EN24" s="117"/>
      <c r="EO24" s="117"/>
      <c r="EP24" s="117"/>
      <c r="EQ24" s="117"/>
      <c r="ER24" s="117"/>
      <c r="ES24" s="117"/>
      <c r="ET24" s="117"/>
      <c r="EU24" s="117"/>
      <c r="EV24" s="117"/>
      <c r="EW24" s="117"/>
      <c r="EX24" s="117"/>
      <c r="EY24" s="117"/>
      <c r="EZ24" s="117"/>
      <c r="FA24" s="117"/>
      <c r="FB24" s="117"/>
      <c r="FC24" s="117"/>
      <c r="FD24" s="117"/>
      <c r="FE24" s="117"/>
      <c r="FF24" s="117"/>
      <c r="FG24" s="117"/>
      <c r="FH24" s="117"/>
      <c r="FI24" s="117"/>
      <c r="FJ24" s="117"/>
      <c r="FK24" s="117"/>
      <c r="FL24" s="117"/>
      <c r="FM24" s="117"/>
      <c r="FN24" s="117"/>
      <c r="FO24" s="117"/>
      <c r="FP24" s="117"/>
      <c r="FQ24" s="117"/>
      <c r="FR24" s="117"/>
      <c r="FS24" s="117"/>
      <c r="FT24" s="117"/>
      <c r="FU24" s="117"/>
      <c r="FV24" s="117"/>
      <c r="FW24" s="117"/>
      <c r="FX24" s="117"/>
      <c r="FY24" s="117"/>
      <c r="FZ24" s="117"/>
      <c r="GA24" s="117"/>
      <c r="GB24" s="117"/>
      <c r="GC24" s="117"/>
      <c r="GD24" s="117"/>
      <c r="GE24" s="117"/>
      <c r="GF24" s="117"/>
      <c r="GG24" s="117"/>
      <c r="GH24" s="117"/>
      <c r="GI24" s="117"/>
      <c r="GJ24" s="117"/>
      <c r="GK24" s="117"/>
      <c r="GL24" s="117"/>
      <c r="GM24" s="117"/>
      <c r="GN24" s="117"/>
      <c r="GO24" s="117"/>
      <c r="GP24" s="117"/>
      <c r="GQ24" s="117"/>
      <c r="GR24" s="117"/>
      <c r="GS24" s="117"/>
      <c r="GT24" s="117"/>
      <c r="GU24" s="117"/>
      <c r="GV24" s="117"/>
      <c r="GW24" s="117"/>
      <c r="GX24" s="117"/>
      <c r="GY24" s="117"/>
      <c r="GZ24" s="117"/>
      <c r="HA24" s="117"/>
      <c r="HB24" s="117"/>
      <c r="HC24" s="117"/>
      <c r="HD24" s="117"/>
      <c r="HE24" s="117"/>
      <c r="HF24" s="117"/>
    </row>
    <row r="25" spans="2:214" s="1" customFormat="1" ht="23.25" customHeight="1">
      <c r="B25" s="1094"/>
      <c r="C25" s="1059"/>
      <c r="D25" s="1104"/>
      <c r="E25" s="1140"/>
      <c r="F25" s="1110"/>
      <c r="G25" s="1135"/>
      <c r="H25" s="1138"/>
      <c r="I25" s="1222"/>
      <c r="J25" s="1152"/>
      <c r="K25" s="1152"/>
      <c r="L25" s="132"/>
      <c r="M25" s="1152"/>
      <c r="N25" s="1152"/>
      <c r="O25" s="1152"/>
      <c r="P25" s="1161"/>
      <c r="Q25" s="301" t="s">
        <v>179</v>
      </c>
      <c r="R25" s="131" t="s">
        <v>107</v>
      </c>
      <c r="S25" s="204" t="s">
        <v>7</v>
      </c>
      <c r="T25" s="130">
        <v>2211105</v>
      </c>
      <c r="U25" s="131">
        <v>19</v>
      </c>
      <c r="V25" s="204" t="s">
        <v>7</v>
      </c>
      <c r="W25" s="130" t="s">
        <v>126</v>
      </c>
      <c r="X25" s="130" t="s">
        <v>131</v>
      </c>
      <c r="Y25" s="130" t="s">
        <v>70</v>
      </c>
      <c r="Z25" s="302" t="s">
        <v>83</v>
      </c>
      <c r="AA25" s="289">
        <v>0</v>
      </c>
      <c r="AB25" s="130">
        <v>8</v>
      </c>
      <c r="AC25" s="771">
        <v>0.01</v>
      </c>
      <c r="AD25" s="771">
        <v>0.01</v>
      </c>
      <c r="AE25" s="130">
        <v>2</v>
      </c>
      <c r="AF25" s="130"/>
      <c r="AG25" s="667"/>
      <c r="AH25" s="130">
        <v>4</v>
      </c>
      <c r="AI25" s="130"/>
      <c r="AJ25" s="667"/>
      <c r="AK25" s="130">
        <v>6</v>
      </c>
      <c r="AL25" s="130"/>
      <c r="AM25" s="667"/>
      <c r="AN25" s="130">
        <v>8</v>
      </c>
      <c r="AO25" s="668"/>
      <c r="AP25" s="369">
        <v>20961</v>
      </c>
      <c r="AQ25" s="139">
        <v>5373</v>
      </c>
      <c r="AR25" s="140">
        <v>0</v>
      </c>
      <c r="AS25" s="140">
        <v>5373</v>
      </c>
      <c r="AT25" s="140">
        <v>0</v>
      </c>
      <c r="AU25" s="140">
        <v>0</v>
      </c>
      <c r="AV25" s="140">
        <v>0</v>
      </c>
      <c r="AW25" s="140">
        <v>0</v>
      </c>
      <c r="AX25" s="140">
        <v>0</v>
      </c>
      <c r="AY25" s="140">
        <v>0</v>
      </c>
      <c r="AZ25" s="139"/>
      <c r="BA25" s="139">
        <v>5588</v>
      </c>
      <c r="BB25" s="140">
        <v>0</v>
      </c>
      <c r="BC25" s="140">
        <v>5588</v>
      </c>
      <c r="BD25" s="140">
        <v>0</v>
      </c>
      <c r="BE25" s="140">
        <v>0</v>
      </c>
      <c r="BF25" s="140">
        <v>0</v>
      </c>
      <c r="BG25" s="140">
        <v>0</v>
      </c>
      <c r="BH25" s="140">
        <v>0</v>
      </c>
      <c r="BI25" s="140">
        <v>0</v>
      </c>
      <c r="BJ25" s="139"/>
      <c r="BK25" s="139">
        <v>5000</v>
      </c>
      <c r="BL25" s="140">
        <v>0</v>
      </c>
      <c r="BM25" s="140">
        <v>5000</v>
      </c>
      <c r="BN25" s="140">
        <v>0</v>
      </c>
      <c r="BO25" s="140">
        <v>0</v>
      </c>
      <c r="BP25" s="140">
        <v>0</v>
      </c>
      <c r="BQ25" s="140">
        <v>0</v>
      </c>
      <c r="BR25" s="140">
        <v>0</v>
      </c>
      <c r="BS25" s="140">
        <v>0</v>
      </c>
      <c r="BT25" s="139"/>
      <c r="BU25" s="139">
        <v>5000</v>
      </c>
      <c r="BV25" s="140"/>
      <c r="BW25" s="140">
        <v>5000</v>
      </c>
      <c r="BX25" s="140">
        <v>0</v>
      </c>
      <c r="BY25" s="140">
        <v>0</v>
      </c>
      <c r="BZ25" s="140">
        <v>0</v>
      </c>
      <c r="CA25" s="140">
        <v>0</v>
      </c>
      <c r="CB25" s="140">
        <v>0</v>
      </c>
      <c r="CC25" s="370">
        <v>0</v>
      </c>
      <c r="CD25" s="360"/>
      <c r="CE25" s="139" t="s">
        <v>127</v>
      </c>
      <c r="CF25" s="117"/>
      <c r="CG25" s="117"/>
      <c r="CH25" s="117"/>
      <c r="CI25" s="117"/>
      <c r="CJ25" s="117"/>
      <c r="CK25" s="117"/>
      <c r="CL25" s="117"/>
      <c r="CM25" s="117"/>
      <c r="CN25" s="117"/>
      <c r="CO25" s="117"/>
      <c r="CP25" s="117"/>
      <c r="CQ25" s="117"/>
      <c r="CR25" s="117"/>
      <c r="CS25" s="117"/>
      <c r="CT25" s="117"/>
      <c r="CU25" s="117"/>
      <c r="CV25" s="117"/>
      <c r="CW25" s="117"/>
      <c r="CX25" s="117"/>
      <c r="CY25" s="117"/>
      <c r="CZ25" s="117"/>
      <c r="DA25" s="117"/>
      <c r="DB25" s="117"/>
      <c r="DC25" s="117"/>
      <c r="DD25" s="117"/>
      <c r="DE25" s="117"/>
      <c r="DF25" s="117"/>
      <c r="DG25" s="117"/>
      <c r="DH25" s="117"/>
      <c r="DI25" s="117"/>
      <c r="DJ25" s="117"/>
      <c r="DK25" s="117"/>
      <c r="DL25" s="117"/>
      <c r="DM25" s="117"/>
      <c r="DN25" s="117"/>
      <c r="DO25" s="117"/>
      <c r="DP25" s="117"/>
      <c r="DQ25" s="117"/>
      <c r="DR25" s="117"/>
      <c r="DS25" s="117"/>
      <c r="DT25" s="117"/>
      <c r="DU25" s="117"/>
      <c r="DV25" s="117"/>
      <c r="DW25" s="117"/>
      <c r="DX25" s="117"/>
      <c r="DY25" s="117"/>
      <c r="DZ25" s="117"/>
      <c r="EA25" s="117"/>
      <c r="EB25" s="117"/>
      <c r="EC25" s="117"/>
      <c r="ED25" s="117"/>
      <c r="EE25" s="117"/>
      <c r="EF25" s="117"/>
      <c r="EG25" s="117"/>
      <c r="EH25" s="117"/>
      <c r="EI25" s="117"/>
      <c r="EJ25" s="117"/>
      <c r="EK25" s="117"/>
      <c r="EL25" s="117"/>
      <c r="EM25" s="117"/>
      <c r="EN25" s="117"/>
      <c r="EO25" s="117"/>
      <c r="EP25" s="117"/>
      <c r="EQ25" s="117"/>
      <c r="ER25" s="117"/>
      <c r="ES25" s="117"/>
      <c r="ET25" s="117"/>
      <c r="EU25" s="117"/>
      <c r="EV25" s="117"/>
      <c r="EW25" s="117"/>
      <c r="EX25" s="117"/>
      <c r="EY25" s="117"/>
      <c r="EZ25" s="117"/>
      <c r="FA25" s="117"/>
      <c r="FB25" s="117"/>
      <c r="FC25" s="117"/>
      <c r="FD25" s="117"/>
      <c r="FE25" s="117"/>
      <c r="FF25" s="117"/>
      <c r="FG25" s="117"/>
      <c r="FH25" s="117"/>
      <c r="FI25" s="117"/>
      <c r="FJ25" s="117"/>
      <c r="FK25" s="117"/>
      <c r="FL25" s="117"/>
      <c r="FM25" s="117"/>
      <c r="FN25" s="117"/>
      <c r="FO25" s="117"/>
      <c r="FP25" s="117"/>
      <c r="FQ25" s="117"/>
      <c r="FR25" s="117"/>
      <c r="FS25" s="117"/>
      <c r="FT25" s="117"/>
      <c r="FU25" s="117"/>
      <c r="FV25" s="117"/>
      <c r="FW25" s="117"/>
      <c r="FX25" s="117"/>
      <c r="FY25" s="117"/>
      <c r="FZ25" s="117"/>
      <c r="GA25" s="117"/>
      <c r="GB25" s="117"/>
      <c r="GC25" s="117"/>
      <c r="GD25" s="117"/>
      <c r="GE25" s="117"/>
      <c r="GF25" s="117"/>
      <c r="GG25" s="117"/>
      <c r="GH25" s="117"/>
      <c r="GI25" s="117"/>
      <c r="GJ25" s="117"/>
      <c r="GK25" s="117"/>
      <c r="GL25" s="117"/>
      <c r="GM25" s="117"/>
      <c r="GN25" s="117"/>
      <c r="GO25" s="117"/>
      <c r="GP25" s="117"/>
      <c r="GQ25" s="117"/>
      <c r="GR25" s="117"/>
      <c r="GS25" s="117"/>
      <c r="GT25" s="117"/>
      <c r="GU25" s="117"/>
      <c r="GV25" s="117"/>
      <c r="GW25" s="117"/>
      <c r="GX25" s="117"/>
      <c r="GY25" s="117"/>
      <c r="GZ25" s="117"/>
      <c r="HA25" s="117"/>
      <c r="HB25" s="117"/>
      <c r="HC25" s="117"/>
      <c r="HD25" s="117"/>
      <c r="HE25" s="117"/>
      <c r="HF25" s="117"/>
    </row>
    <row r="26" spans="2:214" s="1" customFormat="1" ht="23.25" customHeight="1">
      <c r="B26" s="1094"/>
      <c r="C26" s="1059"/>
      <c r="D26" s="1104"/>
      <c r="E26" s="1140"/>
      <c r="F26" s="1110"/>
      <c r="G26" s="1135"/>
      <c r="H26" s="1138"/>
      <c r="I26" s="1222"/>
      <c r="J26" s="1152"/>
      <c r="K26" s="1152"/>
      <c r="L26" s="132"/>
      <c r="M26" s="1152"/>
      <c r="N26" s="1152"/>
      <c r="O26" s="1152"/>
      <c r="P26" s="1161"/>
      <c r="Q26" s="304" t="s">
        <v>180</v>
      </c>
      <c r="R26" s="207" t="s">
        <v>108</v>
      </c>
      <c r="S26" s="206" t="s">
        <v>0</v>
      </c>
      <c r="T26" s="146">
        <v>2211106</v>
      </c>
      <c r="U26" s="207">
        <v>20</v>
      </c>
      <c r="V26" s="206" t="s">
        <v>0</v>
      </c>
      <c r="W26" s="146" t="s">
        <v>129</v>
      </c>
      <c r="X26" s="146" t="s">
        <v>130</v>
      </c>
      <c r="Y26" s="146" t="s">
        <v>70</v>
      </c>
      <c r="Z26" s="305" t="s">
        <v>83</v>
      </c>
      <c r="AA26" s="292">
        <v>391</v>
      </c>
      <c r="AB26" s="146">
        <v>100</v>
      </c>
      <c r="AC26" s="839">
        <v>0.005</v>
      </c>
      <c r="AD26" s="773">
        <v>0</v>
      </c>
      <c r="AE26" s="146">
        <v>0</v>
      </c>
      <c r="AF26" s="146"/>
      <c r="AG26" s="671"/>
      <c r="AH26" s="146">
        <v>0</v>
      </c>
      <c r="AI26" s="146"/>
      <c r="AJ26" s="671"/>
      <c r="AK26" s="146">
        <v>50</v>
      </c>
      <c r="AL26" s="146"/>
      <c r="AM26" s="671"/>
      <c r="AN26" s="146">
        <v>100</v>
      </c>
      <c r="AO26" s="672"/>
      <c r="AP26" s="373">
        <v>2000</v>
      </c>
      <c r="AQ26" s="147">
        <v>0</v>
      </c>
      <c r="AR26" s="148">
        <v>0</v>
      </c>
      <c r="AS26" s="148">
        <v>0</v>
      </c>
      <c r="AT26" s="148">
        <v>0</v>
      </c>
      <c r="AU26" s="148">
        <v>0</v>
      </c>
      <c r="AV26" s="148">
        <v>0</v>
      </c>
      <c r="AW26" s="148">
        <v>0</v>
      </c>
      <c r="AX26" s="148">
        <v>0</v>
      </c>
      <c r="AY26" s="148">
        <v>0</v>
      </c>
      <c r="AZ26" s="147"/>
      <c r="BA26" s="147">
        <v>0</v>
      </c>
      <c r="BB26" s="148">
        <v>0</v>
      </c>
      <c r="BC26" s="148">
        <v>0</v>
      </c>
      <c r="BD26" s="148">
        <v>0</v>
      </c>
      <c r="BE26" s="148">
        <v>0</v>
      </c>
      <c r="BF26" s="148">
        <v>0</v>
      </c>
      <c r="BG26" s="148">
        <v>0</v>
      </c>
      <c r="BH26" s="148">
        <v>0</v>
      </c>
      <c r="BI26" s="148">
        <v>0</v>
      </c>
      <c r="BJ26" s="147"/>
      <c r="BK26" s="147">
        <v>1000</v>
      </c>
      <c r="BL26" s="148">
        <v>1000</v>
      </c>
      <c r="BM26" s="148">
        <v>0</v>
      </c>
      <c r="BN26" s="148">
        <v>0</v>
      </c>
      <c r="BO26" s="148">
        <v>0</v>
      </c>
      <c r="BP26" s="148">
        <v>0</v>
      </c>
      <c r="BQ26" s="148">
        <v>0</v>
      </c>
      <c r="BR26" s="148">
        <v>0</v>
      </c>
      <c r="BS26" s="148">
        <v>0</v>
      </c>
      <c r="BT26" s="147"/>
      <c r="BU26" s="147">
        <v>1000</v>
      </c>
      <c r="BV26" s="148">
        <v>1000</v>
      </c>
      <c r="BW26" s="148">
        <v>0</v>
      </c>
      <c r="BX26" s="148">
        <v>0</v>
      </c>
      <c r="BY26" s="148">
        <v>0</v>
      </c>
      <c r="BZ26" s="148">
        <v>0</v>
      </c>
      <c r="CA26" s="148">
        <v>0</v>
      </c>
      <c r="CB26" s="148">
        <v>0</v>
      </c>
      <c r="CC26" s="374">
        <v>0</v>
      </c>
      <c r="CD26" s="361"/>
      <c r="CE26" s="147" t="s">
        <v>133</v>
      </c>
      <c r="CF26" s="117"/>
      <c r="CG26" s="117"/>
      <c r="CH26" s="117"/>
      <c r="CI26" s="117"/>
      <c r="CJ26" s="117"/>
      <c r="CK26" s="117"/>
      <c r="CL26" s="117"/>
      <c r="CM26" s="117"/>
      <c r="CN26" s="117"/>
      <c r="CO26" s="117"/>
      <c r="CP26" s="117"/>
      <c r="CQ26" s="117"/>
      <c r="CR26" s="117"/>
      <c r="CS26" s="117"/>
      <c r="CT26" s="117"/>
      <c r="CU26" s="117"/>
      <c r="CV26" s="117"/>
      <c r="CW26" s="117"/>
      <c r="CX26" s="117"/>
      <c r="CY26" s="117"/>
      <c r="CZ26" s="117"/>
      <c r="DA26" s="117"/>
      <c r="DB26" s="117"/>
      <c r="DC26" s="117"/>
      <c r="DD26" s="117"/>
      <c r="DE26" s="117"/>
      <c r="DF26" s="117"/>
      <c r="DG26" s="117"/>
      <c r="DH26" s="117"/>
      <c r="DI26" s="117"/>
      <c r="DJ26" s="117"/>
      <c r="DK26" s="117"/>
      <c r="DL26" s="117"/>
      <c r="DM26" s="117"/>
      <c r="DN26" s="117"/>
      <c r="DO26" s="117"/>
      <c r="DP26" s="117"/>
      <c r="DQ26" s="117"/>
      <c r="DR26" s="117"/>
      <c r="DS26" s="117"/>
      <c r="DT26" s="117"/>
      <c r="DU26" s="117"/>
      <c r="DV26" s="117"/>
      <c r="DW26" s="117"/>
      <c r="DX26" s="117"/>
      <c r="DY26" s="117"/>
      <c r="DZ26" s="117"/>
      <c r="EA26" s="117"/>
      <c r="EB26" s="117"/>
      <c r="EC26" s="117"/>
      <c r="ED26" s="117"/>
      <c r="EE26" s="117"/>
      <c r="EF26" s="117"/>
      <c r="EG26" s="117"/>
      <c r="EH26" s="117"/>
      <c r="EI26" s="117"/>
      <c r="EJ26" s="117"/>
      <c r="EK26" s="117"/>
      <c r="EL26" s="117"/>
      <c r="EM26" s="117"/>
      <c r="EN26" s="117"/>
      <c r="EO26" s="117"/>
      <c r="EP26" s="117"/>
      <c r="EQ26" s="117"/>
      <c r="ER26" s="117"/>
      <c r="ES26" s="117"/>
      <c r="ET26" s="117"/>
      <c r="EU26" s="117"/>
      <c r="EV26" s="117"/>
      <c r="EW26" s="117"/>
      <c r="EX26" s="117"/>
      <c r="EY26" s="117"/>
      <c r="EZ26" s="117"/>
      <c r="FA26" s="117"/>
      <c r="FB26" s="117"/>
      <c r="FC26" s="117"/>
      <c r="FD26" s="117"/>
      <c r="FE26" s="117"/>
      <c r="FF26" s="117"/>
      <c r="FG26" s="117"/>
      <c r="FH26" s="117"/>
      <c r="FI26" s="117"/>
      <c r="FJ26" s="117"/>
      <c r="FK26" s="117"/>
      <c r="FL26" s="117"/>
      <c r="FM26" s="117"/>
      <c r="FN26" s="117"/>
      <c r="FO26" s="117"/>
      <c r="FP26" s="117"/>
      <c r="FQ26" s="117"/>
      <c r="FR26" s="117"/>
      <c r="FS26" s="117"/>
      <c r="FT26" s="117"/>
      <c r="FU26" s="117"/>
      <c r="FV26" s="117"/>
      <c r="FW26" s="117"/>
      <c r="FX26" s="117"/>
      <c r="FY26" s="117"/>
      <c r="FZ26" s="117"/>
      <c r="GA26" s="117"/>
      <c r="GB26" s="117"/>
      <c r="GC26" s="117"/>
      <c r="GD26" s="117"/>
      <c r="GE26" s="117"/>
      <c r="GF26" s="117"/>
      <c r="GG26" s="117"/>
      <c r="GH26" s="117"/>
      <c r="GI26" s="117"/>
      <c r="GJ26" s="117"/>
      <c r="GK26" s="117"/>
      <c r="GL26" s="117"/>
      <c r="GM26" s="117"/>
      <c r="GN26" s="117"/>
      <c r="GO26" s="117"/>
      <c r="GP26" s="117"/>
      <c r="GQ26" s="117"/>
      <c r="GR26" s="117"/>
      <c r="GS26" s="117"/>
      <c r="GT26" s="117"/>
      <c r="GU26" s="117"/>
      <c r="GV26" s="117"/>
      <c r="GW26" s="117"/>
      <c r="GX26" s="117"/>
      <c r="GY26" s="117"/>
      <c r="GZ26" s="117"/>
      <c r="HA26" s="117"/>
      <c r="HB26" s="117"/>
      <c r="HC26" s="117"/>
      <c r="HD26" s="117"/>
      <c r="HE26" s="117"/>
      <c r="HF26" s="117"/>
    </row>
    <row r="27" spans="2:214" s="1" customFormat="1" ht="23.25" customHeight="1" thickBot="1">
      <c r="B27" s="1094"/>
      <c r="C27" s="1059"/>
      <c r="D27" s="1104"/>
      <c r="E27" s="1140"/>
      <c r="F27" s="1110"/>
      <c r="G27" s="1136"/>
      <c r="H27" s="1138"/>
      <c r="I27" s="1221"/>
      <c r="J27" s="1122"/>
      <c r="K27" s="1122"/>
      <c r="L27" s="235"/>
      <c r="M27" s="1122"/>
      <c r="N27" s="1122"/>
      <c r="O27" s="1122"/>
      <c r="P27" s="1162"/>
      <c r="Q27" s="306" t="s">
        <v>181</v>
      </c>
      <c r="R27" s="235" t="s">
        <v>109</v>
      </c>
      <c r="S27" s="307" t="s">
        <v>0</v>
      </c>
      <c r="T27" s="308">
        <v>2211107</v>
      </c>
      <c r="U27" s="235">
        <v>21</v>
      </c>
      <c r="V27" s="307" t="s">
        <v>0</v>
      </c>
      <c r="W27" s="308" t="s">
        <v>128</v>
      </c>
      <c r="X27" s="308" t="s">
        <v>132</v>
      </c>
      <c r="Y27" s="308" t="s">
        <v>70</v>
      </c>
      <c r="Z27" s="309" t="s">
        <v>83</v>
      </c>
      <c r="AA27" s="290">
        <v>0</v>
      </c>
      <c r="AB27" s="136">
        <v>8</v>
      </c>
      <c r="AC27" s="774">
        <v>0.01</v>
      </c>
      <c r="AD27" s="774">
        <v>0</v>
      </c>
      <c r="AE27" s="136">
        <v>0</v>
      </c>
      <c r="AF27" s="136"/>
      <c r="AG27" s="135"/>
      <c r="AH27" s="136">
        <v>0</v>
      </c>
      <c r="AI27" s="136"/>
      <c r="AJ27" s="135"/>
      <c r="AK27" s="136">
        <v>4</v>
      </c>
      <c r="AL27" s="136"/>
      <c r="AM27" s="135"/>
      <c r="AN27" s="136">
        <v>8</v>
      </c>
      <c r="AO27" s="673"/>
      <c r="AP27" s="421">
        <v>16341</v>
      </c>
      <c r="AQ27" s="422">
        <v>0</v>
      </c>
      <c r="AR27" s="423">
        <v>0</v>
      </c>
      <c r="AS27" s="423">
        <v>0</v>
      </c>
      <c r="AT27" s="423">
        <v>0</v>
      </c>
      <c r="AU27" s="423">
        <v>0</v>
      </c>
      <c r="AV27" s="423">
        <v>0</v>
      </c>
      <c r="AW27" s="423">
        <v>0</v>
      </c>
      <c r="AX27" s="423">
        <v>0</v>
      </c>
      <c r="AY27" s="423">
        <v>0</v>
      </c>
      <c r="AZ27" s="422"/>
      <c r="BA27" s="422">
        <v>0</v>
      </c>
      <c r="BB27" s="423">
        <v>0</v>
      </c>
      <c r="BC27" s="423">
        <v>0</v>
      </c>
      <c r="BD27" s="423">
        <v>0</v>
      </c>
      <c r="BE27" s="423">
        <v>0</v>
      </c>
      <c r="BF27" s="423">
        <v>0</v>
      </c>
      <c r="BG27" s="423">
        <v>0</v>
      </c>
      <c r="BH27" s="423">
        <v>0</v>
      </c>
      <c r="BI27" s="423">
        <v>0</v>
      </c>
      <c r="BJ27" s="422"/>
      <c r="BK27" s="422">
        <v>8932</v>
      </c>
      <c r="BL27" s="423">
        <v>2000</v>
      </c>
      <c r="BM27" s="423">
        <v>6932</v>
      </c>
      <c r="BN27" s="423">
        <v>0</v>
      </c>
      <c r="BO27" s="423">
        <v>0</v>
      </c>
      <c r="BP27" s="423">
        <v>0</v>
      </c>
      <c r="BQ27" s="423">
        <v>0</v>
      </c>
      <c r="BR27" s="423">
        <v>0</v>
      </c>
      <c r="BS27" s="423">
        <v>0</v>
      </c>
      <c r="BT27" s="422"/>
      <c r="BU27" s="422">
        <v>7409</v>
      </c>
      <c r="BV27" s="423">
        <v>2000</v>
      </c>
      <c r="BW27" s="423">
        <v>5409</v>
      </c>
      <c r="BX27" s="423">
        <v>0</v>
      </c>
      <c r="BY27" s="423">
        <v>0</v>
      </c>
      <c r="BZ27" s="423">
        <v>0</v>
      </c>
      <c r="CA27" s="423">
        <v>0</v>
      </c>
      <c r="CB27" s="423">
        <v>0</v>
      </c>
      <c r="CC27" s="424">
        <v>0</v>
      </c>
      <c r="CD27" s="361"/>
      <c r="CE27" s="147" t="s">
        <v>133</v>
      </c>
      <c r="CF27" s="117"/>
      <c r="CG27" s="117"/>
      <c r="CH27" s="117"/>
      <c r="CI27" s="117"/>
      <c r="CJ27" s="117"/>
      <c r="CK27" s="117"/>
      <c r="CL27" s="117"/>
      <c r="CM27" s="117"/>
      <c r="CN27" s="117"/>
      <c r="CO27" s="117"/>
      <c r="CP27" s="117"/>
      <c r="CQ27" s="117"/>
      <c r="CR27" s="117"/>
      <c r="CS27" s="117"/>
      <c r="CT27" s="117"/>
      <c r="CU27" s="117"/>
      <c r="CV27" s="117"/>
      <c r="CW27" s="117"/>
      <c r="CX27" s="117"/>
      <c r="CY27" s="117"/>
      <c r="CZ27" s="117"/>
      <c r="DA27" s="117"/>
      <c r="DB27" s="117"/>
      <c r="DC27" s="117"/>
      <c r="DD27" s="117"/>
      <c r="DE27" s="117"/>
      <c r="DF27" s="117"/>
      <c r="DG27" s="117"/>
      <c r="DH27" s="117"/>
      <c r="DI27" s="117"/>
      <c r="DJ27" s="117"/>
      <c r="DK27" s="117"/>
      <c r="DL27" s="117"/>
      <c r="DM27" s="117"/>
      <c r="DN27" s="117"/>
      <c r="DO27" s="117"/>
      <c r="DP27" s="117"/>
      <c r="DQ27" s="117"/>
      <c r="DR27" s="117"/>
      <c r="DS27" s="117"/>
      <c r="DT27" s="117"/>
      <c r="DU27" s="117"/>
      <c r="DV27" s="117"/>
      <c r="DW27" s="117"/>
      <c r="DX27" s="117"/>
      <c r="DY27" s="117"/>
      <c r="DZ27" s="117"/>
      <c r="EA27" s="117"/>
      <c r="EB27" s="117"/>
      <c r="EC27" s="117"/>
      <c r="ED27" s="117"/>
      <c r="EE27" s="117"/>
      <c r="EF27" s="117"/>
      <c r="EG27" s="117"/>
      <c r="EH27" s="117"/>
      <c r="EI27" s="117"/>
      <c r="EJ27" s="117"/>
      <c r="EK27" s="117"/>
      <c r="EL27" s="117"/>
      <c r="EM27" s="117"/>
      <c r="EN27" s="117"/>
      <c r="EO27" s="117"/>
      <c r="EP27" s="117"/>
      <c r="EQ27" s="117"/>
      <c r="ER27" s="117"/>
      <c r="ES27" s="117"/>
      <c r="ET27" s="117"/>
      <c r="EU27" s="117"/>
      <c r="EV27" s="117"/>
      <c r="EW27" s="117"/>
      <c r="EX27" s="117"/>
      <c r="EY27" s="117"/>
      <c r="EZ27" s="117"/>
      <c r="FA27" s="117"/>
      <c r="FB27" s="117"/>
      <c r="FC27" s="117"/>
      <c r="FD27" s="117"/>
      <c r="FE27" s="117"/>
      <c r="FF27" s="117"/>
      <c r="FG27" s="117"/>
      <c r="FH27" s="117"/>
      <c r="FI27" s="117"/>
      <c r="FJ27" s="117"/>
      <c r="FK27" s="117"/>
      <c r="FL27" s="117"/>
      <c r="FM27" s="117"/>
      <c r="FN27" s="117"/>
      <c r="FO27" s="117"/>
      <c r="FP27" s="117"/>
      <c r="FQ27" s="117"/>
      <c r="FR27" s="117"/>
      <c r="FS27" s="117"/>
      <c r="FT27" s="117"/>
      <c r="FU27" s="117"/>
      <c r="FV27" s="117"/>
      <c r="FW27" s="117"/>
      <c r="FX27" s="117"/>
      <c r="FY27" s="117"/>
      <c r="FZ27" s="117"/>
      <c r="GA27" s="117"/>
      <c r="GB27" s="117"/>
      <c r="GC27" s="117"/>
      <c r="GD27" s="117"/>
      <c r="GE27" s="117"/>
      <c r="GF27" s="117"/>
      <c r="GG27" s="117"/>
      <c r="GH27" s="117"/>
      <c r="GI27" s="117"/>
      <c r="GJ27" s="117"/>
      <c r="GK27" s="117"/>
      <c r="GL27" s="117"/>
      <c r="GM27" s="117"/>
      <c r="GN27" s="117"/>
      <c r="GO27" s="117"/>
      <c r="GP27" s="117"/>
      <c r="GQ27" s="117"/>
      <c r="GR27" s="117"/>
      <c r="GS27" s="117"/>
      <c r="GT27" s="117"/>
      <c r="GU27" s="117"/>
      <c r="GV27" s="117"/>
      <c r="GW27" s="117"/>
      <c r="GX27" s="117"/>
      <c r="GY27" s="117"/>
      <c r="GZ27" s="117"/>
      <c r="HA27" s="117"/>
      <c r="HB27" s="117"/>
      <c r="HC27" s="117"/>
      <c r="HD27" s="117"/>
      <c r="HE27" s="117"/>
      <c r="HF27" s="117"/>
    </row>
    <row r="28" spans="2:214" s="1" customFormat="1" ht="23.25" customHeight="1">
      <c r="B28" s="1094"/>
      <c r="C28" s="1059"/>
      <c r="D28" s="1104"/>
      <c r="E28" s="1140"/>
      <c r="F28" s="1110"/>
      <c r="G28" s="1134" t="s">
        <v>134</v>
      </c>
      <c r="H28" s="1046"/>
      <c r="I28" s="1220">
        <v>5</v>
      </c>
      <c r="J28" s="1121" t="s">
        <v>135</v>
      </c>
      <c r="K28" s="1121" t="s">
        <v>526</v>
      </c>
      <c r="L28" s="1121"/>
      <c r="M28" s="1121">
        <v>80</v>
      </c>
      <c r="N28" s="1121"/>
      <c r="O28" s="1121">
        <v>40</v>
      </c>
      <c r="P28" s="1160">
        <v>80</v>
      </c>
      <c r="Q28" s="293" t="s">
        <v>182</v>
      </c>
      <c r="R28" s="294" t="s">
        <v>110</v>
      </c>
      <c r="S28" s="310" t="s">
        <v>1</v>
      </c>
      <c r="T28" s="297">
        <v>22112101</v>
      </c>
      <c r="U28" s="294">
        <v>22</v>
      </c>
      <c r="V28" s="310" t="s">
        <v>1</v>
      </c>
      <c r="W28" s="297" t="s">
        <v>137</v>
      </c>
      <c r="X28" s="297" t="s">
        <v>136</v>
      </c>
      <c r="Y28" s="297" t="s">
        <v>138</v>
      </c>
      <c r="Z28" s="298" t="s">
        <v>83</v>
      </c>
      <c r="AA28" s="379">
        <v>16</v>
      </c>
      <c r="AB28" s="297">
        <v>16</v>
      </c>
      <c r="AC28" s="775">
        <v>0.01</v>
      </c>
      <c r="AD28" s="775">
        <v>0.01</v>
      </c>
      <c r="AE28" s="297">
        <v>4</v>
      </c>
      <c r="AF28" s="297"/>
      <c r="AG28" s="674"/>
      <c r="AH28" s="297">
        <v>8</v>
      </c>
      <c r="AI28" s="297"/>
      <c r="AJ28" s="674"/>
      <c r="AK28" s="297">
        <v>12</v>
      </c>
      <c r="AL28" s="297"/>
      <c r="AM28" s="674"/>
      <c r="AN28" s="297">
        <v>16</v>
      </c>
      <c r="AO28" s="298"/>
      <c r="AP28" s="425">
        <v>20000</v>
      </c>
      <c r="AQ28" s="426">
        <v>5000</v>
      </c>
      <c r="AR28" s="427">
        <v>0</v>
      </c>
      <c r="AS28" s="427">
        <v>5000</v>
      </c>
      <c r="AT28" s="427">
        <v>0</v>
      </c>
      <c r="AU28" s="427">
        <v>0</v>
      </c>
      <c r="AV28" s="427">
        <v>0</v>
      </c>
      <c r="AW28" s="427">
        <v>0</v>
      </c>
      <c r="AX28" s="427">
        <v>0</v>
      </c>
      <c r="AY28" s="427">
        <v>0</v>
      </c>
      <c r="AZ28" s="426"/>
      <c r="BA28" s="426">
        <v>5000</v>
      </c>
      <c r="BB28" s="427">
        <v>0</v>
      </c>
      <c r="BC28" s="427">
        <v>5000</v>
      </c>
      <c r="BD28" s="427">
        <v>0</v>
      </c>
      <c r="BE28" s="427">
        <v>0</v>
      </c>
      <c r="BF28" s="427">
        <v>0</v>
      </c>
      <c r="BG28" s="427">
        <v>0</v>
      </c>
      <c r="BH28" s="427">
        <v>0</v>
      </c>
      <c r="BI28" s="427">
        <v>0</v>
      </c>
      <c r="BJ28" s="426"/>
      <c r="BK28" s="426">
        <v>5000</v>
      </c>
      <c r="BL28" s="427">
        <v>0</v>
      </c>
      <c r="BM28" s="427">
        <v>5000</v>
      </c>
      <c r="BN28" s="427">
        <v>0</v>
      </c>
      <c r="BO28" s="427">
        <v>0</v>
      </c>
      <c r="BP28" s="427">
        <v>0</v>
      </c>
      <c r="BQ28" s="427">
        <v>0</v>
      </c>
      <c r="BR28" s="427">
        <v>0</v>
      </c>
      <c r="BS28" s="427">
        <v>0</v>
      </c>
      <c r="BT28" s="426"/>
      <c r="BU28" s="426">
        <v>5000</v>
      </c>
      <c r="BV28" s="427">
        <v>0</v>
      </c>
      <c r="BW28" s="427">
        <v>5000</v>
      </c>
      <c r="BX28" s="427">
        <v>0</v>
      </c>
      <c r="BY28" s="427">
        <v>0</v>
      </c>
      <c r="BZ28" s="427">
        <v>0</v>
      </c>
      <c r="CA28" s="427">
        <v>0</v>
      </c>
      <c r="CB28" s="427">
        <v>0</v>
      </c>
      <c r="CC28" s="428">
        <v>0</v>
      </c>
      <c r="CD28" s="361"/>
      <c r="CE28" s="147" t="s">
        <v>127</v>
      </c>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row>
    <row r="29" spans="2:214" s="1" customFormat="1" ht="23.25" customHeight="1" thickBot="1">
      <c r="B29" s="1094"/>
      <c r="C29" s="1059"/>
      <c r="D29" s="1104"/>
      <c r="E29" s="1141"/>
      <c r="F29" s="1110"/>
      <c r="G29" s="1135"/>
      <c r="H29" s="1047"/>
      <c r="I29" s="1221"/>
      <c r="J29" s="1122"/>
      <c r="K29" s="1122"/>
      <c r="L29" s="1122"/>
      <c r="M29" s="1122"/>
      <c r="N29" s="1122"/>
      <c r="O29" s="1122"/>
      <c r="P29" s="1162"/>
      <c r="Q29" s="306" t="s">
        <v>183</v>
      </c>
      <c r="R29" s="235" t="s">
        <v>111</v>
      </c>
      <c r="S29" s="307" t="s">
        <v>2</v>
      </c>
      <c r="T29" s="308">
        <v>22112102</v>
      </c>
      <c r="U29" s="235">
        <v>23</v>
      </c>
      <c r="V29" s="307" t="s">
        <v>2</v>
      </c>
      <c r="W29" s="308" t="s">
        <v>139</v>
      </c>
      <c r="X29" s="308" t="s">
        <v>139</v>
      </c>
      <c r="Y29" s="308" t="s">
        <v>70</v>
      </c>
      <c r="Z29" s="309" t="s">
        <v>83</v>
      </c>
      <c r="AA29" s="380">
        <v>16</v>
      </c>
      <c r="AB29" s="308">
        <v>16</v>
      </c>
      <c r="AC29" s="776">
        <v>0.01</v>
      </c>
      <c r="AD29" s="776">
        <v>0.01</v>
      </c>
      <c r="AE29" s="308">
        <v>4</v>
      </c>
      <c r="AF29" s="308"/>
      <c r="AG29" s="675"/>
      <c r="AH29" s="308">
        <v>8</v>
      </c>
      <c r="AI29" s="308"/>
      <c r="AJ29" s="675"/>
      <c r="AK29" s="308">
        <v>12</v>
      </c>
      <c r="AL29" s="308"/>
      <c r="AM29" s="675"/>
      <c r="AN29" s="308">
        <v>16</v>
      </c>
      <c r="AO29" s="309"/>
      <c r="AP29" s="375">
        <v>108000</v>
      </c>
      <c r="AQ29" s="376">
        <v>20000</v>
      </c>
      <c r="AR29" s="377"/>
      <c r="AS29" s="377">
        <v>20000</v>
      </c>
      <c r="AT29" s="377">
        <v>0</v>
      </c>
      <c r="AU29" s="377">
        <v>0</v>
      </c>
      <c r="AV29" s="377">
        <v>0</v>
      </c>
      <c r="AW29" s="377">
        <v>0</v>
      </c>
      <c r="AX29" s="377">
        <v>0</v>
      </c>
      <c r="AY29" s="377">
        <v>0</v>
      </c>
      <c r="AZ29" s="376"/>
      <c r="BA29" s="376">
        <v>23000</v>
      </c>
      <c r="BB29" s="377">
        <v>0</v>
      </c>
      <c r="BC29" s="377">
        <v>23000</v>
      </c>
      <c r="BD29" s="377">
        <v>0</v>
      </c>
      <c r="BE29" s="377">
        <v>0</v>
      </c>
      <c r="BF29" s="377">
        <v>0</v>
      </c>
      <c r="BG29" s="377">
        <v>0</v>
      </c>
      <c r="BH29" s="377">
        <v>0</v>
      </c>
      <c r="BI29" s="377">
        <v>0</v>
      </c>
      <c r="BJ29" s="376"/>
      <c r="BK29" s="376">
        <v>30000</v>
      </c>
      <c r="BL29" s="377">
        <v>0</v>
      </c>
      <c r="BM29" s="377">
        <v>30000</v>
      </c>
      <c r="BN29" s="377">
        <v>0</v>
      </c>
      <c r="BO29" s="377">
        <v>0</v>
      </c>
      <c r="BP29" s="377">
        <v>0</v>
      </c>
      <c r="BQ29" s="377">
        <v>0</v>
      </c>
      <c r="BR29" s="377">
        <v>0</v>
      </c>
      <c r="BS29" s="377">
        <v>0</v>
      </c>
      <c r="BT29" s="376"/>
      <c r="BU29" s="376">
        <v>35000</v>
      </c>
      <c r="BV29" s="377">
        <v>0</v>
      </c>
      <c r="BW29" s="377">
        <v>35000</v>
      </c>
      <c r="BX29" s="377">
        <v>0</v>
      </c>
      <c r="BY29" s="377">
        <v>0</v>
      </c>
      <c r="BZ29" s="377">
        <v>0</v>
      </c>
      <c r="CA29" s="377">
        <v>0</v>
      </c>
      <c r="CB29" s="377">
        <v>0</v>
      </c>
      <c r="CC29" s="378">
        <v>0</v>
      </c>
      <c r="CD29" s="361"/>
      <c r="CE29" s="147" t="s">
        <v>133</v>
      </c>
      <c r="CF29" s="117"/>
      <c r="CG29" s="117"/>
      <c r="CH29" s="117"/>
      <c r="CI29" s="117"/>
      <c r="CJ29" s="117"/>
      <c r="CK29" s="117"/>
      <c r="CL29" s="117"/>
      <c r="CM29" s="117"/>
      <c r="CN29" s="117"/>
      <c r="CO29" s="117"/>
      <c r="CP29" s="117"/>
      <c r="CQ29" s="117"/>
      <c r="CR29" s="117"/>
      <c r="CS29" s="117"/>
      <c r="CT29" s="117"/>
      <c r="CU29" s="117"/>
      <c r="CV29" s="117"/>
      <c r="CW29" s="117"/>
      <c r="CX29" s="117"/>
      <c r="CY29" s="117"/>
      <c r="CZ29" s="117"/>
      <c r="DA29" s="117"/>
      <c r="DB29" s="117"/>
      <c r="DC29" s="117"/>
      <c r="DD29" s="117"/>
      <c r="DE29" s="117"/>
      <c r="DF29" s="117"/>
      <c r="DG29" s="117"/>
      <c r="DH29" s="117"/>
      <c r="DI29" s="117"/>
      <c r="DJ29" s="117"/>
      <c r="DK29" s="117"/>
      <c r="DL29" s="117"/>
      <c r="DM29" s="117"/>
      <c r="DN29" s="117"/>
      <c r="DO29" s="117"/>
      <c r="DP29" s="117"/>
      <c r="DQ29" s="117"/>
      <c r="DR29" s="117"/>
      <c r="DS29" s="117"/>
      <c r="DT29" s="117"/>
      <c r="DU29" s="117"/>
      <c r="DV29" s="117"/>
      <c r="DW29" s="117"/>
      <c r="DX29" s="117"/>
      <c r="DY29" s="117"/>
      <c r="DZ29" s="117"/>
      <c r="EA29" s="117"/>
      <c r="EB29" s="117"/>
      <c r="EC29" s="117"/>
      <c r="ED29" s="117"/>
      <c r="EE29" s="117"/>
      <c r="EF29" s="117"/>
      <c r="EG29" s="117"/>
      <c r="EH29" s="117"/>
      <c r="EI29" s="117"/>
      <c r="EJ29" s="117"/>
      <c r="EK29" s="117"/>
      <c r="EL29" s="117"/>
      <c r="EM29" s="117"/>
      <c r="EN29" s="117"/>
      <c r="EO29" s="117"/>
      <c r="EP29" s="117"/>
      <c r="EQ29" s="117"/>
      <c r="ER29" s="117"/>
      <c r="ES29" s="117"/>
      <c r="ET29" s="117"/>
      <c r="EU29" s="117"/>
      <c r="EV29" s="117"/>
      <c r="EW29" s="117"/>
      <c r="EX29" s="117"/>
      <c r="EY29" s="117"/>
      <c r="EZ29" s="117"/>
      <c r="FA29" s="117"/>
      <c r="FB29" s="117"/>
      <c r="FC29" s="117"/>
      <c r="FD29" s="117"/>
      <c r="FE29" s="117"/>
      <c r="FF29" s="117"/>
      <c r="FG29" s="117"/>
      <c r="FH29" s="117"/>
      <c r="FI29" s="117"/>
      <c r="FJ29" s="117"/>
      <c r="FK29" s="117"/>
      <c r="FL29" s="117"/>
      <c r="FM29" s="117"/>
      <c r="FN29" s="117"/>
      <c r="FO29" s="117"/>
      <c r="FP29" s="117"/>
      <c r="FQ29" s="117"/>
      <c r="FR29" s="117"/>
      <c r="FS29" s="117"/>
      <c r="FT29" s="117"/>
      <c r="FU29" s="117"/>
      <c r="FV29" s="117"/>
      <c r="FW29" s="117"/>
      <c r="FX29" s="117"/>
      <c r="FY29" s="117"/>
      <c r="FZ29" s="117"/>
      <c r="GA29" s="117"/>
      <c r="GB29" s="117"/>
      <c r="GC29" s="117"/>
      <c r="GD29" s="117"/>
      <c r="GE29" s="117"/>
      <c r="GF29" s="117"/>
      <c r="GG29" s="117"/>
      <c r="GH29" s="117"/>
      <c r="GI29" s="117"/>
      <c r="GJ29" s="117"/>
      <c r="GK29" s="117"/>
      <c r="GL29" s="117"/>
      <c r="GM29" s="117"/>
      <c r="GN29" s="117"/>
      <c r="GO29" s="117"/>
      <c r="GP29" s="117"/>
      <c r="GQ29" s="117"/>
      <c r="GR29" s="117"/>
      <c r="GS29" s="117"/>
      <c r="GT29" s="117"/>
      <c r="GU29" s="117"/>
      <c r="GV29" s="117"/>
      <c r="GW29" s="117"/>
      <c r="GX29" s="117"/>
      <c r="GY29" s="117"/>
      <c r="GZ29" s="117"/>
      <c r="HA29" s="117"/>
      <c r="HB29" s="117"/>
      <c r="HC29" s="117"/>
      <c r="HD29" s="117"/>
      <c r="HE29" s="117"/>
      <c r="HF29" s="117"/>
    </row>
    <row r="30" spans="2:214" s="112" customFormat="1" ht="23.25" customHeight="1">
      <c r="B30" s="1094"/>
      <c r="C30" s="1059"/>
      <c r="D30" s="1104"/>
      <c r="E30" s="1100" t="s">
        <v>239</v>
      </c>
      <c r="F30" s="1111"/>
      <c r="G30" s="1071" t="s">
        <v>185</v>
      </c>
      <c r="H30" s="1077" t="s">
        <v>197</v>
      </c>
      <c r="I30" s="1233">
        <v>6</v>
      </c>
      <c r="J30" s="1074" t="s">
        <v>143</v>
      </c>
      <c r="K30" s="1074" t="s">
        <v>527</v>
      </c>
      <c r="L30" s="1173">
        <v>100</v>
      </c>
      <c r="M30" s="1074">
        <v>100</v>
      </c>
      <c r="N30" s="1186"/>
      <c r="O30" s="1074">
        <v>50</v>
      </c>
      <c r="P30" s="1189">
        <v>100</v>
      </c>
      <c r="Q30" s="227" t="s">
        <v>186</v>
      </c>
      <c r="R30" s="228" t="s">
        <v>202</v>
      </c>
      <c r="S30" s="311" t="s">
        <v>32</v>
      </c>
      <c r="T30" s="312">
        <v>2244101101</v>
      </c>
      <c r="U30" s="228">
        <v>24</v>
      </c>
      <c r="V30" s="313" t="s">
        <v>32</v>
      </c>
      <c r="W30" s="236" t="s">
        <v>202</v>
      </c>
      <c r="X30" s="236" t="s">
        <v>514</v>
      </c>
      <c r="Y30" s="236" t="s">
        <v>138</v>
      </c>
      <c r="Z30" s="238" t="s">
        <v>510</v>
      </c>
      <c r="AA30" s="384">
        <v>0</v>
      </c>
      <c r="AB30" s="236">
        <v>0</v>
      </c>
      <c r="AC30" s="846">
        <v>0.005</v>
      </c>
      <c r="AD30" s="777">
        <v>0</v>
      </c>
      <c r="AE30" s="236">
        <v>0</v>
      </c>
      <c r="AF30" s="236"/>
      <c r="AG30" s="385"/>
      <c r="AH30" s="236">
        <v>0</v>
      </c>
      <c r="AI30" s="237"/>
      <c r="AJ30" s="386"/>
      <c r="AK30" s="236">
        <v>0</v>
      </c>
      <c r="AL30" s="236"/>
      <c r="AM30" s="385"/>
      <c r="AN30" s="236">
        <v>0</v>
      </c>
      <c r="AO30" s="676"/>
      <c r="AP30" s="409">
        <v>16000</v>
      </c>
      <c r="AQ30" s="410">
        <v>2000</v>
      </c>
      <c r="AR30" s="411">
        <v>0</v>
      </c>
      <c r="AS30" s="411">
        <v>2000</v>
      </c>
      <c r="AT30" s="411">
        <v>0</v>
      </c>
      <c r="AU30" s="411">
        <v>0</v>
      </c>
      <c r="AV30" s="411">
        <v>0</v>
      </c>
      <c r="AW30" s="411">
        <v>0</v>
      </c>
      <c r="AX30" s="411">
        <v>0</v>
      </c>
      <c r="AY30" s="411">
        <v>0</v>
      </c>
      <c r="AZ30" s="410"/>
      <c r="BA30" s="410">
        <v>1000</v>
      </c>
      <c r="BB30" s="411">
        <v>0</v>
      </c>
      <c r="BC30" s="411">
        <v>1000</v>
      </c>
      <c r="BD30" s="411">
        <v>0</v>
      </c>
      <c r="BE30" s="411">
        <v>0</v>
      </c>
      <c r="BF30" s="411">
        <v>0</v>
      </c>
      <c r="BG30" s="411">
        <v>0</v>
      </c>
      <c r="BH30" s="411">
        <v>0</v>
      </c>
      <c r="BI30" s="411">
        <v>0</v>
      </c>
      <c r="BJ30" s="410"/>
      <c r="BK30" s="410">
        <v>6000</v>
      </c>
      <c r="BL30" s="411">
        <v>0</v>
      </c>
      <c r="BM30" s="411">
        <v>6000</v>
      </c>
      <c r="BN30" s="411">
        <v>0</v>
      </c>
      <c r="BO30" s="411">
        <v>0</v>
      </c>
      <c r="BP30" s="411">
        <v>0</v>
      </c>
      <c r="BQ30" s="411">
        <v>0</v>
      </c>
      <c r="BR30" s="411">
        <v>0</v>
      </c>
      <c r="BS30" s="411">
        <v>0</v>
      </c>
      <c r="BT30" s="410"/>
      <c r="BU30" s="410">
        <v>7000</v>
      </c>
      <c r="BV30" s="411">
        <v>2000</v>
      </c>
      <c r="BW30" s="411">
        <v>5000</v>
      </c>
      <c r="BX30" s="411">
        <v>0</v>
      </c>
      <c r="BY30" s="411">
        <v>0</v>
      </c>
      <c r="BZ30" s="411">
        <v>0</v>
      </c>
      <c r="CA30" s="411">
        <v>0</v>
      </c>
      <c r="CB30" s="411">
        <v>0</v>
      </c>
      <c r="CC30" s="412">
        <v>0</v>
      </c>
      <c r="CD30" s="381"/>
      <c r="CE30" s="149" t="s">
        <v>184</v>
      </c>
      <c r="CF30" s="117"/>
      <c r="CG30" s="117"/>
      <c r="CH30" s="117"/>
      <c r="CI30" s="117"/>
      <c r="CJ30" s="117"/>
      <c r="CK30" s="117"/>
      <c r="CL30" s="117"/>
      <c r="CM30" s="117"/>
      <c r="CN30" s="117"/>
      <c r="CO30" s="117"/>
      <c r="CP30" s="117"/>
      <c r="CQ30" s="117"/>
      <c r="CR30" s="117"/>
      <c r="CS30" s="117"/>
      <c r="CT30" s="117"/>
      <c r="CU30" s="117"/>
      <c r="CV30" s="117"/>
      <c r="CW30" s="117"/>
      <c r="CX30" s="117"/>
      <c r="CY30" s="117"/>
      <c r="CZ30" s="117"/>
      <c r="DA30" s="117"/>
      <c r="DB30" s="117"/>
      <c r="DC30" s="117"/>
      <c r="DD30" s="117"/>
      <c r="DE30" s="117"/>
      <c r="DF30" s="117"/>
      <c r="DG30" s="117"/>
      <c r="DH30" s="117"/>
      <c r="DI30" s="117"/>
      <c r="DJ30" s="117"/>
      <c r="DK30" s="117"/>
      <c r="DL30" s="117"/>
      <c r="DM30" s="117"/>
      <c r="DN30" s="117"/>
      <c r="DO30" s="117"/>
      <c r="DP30" s="117"/>
      <c r="DQ30" s="117"/>
      <c r="DR30" s="117"/>
      <c r="DS30" s="117"/>
      <c r="DT30" s="117"/>
      <c r="DU30" s="117"/>
      <c r="DV30" s="117"/>
      <c r="DW30" s="117"/>
      <c r="DX30" s="117"/>
      <c r="DY30" s="117"/>
      <c r="DZ30" s="117"/>
      <c r="EA30" s="117"/>
      <c r="EB30" s="117"/>
      <c r="EC30" s="117"/>
      <c r="ED30" s="117"/>
      <c r="EE30" s="117"/>
      <c r="EF30" s="117"/>
      <c r="EG30" s="117"/>
      <c r="EH30" s="117"/>
      <c r="EI30" s="117"/>
      <c r="EJ30" s="117"/>
      <c r="EK30" s="117"/>
      <c r="EL30" s="117"/>
      <c r="EM30" s="117"/>
      <c r="EN30" s="117"/>
      <c r="EO30" s="117"/>
      <c r="EP30" s="117"/>
      <c r="EQ30" s="117"/>
      <c r="ER30" s="117"/>
      <c r="ES30" s="117"/>
      <c r="ET30" s="117"/>
      <c r="EU30" s="117"/>
      <c r="EV30" s="117"/>
      <c r="EW30" s="117"/>
      <c r="EX30" s="117"/>
      <c r="EY30" s="117"/>
      <c r="EZ30" s="117"/>
      <c r="FA30" s="117"/>
      <c r="FB30" s="117"/>
      <c r="FC30" s="117"/>
      <c r="FD30" s="117"/>
      <c r="FE30" s="117"/>
      <c r="FF30" s="117"/>
      <c r="FG30" s="117"/>
      <c r="FH30" s="117"/>
      <c r="FI30" s="117"/>
      <c r="FJ30" s="117"/>
      <c r="FK30" s="117"/>
      <c r="FL30" s="117"/>
      <c r="FM30" s="117"/>
      <c r="FN30" s="117"/>
      <c r="FO30" s="117"/>
      <c r="FP30" s="117"/>
      <c r="FQ30" s="117"/>
      <c r="FR30" s="117"/>
      <c r="FS30" s="117"/>
      <c r="FT30" s="117"/>
      <c r="FU30" s="117"/>
      <c r="FV30" s="117"/>
      <c r="FW30" s="117"/>
      <c r="FX30" s="117"/>
      <c r="FY30" s="117"/>
      <c r="FZ30" s="117"/>
      <c r="GA30" s="117"/>
      <c r="GB30" s="117"/>
      <c r="GC30" s="117"/>
      <c r="GD30" s="117"/>
      <c r="GE30" s="117"/>
      <c r="GF30" s="117"/>
      <c r="GG30" s="117"/>
      <c r="GH30" s="117"/>
      <c r="GI30" s="117"/>
      <c r="GJ30" s="117"/>
      <c r="GK30" s="117"/>
      <c r="GL30" s="117"/>
      <c r="GM30" s="117"/>
      <c r="GN30" s="117"/>
      <c r="GO30" s="117"/>
      <c r="GP30" s="117"/>
      <c r="GQ30" s="117"/>
      <c r="GR30" s="117"/>
      <c r="GS30" s="117"/>
      <c r="GT30" s="117"/>
      <c r="GU30" s="117"/>
      <c r="GV30" s="117"/>
      <c r="GW30" s="117"/>
      <c r="GX30" s="117"/>
      <c r="GY30" s="117"/>
      <c r="GZ30" s="117"/>
      <c r="HA30" s="117"/>
      <c r="HB30" s="117"/>
      <c r="HC30" s="117"/>
      <c r="HD30" s="117"/>
      <c r="HE30" s="117"/>
      <c r="HF30" s="117"/>
    </row>
    <row r="31" spans="2:214" s="112" customFormat="1" ht="23.25" customHeight="1">
      <c r="B31" s="1094"/>
      <c r="C31" s="1059"/>
      <c r="D31" s="1104"/>
      <c r="E31" s="1101"/>
      <c r="F31" s="1112"/>
      <c r="G31" s="1072"/>
      <c r="H31" s="1078"/>
      <c r="I31" s="1234"/>
      <c r="J31" s="1075"/>
      <c r="K31" s="1075"/>
      <c r="L31" s="1174"/>
      <c r="M31" s="1075"/>
      <c r="N31" s="1187"/>
      <c r="O31" s="1075"/>
      <c r="P31" s="1190"/>
      <c r="Q31" s="314" t="s">
        <v>188</v>
      </c>
      <c r="R31" s="150" t="s">
        <v>203</v>
      </c>
      <c r="S31" s="209" t="s">
        <v>32</v>
      </c>
      <c r="T31" s="208">
        <v>2244101102</v>
      </c>
      <c r="U31" s="210">
        <v>25</v>
      </c>
      <c r="V31" s="209" t="s">
        <v>32</v>
      </c>
      <c r="W31" s="150" t="s">
        <v>203</v>
      </c>
      <c r="X31" s="150" t="s">
        <v>643</v>
      </c>
      <c r="Y31" s="150" t="s">
        <v>138</v>
      </c>
      <c r="Z31" s="315" t="s">
        <v>204</v>
      </c>
      <c r="AA31" s="314">
        <v>196</v>
      </c>
      <c r="AB31" s="150">
        <v>196</v>
      </c>
      <c r="AC31" s="847">
        <v>0.005</v>
      </c>
      <c r="AD31" s="778">
        <v>0.01</v>
      </c>
      <c r="AE31" s="150">
        <v>196</v>
      </c>
      <c r="AF31" s="210"/>
      <c r="AG31" s="210"/>
      <c r="AH31" s="210">
        <v>196</v>
      </c>
      <c r="AI31" s="210"/>
      <c r="AJ31" s="210"/>
      <c r="AK31" s="210">
        <v>196</v>
      </c>
      <c r="AL31" s="210"/>
      <c r="AM31" s="210"/>
      <c r="AN31" s="210">
        <v>196</v>
      </c>
      <c r="AO31" s="677"/>
      <c r="AP31" s="413">
        <v>16176</v>
      </c>
      <c r="AQ31" s="149">
        <v>1176</v>
      </c>
      <c r="AR31" s="151">
        <v>0</v>
      </c>
      <c r="AS31" s="151">
        <v>1000</v>
      </c>
      <c r="AT31" s="151">
        <v>0</v>
      </c>
      <c r="AU31" s="151">
        <v>0</v>
      </c>
      <c r="AV31" s="151">
        <v>0</v>
      </c>
      <c r="AW31" s="151">
        <v>0</v>
      </c>
      <c r="AX31" s="151">
        <v>0</v>
      </c>
      <c r="AY31" s="151">
        <v>176</v>
      </c>
      <c r="AZ31" s="149"/>
      <c r="BA31" s="149">
        <v>2000</v>
      </c>
      <c r="BB31" s="151">
        <v>0</v>
      </c>
      <c r="BC31" s="151">
        <v>2000</v>
      </c>
      <c r="BD31" s="151">
        <v>0</v>
      </c>
      <c r="BE31" s="151">
        <v>0</v>
      </c>
      <c r="BF31" s="151">
        <v>0</v>
      </c>
      <c r="BG31" s="151">
        <v>0</v>
      </c>
      <c r="BH31" s="151">
        <v>0</v>
      </c>
      <c r="BI31" s="151">
        <v>0</v>
      </c>
      <c r="BJ31" s="149"/>
      <c r="BK31" s="149">
        <v>6000</v>
      </c>
      <c r="BL31" s="151">
        <v>0</v>
      </c>
      <c r="BM31" s="151">
        <v>6000</v>
      </c>
      <c r="BN31" s="151">
        <v>0</v>
      </c>
      <c r="BO31" s="151">
        <v>0</v>
      </c>
      <c r="BP31" s="151">
        <v>0</v>
      </c>
      <c r="BQ31" s="151">
        <v>0</v>
      </c>
      <c r="BR31" s="151">
        <v>0</v>
      </c>
      <c r="BS31" s="151">
        <v>0</v>
      </c>
      <c r="BT31" s="149"/>
      <c r="BU31" s="149">
        <v>7000</v>
      </c>
      <c r="BV31" s="151">
        <v>2000</v>
      </c>
      <c r="BW31" s="151">
        <v>5000</v>
      </c>
      <c r="BX31" s="151">
        <v>0</v>
      </c>
      <c r="BY31" s="151">
        <v>0</v>
      </c>
      <c r="BZ31" s="151">
        <v>0</v>
      </c>
      <c r="CA31" s="151">
        <v>0</v>
      </c>
      <c r="CB31" s="151">
        <v>0</v>
      </c>
      <c r="CC31" s="414">
        <v>0</v>
      </c>
      <c r="CD31" s="382"/>
      <c r="CE31" s="149" t="s">
        <v>205</v>
      </c>
      <c r="CF31" s="117"/>
      <c r="CG31" s="117"/>
      <c r="CH31" s="117"/>
      <c r="CI31" s="117"/>
      <c r="CJ31" s="117"/>
      <c r="CK31" s="117"/>
      <c r="CL31" s="117"/>
      <c r="CM31" s="117"/>
      <c r="CN31" s="117"/>
      <c r="CO31" s="117"/>
      <c r="CP31" s="117"/>
      <c r="CQ31" s="117"/>
      <c r="CR31" s="117"/>
      <c r="CS31" s="117"/>
      <c r="CT31" s="117"/>
      <c r="CU31" s="117"/>
      <c r="CV31" s="117"/>
      <c r="CW31" s="117"/>
      <c r="CX31" s="117"/>
      <c r="CY31" s="117"/>
      <c r="CZ31" s="117"/>
      <c r="DA31" s="117"/>
      <c r="DB31" s="117"/>
      <c r="DC31" s="117"/>
      <c r="DD31" s="117"/>
      <c r="DE31" s="117"/>
      <c r="DF31" s="117"/>
      <c r="DG31" s="117"/>
      <c r="DH31" s="117"/>
      <c r="DI31" s="117"/>
      <c r="DJ31" s="117"/>
      <c r="DK31" s="117"/>
      <c r="DL31" s="117"/>
      <c r="DM31" s="117"/>
      <c r="DN31" s="117"/>
      <c r="DO31" s="117"/>
      <c r="DP31" s="117"/>
      <c r="DQ31" s="117"/>
      <c r="DR31" s="117"/>
      <c r="DS31" s="117"/>
      <c r="DT31" s="117"/>
      <c r="DU31" s="117"/>
      <c r="DV31" s="117"/>
      <c r="DW31" s="117"/>
      <c r="DX31" s="117"/>
      <c r="DY31" s="117"/>
      <c r="DZ31" s="117"/>
      <c r="EA31" s="117"/>
      <c r="EB31" s="117"/>
      <c r="EC31" s="117"/>
      <c r="ED31" s="117"/>
      <c r="EE31" s="117"/>
      <c r="EF31" s="117"/>
      <c r="EG31" s="117"/>
      <c r="EH31" s="117"/>
      <c r="EI31" s="117"/>
      <c r="EJ31" s="117"/>
      <c r="EK31" s="117"/>
      <c r="EL31" s="117"/>
      <c r="EM31" s="117"/>
      <c r="EN31" s="117"/>
      <c r="EO31" s="117"/>
      <c r="EP31" s="117"/>
      <c r="EQ31" s="117"/>
      <c r="ER31" s="117"/>
      <c r="ES31" s="117"/>
      <c r="ET31" s="117"/>
      <c r="EU31" s="117"/>
      <c r="EV31" s="117"/>
      <c r="EW31" s="117"/>
      <c r="EX31" s="117"/>
      <c r="EY31" s="117"/>
      <c r="EZ31" s="117"/>
      <c r="FA31" s="117"/>
      <c r="FB31" s="117"/>
      <c r="FC31" s="117"/>
      <c r="FD31" s="117"/>
      <c r="FE31" s="117"/>
      <c r="FF31" s="117"/>
      <c r="FG31" s="117"/>
      <c r="FH31" s="117"/>
      <c r="FI31" s="117"/>
      <c r="FJ31" s="117"/>
      <c r="FK31" s="117"/>
      <c r="FL31" s="117"/>
      <c r="FM31" s="117"/>
      <c r="FN31" s="117"/>
      <c r="FO31" s="117"/>
      <c r="FP31" s="117"/>
      <c r="FQ31" s="117"/>
      <c r="FR31" s="117"/>
      <c r="FS31" s="117"/>
      <c r="FT31" s="117"/>
      <c r="FU31" s="117"/>
      <c r="FV31" s="117"/>
      <c r="FW31" s="117"/>
      <c r="FX31" s="117"/>
      <c r="FY31" s="117"/>
      <c r="FZ31" s="117"/>
      <c r="GA31" s="117"/>
      <c r="GB31" s="117"/>
      <c r="GC31" s="117"/>
      <c r="GD31" s="117"/>
      <c r="GE31" s="117"/>
      <c r="GF31" s="117"/>
      <c r="GG31" s="117"/>
      <c r="GH31" s="117"/>
      <c r="GI31" s="117"/>
      <c r="GJ31" s="117"/>
      <c r="GK31" s="117"/>
      <c r="GL31" s="117"/>
      <c r="GM31" s="117"/>
      <c r="GN31" s="117"/>
      <c r="GO31" s="117"/>
      <c r="GP31" s="117"/>
      <c r="GQ31" s="117"/>
      <c r="GR31" s="117"/>
      <c r="GS31" s="117"/>
      <c r="GT31" s="117"/>
      <c r="GU31" s="117"/>
      <c r="GV31" s="117"/>
      <c r="GW31" s="117"/>
      <c r="GX31" s="117"/>
      <c r="GY31" s="117"/>
      <c r="GZ31" s="117"/>
      <c r="HA31" s="117"/>
      <c r="HB31" s="117"/>
      <c r="HC31" s="117"/>
      <c r="HD31" s="117"/>
      <c r="HE31" s="117"/>
      <c r="HF31" s="117"/>
    </row>
    <row r="32" spans="2:214" s="113" customFormat="1" ht="23.25" customHeight="1">
      <c r="B32" s="1094"/>
      <c r="C32" s="1059"/>
      <c r="D32" s="1104"/>
      <c r="E32" s="1101"/>
      <c r="F32" s="1112"/>
      <c r="G32" s="1072"/>
      <c r="H32" s="1078"/>
      <c r="I32" s="1234"/>
      <c r="J32" s="1075"/>
      <c r="K32" s="1075"/>
      <c r="L32" s="1174"/>
      <c r="M32" s="1075"/>
      <c r="N32" s="1187"/>
      <c r="O32" s="1075"/>
      <c r="P32" s="1190"/>
      <c r="Q32" s="269" t="s">
        <v>189</v>
      </c>
      <c r="R32" s="124" t="s">
        <v>206</v>
      </c>
      <c r="S32" s="124" t="s">
        <v>31</v>
      </c>
      <c r="T32" s="211">
        <v>2244101103</v>
      </c>
      <c r="U32" s="124">
        <v>26</v>
      </c>
      <c r="V32" s="124" t="s">
        <v>31</v>
      </c>
      <c r="W32" s="124" t="s">
        <v>206</v>
      </c>
      <c r="X32" s="153">
        <v>1</v>
      </c>
      <c r="Y32" s="124" t="s">
        <v>70</v>
      </c>
      <c r="Z32" s="270" t="s">
        <v>207</v>
      </c>
      <c r="AA32" s="269">
        <v>0</v>
      </c>
      <c r="AB32" s="124">
        <v>8</v>
      </c>
      <c r="AC32" s="820">
        <v>0.005</v>
      </c>
      <c r="AD32" s="820">
        <v>0.01</v>
      </c>
      <c r="AE32" s="124">
        <v>2</v>
      </c>
      <c r="AF32" s="124"/>
      <c r="AG32" s="124"/>
      <c r="AH32" s="124">
        <v>4</v>
      </c>
      <c r="AI32" s="124"/>
      <c r="AJ32" s="124"/>
      <c r="AK32" s="124">
        <v>6</v>
      </c>
      <c r="AL32" s="124"/>
      <c r="AM32" s="124"/>
      <c r="AN32" s="124">
        <v>8</v>
      </c>
      <c r="AO32" s="270"/>
      <c r="AP32" s="415">
        <v>6000</v>
      </c>
      <c r="AQ32" s="154">
        <v>2000</v>
      </c>
      <c r="AR32" s="154">
        <v>0</v>
      </c>
      <c r="AS32" s="154">
        <v>2000</v>
      </c>
      <c r="AT32" s="154">
        <v>0</v>
      </c>
      <c r="AU32" s="154">
        <v>0</v>
      </c>
      <c r="AV32" s="154">
        <v>0</v>
      </c>
      <c r="AW32" s="154">
        <v>0</v>
      </c>
      <c r="AX32" s="154">
        <v>0</v>
      </c>
      <c r="AY32" s="154">
        <v>0</v>
      </c>
      <c r="AZ32" s="154"/>
      <c r="BA32" s="154">
        <v>1000</v>
      </c>
      <c r="BB32" s="154">
        <v>0</v>
      </c>
      <c r="BC32" s="154">
        <v>1000</v>
      </c>
      <c r="BD32" s="154">
        <v>0</v>
      </c>
      <c r="BE32" s="154">
        <v>0</v>
      </c>
      <c r="BF32" s="154">
        <v>0</v>
      </c>
      <c r="BG32" s="154">
        <v>0</v>
      </c>
      <c r="BH32" s="154">
        <v>0</v>
      </c>
      <c r="BI32" s="154">
        <v>0</v>
      </c>
      <c r="BJ32" s="154"/>
      <c r="BK32" s="154">
        <v>1000</v>
      </c>
      <c r="BL32" s="154">
        <v>0</v>
      </c>
      <c r="BM32" s="154">
        <v>1000</v>
      </c>
      <c r="BN32" s="154">
        <v>0</v>
      </c>
      <c r="BO32" s="154">
        <v>0</v>
      </c>
      <c r="BP32" s="154">
        <v>0</v>
      </c>
      <c r="BQ32" s="154">
        <v>0</v>
      </c>
      <c r="BR32" s="154">
        <v>0</v>
      </c>
      <c r="BS32" s="154">
        <v>0</v>
      </c>
      <c r="BT32" s="154"/>
      <c r="BU32" s="154">
        <v>2000</v>
      </c>
      <c r="BV32" s="154">
        <v>2000</v>
      </c>
      <c r="BW32" s="154">
        <v>0</v>
      </c>
      <c r="BX32" s="154">
        <v>0</v>
      </c>
      <c r="BY32" s="154">
        <v>0</v>
      </c>
      <c r="BZ32" s="154">
        <v>0</v>
      </c>
      <c r="CA32" s="154">
        <v>0</v>
      </c>
      <c r="CB32" s="155">
        <v>0</v>
      </c>
      <c r="CC32" s="416">
        <v>0</v>
      </c>
      <c r="CD32" s="408"/>
      <c r="CE32" s="155" t="s">
        <v>208</v>
      </c>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row>
    <row r="33" spans="2:214" s="113" customFormat="1" ht="23.25" customHeight="1">
      <c r="B33" s="1094"/>
      <c r="C33" s="1059"/>
      <c r="D33" s="1104"/>
      <c r="E33" s="1101"/>
      <c r="F33" s="1112"/>
      <c r="G33" s="1072"/>
      <c r="H33" s="1078"/>
      <c r="I33" s="1234"/>
      <c r="J33" s="1075"/>
      <c r="K33" s="1075"/>
      <c r="L33" s="1174"/>
      <c r="M33" s="1075"/>
      <c r="N33" s="1187"/>
      <c r="O33" s="1075"/>
      <c r="P33" s="1190"/>
      <c r="Q33" s="269" t="s">
        <v>190</v>
      </c>
      <c r="R33" s="124" t="s">
        <v>112</v>
      </c>
      <c r="S33" s="124" t="s">
        <v>30</v>
      </c>
      <c r="T33" s="124">
        <v>2244101104</v>
      </c>
      <c r="U33" s="124">
        <v>27</v>
      </c>
      <c r="V33" s="124" t="s">
        <v>209</v>
      </c>
      <c r="W33" s="124" t="s">
        <v>210</v>
      </c>
      <c r="X33" s="156" t="s">
        <v>644</v>
      </c>
      <c r="Y33" s="124" t="s">
        <v>138</v>
      </c>
      <c r="Z33" s="270" t="s">
        <v>207</v>
      </c>
      <c r="AA33" s="269">
        <v>852</v>
      </c>
      <c r="AB33" s="124">
        <v>852</v>
      </c>
      <c r="AC33" s="820">
        <v>0.005</v>
      </c>
      <c r="AD33" s="820">
        <v>0.01</v>
      </c>
      <c r="AE33" s="124">
        <v>852</v>
      </c>
      <c r="AF33" s="124"/>
      <c r="AG33" s="124"/>
      <c r="AH33" s="124">
        <v>852</v>
      </c>
      <c r="AI33" s="124"/>
      <c r="AJ33" s="124"/>
      <c r="AK33" s="124">
        <v>852</v>
      </c>
      <c r="AL33" s="124"/>
      <c r="AM33" s="124"/>
      <c r="AN33" s="124">
        <v>852</v>
      </c>
      <c r="AO33" s="270"/>
      <c r="AP33" s="415">
        <v>7319</v>
      </c>
      <c r="AQ33" s="154">
        <v>2000</v>
      </c>
      <c r="AR33" s="154">
        <v>0</v>
      </c>
      <c r="AS33" s="154">
        <v>2000</v>
      </c>
      <c r="AT33" s="154">
        <v>0</v>
      </c>
      <c r="AU33" s="154">
        <v>0</v>
      </c>
      <c r="AV33" s="154">
        <v>0</v>
      </c>
      <c r="AW33" s="154">
        <v>0</v>
      </c>
      <c r="AX33" s="154">
        <v>0</v>
      </c>
      <c r="AY33" s="154">
        <v>0</v>
      </c>
      <c r="AZ33" s="154"/>
      <c r="BA33" s="154">
        <v>3000</v>
      </c>
      <c r="BB33" s="154">
        <v>0</v>
      </c>
      <c r="BC33" s="154">
        <v>3000</v>
      </c>
      <c r="BD33" s="154">
        <v>0</v>
      </c>
      <c r="BE33" s="154">
        <v>0</v>
      </c>
      <c r="BF33" s="154">
        <v>0</v>
      </c>
      <c r="BG33" s="154">
        <v>0</v>
      </c>
      <c r="BH33" s="154">
        <v>0</v>
      </c>
      <c r="BI33" s="154">
        <v>0</v>
      </c>
      <c r="BJ33" s="154"/>
      <c r="BK33" s="154">
        <v>1319</v>
      </c>
      <c r="BL33" s="154">
        <v>0</v>
      </c>
      <c r="BM33" s="154">
        <v>1319</v>
      </c>
      <c r="BN33" s="154">
        <v>0</v>
      </c>
      <c r="BO33" s="154">
        <v>0</v>
      </c>
      <c r="BP33" s="154">
        <v>0</v>
      </c>
      <c r="BQ33" s="154">
        <v>0</v>
      </c>
      <c r="BR33" s="154">
        <v>0</v>
      </c>
      <c r="BS33" s="154">
        <v>0</v>
      </c>
      <c r="BT33" s="154"/>
      <c r="BU33" s="154">
        <v>1000</v>
      </c>
      <c r="BV33" s="154">
        <v>1000</v>
      </c>
      <c r="BW33" s="154">
        <v>0</v>
      </c>
      <c r="BX33" s="154">
        <v>0</v>
      </c>
      <c r="BY33" s="154">
        <v>0</v>
      </c>
      <c r="BZ33" s="154">
        <v>0</v>
      </c>
      <c r="CA33" s="154">
        <v>0</v>
      </c>
      <c r="CB33" s="155">
        <v>0</v>
      </c>
      <c r="CC33" s="416">
        <v>0</v>
      </c>
      <c r="CD33" s="408"/>
      <c r="CE33" s="155" t="s">
        <v>170</v>
      </c>
      <c r="CF33" s="116"/>
      <c r="CG33" s="116"/>
      <c r="CH33" s="116"/>
      <c r="CI33" s="116"/>
      <c r="CJ33" s="116"/>
      <c r="CK33" s="116"/>
      <c r="CL33" s="116"/>
      <c r="CM33" s="116"/>
      <c r="CN33" s="116"/>
      <c r="CO33" s="116"/>
      <c r="CP33" s="116"/>
      <c r="CQ33" s="116"/>
      <c r="CR33" s="116"/>
      <c r="CS33" s="116"/>
      <c r="CT33" s="116"/>
      <c r="CU33" s="116"/>
      <c r="CV33" s="116"/>
      <c r="CW33" s="116"/>
      <c r="CX33" s="116"/>
      <c r="CY33" s="116"/>
      <c r="CZ33" s="116"/>
      <c r="DA33" s="116"/>
      <c r="DB33" s="116"/>
      <c r="DC33" s="116"/>
      <c r="DD33" s="116"/>
      <c r="DE33" s="116"/>
      <c r="DF33" s="116"/>
      <c r="DG33" s="116"/>
      <c r="DH33" s="116"/>
      <c r="DI33" s="116"/>
      <c r="DJ33" s="116"/>
      <c r="DK33" s="116"/>
      <c r="DL33" s="116"/>
      <c r="DM33" s="116"/>
      <c r="DN33" s="116"/>
      <c r="DO33" s="116"/>
      <c r="DP33" s="116"/>
      <c r="DQ33" s="116"/>
      <c r="DR33" s="116"/>
      <c r="DS33" s="116"/>
      <c r="DT33" s="116"/>
      <c r="DU33" s="116"/>
      <c r="DV33" s="116"/>
      <c r="DW33" s="116"/>
      <c r="DX33" s="116"/>
      <c r="DY33" s="116"/>
      <c r="DZ33" s="116"/>
      <c r="EA33" s="116"/>
      <c r="EB33" s="116"/>
      <c r="EC33" s="116"/>
      <c r="ED33" s="116"/>
      <c r="EE33" s="116"/>
      <c r="EF33" s="116"/>
      <c r="EG33" s="116"/>
      <c r="EH33" s="116"/>
      <c r="EI33" s="116"/>
      <c r="EJ33" s="116"/>
      <c r="EK33" s="116"/>
      <c r="EL33" s="116"/>
      <c r="EM33" s="116"/>
      <c r="EN33" s="116"/>
      <c r="EO33" s="116"/>
      <c r="EP33" s="116"/>
      <c r="EQ33" s="116"/>
      <c r="ER33" s="116"/>
      <c r="ES33" s="116"/>
      <c r="ET33" s="116"/>
      <c r="EU33" s="116"/>
      <c r="EV33" s="116"/>
      <c r="EW33" s="116"/>
      <c r="EX33" s="116"/>
      <c r="EY33" s="116"/>
      <c r="EZ33" s="116"/>
      <c r="FA33" s="116"/>
      <c r="FB33" s="116"/>
      <c r="FC33" s="116"/>
      <c r="FD33" s="116"/>
      <c r="FE33" s="116"/>
      <c r="FF33" s="116"/>
      <c r="FG33" s="116"/>
      <c r="FH33" s="116"/>
      <c r="FI33" s="116"/>
      <c r="FJ33" s="116"/>
      <c r="FK33" s="116"/>
      <c r="FL33" s="116"/>
      <c r="FM33" s="116"/>
      <c r="FN33" s="116"/>
      <c r="FO33" s="116"/>
      <c r="FP33" s="116"/>
      <c r="FQ33" s="116"/>
      <c r="FR33" s="116"/>
      <c r="FS33" s="116"/>
      <c r="FT33" s="116"/>
      <c r="FU33" s="116"/>
      <c r="FV33" s="116"/>
      <c r="FW33" s="116"/>
      <c r="FX33" s="116"/>
      <c r="FY33" s="116"/>
      <c r="FZ33" s="116"/>
      <c r="GA33" s="116"/>
      <c r="GB33" s="116"/>
      <c r="GC33" s="116"/>
      <c r="GD33" s="116"/>
      <c r="GE33" s="116"/>
      <c r="GF33" s="116"/>
      <c r="GG33" s="116"/>
      <c r="GH33" s="116"/>
      <c r="GI33" s="116"/>
      <c r="GJ33" s="116"/>
      <c r="GK33" s="116"/>
      <c r="GL33" s="116"/>
      <c r="GM33" s="116"/>
      <c r="GN33" s="116"/>
      <c r="GO33" s="116"/>
      <c r="GP33" s="116"/>
      <c r="GQ33" s="116"/>
      <c r="GR33" s="116"/>
      <c r="GS33" s="116"/>
      <c r="GT33" s="116"/>
      <c r="GU33" s="116"/>
      <c r="GV33" s="116"/>
      <c r="GW33" s="116"/>
      <c r="GX33" s="116"/>
      <c r="GY33" s="116"/>
      <c r="GZ33" s="116"/>
      <c r="HA33" s="116"/>
      <c r="HB33" s="116"/>
      <c r="HC33" s="116"/>
      <c r="HD33" s="116"/>
      <c r="HE33" s="116"/>
      <c r="HF33" s="116"/>
    </row>
    <row r="34" spans="2:214" s="113" customFormat="1" ht="23.25" customHeight="1">
      <c r="B34" s="1094"/>
      <c r="C34" s="1059"/>
      <c r="D34" s="1104"/>
      <c r="E34" s="1101"/>
      <c r="F34" s="1112"/>
      <c r="G34" s="1072"/>
      <c r="H34" s="1078"/>
      <c r="I34" s="1234"/>
      <c r="J34" s="1075"/>
      <c r="K34" s="1075"/>
      <c r="L34" s="1174"/>
      <c r="M34" s="1075"/>
      <c r="N34" s="1187"/>
      <c r="O34" s="1075"/>
      <c r="P34" s="1190"/>
      <c r="Q34" s="269" t="s">
        <v>191</v>
      </c>
      <c r="R34" s="124" t="s">
        <v>211</v>
      </c>
      <c r="S34" s="212">
        <v>0</v>
      </c>
      <c r="T34" s="124">
        <v>2244101201</v>
      </c>
      <c r="U34" s="124">
        <v>28</v>
      </c>
      <c r="V34" s="212">
        <v>0</v>
      </c>
      <c r="W34" s="124" t="s">
        <v>211</v>
      </c>
      <c r="X34" s="156">
        <v>1</v>
      </c>
      <c r="Y34" s="124" t="s">
        <v>138</v>
      </c>
      <c r="Z34" s="270" t="s">
        <v>212</v>
      </c>
      <c r="AA34" s="269">
        <v>100</v>
      </c>
      <c r="AB34" s="124">
        <v>752</v>
      </c>
      <c r="AC34" s="820">
        <v>0.005</v>
      </c>
      <c r="AD34" s="820">
        <v>0.01</v>
      </c>
      <c r="AE34" s="124">
        <v>752</v>
      </c>
      <c r="AF34" s="124"/>
      <c r="AG34" s="124"/>
      <c r="AH34" s="124">
        <v>752</v>
      </c>
      <c r="AI34" s="124"/>
      <c r="AJ34" s="124"/>
      <c r="AK34" s="124">
        <v>752</v>
      </c>
      <c r="AL34" s="124"/>
      <c r="AM34" s="124"/>
      <c r="AN34" s="124">
        <v>752</v>
      </c>
      <c r="AO34" s="270"/>
      <c r="AP34" s="415">
        <v>6000</v>
      </c>
      <c r="AQ34" s="154">
        <v>2000</v>
      </c>
      <c r="AR34" s="154">
        <v>0</v>
      </c>
      <c r="AS34" s="154">
        <v>2000</v>
      </c>
      <c r="AT34" s="154">
        <v>0</v>
      </c>
      <c r="AU34" s="154">
        <v>0</v>
      </c>
      <c r="AV34" s="154">
        <v>0</v>
      </c>
      <c r="AW34" s="154">
        <v>0</v>
      </c>
      <c r="AX34" s="154">
        <v>0</v>
      </c>
      <c r="AY34" s="154">
        <v>0</v>
      </c>
      <c r="AZ34" s="154"/>
      <c r="BA34" s="154">
        <v>1000</v>
      </c>
      <c r="BB34" s="154">
        <v>0</v>
      </c>
      <c r="BC34" s="154">
        <v>1000</v>
      </c>
      <c r="BD34" s="154">
        <v>0</v>
      </c>
      <c r="BE34" s="154">
        <v>0</v>
      </c>
      <c r="BF34" s="154">
        <v>0</v>
      </c>
      <c r="BG34" s="154">
        <v>0</v>
      </c>
      <c r="BH34" s="154">
        <v>0</v>
      </c>
      <c r="BI34" s="154">
        <v>0</v>
      </c>
      <c r="BJ34" s="154"/>
      <c r="BK34" s="154">
        <v>2000</v>
      </c>
      <c r="BL34" s="154">
        <v>0</v>
      </c>
      <c r="BM34" s="154">
        <v>2000</v>
      </c>
      <c r="BN34" s="154">
        <v>0</v>
      </c>
      <c r="BO34" s="154">
        <v>0</v>
      </c>
      <c r="BP34" s="154">
        <v>0</v>
      </c>
      <c r="BQ34" s="154">
        <v>0</v>
      </c>
      <c r="BR34" s="154">
        <v>0</v>
      </c>
      <c r="BS34" s="154">
        <v>0</v>
      </c>
      <c r="BT34" s="154"/>
      <c r="BU34" s="154">
        <v>1000</v>
      </c>
      <c r="BV34" s="154">
        <v>1000</v>
      </c>
      <c r="BW34" s="154">
        <v>0</v>
      </c>
      <c r="BX34" s="154">
        <v>0</v>
      </c>
      <c r="BY34" s="154">
        <v>0</v>
      </c>
      <c r="BZ34" s="154">
        <v>0</v>
      </c>
      <c r="CA34" s="154">
        <v>0</v>
      </c>
      <c r="CB34" s="155">
        <v>0</v>
      </c>
      <c r="CC34" s="416">
        <v>0</v>
      </c>
      <c r="CD34" s="408"/>
      <c r="CE34" s="155" t="s">
        <v>213</v>
      </c>
      <c r="CF34" s="116"/>
      <c r="CG34" s="116"/>
      <c r="CH34" s="116"/>
      <c r="CI34" s="116"/>
      <c r="CJ34" s="116"/>
      <c r="CK34" s="116"/>
      <c r="CL34" s="116"/>
      <c r="CM34" s="116"/>
      <c r="CN34" s="116"/>
      <c r="CO34" s="116"/>
      <c r="CP34" s="116"/>
      <c r="CQ34" s="116"/>
      <c r="CR34" s="116"/>
      <c r="CS34" s="116"/>
      <c r="CT34" s="116"/>
      <c r="CU34" s="116"/>
      <c r="CV34" s="116"/>
      <c r="CW34" s="116"/>
      <c r="CX34" s="116"/>
      <c r="CY34" s="116"/>
      <c r="CZ34" s="116"/>
      <c r="DA34" s="116"/>
      <c r="DB34" s="116"/>
      <c r="DC34" s="116"/>
      <c r="DD34" s="116"/>
      <c r="DE34" s="116"/>
      <c r="DF34" s="116"/>
      <c r="DG34" s="116"/>
      <c r="DH34" s="116"/>
      <c r="DI34" s="116"/>
      <c r="DJ34" s="116"/>
      <c r="DK34" s="116"/>
      <c r="DL34" s="116"/>
      <c r="DM34" s="116"/>
      <c r="DN34" s="116"/>
      <c r="DO34" s="116"/>
      <c r="DP34" s="116"/>
      <c r="DQ34" s="116"/>
      <c r="DR34" s="116"/>
      <c r="DS34" s="116"/>
      <c r="DT34" s="116"/>
      <c r="DU34" s="116"/>
      <c r="DV34" s="116"/>
      <c r="DW34" s="116"/>
      <c r="DX34" s="116"/>
      <c r="DY34" s="116"/>
      <c r="DZ34" s="116"/>
      <c r="EA34" s="116"/>
      <c r="EB34" s="116"/>
      <c r="EC34" s="116"/>
      <c r="ED34" s="116"/>
      <c r="EE34" s="116"/>
      <c r="EF34" s="116"/>
      <c r="EG34" s="116"/>
      <c r="EH34" s="116"/>
      <c r="EI34" s="116"/>
      <c r="EJ34" s="116"/>
      <c r="EK34" s="116"/>
      <c r="EL34" s="116"/>
      <c r="EM34" s="116"/>
      <c r="EN34" s="116"/>
      <c r="EO34" s="116"/>
      <c r="EP34" s="116"/>
      <c r="EQ34" s="116"/>
      <c r="ER34" s="116"/>
      <c r="ES34" s="116"/>
      <c r="ET34" s="116"/>
      <c r="EU34" s="116"/>
      <c r="EV34" s="116"/>
      <c r="EW34" s="116"/>
      <c r="EX34" s="116"/>
      <c r="EY34" s="116"/>
      <c r="EZ34" s="116"/>
      <c r="FA34" s="116"/>
      <c r="FB34" s="116"/>
      <c r="FC34" s="116"/>
      <c r="FD34" s="116"/>
      <c r="FE34" s="116"/>
      <c r="FF34" s="116"/>
      <c r="FG34" s="116"/>
      <c r="FH34" s="116"/>
      <c r="FI34" s="116"/>
      <c r="FJ34" s="116"/>
      <c r="FK34" s="116"/>
      <c r="FL34" s="116"/>
      <c r="FM34" s="116"/>
      <c r="FN34" s="116"/>
      <c r="FO34" s="116"/>
      <c r="FP34" s="116"/>
      <c r="FQ34" s="116"/>
      <c r="FR34" s="116"/>
      <c r="FS34" s="116"/>
      <c r="FT34" s="116"/>
      <c r="FU34" s="116"/>
      <c r="FV34" s="116"/>
      <c r="FW34" s="116"/>
      <c r="FX34" s="116"/>
      <c r="FY34" s="116"/>
      <c r="FZ34" s="116"/>
      <c r="GA34" s="116"/>
      <c r="GB34" s="116"/>
      <c r="GC34" s="116"/>
      <c r="GD34" s="116"/>
      <c r="GE34" s="116"/>
      <c r="GF34" s="116"/>
      <c r="GG34" s="116"/>
      <c r="GH34" s="116"/>
      <c r="GI34" s="116"/>
      <c r="GJ34" s="116"/>
      <c r="GK34" s="116"/>
      <c r="GL34" s="116"/>
      <c r="GM34" s="116"/>
      <c r="GN34" s="116"/>
      <c r="GO34" s="116"/>
      <c r="GP34" s="116"/>
      <c r="GQ34" s="116"/>
      <c r="GR34" s="116"/>
      <c r="GS34" s="116"/>
      <c r="GT34" s="116"/>
      <c r="GU34" s="116"/>
      <c r="GV34" s="116"/>
      <c r="GW34" s="116"/>
      <c r="GX34" s="116"/>
      <c r="GY34" s="116"/>
      <c r="GZ34" s="116"/>
      <c r="HA34" s="116"/>
      <c r="HB34" s="116"/>
      <c r="HC34" s="116"/>
      <c r="HD34" s="116"/>
      <c r="HE34" s="116"/>
      <c r="HF34" s="116"/>
    </row>
    <row r="35" spans="2:214" s="113" customFormat="1" ht="23.25" customHeight="1">
      <c r="B35" s="1094"/>
      <c r="C35" s="1059"/>
      <c r="D35" s="1104"/>
      <c r="E35" s="1101"/>
      <c r="F35" s="1112"/>
      <c r="G35" s="1072"/>
      <c r="H35" s="1078"/>
      <c r="I35" s="1234"/>
      <c r="J35" s="1075"/>
      <c r="K35" s="1075"/>
      <c r="L35" s="1174"/>
      <c r="M35" s="1075"/>
      <c r="N35" s="1187"/>
      <c r="O35" s="1075"/>
      <c r="P35" s="1190"/>
      <c r="Q35" s="269" t="s">
        <v>192</v>
      </c>
      <c r="R35" s="124" t="s">
        <v>280</v>
      </c>
      <c r="S35" s="124" t="s">
        <v>16</v>
      </c>
      <c r="T35" s="124">
        <v>2244101202</v>
      </c>
      <c r="U35" s="124">
        <v>29</v>
      </c>
      <c r="V35" s="124" t="s">
        <v>16</v>
      </c>
      <c r="W35" s="124" t="s">
        <v>280</v>
      </c>
      <c r="X35" s="124" t="s">
        <v>513</v>
      </c>
      <c r="Y35" s="124" t="s">
        <v>138</v>
      </c>
      <c r="Z35" s="270" t="s">
        <v>71</v>
      </c>
      <c r="AA35" s="269">
        <v>0</v>
      </c>
      <c r="AB35" s="124">
        <v>1</v>
      </c>
      <c r="AC35" s="765">
        <v>0.01</v>
      </c>
      <c r="AD35" s="820">
        <v>0.01</v>
      </c>
      <c r="AE35" s="124">
        <v>1</v>
      </c>
      <c r="AF35" s="124"/>
      <c r="AG35" s="124"/>
      <c r="AH35" s="124">
        <v>1</v>
      </c>
      <c r="AI35" s="124"/>
      <c r="AJ35" s="124"/>
      <c r="AK35" s="124">
        <v>1</v>
      </c>
      <c r="AL35" s="124"/>
      <c r="AM35" s="124"/>
      <c r="AN35" s="124">
        <v>1</v>
      </c>
      <c r="AO35" s="270"/>
      <c r="AP35" s="415">
        <v>7000</v>
      </c>
      <c r="AQ35" s="154">
        <v>1000</v>
      </c>
      <c r="AR35" s="154">
        <v>0</v>
      </c>
      <c r="AS35" s="154">
        <v>1000</v>
      </c>
      <c r="AT35" s="154">
        <v>0</v>
      </c>
      <c r="AU35" s="154">
        <v>0</v>
      </c>
      <c r="AV35" s="154">
        <v>0</v>
      </c>
      <c r="AW35" s="154">
        <v>0</v>
      </c>
      <c r="AX35" s="154">
        <v>0</v>
      </c>
      <c r="AY35" s="154">
        <v>0</v>
      </c>
      <c r="AZ35" s="154"/>
      <c r="BA35" s="154">
        <v>2000</v>
      </c>
      <c r="BB35" s="154">
        <v>0</v>
      </c>
      <c r="BC35" s="154">
        <v>2000</v>
      </c>
      <c r="BD35" s="154">
        <v>0</v>
      </c>
      <c r="BE35" s="154">
        <v>0</v>
      </c>
      <c r="BF35" s="154">
        <v>0</v>
      </c>
      <c r="BG35" s="154">
        <v>0</v>
      </c>
      <c r="BH35" s="154">
        <v>0</v>
      </c>
      <c r="BI35" s="154">
        <v>0</v>
      </c>
      <c r="BJ35" s="154"/>
      <c r="BK35" s="154">
        <v>3000</v>
      </c>
      <c r="BL35" s="154">
        <v>0</v>
      </c>
      <c r="BM35" s="154">
        <v>3000</v>
      </c>
      <c r="BN35" s="154">
        <v>0</v>
      </c>
      <c r="BO35" s="154">
        <v>0</v>
      </c>
      <c r="BP35" s="154">
        <v>0</v>
      </c>
      <c r="BQ35" s="154">
        <v>0</v>
      </c>
      <c r="BR35" s="154">
        <v>0</v>
      </c>
      <c r="BS35" s="154">
        <v>0</v>
      </c>
      <c r="BT35" s="154"/>
      <c r="BU35" s="154">
        <v>1000</v>
      </c>
      <c r="BV35" s="154">
        <v>1000</v>
      </c>
      <c r="BW35" s="154">
        <v>0</v>
      </c>
      <c r="BX35" s="154">
        <v>0</v>
      </c>
      <c r="BY35" s="154">
        <v>0</v>
      </c>
      <c r="BZ35" s="154">
        <v>0</v>
      </c>
      <c r="CA35" s="154">
        <v>0</v>
      </c>
      <c r="CB35" s="155">
        <v>0</v>
      </c>
      <c r="CC35" s="416">
        <v>0</v>
      </c>
      <c r="CD35" s="408"/>
      <c r="CE35" s="155"/>
      <c r="CF35" s="116"/>
      <c r="CG35" s="116"/>
      <c r="CH35" s="116"/>
      <c r="CI35" s="116"/>
      <c r="CJ35" s="116"/>
      <c r="CK35" s="116"/>
      <c r="CL35" s="116"/>
      <c r="CM35" s="116"/>
      <c r="CN35" s="116"/>
      <c r="CO35" s="116"/>
      <c r="CP35" s="116"/>
      <c r="CQ35" s="116"/>
      <c r="CR35" s="116"/>
      <c r="CS35" s="116"/>
      <c r="CT35" s="116"/>
      <c r="CU35" s="116"/>
      <c r="CV35" s="116"/>
      <c r="CW35" s="116"/>
      <c r="CX35" s="116"/>
      <c r="CY35" s="116"/>
      <c r="CZ35" s="116"/>
      <c r="DA35" s="116"/>
      <c r="DB35" s="116"/>
      <c r="DC35" s="116"/>
      <c r="DD35" s="116"/>
      <c r="DE35" s="116"/>
      <c r="DF35" s="116"/>
      <c r="DG35" s="116"/>
      <c r="DH35" s="116"/>
      <c r="DI35" s="116"/>
      <c r="DJ35" s="116"/>
      <c r="DK35" s="116"/>
      <c r="DL35" s="116"/>
      <c r="DM35" s="116"/>
      <c r="DN35" s="116"/>
      <c r="DO35" s="116"/>
      <c r="DP35" s="116"/>
      <c r="DQ35" s="116"/>
      <c r="DR35" s="116"/>
      <c r="DS35" s="116"/>
      <c r="DT35" s="116"/>
      <c r="DU35" s="116"/>
      <c r="DV35" s="116"/>
      <c r="DW35" s="116"/>
      <c r="DX35" s="116"/>
      <c r="DY35" s="116"/>
      <c r="DZ35" s="116"/>
      <c r="EA35" s="116"/>
      <c r="EB35" s="116"/>
      <c r="EC35" s="116"/>
      <c r="ED35" s="116"/>
      <c r="EE35" s="116"/>
      <c r="EF35" s="116"/>
      <c r="EG35" s="116"/>
      <c r="EH35" s="116"/>
      <c r="EI35" s="116"/>
      <c r="EJ35" s="116"/>
      <c r="EK35" s="116"/>
      <c r="EL35" s="116"/>
      <c r="EM35" s="116"/>
      <c r="EN35" s="116"/>
      <c r="EO35" s="116"/>
      <c r="EP35" s="116"/>
      <c r="EQ35" s="116"/>
      <c r="ER35" s="116"/>
      <c r="ES35" s="116"/>
      <c r="ET35" s="116"/>
      <c r="EU35" s="116"/>
      <c r="EV35" s="116"/>
      <c r="EW35" s="116"/>
      <c r="EX35" s="116"/>
      <c r="EY35" s="116"/>
      <c r="EZ35" s="116"/>
      <c r="FA35" s="116"/>
      <c r="FB35" s="116"/>
      <c r="FC35" s="116"/>
      <c r="FD35" s="116"/>
      <c r="FE35" s="116"/>
      <c r="FF35" s="116"/>
      <c r="FG35" s="116"/>
      <c r="FH35" s="116"/>
      <c r="FI35" s="116"/>
      <c r="FJ35" s="116"/>
      <c r="FK35" s="116"/>
      <c r="FL35" s="116"/>
      <c r="FM35" s="116"/>
      <c r="FN35" s="116"/>
      <c r="FO35" s="116"/>
      <c r="FP35" s="116"/>
      <c r="FQ35" s="116"/>
      <c r="FR35" s="116"/>
      <c r="FS35" s="116"/>
      <c r="FT35" s="116"/>
      <c r="FU35" s="116"/>
      <c r="FV35" s="116"/>
      <c r="FW35" s="116"/>
      <c r="FX35" s="116"/>
      <c r="FY35" s="116"/>
      <c r="FZ35" s="116"/>
      <c r="GA35" s="116"/>
      <c r="GB35" s="116"/>
      <c r="GC35" s="116"/>
      <c r="GD35" s="116"/>
      <c r="GE35" s="116"/>
      <c r="GF35" s="116"/>
      <c r="GG35" s="116"/>
      <c r="GH35" s="116"/>
      <c r="GI35" s="116"/>
      <c r="GJ35" s="116"/>
      <c r="GK35" s="116"/>
      <c r="GL35" s="116"/>
      <c r="GM35" s="116"/>
      <c r="GN35" s="116"/>
      <c r="GO35" s="116"/>
      <c r="GP35" s="116"/>
      <c r="GQ35" s="116"/>
      <c r="GR35" s="116"/>
      <c r="GS35" s="116"/>
      <c r="GT35" s="116"/>
      <c r="GU35" s="116"/>
      <c r="GV35" s="116"/>
      <c r="GW35" s="116"/>
      <c r="GX35" s="116"/>
      <c r="GY35" s="116"/>
      <c r="GZ35" s="116"/>
      <c r="HA35" s="116"/>
      <c r="HB35" s="116"/>
      <c r="HC35" s="116"/>
      <c r="HD35" s="116"/>
      <c r="HE35" s="116"/>
      <c r="HF35" s="116"/>
    </row>
    <row r="36" spans="2:214" s="113" customFormat="1" ht="23.25" customHeight="1">
      <c r="B36" s="1094"/>
      <c r="C36" s="1059"/>
      <c r="D36" s="1104"/>
      <c r="E36" s="1101"/>
      <c r="F36" s="1112"/>
      <c r="G36" s="1072"/>
      <c r="H36" s="1078"/>
      <c r="I36" s="1234"/>
      <c r="J36" s="1075"/>
      <c r="K36" s="1075"/>
      <c r="L36" s="1174"/>
      <c r="M36" s="1075"/>
      <c r="N36" s="1187"/>
      <c r="O36" s="1075"/>
      <c r="P36" s="1190"/>
      <c r="Q36" s="269" t="s">
        <v>193</v>
      </c>
      <c r="R36" s="124" t="s">
        <v>281</v>
      </c>
      <c r="S36" s="124" t="s">
        <v>33</v>
      </c>
      <c r="T36" s="124">
        <v>2244101203</v>
      </c>
      <c r="U36" s="124">
        <v>30</v>
      </c>
      <c r="V36" s="124" t="s">
        <v>33</v>
      </c>
      <c r="W36" s="124" t="s">
        <v>281</v>
      </c>
      <c r="X36" s="124" t="s">
        <v>511</v>
      </c>
      <c r="Y36" s="124" t="s">
        <v>138</v>
      </c>
      <c r="Z36" s="270" t="s">
        <v>512</v>
      </c>
      <c r="AA36" s="269">
        <v>0</v>
      </c>
      <c r="AB36" s="124">
        <v>2</v>
      </c>
      <c r="AC36" s="820">
        <v>0.005</v>
      </c>
      <c r="AD36" s="820">
        <v>0.01</v>
      </c>
      <c r="AE36" s="124">
        <v>2</v>
      </c>
      <c r="AF36" s="124"/>
      <c r="AG36" s="124"/>
      <c r="AH36" s="124">
        <v>2</v>
      </c>
      <c r="AI36" s="124"/>
      <c r="AJ36" s="124"/>
      <c r="AK36" s="124">
        <v>2</v>
      </c>
      <c r="AL36" s="124"/>
      <c r="AM36" s="124"/>
      <c r="AN36" s="124">
        <v>2</v>
      </c>
      <c r="AO36" s="270"/>
      <c r="AP36" s="415">
        <v>5000</v>
      </c>
      <c r="AQ36" s="154">
        <v>1000</v>
      </c>
      <c r="AR36" s="154">
        <v>0</v>
      </c>
      <c r="AS36" s="154">
        <v>1000</v>
      </c>
      <c r="AT36" s="154">
        <v>0</v>
      </c>
      <c r="AU36" s="154">
        <v>0</v>
      </c>
      <c r="AV36" s="154">
        <v>0</v>
      </c>
      <c r="AW36" s="154">
        <v>0</v>
      </c>
      <c r="AX36" s="154">
        <v>0</v>
      </c>
      <c r="AY36" s="154">
        <v>0</v>
      </c>
      <c r="AZ36" s="154"/>
      <c r="BA36" s="154">
        <v>2000</v>
      </c>
      <c r="BB36" s="154">
        <v>0</v>
      </c>
      <c r="BC36" s="154">
        <v>2000</v>
      </c>
      <c r="BD36" s="154">
        <v>0</v>
      </c>
      <c r="BE36" s="154">
        <v>0</v>
      </c>
      <c r="BF36" s="154">
        <v>0</v>
      </c>
      <c r="BG36" s="154">
        <v>0</v>
      </c>
      <c r="BH36" s="154">
        <v>0</v>
      </c>
      <c r="BI36" s="154">
        <v>0</v>
      </c>
      <c r="BJ36" s="154"/>
      <c r="BK36" s="154">
        <v>1000</v>
      </c>
      <c r="BL36" s="154">
        <v>0</v>
      </c>
      <c r="BM36" s="154">
        <v>1000</v>
      </c>
      <c r="BN36" s="154">
        <v>0</v>
      </c>
      <c r="BO36" s="154">
        <v>0</v>
      </c>
      <c r="BP36" s="154">
        <v>0</v>
      </c>
      <c r="BQ36" s="154">
        <v>0</v>
      </c>
      <c r="BR36" s="154">
        <v>0</v>
      </c>
      <c r="BS36" s="154">
        <v>0</v>
      </c>
      <c r="BT36" s="154"/>
      <c r="BU36" s="154">
        <v>1000</v>
      </c>
      <c r="BV36" s="154">
        <v>1000</v>
      </c>
      <c r="BW36" s="154">
        <v>0</v>
      </c>
      <c r="BX36" s="154">
        <v>0</v>
      </c>
      <c r="BY36" s="154">
        <v>0</v>
      </c>
      <c r="BZ36" s="154">
        <v>0</v>
      </c>
      <c r="CA36" s="154">
        <v>0</v>
      </c>
      <c r="CB36" s="155">
        <v>0</v>
      </c>
      <c r="CC36" s="416">
        <v>0</v>
      </c>
      <c r="CD36" s="408"/>
      <c r="CE36" s="155"/>
      <c r="CF36" s="116"/>
      <c r="CG36" s="116"/>
      <c r="CH36" s="116"/>
      <c r="CI36" s="116"/>
      <c r="CJ36" s="116"/>
      <c r="CK36" s="116"/>
      <c r="CL36" s="116"/>
      <c r="CM36" s="116"/>
      <c r="CN36" s="116"/>
      <c r="CO36" s="116"/>
      <c r="CP36" s="116"/>
      <c r="CQ36" s="116"/>
      <c r="CR36" s="116"/>
      <c r="CS36" s="116"/>
      <c r="CT36" s="116"/>
      <c r="CU36" s="116"/>
      <c r="CV36" s="116"/>
      <c r="CW36" s="116"/>
      <c r="CX36" s="116"/>
      <c r="CY36" s="116"/>
      <c r="CZ36" s="116"/>
      <c r="DA36" s="116"/>
      <c r="DB36" s="116"/>
      <c r="DC36" s="116"/>
      <c r="DD36" s="116"/>
      <c r="DE36" s="116"/>
      <c r="DF36" s="116"/>
      <c r="DG36" s="116"/>
      <c r="DH36" s="116"/>
      <c r="DI36" s="116"/>
      <c r="DJ36" s="116"/>
      <c r="DK36" s="116"/>
      <c r="DL36" s="116"/>
      <c r="DM36" s="116"/>
      <c r="DN36" s="116"/>
      <c r="DO36" s="116"/>
      <c r="DP36" s="116"/>
      <c r="DQ36" s="116"/>
      <c r="DR36" s="116"/>
      <c r="DS36" s="116"/>
      <c r="DT36" s="116"/>
      <c r="DU36" s="116"/>
      <c r="DV36" s="116"/>
      <c r="DW36" s="116"/>
      <c r="DX36" s="116"/>
      <c r="DY36" s="116"/>
      <c r="DZ36" s="116"/>
      <c r="EA36" s="116"/>
      <c r="EB36" s="116"/>
      <c r="EC36" s="116"/>
      <c r="ED36" s="116"/>
      <c r="EE36" s="116"/>
      <c r="EF36" s="116"/>
      <c r="EG36" s="116"/>
      <c r="EH36" s="116"/>
      <c r="EI36" s="116"/>
      <c r="EJ36" s="116"/>
      <c r="EK36" s="116"/>
      <c r="EL36" s="116"/>
      <c r="EM36" s="116"/>
      <c r="EN36" s="116"/>
      <c r="EO36" s="116"/>
      <c r="EP36" s="116"/>
      <c r="EQ36" s="116"/>
      <c r="ER36" s="116"/>
      <c r="ES36" s="116"/>
      <c r="ET36" s="116"/>
      <c r="EU36" s="116"/>
      <c r="EV36" s="116"/>
      <c r="EW36" s="116"/>
      <c r="EX36" s="116"/>
      <c r="EY36" s="116"/>
      <c r="EZ36" s="116"/>
      <c r="FA36" s="116"/>
      <c r="FB36" s="116"/>
      <c r="FC36" s="116"/>
      <c r="FD36" s="116"/>
      <c r="FE36" s="116"/>
      <c r="FF36" s="116"/>
      <c r="FG36" s="116"/>
      <c r="FH36" s="116"/>
      <c r="FI36" s="116"/>
      <c r="FJ36" s="116"/>
      <c r="FK36" s="116"/>
      <c r="FL36" s="116"/>
      <c r="FM36" s="116"/>
      <c r="FN36" s="116"/>
      <c r="FO36" s="116"/>
      <c r="FP36" s="116"/>
      <c r="FQ36" s="116"/>
      <c r="FR36" s="116"/>
      <c r="FS36" s="116"/>
      <c r="FT36" s="116"/>
      <c r="FU36" s="116"/>
      <c r="FV36" s="116"/>
      <c r="FW36" s="116"/>
      <c r="FX36" s="116"/>
      <c r="FY36" s="116"/>
      <c r="FZ36" s="116"/>
      <c r="GA36" s="116"/>
      <c r="GB36" s="116"/>
      <c r="GC36" s="116"/>
      <c r="GD36" s="116"/>
      <c r="GE36" s="116"/>
      <c r="GF36" s="116"/>
      <c r="GG36" s="116"/>
      <c r="GH36" s="116"/>
      <c r="GI36" s="116"/>
      <c r="GJ36" s="116"/>
      <c r="GK36" s="116"/>
      <c r="GL36" s="116"/>
      <c r="GM36" s="116"/>
      <c r="GN36" s="116"/>
      <c r="GO36" s="116"/>
      <c r="GP36" s="116"/>
      <c r="GQ36" s="116"/>
      <c r="GR36" s="116"/>
      <c r="GS36" s="116"/>
      <c r="GT36" s="116"/>
      <c r="GU36" s="116"/>
      <c r="GV36" s="116"/>
      <c r="GW36" s="116"/>
      <c r="GX36" s="116"/>
      <c r="GY36" s="116"/>
      <c r="GZ36" s="116"/>
      <c r="HA36" s="116"/>
      <c r="HB36" s="116"/>
      <c r="HC36" s="116"/>
      <c r="HD36" s="116"/>
      <c r="HE36" s="116"/>
      <c r="HF36" s="116"/>
    </row>
    <row r="37" spans="2:214" s="113" customFormat="1" ht="23.25" customHeight="1">
      <c r="B37" s="1094"/>
      <c r="C37" s="1059"/>
      <c r="D37" s="1104"/>
      <c r="E37" s="1101"/>
      <c r="F37" s="1112"/>
      <c r="G37" s="1072"/>
      <c r="H37" s="1078"/>
      <c r="I37" s="1234"/>
      <c r="J37" s="1075"/>
      <c r="K37" s="1075"/>
      <c r="L37" s="1174"/>
      <c r="M37" s="1075"/>
      <c r="N37" s="1187"/>
      <c r="O37" s="1075"/>
      <c r="P37" s="1190"/>
      <c r="Q37" s="269" t="s">
        <v>194</v>
      </c>
      <c r="R37" s="124" t="s">
        <v>506</v>
      </c>
      <c r="S37" s="124"/>
      <c r="T37" s="124">
        <v>2244101303</v>
      </c>
      <c r="U37" s="124">
        <v>31</v>
      </c>
      <c r="V37" s="124"/>
      <c r="W37" s="124" t="s">
        <v>282</v>
      </c>
      <c r="X37" s="156" t="s">
        <v>517</v>
      </c>
      <c r="Y37" s="124" t="s">
        <v>138</v>
      </c>
      <c r="Z37" s="270" t="s">
        <v>510</v>
      </c>
      <c r="AA37" s="269">
        <v>92</v>
      </c>
      <c r="AB37" s="124">
        <v>100</v>
      </c>
      <c r="AC37" s="820">
        <v>0.005</v>
      </c>
      <c r="AD37" s="820">
        <v>0.01</v>
      </c>
      <c r="AE37" s="124">
        <v>100</v>
      </c>
      <c r="AF37" s="124"/>
      <c r="AG37" s="124"/>
      <c r="AH37" s="124">
        <v>100</v>
      </c>
      <c r="AI37" s="124"/>
      <c r="AJ37" s="124"/>
      <c r="AK37" s="124">
        <v>100</v>
      </c>
      <c r="AL37" s="124"/>
      <c r="AM37" s="124"/>
      <c r="AN37" s="124">
        <v>100</v>
      </c>
      <c r="AO37" s="270"/>
      <c r="AP37" s="415">
        <v>5000</v>
      </c>
      <c r="AQ37" s="154">
        <v>1000</v>
      </c>
      <c r="AR37" s="154">
        <v>1000</v>
      </c>
      <c r="AS37" s="154">
        <v>0</v>
      </c>
      <c r="AT37" s="154">
        <v>0</v>
      </c>
      <c r="AU37" s="154">
        <v>0</v>
      </c>
      <c r="AV37" s="154">
        <v>0</v>
      </c>
      <c r="AW37" s="154">
        <v>0</v>
      </c>
      <c r="AX37" s="154">
        <v>0</v>
      </c>
      <c r="AY37" s="154">
        <v>0</v>
      </c>
      <c r="AZ37" s="154"/>
      <c r="BA37" s="154">
        <v>2000</v>
      </c>
      <c r="BB37" s="154">
        <v>0</v>
      </c>
      <c r="BC37" s="154">
        <v>2000</v>
      </c>
      <c r="BD37" s="154">
        <v>0</v>
      </c>
      <c r="BE37" s="154">
        <v>0</v>
      </c>
      <c r="BF37" s="154">
        <v>0</v>
      </c>
      <c r="BG37" s="154">
        <v>0</v>
      </c>
      <c r="BH37" s="154">
        <v>0</v>
      </c>
      <c r="BI37" s="154">
        <v>0</v>
      </c>
      <c r="BJ37" s="154"/>
      <c r="BK37" s="154">
        <v>1000</v>
      </c>
      <c r="BL37" s="154">
        <v>0</v>
      </c>
      <c r="BM37" s="154">
        <v>1000</v>
      </c>
      <c r="BN37" s="154">
        <v>0</v>
      </c>
      <c r="BO37" s="154">
        <v>0</v>
      </c>
      <c r="BP37" s="154">
        <v>0</v>
      </c>
      <c r="BQ37" s="154">
        <v>0</v>
      </c>
      <c r="BR37" s="154">
        <v>0</v>
      </c>
      <c r="BS37" s="154">
        <v>0</v>
      </c>
      <c r="BT37" s="154"/>
      <c r="BU37" s="154">
        <v>1000</v>
      </c>
      <c r="BV37" s="154">
        <v>1000</v>
      </c>
      <c r="BW37" s="154">
        <v>0</v>
      </c>
      <c r="BX37" s="154">
        <v>0</v>
      </c>
      <c r="BY37" s="154">
        <v>0</v>
      </c>
      <c r="BZ37" s="154">
        <v>0</v>
      </c>
      <c r="CA37" s="154">
        <v>0</v>
      </c>
      <c r="CB37" s="154">
        <v>0</v>
      </c>
      <c r="CC37" s="417">
        <v>0</v>
      </c>
      <c r="CD37" s="383">
        <v>0</v>
      </c>
      <c r="CE37" s="155"/>
      <c r="CF37" s="116"/>
      <c r="CG37" s="116"/>
      <c r="CH37" s="116"/>
      <c r="CI37" s="116"/>
      <c r="CJ37" s="116"/>
      <c r="CK37" s="116"/>
      <c r="CL37" s="116"/>
      <c r="CM37" s="116"/>
      <c r="CN37" s="116"/>
      <c r="CO37" s="116"/>
      <c r="CP37" s="116"/>
      <c r="CQ37" s="116"/>
      <c r="CR37" s="116"/>
      <c r="CS37" s="116"/>
      <c r="CT37" s="116"/>
      <c r="CU37" s="116"/>
      <c r="CV37" s="116"/>
      <c r="CW37" s="116"/>
      <c r="CX37" s="116"/>
      <c r="CY37" s="116"/>
      <c r="CZ37" s="116"/>
      <c r="DA37" s="116"/>
      <c r="DB37" s="116"/>
      <c r="DC37" s="116"/>
      <c r="DD37" s="116"/>
      <c r="DE37" s="116"/>
      <c r="DF37" s="116"/>
      <c r="DG37" s="116"/>
      <c r="DH37" s="116"/>
      <c r="DI37" s="116"/>
      <c r="DJ37" s="116"/>
      <c r="DK37" s="116"/>
      <c r="DL37" s="116"/>
      <c r="DM37" s="116"/>
      <c r="DN37" s="116"/>
      <c r="DO37" s="116"/>
      <c r="DP37" s="116"/>
      <c r="DQ37" s="116"/>
      <c r="DR37" s="116"/>
      <c r="DS37" s="116"/>
      <c r="DT37" s="116"/>
      <c r="DU37" s="116"/>
      <c r="DV37" s="116"/>
      <c r="DW37" s="116"/>
      <c r="DX37" s="116"/>
      <c r="DY37" s="116"/>
      <c r="DZ37" s="116"/>
      <c r="EA37" s="116"/>
      <c r="EB37" s="116"/>
      <c r="EC37" s="116"/>
      <c r="ED37" s="116"/>
      <c r="EE37" s="116"/>
      <c r="EF37" s="116"/>
      <c r="EG37" s="116"/>
      <c r="EH37" s="116"/>
      <c r="EI37" s="116"/>
      <c r="EJ37" s="116"/>
      <c r="EK37" s="116"/>
      <c r="EL37" s="116"/>
      <c r="EM37" s="116"/>
      <c r="EN37" s="116"/>
      <c r="EO37" s="116"/>
      <c r="EP37" s="116"/>
      <c r="EQ37" s="116"/>
      <c r="ER37" s="116"/>
      <c r="ES37" s="116"/>
      <c r="ET37" s="116"/>
      <c r="EU37" s="116"/>
      <c r="EV37" s="116"/>
      <c r="EW37" s="116"/>
      <c r="EX37" s="116"/>
      <c r="EY37" s="116"/>
      <c r="EZ37" s="116"/>
      <c r="FA37" s="116"/>
      <c r="FB37" s="116"/>
      <c r="FC37" s="116"/>
      <c r="FD37" s="116"/>
      <c r="FE37" s="116"/>
      <c r="FF37" s="116"/>
      <c r="FG37" s="116"/>
      <c r="FH37" s="116"/>
      <c r="FI37" s="116"/>
      <c r="FJ37" s="116"/>
      <c r="FK37" s="116"/>
      <c r="FL37" s="116"/>
      <c r="FM37" s="116"/>
      <c r="FN37" s="116"/>
      <c r="FO37" s="116"/>
      <c r="FP37" s="116"/>
      <c r="FQ37" s="116"/>
      <c r="FR37" s="116"/>
      <c r="FS37" s="116"/>
      <c r="FT37" s="116"/>
      <c r="FU37" s="116"/>
      <c r="FV37" s="116"/>
      <c r="FW37" s="116"/>
      <c r="FX37" s="116"/>
      <c r="FY37" s="116"/>
      <c r="FZ37" s="116"/>
      <c r="GA37" s="116"/>
      <c r="GB37" s="116"/>
      <c r="GC37" s="116"/>
      <c r="GD37" s="116"/>
      <c r="GE37" s="116"/>
      <c r="GF37" s="116"/>
      <c r="GG37" s="116"/>
      <c r="GH37" s="116"/>
      <c r="GI37" s="116"/>
      <c r="GJ37" s="116"/>
      <c r="GK37" s="116"/>
      <c r="GL37" s="116"/>
      <c r="GM37" s="116"/>
      <c r="GN37" s="116"/>
      <c r="GO37" s="116"/>
      <c r="GP37" s="116"/>
      <c r="GQ37" s="116"/>
      <c r="GR37" s="116"/>
      <c r="GS37" s="116"/>
      <c r="GT37" s="116"/>
      <c r="GU37" s="116"/>
      <c r="GV37" s="116"/>
      <c r="GW37" s="116"/>
      <c r="GX37" s="116"/>
      <c r="GY37" s="116"/>
      <c r="GZ37" s="116"/>
      <c r="HA37" s="116"/>
      <c r="HB37" s="116"/>
      <c r="HC37" s="116"/>
      <c r="HD37" s="116"/>
      <c r="HE37" s="116"/>
      <c r="HF37" s="116"/>
    </row>
    <row r="38" spans="2:214" s="113" customFormat="1" ht="23.25" customHeight="1">
      <c r="B38" s="1094"/>
      <c r="C38" s="1059"/>
      <c r="D38" s="1104"/>
      <c r="E38" s="1101"/>
      <c r="F38" s="1112"/>
      <c r="G38" s="1072"/>
      <c r="H38" s="1078"/>
      <c r="I38" s="1234"/>
      <c r="J38" s="1075"/>
      <c r="K38" s="1075"/>
      <c r="L38" s="1174"/>
      <c r="M38" s="1075"/>
      <c r="N38" s="1187"/>
      <c r="O38" s="1075"/>
      <c r="P38" s="1190"/>
      <c r="Q38" s="269" t="s">
        <v>283</v>
      </c>
      <c r="R38" s="124" t="s">
        <v>284</v>
      </c>
      <c r="S38" s="124" t="s">
        <v>43</v>
      </c>
      <c r="T38" s="124">
        <v>2244101304</v>
      </c>
      <c r="U38" s="124">
        <v>32</v>
      </c>
      <c r="V38" s="124" t="s">
        <v>43</v>
      </c>
      <c r="W38" s="124" t="s">
        <v>284</v>
      </c>
      <c r="X38" s="124" t="s">
        <v>509</v>
      </c>
      <c r="Y38" s="124" t="s">
        <v>70</v>
      </c>
      <c r="Z38" s="270" t="s">
        <v>71</v>
      </c>
      <c r="AA38" s="269"/>
      <c r="AB38" s="124">
        <v>1</v>
      </c>
      <c r="AC38" s="820">
        <v>0.005</v>
      </c>
      <c r="AD38" s="765">
        <v>0</v>
      </c>
      <c r="AE38" s="124">
        <v>0</v>
      </c>
      <c r="AF38" s="124"/>
      <c r="AG38" s="124"/>
      <c r="AH38" s="124">
        <v>0</v>
      </c>
      <c r="AI38" s="124"/>
      <c r="AJ38" s="124"/>
      <c r="AK38" s="124">
        <v>1</v>
      </c>
      <c r="AL38" s="124"/>
      <c r="AM38" s="124"/>
      <c r="AN38" s="124">
        <v>1</v>
      </c>
      <c r="AO38" s="270"/>
      <c r="AP38" s="415">
        <v>3000</v>
      </c>
      <c r="AQ38" s="154">
        <v>0</v>
      </c>
      <c r="AR38" s="154">
        <v>0</v>
      </c>
      <c r="AS38" s="154">
        <v>0</v>
      </c>
      <c r="AT38" s="154">
        <v>0</v>
      </c>
      <c r="AU38" s="154">
        <v>0</v>
      </c>
      <c r="AV38" s="154">
        <v>0</v>
      </c>
      <c r="AW38" s="154">
        <v>0</v>
      </c>
      <c r="AX38" s="154">
        <v>0</v>
      </c>
      <c r="AY38" s="154">
        <v>0</v>
      </c>
      <c r="AZ38" s="154"/>
      <c r="BA38" s="154">
        <v>0</v>
      </c>
      <c r="BB38" s="154">
        <v>0</v>
      </c>
      <c r="BC38" s="154">
        <v>0</v>
      </c>
      <c r="BD38" s="154">
        <v>0</v>
      </c>
      <c r="BE38" s="154">
        <v>0</v>
      </c>
      <c r="BF38" s="154">
        <v>0</v>
      </c>
      <c r="BG38" s="154">
        <v>0</v>
      </c>
      <c r="BH38" s="154">
        <v>0</v>
      </c>
      <c r="BI38" s="154">
        <v>0</v>
      </c>
      <c r="BJ38" s="154"/>
      <c r="BK38" s="154">
        <v>3000</v>
      </c>
      <c r="BL38" s="154">
        <v>0</v>
      </c>
      <c r="BM38" s="154">
        <v>3000</v>
      </c>
      <c r="BN38" s="154">
        <v>0</v>
      </c>
      <c r="BO38" s="154">
        <v>0</v>
      </c>
      <c r="BP38" s="154">
        <v>0</v>
      </c>
      <c r="BQ38" s="154">
        <v>0</v>
      </c>
      <c r="BR38" s="154">
        <v>0</v>
      </c>
      <c r="BS38" s="154">
        <v>0</v>
      </c>
      <c r="BT38" s="154"/>
      <c r="BU38" s="154">
        <v>0</v>
      </c>
      <c r="BV38" s="154">
        <v>0</v>
      </c>
      <c r="BW38" s="154">
        <v>0</v>
      </c>
      <c r="BX38" s="154">
        <v>0</v>
      </c>
      <c r="BY38" s="154">
        <v>0</v>
      </c>
      <c r="BZ38" s="154">
        <v>0</v>
      </c>
      <c r="CA38" s="154">
        <v>0</v>
      </c>
      <c r="CB38" s="154">
        <v>0</v>
      </c>
      <c r="CC38" s="417">
        <v>0</v>
      </c>
      <c r="CD38" s="383">
        <v>0</v>
      </c>
      <c r="CE38" s="155"/>
      <c r="CF38" s="116"/>
      <c r="CG38" s="116"/>
      <c r="CH38" s="116"/>
      <c r="CI38" s="116"/>
      <c r="CJ38" s="116"/>
      <c r="CK38" s="116"/>
      <c r="CL38" s="116"/>
      <c r="CM38" s="116"/>
      <c r="CN38" s="116"/>
      <c r="CO38" s="116"/>
      <c r="CP38" s="116"/>
      <c r="CQ38" s="116"/>
      <c r="CR38" s="116"/>
      <c r="CS38" s="116"/>
      <c r="CT38" s="116"/>
      <c r="CU38" s="116"/>
      <c r="CV38" s="116"/>
      <c r="CW38" s="116"/>
      <c r="CX38" s="116"/>
      <c r="CY38" s="116"/>
      <c r="CZ38" s="116"/>
      <c r="DA38" s="116"/>
      <c r="DB38" s="116"/>
      <c r="DC38" s="116"/>
      <c r="DD38" s="116"/>
      <c r="DE38" s="116"/>
      <c r="DF38" s="116"/>
      <c r="DG38" s="116"/>
      <c r="DH38" s="116"/>
      <c r="DI38" s="116"/>
      <c r="DJ38" s="116"/>
      <c r="DK38" s="116"/>
      <c r="DL38" s="116"/>
      <c r="DM38" s="116"/>
      <c r="DN38" s="116"/>
      <c r="DO38" s="116"/>
      <c r="DP38" s="116"/>
      <c r="DQ38" s="116"/>
      <c r="DR38" s="116"/>
      <c r="DS38" s="116"/>
      <c r="DT38" s="116"/>
      <c r="DU38" s="116"/>
      <c r="DV38" s="116"/>
      <c r="DW38" s="116"/>
      <c r="DX38" s="116"/>
      <c r="DY38" s="116"/>
      <c r="DZ38" s="116"/>
      <c r="EA38" s="116"/>
      <c r="EB38" s="116"/>
      <c r="EC38" s="116"/>
      <c r="ED38" s="116"/>
      <c r="EE38" s="116"/>
      <c r="EF38" s="116"/>
      <c r="EG38" s="116"/>
      <c r="EH38" s="116"/>
      <c r="EI38" s="116"/>
      <c r="EJ38" s="116"/>
      <c r="EK38" s="116"/>
      <c r="EL38" s="116"/>
      <c r="EM38" s="116"/>
      <c r="EN38" s="116"/>
      <c r="EO38" s="116"/>
      <c r="EP38" s="116"/>
      <c r="EQ38" s="116"/>
      <c r="ER38" s="116"/>
      <c r="ES38" s="116"/>
      <c r="ET38" s="116"/>
      <c r="EU38" s="116"/>
      <c r="EV38" s="116"/>
      <c r="EW38" s="116"/>
      <c r="EX38" s="116"/>
      <c r="EY38" s="116"/>
      <c r="EZ38" s="116"/>
      <c r="FA38" s="116"/>
      <c r="FB38" s="116"/>
      <c r="FC38" s="116"/>
      <c r="FD38" s="116"/>
      <c r="FE38" s="116"/>
      <c r="FF38" s="116"/>
      <c r="FG38" s="116"/>
      <c r="FH38" s="116"/>
      <c r="FI38" s="116"/>
      <c r="FJ38" s="116"/>
      <c r="FK38" s="116"/>
      <c r="FL38" s="116"/>
      <c r="FM38" s="116"/>
      <c r="FN38" s="116"/>
      <c r="FO38" s="116"/>
      <c r="FP38" s="116"/>
      <c r="FQ38" s="116"/>
      <c r="FR38" s="116"/>
      <c r="FS38" s="116"/>
      <c r="FT38" s="116"/>
      <c r="FU38" s="116"/>
      <c r="FV38" s="116"/>
      <c r="FW38" s="116"/>
      <c r="FX38" s="116"/>
      <c r="FY38" s="116"/>
      <c r="FZ38" s="116"/>
      <c r="GA38" s="116"/>
      <c r="GB38" s="116"/>
      <c r="GC38" s="116"/>
      <c r="GD38" s="116"/>
      <c r="GE38" s="116"/>
      <c r="GF38" s="116"/>
      <c r="GG38" s="116"/>
      <c r="GH38" s="116"/>
      <c r="GI38" s="116"/>
      <c r="GJ38" s="116"/>
      <c r="GK38" s="116"/>
      <c r="GL38" s="116"/>
      <c r="GM38" s="116"/>
      <c r="GN38" s="116"/>
      <c r="GO38" s="116"/>
      <c r="GP38" s="116"/>
      <c r="GQ38" s="116"/>
      <c r="GR38" s="116"/>
      <c r="GS38" s="116"/>
      <c r="GT38" s="116"/>
      <c r="GU38" s="116"/>
      <c r="GV38" s="116"/>
      <c r="GW38" s="116"/>
      <c r="GX38" s="116"/>
      <c r="GY38" s="116"/>
      <c r="GZ38" s="116"/>
      <c r="HA38" s="116"/>
      <c r="HB38" s="116"/>
      <c r="HC38" s="116"/>
      <c r="HD38" s="116"/>
      <c r="HE38" s="116"/>
      <c r="HF38" s="116"/>
    </row>
    <row r="39" spans="2:214" s="113" customFormat="1" ht="23.25" customHeight="1">
      <c r="B39" s="1094"/>
      <c r="C39" s="1059"/>
      <c r="D39" s="1104"/>
      <c r="E39" s="1101"/>
      <c r="F39" s="1112"/>
      <c r="G39" s="1072"/>
      <c r="H39" s="1078"/>
      <c r="I39" s="1234"/>
      <c r="J39" s="1075"/>
      <c r="K39" s="1075"/>
      <c r="L39" s="1174"/>
      <c r="M39" s="1075"/>
      <c r="N39" s="1187"/>
      <c r="O39" s="1075"/>
      <c r="P39" s="1190"/>
      <c r="Q39" s="269" t="s">
        <v>195</v>
      </c>
      <c r="R39" s="124" t="s">
        <v>113</v>
      </c>
      <c r="S39" s="124" t="s">
        <v>43</v>
      </c>
      <c r="T39" s="124">
        <v>2244101301</v>
      </c>
      <c r="U39" s="124">
        <v>33</v>
      </c>
      <c r="V39" s="124" t="s">
        <v>43</v>
      </c>
      <c r="W39" s="124" t="s">
        <v>285</v>
      </c>
      <c r="X39" s="124" t="s">
        <v>508</v>
      </c>
      <c r="Y39" s="124" t="s">
        <v>70</v>
      </c>
      <c r="Z39" s="270" t="s">
        <v>71</v>
      </c>
      <c r="AA39" s="269"/>
      <c r="AB39" s="124">
        <v>18</v>
      </c>
      <c r="AC39" s="820">
        <v>0.005</v>
      </c>
      <c r="AD39" s="765">
        <v>0</v>
      </c>
      <c r="AE39" s="124">
        <v>0</v>
      </c>
      <c r="AF39" s="124"/>
      <c r="AG39" s="124"/>
      <c r="AH39" s="124">
        <v>6</v>
      </c>
      <c r="AI39" s="124"/>
      <c r="AJ39" s="124"/>
      <c r="AK39" s="124">
        <v>9</v>
      </c>
      <c r="AL39" s="124"/>
      <c r="AM39" s="124"/>
      <c r="AN39" s="124">
        <v>18</v>
      </c>
      <c r="AO39" s="270"/>
      <c r="AP39" s="415">
        <v>3000</v>
      </c>
      <c r="AQ39" s="154">
        <v>0</v>
      </c>
      <c r="AR39" s="154">
        <v>0</v>
      </c>
      <c r="AS39" s="154">
        <v>0</v>
      </c>
      <c r="AT39" s="154">
        <v>0</v>
      </c>
      <c r="AU39" s="154">
        <v>0</v>
      </c>
      <c r="AV39" s="154">
        <v>0</v>
      </c>
      <c r="AW39" s="154">
        <v>0</v>
      </c>
      <c r="AX39" s="154">
        <v>0</v>
      </c>
      <c r="AY39" s="154">
        <v>0</v>
      </c>
      <c r="AZ39" s="154"/>
      <c r="BA39" s="154">
        <v>2000</v>
      </c>
      <c r="BB39" s="154">
        <v>0</v>
      </c>
      <c r="BC39" s="154">
        <v>2000</v>
      </c>
      <c r="BD39" s="154">
        <v>0</v>
      </c>
      <c r="BE39" s="154">
        <v>0</v>
      </c>
      <c r="BF39" s="154">
        <v>0</v>
      </c>
      <c r="BG39" s="154">
        <v>0</v>
      </c>
      <c r="BH39" s="154">
        <v>0</v>
      </c>
      <c r="BI39" s="154">
        <v>0</v>
      </c>
      <c r="BJ39" s="154"/>
      <c r="BK39" s="154">
        <v>1000</v>
      </c>
      <c r="BL39" s="154">
        <v>0</v>
      </c>
      <c r="BM39" s="154">
        <v>1000</v>
      </c>
      <c r="BN39" s="154">
        <v>0</v>
      </c>
      <c r="BO39" s="154">
        <v>0</v>
      </c>
      <c r="BP39" s="154">
        <v>0</v>
      </c>
      <c r="BQ39" s="154">
        <v>0</v>
      </c>
      <c r="BR39" s="154">
        <v>0</v>
      </c>
      <c r="BS39" s="154">
        <v>0</v>
      </c>
      <c r="BT39" s="154"/>
      <c r="BU39" s="154">
        <v>1000</v>
      </c>
      <c r="BV39" s="154">
        <v>1000</v>
      </c>
      <c r="BW39" s="154">
        <v>0</v>
      </c>
      <c r="BX39" s="154">
        <v>0</v>
      </c>
      <c r="BY39" s="154">
        <v>0</v>
      </c>
      <c r="BZ39" s="154">
        <v>0</v>
      </c>
      <c r="CA39" s="154">
        <v>0</v>
      </c>
      <c r="CB39" s="154">
        <v>0</v>
      </c>
      <c r="CC39" s="417">
        <v>0</v>
      </c>
      <c r="CD39" s="383">
        <v>0</v>
      </c>
      <c r="CE39" s="155"/>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6"/>
      <c r="DV39" s="116"/>
      <c r="DW39" s="116"/>
      <c r="DX39" s="116"/>
      <c r="DY39" s="116"/>
      <c r="DZ39" s="116"/>
      <c r="EA39" s="116"/>
      <c r="EB39" s="116"/>
      <c r="EC39" s="116"/>
      <c r="ED39" s="116"/>
      <c r="EE39" s="116"/>
      <c r="EF39" s="116"/>
      <c r="EG39" s="116"/>
      <c r="EH39" s="116"/>
      <c r="EI39" s="116"/>
      <c r="EJ39" s="116"/>
      <c r="EK39" s="116"/>
      <c r="EL39" s="116"/>
      <c r="EM39" s="116"/>
      <c r="EN39" s="116"/>
      <c r="EO39" s="116"/>
      <c r="EP39" s="116"/>
      <c r="EQ39" s="116"/>
      <c r="ER39" s="116"/>
      <c r="ES39" s="116"/>
      <c r="ET39" s="116"/>
      <c r="EU39" s="116"/>
      <c r="EV39" s="116"/>
      <c r="EW39" s="116"/>
      <c r="EX39" s="116"/>
      <c r="EY39" s="116"/>
      <c r="EZ39" s="116"/>
      <c r="FA39" s="116"/>
      <c r="FB39" s="116"/>
      <c r="FC39" s="116"/>
      <c r="FD39" s="116"/>
      <c r="FE39" s="116"/>
      <c r="FF39" s="116"/>
      <c r="FG39" s="116"/>
      <c r="FH39" s="116"/>
      <c r="FI39" s="116"/>
      <c r="FJ39" s="116"/>
      <c r="FK39" s="116"/>
      <c r="FL39" s="116"/>
      <c r="FM39" s="116"/>
      <c r="FN39" s="116"/>
      <c r="FO39" s="116"/>
      <c r="FP39" s="116"/>
      <c r="FQ39" s="116"/>
      <c r="FR39" s="116"/>
      <c r="FS39" s="116"/>
      <c r="FT39" s="116"/>
      <c r="FU39" s="116"/>
      <c r="FV39" s="116"/>
      <c r="FW39" s="116"/>
      <c r="FX39" s="116"/>
      <c r="FY39" s="116"/>
      <c r="FZ39" s="116"/>
      <c r="GA39" s="116"/>
      <c r="GB39" s="116"/>
      <c r="GC39" s="116"/>
      <c r="GD39" s="116"/>
      <c r="GE39" s="116"/>
      <c r="GF39" s="116"/>
      <c r="GG39" s="116"/>
      <c r="GH39" s="116"/>
      <c r="GI39" s="116"/>
      <c r="GJ39" s="116"/>
      <c r="GK39" s="116"/>
      <c r="GL39" s="116"/>
      <c r="GM39" s="116"/>
      <c r="GN39" s="116"/>
      <c r="GO39" s="116"/>
      <c r="GP39" s="116"/>
      <c r="GQ39" s="116"/>
      <c r="GR39" s="116"/>
      <c r="GS39" s="116"/>
      <c r="GT39" s="116"/>
      <c r="GU39" s="116"/>
      <c r="GV39" s="116"/>
      <c r="GW39" s="116"/>
      <c r="GX39" s="116"/>
      <c r="GY39" s="116"/>
      <c r="GZ39" s="116"/>
      <c r="HA39" s="116"/>
      <c r="HB39" s="116"/>
      <c r="HC39" s="116"/>
      <c r="HD39" s="116"/>
      <c r="HE39" s="116"/>
      <c r="HF39" s="116"/>
    </row>
    <row r="40" spans="2:214" s="113" customFormat="1" ht="23.25" customHeight="1" thickBot="1">
      <c r="B40" s="1094"/>
      <c r="C40" s="1059"/>
      <c r="D40" s="1104"/>
      <c r="E40" s="1101"/>
      <c r="F40" s="1113"/>
      <c r="G40" s="1073"/>
      <c r="H40" s="1078"/>
      <c r="I40" s="1235"/>
      <c r="J40" s="1076"/>
      <c r="K40" s="1076"/>
      <c r="L40" s="1175"/>
      <c r="M40" s="1076"/>
      <c r="N40" s="1188"/>
      <c r="O40" s="1076"/>
      <c r="P40" s="1191"/>
      <c r="Q40" s="271" t="s">
        <v>196</v>
      </c>
      <c r="R40" s="274" t="s">
        <v>504</v>
      </c>
      <c r="S40" s="274" t="s">
        <v>34</v>
      </c>
      <c r="T40" s="274">
        <v>2244101302</v>
      </c>
      <c r="U40" s="274">
        <v>34</v>
      </c>
      <c r="V40" s="274" t="s">
        <v>34</v>
      </c>
      <c r="W40" s="274" t="s">
        <v>507</v>
      </c>
      <c r="X40" s="274" t="s">
        <v>508</v>
      </c>
      <c r="Y40" s="274" t="s">
        <v>70</v>
      </c>
      <c r="Z40" s="276" t="s">
        <v>71</v>
      </c>
      <c r="AA40" s="271"/>
      <c r="AB40" s="274">
        <v>8</v>
      </c>
      <c r="AC40" s="848">
        <v>0.005</v>
      </c>
      <c r="AD40" s="779">
        <v>0</v>
      </c>
      <c r="AE40" s="274">
        <v>0</v>
      </c>
      <c r="AF40" s="274"/>
      <c r="AG40" s="274"/>
      <c r="AH40" s="274">
        <v>3</v>
      </c>
      <c r="AI40" s="274"/>
      <c r="AJ40" s="274"/>
      <c r="AK40" s="274">
        <v>6</v>
      </c>
      <c r="AL40" s="274"/>
      <c r="AM40" s="274"/>
      <c r="AN40" s="274">
        <v>8</v>
      </c>
      <c r="AO40" s="276"/>
      <c r="AP40" s="418">
        <v>3000</v>
      </c>
      <c r="AQ40" s="419">
        <v>0</v>
      </c>
      <c r="AR40" s="419">
        <v>0</v>
      </c>
      <c r="AS40" s="419">
        <v>0</v>
      </c>
      <c r="AT40" s="419">
        <v>0</v>
      </c>
      <c r="AU40" s="419">
        <v>0</v>
      </c>
      <c r="AV40" s="419">
        <v>0</v>
      </c>
      <c r="AW40" s="419">
        <v>0</v>
      </c>
      <c r="AX40" s="419">
        <v>0</v>
      </c>
      <c r="AY40" s="419">
        <v>0</v>
      </c>
      <c r="AZ40" s="419"/>
      <c r="BA40" s="419">
        <v>1000</v>
      </c>
      <c r="BB40" s="419">
        <v>10</v>
      </c>
      <c r="BC40" s="419">
        <v>1000</v>
      </c>
      <c r="BD40" s="419">
        <v>0</v>
      </c>
      <c r="BE40" s="419">
        <v>0</v>
      </c>
      <c r="BF40" s="419">
        <v>0</v>
      </c>
      <c r="BG40" s="419">
        <v>0</v>
      </c>
      <c r="BH40" s="419">
        <v>0</v>
      </c>
      <c r="BI40" s="419">
        <v>0</v>
      </c>
      <c r="BJ40" s="419"/>
      <c r="BK40" s="419">
        <v>1000</v>
      </c>
      <c r="BL40" s="419">
        <v>0</v>
      </c>
      <c r="BM40" s="419">
        <v>1000</v>
      </c>
      <c r="BN40" s="419">
        <v>0</v>
      </c>
      <c r="BO40" s="419">
        <v>0</v>
      </c>
      <c r="BP40" s="419">
        <v>0</v>
      </c>
      <c r="BQ40" s="419">
        <v>0</v>
      </c>
      <c r="BR40" s="419">
        <v>0</v>
      </c>
      <c r="BS40" s="419">
        <v>0</v>
      </c>
      <c r="BT40" s="419"/>
      <c r="BU40" s="419">
        <v>1000</v>
      </c>
      <c r="BV40" s="419">
        <v>1000</v>
      </c>
      <c r="BW40" s="419">
        <v>0</v>
      </c>
      <c r="BX40" s="419">
        <v>0</v>
      </c>
      <c r="BY40" s="419">
        <v>0</v>
      </c>
      <c r="BZ40" s="419">
        <v>0</v>
      </c>
      <c r="CA40" s="419">
        <v>0</v>
      </c>
      <c r="CB40" s="419">
        <v>0</v>
      </c>
      <c r="CC40" s="420">
        <v>0</v>
      </c>
      <c r="CD40" s="389">
        <v>0</v>
      </c>
      <c r="CE40" s="155"/>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6"/>
      <c r="DV40" s="116"/>
      <c r="DW40" s="116"/>
      <c r="DX40" s="116"/>
      <c r="DY40" s="116"/>
      <c r="DZ40" s="116"/>
      <c r="EA40" s="116"/>
      <c r="EB40" s="116"/>
      <c r="EC40" s="116"/>
      <c r="ED40" s="116"/>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row>
    <row r="41" spans="2:214" s="111" customFormat="1" ht="23.25" customHeight="1">
      <c r="B41" s="1094"/>
      <c r="C41" s="1059"/>
      <c r="D41" s="1104"/>
      <c r="E41" s="1101"/>
      <c r="F41" s="1114"/>
      <c r="G41" s="1119" t="s">
        <v>198</v>
      </c>
      <c r="H41" s="1078"/>
      <c r="I41" s="1228">
        <v>7</v>
      </c>
      <c r="J41" s="1181" t="s">
        <v>528</v>
      </c>
      <c r="K41" s="1181" t="s">
        <v>529</v>
      </c>
      <c r="L41" s="1181"/>
      <c r="M41" s="1181">
        <v>50</v>
      </c>
      <c r="N41" s="1181"/>
      <c r="O41" s="1181">
        <v>25</v>
      </c>
      <c r="P41" s="1176">
        <v>50</v>
      </c>
      <c r="Q41" s="317" t="s">
        <v>200</v>
      </c>
      <c r="R41" s="318" t="s">
        <v>114</v>
      </c>
      <c r="S41" s="318" t="s">
        <v>43</v>
      </c>
      <c r="T41" s="318">
        <v>2244102101</v>
      </c>
      <c r="U41" s="318">
        <v>35</v>
      </c>
      <c r="V41" s="318" t="s">
        <v>43</v>
      </c>
      <c r="W41" s="318" t="s">
        <v>286</v>
      </c>
      <c r="X41" s="318" t="s">
        <v>516</v>
      </c>
      <c r="Y41" s="318" t="s">
        <v>138</v>
      </c>
      <c r="Z41" s="319" t="s">
        <v>515</v>
      </c>
      <c r="AA41" s="317">
        <v>0</v>
      </c>
      <c r="AB41" s="318">
        <v>1</v>
      </c>
      <c r="AC41" s="849">
        <v>0.01</v>
      </c>
      <c r="AD41" s="780">
        <v>0</v>
      </c>
      <c r="AE41" s="318">
        <v>0</v>
      </c>
      <c r="AF41" s="318"/>
      <c r="AG41" s="318"/>
      <c r="AH41" s="318">
        <v>1</v>
      </c>
      <c r="AI41" s="318"/>
      <c r="AJ41" s="318"/>
      <c r="AK41" s="318">
        <v>1</v>
      </c>
      <c r="AL41" s="318"/>
      <c r="AM41" s="318"/>
      <c r="AN41" s="318">
        <v>1</v>
      </c>
      <c r="AO41" s="319"/>
      <c r="AP41" s="390">
        <v>8000</v>
      </c>
      <c r="AQ41" s="391">
        <v>0</v>
      </c>
      <c r="AR41" s="391">
        <v>0</v>
      </c>
      <c r="AS41" s="391">
        <v>0</v>
      </c>
      <c r="AT41" s="391">
        <v>0</v>
      </c>
      <c r="AU41" s="391">
        <v>0</v>
      </c>
      <c r="AV41" s="391">
        <v>0</v>
      </c>
      <c r="AW41" s="391">
        <v>0</v>
      </c>
      <c r="AX41" s="391">
        <v>0</v>
      </c>
      <c r="AY41" s="391">
        <v>0</v>
      </c>
      <c r="AZ41" s="391"/>
      <c r="BA41" s="391">
        <v>3000</v>
      </c>
      <c r="BB41" s="391">
        <v>0</v>
      </c>
      <c r="BC41" s="391">
        <v>3000</v>
      </c>
      <c r="BD41" s="391">
        <v>0</v>
      </c>
      <c r="BE41" s="391">
        <v>0</v>
      </c>
      <c r="BF41" s="391">
        <v>0</v>
      </c>
      <c r="BG41" s="391">
        <v>0</v>
      </c>
      <c r="BH41" s="391">
        <v>0</v>
      </c>
      <c r="BI41" s="391">
        <v>0</v>
      </c>
      <c r="BJ41" s="391"/>
      <c r="BK41" s="391">
        <v>3000</v>
      </c>
      <c r="BL41" s="391">
        <v>0</v>
      </c>
      <c r="BM41" s="391">
        <v>3000</v>
      </c>
      <c r="BN41" s="391">
        <v>0</v>
      </c>
      <c r="BO41" s="391">
        <v>0</v>
      </c>
      <c r="BP41" s="391">
        <v>0</v>
      </c>
      <c r="BQ41" s="391">
        <v>0</v>
      </c>
      <c r="BR41" s="391">
        <v>0</v>
      </c>
      <c r="BS41" s="391">
        <v>0</v>
      </c>
      <c r="BT41" s="391"/>
      <c r="BU41" s="391">
        <v>2000</v>
      </c>
      <c r="BV41" s="391">
        <v>2000</v>
      </c>
      <c r="BW41" s="391">
        <v>0</v>
      </c>
      <c r="BX41" s="391">
        <v>0</v>
      </c>
      <c r="BY41" s="391">
        <v>0</v>
      </c>
      <c r="BZ41" s="391">
        <v>0</v>
      </c>
      <c r="CA41" s="391">
        <v>0</v>
      </c>
      <c r="CB41" s="392">
        <v>0</v>
      </c>
      <c r="CC41" s="392">
        <v>0</v>
      </c>
      <c r="CD41" s="393"/>
      <c r="CE41" s="388"/>
      <c r="CF41" s="116"/>
      <c r="CG41" s="116"/>
      <c r="CH41" s="116"/>
      <c r="CI41" s="116"/>
      <c r="CJ41" s="116"/>
      <c r="CK41" s="116"/>
      <c r="CL41" s="116"/>
      <c r="CM41" s="116"/>
      <c r="CN41" s="116"/>
      <c r="CO41" s="116"/>
      <c r="CP41" s="116"/>
      <c r="CQ41" s="116"/>
      <c r="CR41" s="116"/>
      <c r="CS41" s="116"/>
      <c r="CT41" s="116"/>
      <c r="CU41" s="116"/>
      <c r="CV41" s="116"/>
      <c r="CW41" s="116"/>
      <c r="CX41" s="116"/>
      <c r="CY41" s="116"/>
      <c r="CZ41" s="116"/>
      <c r="DA41" s="116"/>
      <c r="DB41" s="116"/>
      <c r="DC41" s="116"/>
      <c r="DD41" s="116"/>
      <c r="DE41" s="116"/>
      <c r="DF41" s="116"/>
      <c r="DG41" s="116"/>
      <c r="DH41" s="116"/>
      <c r="DI41" s="116"/>
      <c r="DJ41" s="116"/>
      <c r="DK41" s="116"/>
      <c r="DL41" s="116"/>
      <c r="DM41" s="116"/>
      <c r="DN41" s="116"/>
      <c r="DO41" s="116"/>
      <c r="DP41" s="116"/>
      <c r="DQ41" s="116"/>
      <c r="DR41" s="116"/>
      <c r="DS41" s="116"/>
      <c r="DT41" s="116"/>
      <c r="DU41" s="116"/>
      <c r="DV41" s="116"/>
      <c r="DW41" s="116"/>
      <c r="DX41" s="116"/>
      <c r="DY41" s="116"/>
      <c r="DZ41" s="116"/>
      <c r="EA41" s="116"/>
      <c r="EB41" s="116"/>
      <c r="EC41" s="116"/>
      <c r="ED41" s="116"/>
      <c r="EE41" s="116"/>
      <c r="EF41" s="116"/>
      <c r="EG41" s="116"/>
      <c r="EH41" s="116"/>
      <c r="EI41" s="116"/>
      <c r="EJ41" s="116"/>
      <c r="EK41" s="116"/>
      <c r="EL41" s="116"/>
      <c r="EM41" s="116"/>
      <c r="EN41" s="116"/>
      <c r="EO41" s="116"/>
      <c r="EP41" s="116"/>
      <c r="EQ41" s="116"/>
      <c r="ER41" s="116"/>
      <c r="ES41" s="116"/>
      <c r="ET41" s="116"/>
      <c r="EU41" s="116"/>
      <c r="EV41" s="116"/>
      <c r="EW41" s="116"/>
      <c r="EX41" s="116"/>
      <c r="EY41" s="116"/>
      <c r="EZ41" s="116"/>
      <c r="FA41" s="116"/>
      <c r="FB41" s="116"/>
      <c r="FC41" s="116"/>
      <c r="FD41" s="116"/>
      <c r="FE41" s="116"/>
      <c r="FF41" s="116"/>
      <c r="FG41" s="116"/>
      <c r="FH41" s="116"/>
      <c r="FI41" s="116"/>
      <c r="FJ41" s="116"/>
      <c r="FK41" s="116"/>
      <c r="FL41" s="116"/>
      <c r="FM41" s="116"/>
      <c r="FN41" s="116"/>
      <c r="FO41" s="116"/>
      <c r="FP41" s="116"/>
      <c r="FQ41" s="116"/>
      <c r="FR41" s="116"/>
      <c r="FS41" s="116"/>
      <c r="FT41" s="116"/>
      <c r="FU41" s="116"/>
      <c r="FV41" s="116"/>
      <c r="FW41" s="116"/>
      <c r="FX41" s="116"/>
      <c r="FY41" s="116"/>
      <c r="FZ41" s="116"/>
      <c r="GA41" s="116"/>
      <c r="GB41" s="116"/>
      <c r="GC41" s="116"/>
      <c r="GD41" s="116"/>
      <c r="GE41" s="116"/>
      <c r="GF41" s="116"/>
      <c r="GG41" s="116"/>
      <c r="GH41" s="116"/>
      <c r="GI41" s="116"/>
      <c r="GJ41" s="116"/>
      <c r="GK41" s="116"/>
      <c r="GL41" s="116"/>
      <c r="GM41" s="116"/>
      <c r="GN41" s="116"/>
      <c r="GO41" s="116"/>
      <c r="GP41" s="116"/>
      <c r="GQ41" s="116"/>
      <c r="GR41" s="116"/>
      <c r="GS41" s="116"/>
      <c r="GT41" s="116"/>
      <c r="GU41" s="116"/>
      <c r="GV41" s="116"/>
      <c r="GW41" s="116"/>
      <c r="GX41" s="116"/>
      <c r="GY41" s="116"/>
      <c r="GZ41" s="116"/>
      <c r="HA41" s="116"/>
      <c r="HB41" s="116"/>
      <c r="HC41" s="116"/>
      <c r="HD41" s="116"/>
      <c r="HE41" s="116"/>
      <c r="HF41" s="116"/>
    </row>
    <row r="42" spans="2:214" s="111" customFormat="1" ht="23.25" customHeight="1" thickBot="1">
      <c r="B42" s="1094"/>
      <c r="C42" s="1059"/>
      <c r="D42" s="1104"/>
      <c r="E42" s="1101"/>
      <c r="F42" s="1115"/>
      <c r="G42" s="1120"/>
      <c r="H42" s="1078"/>
      <c r="I42" s="1229"/>
      <c r="J42" s="1182"/>
      <c r="K42" s="1182"/>
      <c r="L42" s="1182"/>
      <c r="M42" s="1182"/>
      <c r="N42" s="1182"/>
      <c r="O42" s="1182"/>
      <c r="P42" s="1177"/>
      <c r="Q42" s="320" t="s">
        <v>201</v>
      </c>
      <c r="R42" s="321" t="s">
        <v>287</v>
      </c>
      <c r="S42" s="321" t="s">
        <v>43</v>
      </c>
      <c r="T42" s="321">
        <v>2244102102</v>
      </c>
      <c r="U42" s="321">
        <v>36</v>
      </c>
      <c r="V42" s="321" t="s">
        <v>43</v>
      </c>
      <c r="W42" s="321" t="s">
        <v>287</v>
      </c>
      <c r="X42" s="321" t="s">
        <v>518</v>
      </c>
      <c r="Y42" s="321" t="s">
        <v>70</v>
      </c>
      <c r="Z42" s="322" t="s">
        <v>515</v>
      </c>
      <c r="AA42" s="320">
        <v>0</v>
      </c>
      <c r="AB42" s="321">
        <v>4</v>
      </c>
      <c r="AC42" s="850">
        <v>0.005</v>
      </c>
      <c r="AD42" s="781">
        <v>0</v>
      </c>
      <c r="AE42" s="321">
        <v>0</v>
      </c>
      <c r="AF42" s="321"/>
      <c r="AG42" s="321"/>
      <c r="AH42" s="321">
        <v>2</v>
      </c>
      <c r="AI42" s="321"/>
      <c r="AJ42" s="321"/>
      <c r="AK42" s="321">
        <v>3</v>
      </c>
      <c r="AL42" s="321"/>
      <c r="AM42" s="321"/>
      <c r="AN42" s="321">
        <v>4</v>
      </c>
      <c r="AO42" s="322"/>
      <c r="AP42" s="394">
        <f>+BA42+BK42++BU42+AQ42</f>
        <v>6000</v>
      </c>
      <c r="AQ42" s="395">
        <f>+AR42+AS42+AT42+AU42+AV42+AW42+AX42+AY42</f>
        <v>0</v>
      </c>
      <c r="AR42" s="395">
        <v>0</v>
      </c>
      <c r="AS42" s="395">
        <v>0</v>
      </c>
      <c r="AT42" s="395">
        <v>0</v>
      </c>
      <c r="AU42" s="395">
        <v>0</v>
      </c>
      <c r="AV42" s="395">
        <v>0</v>
      </c>
      <c r="AW42" s="395">
        <v>0</v>
      </c>
      <c r="AX42" s="395">
        <v>0</v>
      </c>
      <c r="AY42" s="395">
        <v>0</v>
      </c>
      <c r="AZ42" s="395"/>
      <c r="BA42" s="395">
        <f>+BB42+BC42+BD42+BE42+BF42+BG42+BH42+BI42</f>
        <v>2000</v>
      </c>
      <c r="BB42" s="395">
        <v>0</v>
      </c>
      <c r="BC42" s="395">
        <v>2000</v>
      </c>
      <c r="BD42" s="395">
        <v>0</v>
      </c>
      <c r="BE42" s="395">
        <v>0</v>
      </c>
      <c r="BF42" s="395">
        <v>0</v>
      </c>
      <c r="BG42" s="395">
        <v>0</v>
      </c>
      <c r="BH42" s="395">
        <v>0</v>
      </c>
      <c r="BI42" s="395">
        <v>0</v>
      </c>
      <c r="BJ42" s="395"/>
      <c r="BK42" s="395">
        <f>+BL42+BM42+BN42+BO42+BP42+BQ42+BR42+BS42</f>
        <v>2000</v>
      </c>
      <c r="BL42" s="395">
        <v>2000</v>
      </c>
      <c r="BM42" s="395">
        <v>0</v>
      </c>
      <c r="BN42" s="395">
        <v>0</v>
      </c>
      <c r="BO42" s="395">
        <v>0</v>
      </c>
      <c r="BP42" s="395">
        <v>0</v>
      </c>
      <c r="BQ42" s="395">
        <v>0</v>
      </c>
      <c r="BR42" s="395">
        <v>0</v>
      </c>
      <c r="BS42" s="395">
        <v>0</v>
      </c>
      <c r="BT42" s="395"/>
      <c r="BU42" s="395">
        <f>+BV42+BW42+BX42+BY42+BZ42+CA42+CB42+CC42</f>
        <v>2000</v>
      </c>
      <c r="BV42" s="395">
        <v>2000</v>
      </c>
      <c r="BW42" s="395">
        <v>0</v>
      </c>
      <c r="BX42" s="395">
        <v>0</v>
      </c>
      <c r="BY42" s="395">
        <v>0</v>
      </c>
      <c r="BZ42" s="395">
        <v>0</v>
      </c>
      <c r="CA42" s="395">
        <v>0</v>
      </c>
      <c r="CB42" s="396">
        <v>0</v>
      </c>
      <c r="CC42" s="396">
        <v>0</v>
      </c>
      <c r="CD42" s="397"/>
      <c r="CE42" s="388"/>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6"/>
      <c r="DS42" s="116"/>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row>
    <row r="43" spans="2:214" s="110" customFormat="1" ht="23.25" customHeight="1">
      <c r="B43" s="1094"/>
      <c r="C43" s="1059"/>
      <c r="D43" s="1104"/>
      <c r="E43" s="1101"/>
      <c r="F43" s="1116"/>
      <c r="G43" s="1067" t="s">
        <v>279</v>
      </c>
      <c r="H43" s="1078"/>
      <c r="I43" s="1192">
        <v>8</v>
      </c>
      <c r="J43" s="1183" t="s">
        <v>523</v>
      </c>
      <c r="K43" s="1183" t="s">
        <v>522</v>
      </c>
      <c r="L43" s="1183"/>
      <c r="M43" s="1236">
        <v>0.5</v>
      </c>
      <c r="N43" s="1183"/>
      <c r="O43" s="1183">
        <v>25</v>
      </c>
      <c r="P43" s="1178">
        <v>50</v>
      </c>
      <c r="Q43" s="323" t="s">
        <v>214</v>
      </c>
      <c r="R43" s="324" t="s">
        <v>288</v>
      </c>
      <c r="S43" s="325" t="s">
        <v>51</v>
      </c>
      <c r="T43" s="325">
        <v>2244103101</v>
      </c>
      <c r="U43" s="325">
        <v>37</v>
      </c>
      <c r="V43" s="325" t="s">
        <v>51</v>
      </c>
      <c r="W43" s="324" t="s">
        <v>288</v>
      </c>
      <c r="X43" s="324" t="s">
        <v>519</v>
      </c>
      <c r="Y43" s="324" t="s">
        <v>138</v>
      </c>
      <c r="Z43" s="326" t="s">
        <v>71</v>
      </c>
      <c r="AA43" s="323">
        <v>0</v>
      </c>
      <c r="AB43" s="324">
        <v>1</v>
      </c>
      <c r="AC43" s="782">
        <v>0.01</v>
      </c>
      <c r="AD43" s="782">
        <v>0.02</v>
      </c>
      <c r="AE43" s="324">
        <v>1</v>
      </c>
      <c r="AF43" s="324"/>
      <c r="AG43" s="324"/>
      <c r="AH43" s="324">
        <v>1</v>
      </c>
      <c r="AI43" s="324"/>
      <c r="AJ43" s="324"/>
      <c r="AK43" s="324">
        <v>1</v>
      </c>
      <c r="AL43" s="324"/>
      <c r="AM43" s="324"/>
      <c r="AN43" s="324">
        <v>1</v>
      </c>
      <c r="AO43" s="326"/>
      <c r="AP43" s="399">
        <f aca="true" t="shared" si="0" ref="AP43:AP106">+BA43+BK43++BU43+AQ43</f>
        <v>128000</v>
      </c>
      <c r="AQ43" s="400">
        <f aca="true" t="shared" si="1" ref="AQ43:AQ106">+AR43+AS43+AT43+AU43+AV43+AW43+AX43+AY43</f>
        <v>20000</v>
      </c>
      <c r="AR43" s="400">
        <v>0</v>
      </c>
      <c r="AS43" s="400">
        <v>20000</v>
      </c>
      <c r="AT43" s="400">
        <v>0</v>
      </c>
      <c r="AU43" s="400">
        <v>0</v>
      </c>
      <c r="AV43" s="400">
        <v>0</v>
      </c>
      <c r="AW43" s="400">
        <v>0</v>
      </c>
      <c r="AX43" s="400">
        <v>0</v>
      </c>
      <c r="AY43" s="400">
        <v>0</v>
      </c>
      <c r="AZ43" s="400"/>
      <c r="BA43" s="400">
        <f aca="true" t="shared" si="2" ref="BA43:BA100">+BB43+BC43+BD43+BE43+BF43+BG43+BH43+BI43</f>
        <v>38000</v>
      </c>
      <c r="BB43" s="400">
        <v>0</v>
      </c>
      <c r="BC43" s="400">
        <v>38000</v>
      </c>
      <c r="BD43" s="400">
        <v>0</v>
      </c>
      <c r="BE43" s="400">
        <v>0</v>
      </c>
      <c r="BF43" s="400">
        <v>0</v>
      </c>
      <c r="BG43" s="400">
        <v>0</v>
      </c>
      <c r="BH43" s="400">
        <v>0</v>
      </c>
      <c r="BI43" s="400">
        <v>0</v>
      </c>
      <c r="BJ43" s="400"/>
      <c r="BK43" s="400">
        <f aca="true" t="shared" si="3" ref="BK43:BK100">+BL43+BM43+BN43+BO43+BP43+BQ43+BR43+BS43</f>
        <v>30000</v>
      </c>
      <c r="BL43" s="400">
        <v>15000</v>
      </c>
      <c r="BM43" s="400">
        <v>15000</v>
      </c>
      <c r="BN43" s="400">
        <v>0</v>
      </c>
      <c r="BO43" s="400">
        <v>0</v>
      </c>
      <c r="BP43" s="400">
        <v>0</v>
      </c>
      <c r="BQ43" s="400">
        <v>0</v>
      </c>
      <c r="BR43" s="400">
        <v>0</v>
      </c>
      <c r="BS43" s="400">
        <v>0</v>
      </c>
      <c r="BT43" s="400"/>
      <c r="BU43" s="400">
        <f aca="true" t="shared" si="4" ref="BU43:BU106">+BV43+BW43+BX43+BY43+BZ43+CA43+CB43+CC43</f>
        <v>40000</v>
      </c>
      <c r="BV43" s="400">
        <v>10000</v>
      </c>
      <c r="BW43" s="400">
        <v>30000</v>
      </c>
      <c r="BX43" s="400">
        <v>0</v>
      </c>
      <c r="BY43" s="400">
        <v>0</v>
      </c>
      <c r="BZ43" s="400">
        <v>0</v>
      </c>
      <c r="CA43" s="400">
        <v>0</v>
      </c>
      <c r="CB43" s="401">
        <v>0</v>
      </c>
      <c r="CC43" s="401">
        <v>0</v>
      </c>
      <c r="CD43" s="402"/>
      <c r="CE43" s="387"/>
      <c r="CF43" s="116"/>
      <c r="CG43" s="116"/>
      <c r="CH43" s="116"/>
      <c r="CI43" s="116"/>
      <c r="CJ43" s="116"/>
      <c r="CK43" s="116"/>
      <c r="CL43" s="116"/>
      <c r="CM43" s="116"/>
      <c r="CN43" s="116"/>
      <c r="CO43" s="116"/>
      <c r="CP43" s="116"/>
      <c r="CQ43" s="116"/>
      <c r="CR43" s="116"/>
      <c r="CS43" s="116"/>
      <c r="CT43" s="116"/>
      <c r="CU43" s="116"/>
      <c r="CV43" s="116"/>
      <c r="CW43" s="116"/>
      <c r="CX43" s="116"/>
      <c r="CY43" s="116"/>
      <c r="CZ43" s="116"/>
      <c r="DA43" s="116"/>
      <c r="DB43" s="116"/>
      <c r="DC43" s="116"/>
      <c r="DD43" s="116"/>
      <c r="DE43" s="116"/>
      <c r="DF43" s="116"/>
      <c r="DG43" s="116"/>
      <c r="DH43" s="116"/>
      <c r="DI43" s="116"/>
      <c r="DJ43" s="116"/>
      <c r="DK43" s="116"/>
      <c r="DL43" s="116"/>
      <c r="DM43" s="116"/>
      <c r="DN43" s="116"/>
      <c r="DO43" s="116"/>
      <c r="DP43" s="116"/>
      <c r="DQ43" s="116"/>
      <c r="DR43" s="116"/>
      <c r="DS43" s="116"/>
      <c r="DT43" s="116"/>
      <c r="DU43" s="116"/>
      <c r="DV43" s="116"/>
      <c r="DW43" s="116"/>
      <c r="DX43" s="116"/>
      <c r="DY43" s="116"/>
      <c r="DZ43" s="116"/>
      <c r="EA43" s="116"/>
      <c r="EB43" s="116"/>
      <c r="EC43" s="116"/>
      <c r="ED43" s="116"/>
      <c r="EE43" s="116"/>
      <c r="EF43" s="116"/>
      <c r="EG43" s="116"/>
      <c r="EH43" s="116"/>
      <c r="EI43" s="116"/>
      <c r="EJ43" s="116"/>
      <c r="EK43" s="116"/>
      <c r="EL43" s="116"/>
      <c r="EM43" s="116"/>
      <c r="EN43" s="116"/>
      <c r="EO43" s="116"/>
      <c r="EP43" s="116"/>
      <c r="EQ43" s="116"/>
      <c r="ER43" s="116"/>
      <c r="ES43" s="116"/>
      <c r="ET43" s="116"/>
      <c r="EU43" s="116"/>
      <c r="EV43" s="116"/>
      <c r="EW43" s="116"/>
      <c r="EX43" s="116"/>
      <c r="EY43" s="116"/>
      <c r="EZ43" s="116"/>
      <c r="FA43" s="116"/>
      <c r="FB43" s="116"/>
      <c r="FC43" s="116"/>
      <c r="FD43" s="116"/>
      <c r="FE43" s="116"/>
      <c r="FF43" s="116"/>
      <c r="FG43" s="116"/>
      <c r="FH43" s="116"/>
      <c r="FI43" s="116"/>
      <c r="FJ43" s="116"/>
      <c r="FK43" s="116"/>
      <c r="FL43" s="116"/>
      <c r="FM43" s="116"/>
      <c r="FN43" s="116"/>
      <c r="FO43" s="116"/>
      <c r="FP43" s="116"/>
      <c r="FQ43" s="116"/>
      <c r="FR43" s="116"/>
      <c r="FS43" s="116"/>
      <c r="FT43" s="116"/>
      <c r="FU43" s="116"/>
      <c r="FV43" s="116"/>
      <c r="FW43" s="116"/>
      <c r="FX43" s="116"/>
      <c r="FY43" s="116"/>
      <c r="FZ43" s="116"/>
      <c r="GA43" s="116"/>
      <c r="GB43" s="116"/>
      <c r="GC43" s="116"/>
      <c r="GD43" s="116"/>
      <c r="GE43" s="116"/>
      <c r="GF43" s="116"/>
      <c r="GG43" s="116"/>
      <c r="GH43" s="116"/>
      <c r="GI43" s="116"/>
      <c r="GJ43" s="116"/>
      <c r="GK43" s="116"/>
      <c r="GL43" s="116"/>
      <c r="GM43" s="116"/>
      <c r="GN43" s="116"/>
      <c r="GO43" s="116"/>
      <c r="GP43" s="116"/>
      <c r="GQ43" s="116"/>
      <c r="GR43" s="116"/>
      <c r="GS43" s="116"/>
      <c r="GT43" s="116"/>
      <c r="GU43" s="116"/>
      <c r="GV43" s="116"/>
      <c r="GW43" s="116"/>
      <c r="GX43" s="116"/>
      <c r="GY43" s="116"/>
      <c r="GZ43" s="116"/>
      <c r="HA43" s="116"/>
      <c r="HB43" s="116"/>
      <c r="HC43" s="116"/>
      <c r="HD43" s="116"/>
      <c r="HE43" s="116"/>
      <c r="HF43" s="116"/>
    </row>
    <row r="44" spans="2:214" s="110" customFormat="1" ht="23.25" customHeight="1">
      <c r="B44" s="1094"/>
      <c r="C44" s="1059"/>
      <c r="D44" s="1104"/>
      <c r="E44" s="1101"/>
      <c r="F44" s="1117"/>
      <c r="G44" s="1067"/>
      <c r="H44" s="1078"/>
      <c r="I44" s="1193"/>
      <c r="J44" s="1184"/>
      <c r="K44" s="1184"/>
      <c r="L44" s="1184"/>
      <c r="M44" s="1184"/>
      <c r="N44" s="1184"/>
      <c r="O44" s="1184"/>
      <c r="P44" s="1179"/>
      <c r="Q44" s="327" t="s">
        <v>215</v>
      </c>
      <c r="R44" s="159" t="s">
        <v>289</v>
      </c>
      <c r="S44" s="161" t="s">
        <v>51</v>
      </c>
      <c r="T44" s="161">
        <v>2244103102</v>
      </c>
      <c r="U44" s="161">
        <v>38</v>
      </c>
      <c r="V44" s="161" t="s">
        <v>51</v>
      </c>
      <c r="W44" s="159" t="s">
        <v>289</v>
      </c>
      <c r="X44" s="159" t="s">
        <v>508</v>
      </c>
      <c r="Y44" s="161" t="s">
        <v>70</v>
      </c>
      <c r="Z44" s="719" t="s">
        <v>71</v>
      </c>
      <c r="AA44" s="482">
        <v>0</v>
      </c>
      <c r="AB44" s="161">
        <v>24</v>
      </c>
      <c r="AC44" s="851">
        <v>0.005</v>
      </c>
      <c r="AD44" s="783">
        <v>0.01</v>
      </c>
      <c r="AE44" s="161">
        <v>6</v>
      </c>
      <c r="AF44" s="161"/>
      <c r="AG44" s="161"/>
      <c r="AH44" s="161">
        <v>12</v>
      </c>
      <c r="AI44" s="161"/>
      <c r="AJ44" s="161"/>
      <c r="AK44" s="161">
        <v>18</v>
      </c>
      <c r="AL44" s="161"/>
      <c r="AM44" s="161"/>
      <c r="AN44" s="161">
        <v>24</v>
      </c>
      <c r="AO44" s="328"/>
      <c r="AP44" s="403">
        <f t="shared" si="0"/>
        <v>8000</v>
      </c>
      <c r="AQ44" s="160">
        <f t="shared" si="1"/>
        <v>2000</v>
      </c>
      <c r="AR44" s="160">
        <v>0</v>
      </c>
      <c r="AS44" s="160">
        <v>2000</v>
      </c>
      <c r="AT44" s="160">
        <v>0</v>
      </c>
      <c r="AU44" s="160">
        <v>0</v>
      </c>
      <c r="AV44" s="160">
        <v>0</v>
      </c>
      <c r="AW44" s="160">
        <v>0</v>
      </c>
      <c r="AX44" s="160">
        <v>0</v>
      </c>
      <c r="AY44" s="160">
        <v>0</v>
      </c>
      <c r="AZ44" s="160"/>
      <c r="BA44" s="160">
        <f t="shared" si="2"/>
        <v>3000</v>
      </c>
      <c r="BB44" s="160">
        <v>0</v>
      </c>
      <c r="BC44" s="160">
        <v>3000</v>
      </c>
      <c r="BD44" s="160">
        <v>0</v>
      </c>
      <c r="BE44" s="160">
        <v>0</v>
      </c>
      <c r="BF44" s="160">
        <v>0</v>
      </c>
      <c r="BG44" s="160">
        <v>0</v>
      </c>
      <c r="BH44" s="160">
        <v>0</v>
      </c>
      <c r="BI44" s="160">
        <v>0</v>
      </c>
      <c r="BJ44" s="160"/>
      <c r="BK44" s="160">
        <f t="shared" si="3"/>
        <v>1000</v>
      </c>
      <c r="BL44" s="160">
        <v>1000</v>
      </c>
      <c r="BM44" s="160">
        <v>0</v>
      </c>
      <c r="BN44" s="160">
        <v>0</v>
      </c>
      <c r="BO44" s="160">
        <v>0</v>
      </c>
      <c r="BP44" s="160">
        <v>0</v>
      </c>
      <c r="BQ44" s="160">
        <v>0</v>
      </c>
      <c r="BR44" s="160">
        <v>0</v>
      </c>
      <c r="BS44" s="160">
        <v>0</v>
      </c>
      <c r="BT44" s="160"/>
      <c r="BU44" s="160">
        <f t="shared" si="4"/>
        <v>2000</v>
      </c>
      <c r="BV44" s="160">
        <v>2000</v>
      </c>
      <c r="BW44" s="160">
        <v>0</v>
      </c>
      <c r="BX44" s="160">
        <v>0</v>
      </c>
      <c r="BY44" s="160">
        <v>0</v>
      </c>
      <c r="BZ44" s="160">
        <v>0</v>
      </c>
      <c r="CA44" s="160">
        <v>0</v>
      </c>
      <c r="CB44" s="160">
        <v>0</v>
      </c>
      <c r="CC44" s="160">
        <v>0</v>
      </c>
      <c r="CD44" s="404"/>
      <c r="CE44" s="387"/>
      <c r="CF44" s="116"/>
      <c r="CG44" s="116"/>
      <c r="CH44" s="116"/>
      <c r="CI44" s="116"/>
      <c r="CJ44" s="116"/>
      <c r="CK44" s="116"/>
      <c r="CL44" s="116"/>
      <c r="CM44" s="116"/>
      <c r="CN44" s="116"/>
      <c r="CO44" s="116"/>
      <c r="CP44" s="116"/>
      <c r="CQ44" s="116"/>
      <c r="CR44" s="116"/>
      <c r="CS44" s="116"/>
      <c r="CT44" s="116"/>
      <c r="CU44" s="116"/>
      <c r="CV44" s="116"/>
      <c r="CW44" s="116"/>
      <c r="CX44" s="116"/>
      <c r="CY44" s="116"/>
      <c r="CZ44" s="116"/>
      <c r="DA44" s="116"/>
      <c r="DB44" s="116"/>
      <c r="DC44" s="116"/>
      <c r="DD44" s="116"/>
      <c r="DE44" s="116"/>
      <c r="DF44" s="116"/>
      <c r="DG44" s="116"/>
      <c r="DH44" s="116"/>
      <c r="DI44" s="116"/>
      <c r="DJ44" s="116"/>
      <c r="DK44" s="116"/>
      <c r="DL44" s="116"/>
      <c r="DM44" s="116"/>
      <c r="DN44" s="116"/>
      <c r="DO44" s="116"/>
      <c r="DP44" s="116"/>
      <c r="DQ44" s="116"/>
      <c r="DR44" s="116"/>
      <c r="DS44" s="116"/>
      <c r="DT44" s="116"/>
      <c r="DU44" s="116"/>
      <c r="DV44" s="116"/>
      <c r="DW44" s="116"/>
      <c r="DX44" s="116"/>
      <c r="DY44" s="116"/>
      <c r="DZ44" s="116"/>
      <c r="EA44" s="116"/>
      <c r="EB44" s="116"/>
      <c r="EC44" s="116"/>
      <c r="ED44" s="116"/>
      <c r="EE44" s="116"/>
      <c r="EF44" s="116"/>
      <c r="EG44" s="116"/>
      <c r="EH44" s="116"/>
      <c r="EI44" s="116"/>
      <c r="EJ44" s="116"/>
      <c r="EK44" s="116"/>
      <c r="EL44" s="116"/>
      <c r="EM44" s="116"/>
      <c r="EN44" s="116"/>
      <c r="EO44" s="116"/>
      <c r="EP44" s="116"/>
      <c r="EQ44" s="116"/>
      <c r="ER44" s="116"/>
      <c r="ES44" s="116"/>
      <c r="ET44" s="116"/>
      <c r="EU44" s="116"/>
      <c r="EV44" s="116"/>
      <c r="EW44" s="116"/>
      <c r="EX44" s="116"/>
      <c r="EY44" s="116"/>
      <c r="EZ44" s="116"/>
      <c r="FA44" s="116"/>
      <c r="FB44" s="116"/>
      <c r="FC44" s="116"/>
      <c r="FD44" s="116"/>
      <c r="FE44" s="116"/>
      <c r="FF44" s="116"/>
      <c r="FG44" s="116"/>
      <c r="FH44" s="116"/>
      <c r="FI44" s="116"/>
      <c r="FJ44" s="116"/>
      <c r="FK44" s="116"/>
      <c r="FL44" s="116"/>
      <c r="FM44" s="116"/>
      <c r="FN44" s="116"/>
      <c r="FO44" s="116"/>
      <c r="FP44" s="116"/>
      <c r="FQ44" s="116"/>
      <c r="FR44" s="116"/>
      <c r="FS44" s="116"/>
      <c r="FT44" s="116"/>
      <c r="FU44" s="116"/>
      <c r="FV44" s="116"/>
      <c r="FW44" s="116"/>
      <c r="FX44" s="116"/>
      <c r="FY44" s="116"/>
      <c r="FZ44" s="116"/>
      <c r="GA44" s="116"/>
      <c r="GB44" s="116"/>
      <c r="GC44" s="116"/>
      <c r="GD44" s="116"/>
      <c r="GE44" s="116"/>
      <c r="GF44" s="116"/>
      <c r="GG44" s="116"/>
      <c r="GH44" s="116"/>
      <c r="GI44" s="116"/>
      <c r="GJ44" s="116"/>
      <c r="GK44" s="116"/>
      <c r="GL44" s="116"/>
      <c r="GM44" s="116"/>
      <c r="GN44" s="116"/>
      <c r="GO44" s="116"/>
      <c r="GP44" s="116"/>
      <c r="GQ44" s="116"/>
      <c r="GR44" s="116"/>
      <c r="GS44" s="116"/>
      <c r="GT44" s="116"/>
      <c r="GU44" s="116"/>
      <c r="GV44" s="116"/>
      <c r="GW44" s="116"/>
      <c r="GX44" s="116"/>
      <c r="GY44" s="116"/>
      <c r="GZ44" s="116"/>
      <c r="HA44" s="116"/>
      <c r="HB44" s="116"/>
      <c r="HC44" s="116"/>
      <c r="HD44" s="116"/>
      <c r="HE44" s="116"/>
      <c r="HF44" s="116"/>
    </row>
    <row r="45" spans="2:214" s="110" customFormat="1" ht="23.25" customHeight="1">
      <c r="B45" s="1094"/>
      <c r="C45" s="1059"/>
      <c r="D45" s="1104"/>
      <c r="E45" s="1101"/>
      <c r="F45" s="1117"/>
      <c r="G45" s="1067"/>
      <c r="H45" s="1078"/>
      <c r="I45" s="1193"/>
      <c r="J45" s="1184"/>
      <c r="K45" s="1184"/>
      <c r="L45" s="1184"/>
      <c r="M45" s="1184"/>
      <c r="N45" s="1184"/>
      <c r="O45" s="1184"/>
      <c r="P45" s="1179"/>
      <c r="Q45" s="327" t="s">
        <v>216</v>
      </c>
      <c r="R45" s="159" t="s">
        <v>290</v>
      </c>
      <c r="S45" s="161"/>
      <c r="T45" s="161">
        <v>2244103103</v>
      </c>
      <c r="U45" s="161">
        <v>39</v>
      </c>
      <c r="V45" s="161"/>
      <c r="W45" s="159" t="s">
        <v>290</v>
      </c>
      <c r="X45" s="159" t="s">
        <v>520</v>
      </c>
      <c r="Y45" s="161" t="s">
        <v>138</v>
      </c>
      <c r="Z45" s="719" t="s">
        <v>71</v>
      </c>
      <c r="AA45" s="482">
        <v>0</v>
      </c>
      <c r="AB45" s="161">
        <v>1</v>
      </c>
      <c r="AC45" s="851">
        <v>0.005</v>
      </c>
      <c r="AD45" s="783">
        <v>0.01</v>
      </c>
      <c r="AE45" s="161">
        <v>1</v>
      </c>
      <c r="AF45" s="161"/>
      <c r="AG45" s="161"/>
      <c r="AH45" s="161">
        <v>1</v>
      </c>
      <c r="AI45" s="161"/>
      <c r="AJ45" s="161"/>
      <c r="AK45" s="161">
        <v>1</v>
      </c>
      <c r="AL45" s="161"/>
      <c r="AM45" s="161"/>
      <c r="AN45" s="161">
        <v>1</v>
      </c>
      <c r="AO45" s="328"/>
      <c r="AP45" s="403">
        <f t="shared" si="0"/>
        <v>6000</v>
      </c>
      <c r="AQ45" s="160">
        <f t="shared" si="1"/>
        <v>2000</v>
      </c>
      <c r="AR45" s="160">
        <v>0</v>
      </c>
      <c r="AS45" s="160">
        <v>2000</v>
      </c>
      <c r="AT45" s="160">
        <v>0</v>
      </c>
      <c r="AU45" s="160">
        <v>0</v>
      </c>
      <c r="AV45" s="160">
        <v>0</v>
      </c>
      <c r="AW45" s="160">
        <v>0</v>
      </c>
      <c r="AX45" s="160">
        <v>0</v>
      </c>
      <c r="AY45" s="160">
        <v>0</v>
      </c>
      <c r="AZ45" s="160"/>
      <c r="BA45" s="160">
        <f t="shared" si="2"/>
        <v>2000</v>
      </c>
      <c r="BB45" s="160">
        <v>0</v>
      </c>
      <c r="BC45" s="160">
        <v>2000</v>
      </c>
      <c r="BD45" s="160">
        <v>0</v>
      </c>
      <c r="BE45" s="160">
        <v>0</v>
      </c>
      <c r="BF45" s="160">
        <v>0</v>
      </c>
      <c r="BG45" s="160">
        <v>0</v>
      </c>
      <c r="BH45" s="160">
        <v>0</v>
      </c>
      <c r="BI45" s="160">
        <v>0</v>
      </c>
      <c r="BJ45" s="160"/>
      <c r="BK45" s="160">
        <f t="shared" si="3"/>
        <v>1000</v>
      </c>
      <c r="BL45" s="160">
        <v>1000</v>
      </c>
      <c r="BM45" s="160">
        <v>0</v>
      </c>
      <c r="BN45" s="160">
        <v>0</v>
      </c>
      <c r="BO45" s="160">
        <v>0</v>
      </c>
      <c r="BP45" s="160">
        <v>0</v>
      </c>
      <c r="BQ45" s="160">
        <v>0</v>
      </c>
      <c r="BR45" s="160">
        <v>0</v>
      </c>
      <c r="BS45" s="160">
        <v>0</v>
      </c>
      <c r="BT45" s="160"/>
      <c r="BU45" s="160">
        <f t="shared" si="4"/>
        <v>1000</v>
      </c>
      <c r="BV45" s="160">
        <v>1000</v>
      </c>
      <c r="BW45" s="160">
        <v>0</v>
      </c>
      <c r="BX45" s="160">
        <v>0</v>
      </c>
      <c r="BY45" s="160">
        <v>0</v>
      </c>
      <c r="BZ45" s="160">
        <v>0</v>
      </c>
      <c r="CA45" s="160">
        <v>0</v>
      </c>
      <c r="CB45" s="160">
        <v>0</v>
      </c>
      <c r="CC45" s="160">
        <v>0</v>
      </c>
      <c r="CD45" s="404"/>
      <c r="CE45" s="387"/>
      <c r="CF45" s="116"/>
      <c r="CG45" s="116"/>
      <c r="CH45" s="116"/>
      <c r="CI45" s="116"/>
      <c r="CJ45" s="116"/>
      <c r="CK45" s="116"/>
      <c r="CL45" s="116"/>
      <c r="CM45" s="116"/>
      <c r="CN45" s="116"/>
      <c r="CO45" s="116"/>
      <c r="CP45" s="116"/>
      <c r="CQ45" s="116"/>
      <c r="CR45" s="116"/>
      <c r="CS45" s="116"/>
      <c r="CT45" s="116"/>
      <c r="CU45" s="116"/>
      <c r="CV45" s="116"/>
      <c r="CW45" s="116"/>
      <c r="CX45" s="116"/>
      <c r="CY45" s="116"/>
      <c r="CZ45" s="116"/>
      <c r="DA45" s="116"/>
      <c r="DB45" s="116"/>
      <c r="DC45" s="116"/>
      <c r="DD45" s="116"/>
      <c r="DE45" s="116"/>
      <c r="DF45" s="116"/>
      <c r="DG45" s="116"/>
      <c r="DH45" s="116"/>
      <c r="DI45" s="116"/>
      <c r="DJ45" s="116"/>
      <c r="DK45" s="116"/>
      <c r="DL45" s="116"/>
      <c r="DM45" s="116"/>
      <c r="DN45" s="116"/>
      <c r="DO45" s="116"/>
      <c r="DP45" s="116"/>
      <c r="DQ45" s="116"/>
      <c r="DR45" s="116"/>
      <c r="DS45" s="116"/>
      <c r="DT45" s="116"/>
      <c r="DU45" s="116"/>
      <c r="DV45" s="116"/>
      <c r="DW45" s="116"/>
      <c r="DX45" s="116"/>
      <c r="DY45" s="116"/>
      <c r="DZ45" s="116"/>
      <c r="EA45" s="116"/>
      <c r="EB45" s="116"/>
      <c r="EC45" s="116"/>
      <c r="ED45" s="116"/>
      <c r="EE45" s="116"/>
      <c r="EF45" s="116"/>
      <c r="EG45" s="116"/>
      <c r="EH45" s="116"/>
      <c r="EI45" s="116"/>
      <c r="EJ45" s="116"/>
      <c r="EK45" s="116"/>
      <c r="EL45" s="116"/>
      <c r="EM45" s="116"/>
      <c r="EN45" s="116"/>
      <c r="EO45" s="116"/>
      <c r="EP45" s="116"/>
      <c r="EQ45" s="116"/>
      <c r="ER45" s="116"/>
      <c r="ES45" s="116"/>
      <c r="ET45" s="116"/>
      <c r="EU45" s="116"/>
      <c r="EV45" s="116"/>
      <c r="EW45" s="116"/>
      <c r="EX45" s="116"/>
      <c r="EY45" s="116"/>
      <c r="EZ45" s="116"/>
      <c r="FA45" s="116"/>
      <c r="FB45" s="116"/>
      <c r="FC45" s="116"/>
      <c r="FD45" s="116"/>
      <c r="FE45" s="116"/>
      <c r="FF45" s="116"/>
      <c r="FG45" s="116"/>
      <c r="FH45" s="116"/>
      <c r="FI45" s="116"/>
      <c r="FJ45" s="116"/>
      <c r="FK45" s="116"/>
      <c r="FL45" s="116"/>
      <c r="FM45" s="116"/>
      <c r="FN45" s="116"/>
      <c r="FO45" s="116"/>
      <c r="FP45" s="116"/>
      <c r="FQ45" s="116"/>
      <c r="FR45" s="116"/>
      <c r="FS45" s="116"/>
      <c r="FT45" s="116"/>
      <c r="FU45" s="116"/>
      <c r="FV45" s="116"/>
      <c r="FW45" s="116"/>
      <c r="FX45" s="116"/>
      <c r="FY45" s="116"/>
      <c r="FZ45" s="116"/>
      <c r="GA45" s="116"/>
      <c r="GB45" s="116"/>
      <c r="GC45" s="116"/>
      <c r="GD45" s="116"/>
      <c r="GE45" s="116"/>
      <c r="GF45" s="116"/>
      <c r="GG45" s="116"/>
      <c r="GH45" s="116"/>
      <c r="GI45" s="116"/>
      <c r="GJ45" s="116"/>
      <c r="GK45" s="116"/>
      <c r="GL45" s="116"/>
      <c r="GM45" s="116"/>
      <c r="GN45" s="116"/>
      <c r="GO45" s="116"/>
      <c r="GP45" s="116"/>
      <c r="GQ45" s="116"/>
      <c r="GR45" s="116"/>
      <c r="GS45" s="116"/>
      <c r="GT45" s="116"/>
      <c r="GU45" s="116"/>
      <c r="GV45" s="116"/>
      <c r="GW45" s="116"/>
      <c r="GX45" s="116"/>
      <c r="GY45" s="116"/>
      <c r="GZ45" s="116"/>
      <c r="HA45" s="116"/>
      <c r="HB45" s="116"/>
      <c r="HC45" s="116"/>
      <c r="HD45" s="116"/>
      <c r="HE45" s="116"/>
      <c r="HF45" s="116"/>
    </row>
    <row r="46" spans="2:214" s="110" customFormat="1" ht="23.25" customHeight="1" thickBot="1">
      <c r="B46" s="1094"/>
      <c r="C46" s="1059"/>
      <c r="D46" s="1104"/>
      <c r="E46" s="1101"/>
      <c r="F46" s="1118"/>
      <c r="G46" s="1067"/>
      <c r="H46" s="1078"/>
      <c r="I46" s="1194"/>
      <c r="J46" s="1185"/>
      <c r="K46" s="1185"/>
      <c r="L46" s="1185"/>
      <c r="M46" s="1185"/>
      <c r="N46" s="1185"/>
      <c r="O46" s="1185"/>
      <c r="P46" s="1180"/>
      <c r="Q46" s="329" t="s">
        <v>217</v>
      </c>
      <c r="R46" s="330" t="s">
        <v>291</v>
      </c>
      <c r="S46" s="331" t="s">
        <v>51</v>
      </c>
      <c r="T46" s="331">
        <v>2244103104</v>
      </c>
      <c r="U46" s="331">
        <v>40</v>
      </c>
      <c r="V46" s="331" t="s">
        <v>51</v>
      </c>
      <c r="W46" s="330" t="s">
        <v>291</v>
      </c>
      <c r="X46" s="330" t="s">
        <v>521</v>
      </c>
      <c r="Y46" s="331" t="s">
        <v>138</v>
      </c>
      <c r="Z46" s="720" t="s">
        <v>71</v>
      </c>
      <c r="AA46" s="635">
        <v>0</v>
      </c>
      <c r="AB46" s="331">
        <v>1</v>
      </c>
      <c r="AC46" s="851">
        <v>0.005</v>
      </c>
      <c r="AD46" s="821">
        <v>0.01</v>
      </c>
      <c r="AE46" s="331">
        <v>1</v>
      </c>
      <c r="AF46" s="331"/>
      <c r="AG46" s="331"/>
      <c r="AH46" s="331">
        <v>1</v>
      </c>
      <c r="AI46" s="331"/>
      <c r="AJ46" s="331"/>
      <c r="AK46" s="331">
        <v>1</v>
      </c>
      <c r="AL46" s="331"/>
      <c r="AM46" s="331"/>
      <c r="AN46" s="331">
        <v>1</v>
      </c>
      <c r="AO46" s="332"/>
      <c r="AP46" s="405">
        <f t="shared" si="0"/>
        <v>4000</v>
      </c>
      <c r="AQ46" s="406">
        <f t="shared" si="1"/>
        <v>1000</v>
      </c>
      <c r="AR46" s="406">
        <v>0</v>
      </c>
      <c r="AS46" s="406">
        <v>1000</v>
      </c>
      <c r="AT46" s="406">
        <v>0</v>
      </c>
      <c r="AU46" s="406">
        <v>0</v>
      </c>
      <c r="AV46" s="406">
        <v>0</v>
      </c>
      <c r="AW46" s="406">
        <v>0</v>
      </c>
      <c r="AX46" s="406">
        <v>0</v>
      </c>
      <c r="AY46" s="406">
        <v>0</v>
      </c>
      <c r="AZ46" s="406"/>
      <c r="BA46" s="406">
        <f t="shared" si="2"/>
        <v>1000</v>
      </c>
      <c r="BB46" s="406">
        <v>0</v>
      </c>
      <c r="BC46" s="406">
        <v>1000</v>
      </c>
      <c r="BD46" s="406">
        <v>0</v>
      </c>
      <c r="BE46" s="406">
        <v>0</v>
      </c>
      <c r="BF46" s="406">
        <v>0</v>
      </c>
      <c r="BG46" s="406">
        <v>0</v>
      </c>
      <c r="BH46" s="406">
        <v>0</v>
      </c>
      <c r="BI46" s="406">
        <v>0</v>
      </c>
      <c r="BJ46" s="406"/>
      <c r="BK46" s="406">
        <f t="shared" si="3"/>
        <v>1000</v>
      </c>
      <c r="BL46" s="406">
        <v>1000</v>
      </c>
      <c r="BM46" s="406">
        <v>0</v>
      </c>
      <c r="BN46" s="406">
        <v>0</v>
      </c>
      <c r="BO46" s="406">
        <v>0</v>
      </c>
      <c r="BP46" s="406">
        <v>0</v>
      </c>
      <c r="BQ46" s="406">
        <v>0</v>
      </c>
      <c r="BR46" s="406">
        <v>0</v>
      </c>
      <c r="BS46" s="406">
        <v>0</v>
      </c>
      <c r="BT46" s="406"/>
      <c r="BU46" s="406">
        <f t="shared" si="4"/>
        <v>1000</v>
      </c>
      <c r="BV46" s="406">
        <v>1000</v>
      </c>
      <c r="BW46" s="406">
        <v>0</v>
      </c>
      <c r="BX46" s="406">
        <v>0</v>
      </c>
      <c r="BY46" s="406">
        <v>0</v>
      </c>
      <c r="BZ46" s="406">
        <v>0</v>
      </c>
      <c r="CA46" s="406">
        <v>0</v>
      </c>
      <c r="CB46" s="406">
        <v>0</v>
      </c>
      <c r="CC46" s="406">
        <v>0</v>
      </c>
      <c r="CD46" s="407"/>
      <c r="CE46" s="387"/>
      <c r="CF46" s="116"/>
      <c r="CG46" s="116"/>
      <c r="CH46" s="116"/>
      <c r="CI46" s="116"/>
      <c r="CJ46" s="116"/>
      <c r="CK46" s="116"/>
      <c r="CL46" s="116"/>
      <c r="CM46" s="116"/>
      <c r="CN46" s="116"/>
      <c r="CO46" s="116"/>
      <c r="CP46" s="116"/>
      <c r="CQ46" s="116"/>
      <c r="CR46" s="116"/>
      <c r="CS46" s="116"/>
      <c r="CT46" s="116"/>
      <c r="CU46" s="116"/>
      <c r="CV46" s="116"/>
      <c r="CW46" s="116"/>
      <c r="CX46" s="116"/>
      <c r="CY46" s="116"/>
      <c r="CZ46" s="116"/>
      <c r="DA46" s="116"/>
      <c r="DB46" s="116"/>
      <c r="DC46" s="116"/>
      <c r="DD46" s="116"/>
      <c r="DE46" s="116"/>
      <c r="DF46" s="116"/>
      <c r="DG46" s="116"/>
      <c r="DH46" s="116"/>
      <c r="DI46" s="116"/>
      <c r="DJ46" s="116"/>
      <c r="DK46" s="116"/>
      <c r="DL46" s="116"/>
      <c r="DM46" s="116"/>
      <c r="DN46" s="116"/>
      <c r="DO46" s="116"/>
      <c r="DP46" s="116"/>
      <c r="DQ46" s="116"/>
      <c r="DR46" s="116"/>
      <c r="DS46" s="116"/>
      <c r="DT46" s="116"/>
      <c r="DU46" s="116"/>
      <c r="DV46" s="116"/>
      <c r="DW46" s="116"/>
      <c r="DX46" s="116"/>
      <c r="DY46" s="116"/>
      <c r="DZ46" s="116"/>
      <c r="EA46" s="116"/>
      <c r="EB46" s="116"/>
      <c r="EC46" s="116"/>
      <c r="ED46" s="116"/>
      <c r="EE46" s="116"/>
      <c r="EF46" s="116"/>
      <c r="EG46" s="116"/>
      <c r="EH46" s="116"/>
      <c r="EI46" s="116"/>
      <c r="EJ46" s="116"/>
      <c r="EK46" s="116"/>
      <c r="EL46" s="116"/>
      <c r="EM46" s="116"/>
      <c r="EN46" s="116"/>
      <c r="EO46" s="116"/>
      <c r="EP46" s="116"/>
      <c r="EQ46" s="116"/>
      <c r="ER46" s="116"/>
      <c r="ES46" s="116"/>
      <c r="ET46" s="116"/>
      <c r="EU46" s="116"/>
      <c r="EV46" s="116"/>
      <c r="EW46" s="116"/>
      <c r="EX46" s="116"/>
      <c r="EY46" s="116"/>
      <c r="EZ46" s="116"/>
      <c r="FA46" s="116"/>
      <c r="FB46" s="116"/>
      <c r="FC46" s="116"/>
      <c r="FD46" s="116"/>
      <c r="FE46" s="116"/>
      <c r="FF46" s="116"/>
      <c r="FG46" s="116"/>
      <c r="FH46" s="116"/>
      <c r="FI46" s="116"/>
      <c r="FJ46" s="116"/>
      <c r="FK46" s="116"/>
      <c r="FL46" s="116"/>
      <c r="FM46" s="116"/>
      <c r="FN46" s="116"/>
      <c r="FO46" s="116"/>
      <c r="FP46" s="116"/>
      <c r="FQ46" s="116"/>
      <c r="FR46" s="116"/>
      <c r="FS46" s="116"/>
      <c r="FT46" s="116"/>
      <c r="FU46" s="116"/>
      <c r="FV46" s="116"/>
      <c r="FW46" s="116"/>
      <c r="FX46" s="116"/>
      <c r="FY46" s="116"/>
      <c r="FZ46" s="116"/>
      <c r="GA46" s="116"/>
      <c r="GB46" s="116"/>
      <c r="GC46" s="116"/>
      <c r="GD46" s="116"/>
      <c r="GE46" s="116"/>
      <c r="GF46" s="116"/>
      <c r="GG46" s="116"/>
      <c r="GH46" s="116"/>
      <c r="GI46" s="116"/>
      <c r="GJ46" s="116"/>
      <c r="GK46" s="116"/>
      <c r="GL46" s="116"/>
      <c r="GM46" s="116"/>
      <c r="GN46" s="116"/>
      <c r="GO46" s="116"/>
      <c r="GP46" s="116"/>
      <c r="GQ46" s="116"/>
      <c r="GR46" s="116"/>
      <c r="GS46" s="116"/>
      <c r="GT46" s="116"/>
      <c r="GU46" s="116"/>
      <c r="GV46" s="116"/>
      <c r="GW46" s="116"/>
      <c r="GX46" s="116"/>
      <c r="GY46" s="116"/>
      <c r="GZ46" s="116"/>
      <c r="HA46" s="116"/>
      <c r="HB46" s="116"/>
      <c r="HC46" s="116"/>
      <c r="HD46" s="116"/>
      <c r="HE46" s="116"/>
      <c r="HF46" s="116"/>
    </row>
    <row r="47" spans="2:214" s="114" customFormat="1" ht="23.25" customHeight="1">
      <c r="B47" s="1094"/>
      <c r="C47" s="1059"/>
      <c r="D47" s="1104"/>
      <c r="E47" s="1101"/>
      <c r="F47" s="1198"/>
      <c r="G47" s="1068" t="s">
        <v>218</v>
      </c>
      <c r="H47" s="1078"/>
      <c r="I47" s="1195">
        <v>9</v>
      </c>
      <c r="J47" s="1237"/>
      <c r="K47" s="1237"/>
      <c r="L47" s="1237"/>
      <c r="M47" s="1237"/>
      <c r="N47" s="1237"/>
      <c r="O47" s="1237"/>
      <c r="P47" s="1248"/>
      <c r="Q47" s="429" t="s">
        <v>219</v>
      </c>
      <c r="R47" s="430" t="s">
        <v>292</v>
      </c>
      <c r="S47" s="431" t="s">
        <v>42</v>
      </c>
      <c r="T47" s="431">
        <v>2244104101</v>
      </c>
      <c r="U47" s="431">
        <v>41</v>
      </c>
      <c r="V47" s="431" t="s">
        <v>42</v>
      </c>
      <c r="W47" s="430" t="s">
        <v>292</v>
      </c>
      <c r="X47" s="430" t="s">
        <v>645</v>
      </c>
      <c r="Y47" s="431" t="s">
        <v>70</v>
      </c>
      <c r="Z47" s="514" t="s">
        <v>71</v>
      </c>
      <c r="AA47" s="636"/>
      <c r="AB47" s="431">
        <v>50</v>
      </c>
      <c r="AC47" s="852">
        <v>0.005</v>
      </c>
      <c r="AD47" s="784">
        <v>0.01</v>
      </c>
      <c r="AE47" s="756">
        <v>10</v>
      </c>
      <c r="AF47" s="756"/>
      <c r="AG47" s="756"/>
      <c r="AH47" s="756">
        <v>20</v>
      </c>
      <c r="AI47" s="756"/>
      <c r="AJ47" s="756"/>
      <c r="AK47" s="756">
        <v>30</v>
      </c>
      <c r="AL47" s="756"/>
      <c r="AM47" s="756"/>
      <c r="AN47" s="756">
        <v>50</v>
      </c>
      <c r="AO47" s="433"/>
      <c r="AP47" s="448">
        <f t="shared" si="0"/>
        <v>7000</v>
      </c>
      <c r="AQ47" s="398">
        <f t="shared" si="1"/>
        <v>3000</v>
      </c>
      <c r="AR47" s="398">
        <v>0</v>
      </c>
      <c r="AS47" s="398">
        <v>0</v>
      </c>
      <c r="AT47" s="398">
        <v>3000</v>
      </c>
      <c r="AU47" s="398">
        <v>0</v>
      </c>
      <c r="AV47" s="398">
        <v>0</v>
      </c>
      <c r="AW47" s="398">
        <v>0</v>
      </c>
      <c r="AX47" s="398">
        <v>0</v>
      </c>
      <c r="AY47" s="398">
        <v>0</v>
      </c>
      <c r="AZ47" s="398"/>
      <c r="BA47" s="398">
        <f t="shared" si="2"/>
        <v>2000</v>
      </c>
      <c r="BB47" s="398">
        <v>0</v>
      </c>
      <c r="BC47" s="398">
        <v>0</v>
      </c>
      <c r="BD47" s="398">
        <v>2000</v>
      </c>
      <c r="BE47" s="398">
        <v>0</v>
      </c>
      <c r="BF47" s="398">
        <v>0</v>
      </c>
      <c r="BG47" s="398">
        <v>0</v>
      </c>
      <c r="BH47" s="398">
        <v>0</v>
      </c>
      <c r="BI47" s="398">
        <v>0</v>
      </c>
      <c r="BJ47" s="398"/>
      <c r="BK47" s="398">
        <f t="shared" si="3"/>
        <v>1000</v>
      </c>
      <c r="BL47" s="398">
        <v>1000</v>
      </c>
      <c r="BM47" s="398">
        <v>0</v>
      </c>
      <c r="BN47" s="398">
        <v>0</v>
      </c>
      <c r="BO47" s="398">
        <v>0</v>
      </c>
      <c r="BP47" s="398">
        <v>0</v>
      </c>
      <c r="BQ47" s="398">
        <v>0</v>
      </c>
      <c r="BR47" s="398">
        <v>0</v>
      </c>
      <c r="BS47" s="398">
        <v>0</v>
      </c>
      <c r="BT47" s="398"/>
      <c r="BU47" s="398">
        <f t="shared" si="4"/>
        <v>1000</v>
      </c>
      <c r="BV47" s="398">
        <v>1000</v>
      </c>
      <c r="BW47" s="398">
        <v>0</v>
      </c>
      <c r="BX47" s="398">
        <v>0</v>
      </c>
      <c r="BY47" s="398">
        <v>0</v>
      </c>
      <c r="BZ47" s="398">
        <v>0</v>
      </c>
      <c r="CA47" s="398">
        <v>0</v>
      </c>
      <c r="CB47" s="398">
        <v>0</v>
      </c>
      <c r="CC47" s="398">
        <v>0</v>
      </c>
      <c r="CD47" s="398"/>
      <c r="CE47" s="165"/>
      <c r="CF47" s="116"/>
      <c r="CG47" s="116"/>
      <c r="CH47" s="116"/>
      <c r="CI47" s="116"/>
      <c r="CJ47" s="116"/>
      <c r="CK47" s="116"/>
      <c r="CL47" s="116"/>
      <c r="CM47" s="116"/>
      <c r="CN47" s="116"/>
      <c r="CO47" s="116"/>
      <c r="CP47" s="116"/>
      <c r="CQ47" s="116"/>
      <c r="CR47" s="116"/>
      <c r="CS47" s="116"/>
      <c r="CT47" s="116"/>
      <c r="CU47" s="116"/>
      <c r="CV47" s="116"/>
      <c r="CW47" s="116"/>
      <c r="CX47" s="116"/>
      <c r="CY47" s="116"/>
      <c r="CZ47" s="116"/>
      <c r="DA47" s="116"/>
      <c r="DB47" s="116"/>
      <c r="DC47" s="116"/>
      <c r="DD47" s="116"/>
      <c r="DE47" s="116"/>
      <c r="DF47" s="116"/>
      <c r="DG47" s="116"/>
      <c r="DH47" s="116"/>
      <c r="DI47" s="116"/>
      <c r="DJ47" s="116"/>
      <c r="DK47" s="116"/>
      <c r="DL47" s="116"/>
      <c r="DM47" s="116"/>
      <c r="DN47" s="116"/>
      <c r="DO47" s="116"/>
      <c r="DP47" s="116"/>
      <c r="DQ47" s="116"/>
      <c r="DR47" s="116"/>
      <c r="DS47" s="116"/>
      <c r="DT47" s="116"/>
      <c r="DU47" s="116"/>
      <c r="DV47" s="116"/>
      <c r="DW47" s="116"/>
      <c r="DX47" s="116"/>
      <c r="DY47" s="116"/>
      <c r="DZ47" s="116"/>
      <c r="EA47" s="116"/>
      <c r="EB47" s="116"/>
      <c r="EC47" s="116"/>
      <c r="ED47" s="116"/>
      <c r="EE47" s="116"/>
      <c r="EF47" s="116"/>
      <c r="EG47" s="116"/>
      <c r="EH47" s="116"/>
      <c r="EI47" s="116"/>
      <c r="EJ47" s="116"/>
      <c r="EK47" s="116"/>
      <c r="EL47" s="116"/>
      <c r="EM47" s="116"/>
      <c r="EN47" s="116"/>
      <c r="EO47" s="116"/>
      <c r="EP47" s="116"/>
      <c r="EQ47" s="116"/>
      <c r="ER47" s="116"/>
      <c r="ES47" s="116"/>
      <c r="ET47" s="116"/>
      <c r="EU47" s="116"/>
      <c r="EV47" s="116"/>
      <c r="EW47" s="116"/>
      <c r="EX47" s="116"/>
      <c r="EY47" s="116"/>
      <c r="EZ47" s="116"/>
      <c r="FA47" s="116"/>
      <c r="FB47" s="116"/>
      <c r="FC47" s="116"/>
      <c r="FD47" s="116"/>
      <c r="FE47" s="116"/>
      <c r="FF47" s="116"/>
      <c r="FG47" s="116"/>
      <c r="FH47" s="116"/>
      <c r="FI47" s="116"/>
      <c r="FJ47" s="116"/>
      <c r="FK47" s="116"/>
      <c r="FL47" s="116"/>
      <c r="FM47" s="116"/>
      <c r="FN47" s="116"/>
      <c r="FO47" s="116"/>
      <c r="FP47" s="116"/>
      <c r="FQ47" s="116"/>
      <c r="FR47" s="116"/>
      <c r="FS47" s="116"/>
      <c r="FT47" s="116"/>
      <c r="FU47" s="116"/>
      <c r="FV47" s="116"/>
      <c r="FW47" s="116"/>
      <c r="FX47" s="116"/>
      <c r="FY47" s="116"/>
      <c r="FZ47" s="116"/>
      <c r="GA47" s="116"/>
      <c r="GB47" s="116"/>
      <c r="GC47" s="116"/>
      <c r="GD47" s="116"/>
      <c r="GE47" s="116"/>
      <c r="GF47" s="116"/>
      <c r="GG47" s="116"/>
      <c r="GH47" s="116"/>
      <c r="GI47" s="116"/>
      <c r="GJ47" s="116"/>
      <c r="GK47" s="116"/>
      <c r="GL47" s="116"/>
      <c r="GM47" s="116"/>
      <c r="GN47" s="116"/>
      <c r="GO47" s="116"/>
      <c r="GP47" s="116"/>
      <c r="GQ47" s="116"/>
      <c r="GR47" s="116"/>
      <c r="GS47" s="116"/>
      <c r="GT47" s="116"/>
      <c r="GU47" s="116"/>
      <c r="GV47" s="116"/>
      <c r="GW47" s="116"/>
      <c r="GX47" s="116"/>
      <c r="GY47" s="116"/>
      <c r="GZ47" s="116"/>
      <c r="HA47" s="116"/>
      <c r="HB47" s="116"/>
      <c r="HC47" s="116"/>
      <c r="HD47" s="116"/>
      <c r="HE47" s="116"/>
      <c r="HF47" s="116"/>
    </row>
    <row r="48" spans="2:214" s="114" customFormat="1" ht="23.25" customHeight="1">
      <c r="B48" s="1094"/>
      <c r="C48" s="1059"/>
      <c r="D48" s="1104"/>
      <c r="E48" s="1101"/>
      <c r="F48" s="1198"/>
      <c r="G48" s="1069"/>
      <c r="H48" s="1078"/>
      <c r="I48" s="1196"/>
      <c r="J48" s="1238"/>
      <c r="K48" s="1238"/>
      <c r="L48" s="1238"/>
      <c r="M48" s="1238"/>
      <c r="N48" s="1238"/>
      <c r="O48" s="1238"/>
      <c r="P48" s="1249"/>
      <c r="Q48" s="434" t="s">
        <v>220</v>
      </c>
      <c r="R48" s="192" t="s">
        <v>293</v>
      </c>
      <c r="S48" s="164" t="s">
        <v>42</v>
      </c>
      <c r="T48" s="164">
        <v>2244104102</v>
      </c>
      <c r="U48" s="164">
        <v>42</v>
      </c>
      <c r="V48" s="164" t="s">
        <v>42</v>
      </c>
      <c r="W48" s="192" t="s">
        <v>293</v>
      </c>
      <c r="X48" s="192" t="s">
        <v>645</v>
      </c>
      <c r="Y48" s="164" t="s">
        <v>70</v>
      </c>
      <c r="Z48" s="486" t="s">
        <v>71</v>
      </c>
      <c r="AA48" s="637">
        <v>30</v>
      </c>
      <c r="AB48" s="164">
        <v>50</v>
      </c>
      <c r="AC48" s="822">
        <v>0.005</v>
      </c>
      <c r="AD48" s="822">
        <v>0.01</v>
      </c>
      <c r="AE48" s="164">
        <v>30</v>
      </c>
      <c r="AF48" s="164"/>
      <c r="AG48" s="164"/>
      <c r="AH48" s="164">
        <v>35</v>
      </c>
      <c r="AI48" s="164"/>
      <c r="AJ48" s="164"/>
      <c r="AK48" s="164">
        <v>40</v>
      </c>
      <c r="AL48" s="164"/>
      <c r="AM48" s="164"/>
      <c r="AN48" s="164">
        <v>50</v>
      </c>
      <c r="AO48" s="435"/>
      <c r="AP48" s="449">
        <f t="shared" si="0"/>
        <v>4000</v>
      </c>
      <c r="AQ48" s="165">
        <f t="shared" si="1"/>
        <v>1000</v>
      </c>
      <c r="AR48" s="165">
        <v>0</v>
      </c>
      <c r="AS48" s="165">
        <v>0</v>
      </c>
      <c r="AT48" s="165">
        <v>1000</v>
      </c>
      <c r="AU48" s="165">
        <v>0</v>
      </c>
      <c r="AV48" s="165">
        <v>0</v>
      </c>
      <c r="AW48" s="165">
        <v>0</v>
      </c>
      <c r="AX48" s="165">
        <v>0</v>
      </c>
      <c r="AY48" s="165">
        <v>0</v>
      </c>
      <c r="AZ48" s="165"/>
      <c r="BA48" s="165">
        <f t="shared" si="2"/>
        <v>1000</v>
      </c>
      <c r="BB48" s="165">
        <v>0</v>
      </c>
      <c r="BC48" s="165">
        <v>0</v>
      </c>
      <c r="BD48" s="165">
        <v>1000</v>
      </c>
      <c r="BE48" s="165">
        <v>0</v>
      </c>
      <c r="BF48" s="165">
        <v>0</v>
      </c>
      <c r="BG48" s="165">
        <v>0</v>
      </c>
      <c r="BH48" s="165">
        <v>0</v>
      </c>
      <c r="BI48" s="165">
        <v>0</v>
      </c>
      <c r="BJ48" s="165"/>
      <c r="BK48" s="165">
        <f t="shared" si="3"/>
        <v>1000</v>
      </c>
      <c r="BL48" s="165">
        <v>1000</v>
      </c>
      <c r="BM48" s="165">
        <v>0</v>
      </c>
      <c r="BN48" s="165">
        <v>0</v>
      </c>
      <c r="BO48" s="165">
        <v>0</v>
      </c>
      <c r="BP48" s="165">
        <v>0</v>
      </c>
      <c r="BQ48" s="165">
        <v>0</v>
      </c>
      <c r="BR48" s="165">
        <v>0</v>
      </c>
      <c r="BS48" s="165">
        <v>0</v>
      </c>
      <c r="BT48" s="165"/>
      <c r="BU48" s="165">
        <f t="shared" si="4"/>
        <v>1000</v>
      </c>
      <c r="BV48" s="165">
        <v>0</v>
      </c>
      <c r="BW48" s="165">
        <v>0</v>
      </c>
      <c r="BX48" s="165">
        <v>1000</v>
      </c>
      <c r="BY48" s="165">
        <v>0</v>
      </c>
      <c r="BZ48" s="165">
        <v>0</v>
      </c>
      <c r="CA48" s="165">
        <v>0</v>
      </c>
      <c r="CB48" s="165">
        <v>0</v>
      </c>
      <c r="CC48" s="165">
        <v>0</v>
      </c>
      <c r="CD48" s="165"/>
      <c r="CE48" s="165"/>
      <c r="CF48" s="116"/>
      <c r="CG48" s="116"/>
      <c r="CH48" s="116"/>
      <c r="CI48" s="116"/>
      <c r="CJ48" s="116"/>
      <c r="CK48" s="116"/>
      <c r="CL48" s="116"/>
      <c r="CM48" s="116"/>
      <c r="CN48" s="116"/>
      <c r="CO48" s="116"/>
      <c r="CP48" s="116"/>
      <c r="CQ48" s="116"/>
      <c r="CR48" s="116"/>
      <c r="CS48" s="116"/>
      <c r="CT48" s="116"/>
      <c r="CU48" s="116"/>
      <c r="CV48" s="116"/>
      <c r="CW48" s="116"/>
      <c r="CX48" s="116"/>
      <c r="CY48" s="116"/>
      <c r="CZ48" s="116"/>
      <c r="DA48" s="116"/>
      <c r="DB48" s="116"/>
      <c r="DC48" s="116"/>
      <c r="DD48" s="116"/>
      <c r="DE48" s="116"/>
      <c r="DF48" s="116"/>
      <c r="DG48" s="116"/>
      <c r="DH48" s="116"/>
      <c r="DI48" s="116"/>
      <c r="DJ48" s="116"/>
      <c r="DK48" s="116"/>
      <c r="DL48" s="116"/>
      <c r="DM48" s="116"/>
      <c r="DN48" s="116"/>
      <c r="DO48" s="116"/>
      <c r="DP48" s="116"/>
      <c r="DQ48" s="116"/>
      <c r="DR48" s="116"/>
      <c r="DS48" s="116"/>
      <c r="DT48" s="116"/>
      <c r="DU48" s="116"/>
      <c r="DV48" s="116"/>
      <c r="DW48" s="116"/>
      <c r="DX48" s="116"/>
      <c r="DY48" s="116"/>
      <c r="DZ48" s="116"/>
      <c r="EA48" s="116"/>
      <c r="EB48" s="116"/>
      <c r="EC48" s="116"/>
      <c r="ED48" s="116"/>
      <c r="EE48" s="116"/>
      <c r="EF48" s="116"/>
      <c r="EG48" s="116"/>
      <c r="EH48" s="116"/>
      <c r="EI48" s="116"/>
      <c r="EJ48" s="116"/>
      <c r="EK48" s="116"/>
      <c r="EL48" s="116"/>
      <c r="EM48" s="116"/>
      <c r="EN48" s="116"/>
      <c r="EO48" s="116"/>
      <c r="EP48" s="116"/>
      <c r="EQ48" s="116"/>
      <c r="ER48" s="116"/>
      <c r="ES48" s="116"/>
      <c r="ET48" s="116"/>
      <c r="EU48" s="116"/>
      <c r="EV48" s="116"/>
      <c r="EW48" s="116"/>
      <c r="EX48" s="116"/>
      <c r="EY48" s="116"/>
      <c r="EZ48" s="116"/>
      <c r="FA48" s="116"/>
      <c r="FB48" s="116"/>
      <c r="FC48" s="116"/>
      <c r="FD48" s="116"/>
      <c r="FE48" s="116"/>
      <c r="FF48" s="116"/>
      <c r="FG48" s="116"/>
      <c r="FH48" s="116"/>
      <c r="FI48" s="116"/>
      <c r="FJ48" s="116"/>
      <c r="FK48" s="116"/>
      <c r="FL48" s="116"/>
      <c r="FM48" s="116"/>
      <c r="FN48" s="116"/>
      <c r="FO48" s="116"/>
      <c r="FP48" s="116"/>
      <c r="FQ48" s="116"/>
      <c r="FR48" s="116"/>
      <c r="FS48" s="116"/>
      <c r="FT48" s="116"/>
      <c r="FU48" s="116"/>
      <c r="FV48" s="116"/>
      <c r="FW48" s="116"/>
      <c r="FX48" s="116"/>
      <c r="FY48" s="116"/>
      <c r="FZ48" s="116"/>
      <c r="GA48" s="116"/>
      <c r="GB48" s="116"/>
      <c r="GC48" s="116"/>
      <c r="GD48" s="116"/>
      <c r="GE48" s="116"/>
      <c r="GF48" s="116"/>
      <c r="GG48" s="116"/>
      <c r="GH48" s="116"/>
      <c r="GI48" s="116"/>
      <c r="GJ48" s="116"/>
      <c r="GK48" s="116"/>
      <c r="GL48" s="116"/>
      <c r="GM48" s="116"/>
      <c r="GN48" s="116"/>
      <c r="GO48" s="116"/>
      <c r="GP48" s="116"/>
      <c r="GQ48" s="116"/>
      <c r="GR48" s="116"/>
      <c r="GS48" s="116"/>
      <c r="GT48" s="116"/>
      <c r="GU48" s="116"/>
      <c r="GV48" s="116"/>
      <c r="GW48" s="116"/>
      <c r="GX48" s="116"/>
      <c r="GY48" s="116"/>
      <c r="GZ48" s="116"/>
      <c r="HA48" s="116"/>
      <c r="HB48" s="116"/>
      <c r="HC48" s="116"/>
      <c r="HD48" s="116"/>
      <c r="HE48" s="116"/>
      <c r="HF48" s="116"/>
    </row>
    <row r="49" spans="2:214" s="114" customFormat="1" ht="23.25" customHeight="1">
      <c r="B49" s="1094"/>
      <c r="C49" s="1059"/>
      <c r="D49" s="1104"/>
      <c r="E49" s="1101"/>
      <c r="F49" s="1198"/>
      <c r="G49" s="1069"/>
      <c r="H49" s="1078"/>
      <c r="I49" s="1196"/>
      <c r="J49" s="1238"/>
      <c r="K49" s="1238"/>
      <c r="L49" s="1238"/>
      <c r="M49" s="1238"/>
      <c r="N49" s="1238"/>
      <c r="O49" s="1238"/>
      <c r="P49" s="1249"/>
      <c r="Q49" s="434" t="s">
        <v>221</v>
      </c>
      <c r="R49" s="192" t="s">
        <v>294</v>
      </c>
      <c r="S49" s="164"/>
      <c r="T49" s="164">
        <v>2244104103</v>
      </c>
      <c r="U49" s="164">
        <v>43</v>
      </c>
      <c r="V49" s="164"/>
      <c r="W49" s="192" t="s">
        <v>294</v>
      </c>
      <c r="X49" s="192" t="s">
        <v>645</v>
      </c>
      <c r="Y49" s="164" t="s">
        <v>138</v>
      </c>
      <c r="Z49" s="486" t="s">
        <v>71</v>
      </c>
      <c r="AA49" s="637">
        <v>50</v>
      </c>
      <c r="AB49" s="164">
        <v>50</v>
      </c>
      <c r="AC49" s="822">
        <v>0.005</v>
      </c>
      <c r="AD49" s="785">
        <v>0.01</v>
      </c>
      <c r="AE49" s="757">
        <v>50</v>
      </c>
      <c r="AF49" s="757"/>
      <c r="AG49" s="757"/>
      <c r="AH49" s="757">
        <v>50</v>
      </c>
      <c r="AI49" s="757"/>
      <c r="AJ49" s="757"/>
      <c r="AK49" s="757">
        <v>50</v>
      </c>
      <c r="AL49" s="757"/>
      <c r="AM49" s="757"/>
      <c r="AN49" s="757">
        <v>50</v>
      </c>
      <c r="AO49" s="435"/>
      <c r="AP49" s="162">
        <f t="shared" si="0"/>
        <v>8217</v>
      </c>
      <c r="AQ49" s="163">
        <f t="shared" si="1"/>
        <v>5217</v>
      </c>
      <c r="AR49" s="163">
        <v>0</v>
      </c>
      <c r="AS49" s="163">
        <v>0</v>
      </c>
      <c r="AT49" s="165">
        <v>1000</v>
      </c>
      <c r="AU49" s="163">
        <v>0</v>
      </c>
      <c r="AV49" s="163">
        <v>0</v>
      </c>
      <c r="AW49" s="163">
        <v>0</v>
      </c>
      <c r="AX49" s="163">
        <v>0</v>
      </c>
      <c r="AY49" s="163">
        <v>4217</v>
      </c>
      <c r="AZ49" s="163"/>
      <c r="BA49" s="163">
        <f t="shared" si="2"/>
        <v>1000</v>
      </c>
      <c r="BB49" s="163">
        <v>0</v>
      </c>
      <c r="BC49" s="163">
        <v>0</v>
      </c>
      <c r="BD49" s="165">
        <v>1000</v>
      </c>
      <c r="BE49" s="163">
        <v>0</v>
      </c>
      <c r="BF49" s="163">
        <v>0</v>
      </c>
      <c r="BG49" s="163">
        <v>0</v>
      </c>
      <c r="BH49" s="163">
        <v>0</v>
      </c>
      <c r="BI49" s="163">
        <v>0</v>
      </c>
      <c r="BJ49" s="163"/>
      <c r="BK49" s="163">
        <f t="shared" si="3"/>
        <v>1000</v>
      </c>
      <c r="BL49" s="165">
        <v>1000</v>
      </c>
      <c r="BM49" s="163">
        <v>0</v>
      </c>
      <c r="BN49" s="163">
        <v>0</v>
      </c>
      <c r="BO49" s="163">
        <v>0</v>
      </c>
      <c r="BP49" s="163">
        <v>0</v>
      </c>
      <c r="BQ49" s="163">
        <v>0</v>
      </c>
      <c r="BR49" s="163">
        <v>0</v>
      </c>
      <c r="BS49" s="163">
        <v>0</v>
      </c>
      <c r="BT49" s="163"/>
      <c r="BU49" s="163">
        <f t="shared" si="4"/>
        <v>1000</v>
      </c>
      <c r="BV49" s="163">
        <v>0</v>
      </c>
      <c r="BW49" s="163">
        <v>0</v>
      </c>
      <c r="BX49" s="165">
        <v>1000</v>
      </c>
      <c r="BY49" s="163">
        <v>0</v>
      </c>
      <c r="BZ49" s="163">
        <v>0</v>
      </c>
      <c r="CA49" s="163">
        <v>0</v>
      </c>
      <c r="CB49" s="163">
        <v>0</v>
      </c>
      <c r="CC49" s="163">
        <v>0</v>
      </c>
      <c r="CD49" s="163"/>
      <c r="CE49" s="163"/>
      <c r="CF49" s="116"/>
      <c r="CG49" s="116"/>
      <c r="CH49" s="116"/>
      <c r="CI49" s="116"/>
      <c r="CJ49" s="116"/>
      <c r="CK49" s="116"/>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16"/>
      <c r="FG49" s="116"/>
      <c r="FH49" s="116"/>
      <c r="FI49" s="116"/>
      <c r="FJ49" s="116"/>
      <c r="FK49" s="116"/>
      <c r="FL49" s="116"/>
      <c r="FM49" s="116"/>
      <c r="FN49" s="116"/>
      <c r="FO49" s="116"/>
      <c r="FP49" s="116"/>
      <c r="FQ49" s="116"/>
      <c r="FR49" s="116"/>
      <c r="FS49" s="116"/>
      <c r="FT49" s="116"/>
      <c r="FU49" s="116"/>
      <c r="FV49" s="116"/>
      <c r="FW49" s="116"/>
      <c r="FX49" s="116"/>
      <c r="FY49" s="116"/>
      <c r="FZ49" s="116"/>
      <c r="GA49" s="116"/>
      <c r="GB49" s="116"/>
      <c r="GC49" s="116"/>
      <c r="GD49" s="116"/>
      <c r="GE49" s="116"/>
      <c r="GF49" s="116"/>
      <c r="GG49" s="116"/>
      <c r="GH49" s="116"/>
      <c r="GI49" s="116"/>
      <c r="GJ49" s="116"/>
      <c r="GK49" s="116"/>
      <c r="GL49" s="116"/>
      <c r="GM49" s="116"/>
      <c r="GN49" s="116"/>
      <c r="GO49" s="116"/>
      <c r="GP49" s="116"/>
      <c r="GQ49" s="116"/>
      <c r="GR49" s="116"/>
      <c r="GS49" s="116"/>
      <c r="GT49" s="116"/>
      <c r="GU49" s="116"/>
      <c r="GV49" s="116"/>
      <c r="GW49" s="116"/>
      <c r="GX49" s="116"/>
      <c r="GY49" s="116"/>
      <c r="GZ49" s="116"/>
      <c r="HA49" s="116"/>
      <c r="HB49" s="116"/>
      <c r="HC49" s="116"/>
      <c r="HD49" s="116"/>
      <c r="HE49" s="116"/>
      <c r="HF49" s="116"/>
    </row>
    <row r="50" spans="2:214" s="114" customFormat="1" ht="23.25" customHeight="1">
      <c r="B50" s="1094"/>
      <c r="C50" s="1059"/>
      <c r="D50" s="1104"/>
      <c r="E50" s="1101"/>
      <c r="F50" s="1198"/>
      <c r="G50" s="1069"/>
      <c r="H50" s="1078"/>
      <c r="I50" s="1196"/>
      <c r="J50" s="1238"/>
      <c r="K50" s="1238"/>
      <c r="L50" s="1238"/>
      <c r="M50" s="1238"/>
      <c r="N50" s="1238"/>
      <c r="O50" s="1238"/>
      <c r="P50" s="1249"/>
      <c r="Q50" s="434" t="s">
        <v>221</v>
      </c>
      <c r="R50" s="192" t="s">
        <v>295</v>
      </c>
      <c r="S50" s="164" t="s">
        <v>42</v>
      </c>
      <c r="T50" s="164"/>
      <c r="U50" s="164">
        <v>44</v>
      </c>
      <c r="V50" s="164" t="s">
        <v>42</v>
      </c>
      <c r="W50" s="192" t="s">
        <v>295</v>
      </c>
      <c r="X50" s="192" t="s">
        <v>645</v>
      </c>
      <c r="Y50" s="164" t="s">
        <v>70</v>
      </c>
      <c r="Z50" s="486" t="s">
        <v>71</v>
      </c>
      <c r="AA50" s="637">
        <v>75</v>
      </c>
      <c r="AB50" s="164">
        <v>85</v>
      </c>
      <c r="AC50" s="785">
        <v>0.01</v>
      </c>
      <c r="AD50" s="785">
        <v>0.01</v>
      </c>
      <c r="AE50" s="164">
        <v>75</v>
      </c>
      <c r="AF50" s="164"/>
      <c r="AG50" s="164"/>
      <c r="AH50" s="164">
        <v>77</v>
      </c>
      <c r="AI50" s="164"/>
      <c r="AJ50" s="164"/>
      <c r="AK50" s="164">
        <v>80</v>
      </c>
      <c r="AL50" s="164"/>
      <c r="AM50" s="164"/>
      <c r="AN50" s="164">
        <v>85</v>
      </c>
      <c r="AO50" s="435"/>
      <c r="AP50" s="162">
        <f t="shared" si="0"/>
        <v>20663</v>
      </c>
      <c r="AQ50" s="163">
        <f t="shared" si="1"/>
        <v>9663</v>
      </c>
      <c r="AR50" s="163">
        <v>0</v>
      </c>
      <c r="AS50" s="163">
        <v>0</v>
      </c>
      <c r="AT50" s="163">
        <v>0</v>
      </c>
      <c r="AU50" s="163">
        <v>0</v>
      </c>
      <c r="AV50" s="163">
        <v>0</v>
      </c>
      <c r="AW50" s="163">
        <v>0</v>
      </c>
      <c r="AX50" s="163">
        <v>0</v>
      </c>
      <c r="AY50" s="163">
        <v>9663</v>
      </c>
      <c r="AZ50" s="163"/>
      <c r="BA50" s="163">
        <f t="shared" si="2"/>
        <v>5000</v>
      </c>
      <c r="BB50" s="163">
        <v>0</v>
      </c>
      <c r="BC50" s="163">
        <v>0</v>
      </c>
      <c r="BD50" s="163">
        <v>5000</v>
      </c>
      <c r="BE50" s="163">
        <v>0</v>
      </c>
      <c r="BF50" s="163">
        <v>0</v>
      </c>
      <c r="BG50" s="163">
        <v>0</v>
      </c>
      <c r="BH50" s="163">
        <v>0</v>
      </c>
      <c r="BI50" s="163">
        <v>0</v>
      </c>
      <c r="BJ50" s="163"/>
      <c r="BK50" s="163">
        <f t="shared" si="3"/>
        <v>1000</v>
      </c>
      <c r="BL50" s="163">
        <v>1000</v>
      </c>
      <c r="BM50" s="163">
        <v>0</v>
      </c>
      <c r="BN50" s="163">
        <v>0</v>
      </c>
      <c r="BO50" s="163">
        <v>0</v>
      </c>
      <c r="BP50" s="163">
        <v>0</v>
      </c>
      <c r="BQ50" s="163">
        <v>0</v>
      </c>
      <c r="BR50" s="163">
        <v>0</v>
      </c>
      <c r="BS50" s="163">
        <v>0</v>
      </c>
      <c r="BT50" s="163"/>
      <c r="BU50" s="163">
        <f t="shared" si="4"/>
        <v>5000</v>
      </c>
      <c r="BV50" s="163">
        <v>0</v>
      </c>
      <c r="BW50" s="163">
        <v>0</v>
      </c>
      <c r="BX50" s="163">
        <v>5000</v>
      </c>
      <c r="BY50" s="163">
        <v>0</v>
      </c>
      <c r="BZ50" s="163">
        <v>0</v>
      </c>
      <c r="CA50" s="163">
        <v>0</v>
      </c>
      <c r="CB50" s="163">
        <v>0</v>
      </c>
      <c r="CC50" s="163">
        <v>0</v>
      </c>
      <c r="CD50" s="163"/>
      <c r="CE50" s="163"/>
      <c r="CF50" s="116"/>
      <c r="CG50" s="116"/>
      <c r="CH50" s="116"/>
      <c r="CI50" s="116"/>
      <c r="CJ50" s="116"/>
      <c r="CK50" s="116"/>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16"/>
      <c r="FG50" s="116"/>
      <c r="FH50" s="116"/>
      <c r="FI50" s="116"/>
      <c r="FJ50" s="116"/>
      <c r="FK50" s="116"/>
      <c r="FL50" s="116"/>
      <c r="FM50" s="116"/>
      <c r="FN50" s="116"/>
      <c r="FO50" s="116"/>
      <c r="FP50" s="116"/>
      <c r="FQ50" s="116"/>
      <c r="FR50" s="116"/>
      <c r="FS50" s="116"/>
      <c r="FT50" s="116"/>
      <c r="FU50" s="116"/>
      <c r="FV50" s="116"/>
      <c r="FW50" s="116"/>
      <c r="FX50" s="116"/>
      <c r="FY50" s="116"/>
      <c r="FZ50" s="116"/>
      <c r="GA50" s="116"/>
      <c r="GB50" s="116"/>
      <c r="GC50" s="116"/>
      <c r="GD50" s="116"/>
      <c r="GE50" s="116"/>
      <c r="GF50" s="116"/>
      <c r="GG50" s="116"/>
      <c r="GH50" s="116"/>
      <c r="GI50" s="116"/>
      <c r="GJ50" s="116"/>
      <c r="GK50" s="116"/>
      <c r="GL50" s="116"/>
      <c r="GM50" s="116"/>
      <c r="GN50" s="116"/>
      <c r="GO50" s="116"/>
      <c r="GP50" s="116"/>
      <c r="GQ50" s="116"/>
      <c r="GR50" s="116"/>
      <c r="GS50" s="116"/>
      <c r="GT50" s="116"/>
      <c r="GU50" s="116"/>
      <c r="GV50" s="116"/>
      <c r="GW50" s="116"/>
      <c r="GX50" s="116"/>
      <c r="GY50" s="116"/>
      <c r="GZ50" s="116"/>
      <c r="HA50" s="116"/>
      <c r="HB50" s="116"/>
      <c r="HC50" s="116"/>
      <c r="HD50" s="116"/>
      <c r="HE50" s="116"/>
      <c r="HF50" s="116"/>
    </row>
    <row r="51" spans="2:214" s="114" customFormat="1" ht="23.25" customHeight="1" thickBot="1">
      <c r="B51" s="1094"/>
      <c r="C51" s="1059"/>
      <c r="D51" s="1104"/>
      <c r="E51" s="1101"/>
      <c r="F51" s="1199"/>
      <c r="G51" s="1070"/>
      <c r="H51" s="1078"/>
      <c r="I51" s="1197"/>
      <c r="J51" s="1239"/>
      <c r="K51" s="1239"/>
      <c r="L51" s="1239"/>
      <c r="M51" s="1239"/>
      <c r="N51" s="1239"/>
      <c r="O51" s="1239"/>
      <c r="P51" s="1250"/>
      <c r="Q51" s="436" t="s">
        <v>222</v>
      </c>
      <c r="R51" s="437" t="s">
        <v>296</v>
      </c>
      <c r="S51" s="438" t="s">
        <v>41</v>
      </c>
      <c r="T51" s="438">
        <v>2244104104</v>
      </c>
      <c r="U51" s="438">
        <v>45</v>
      </c>
      <c r="V51" s="438" t="s">
        <v>41</v>
      </c>
      <c r="W51" s="437" t="s">
        <v>296</v>
      </c>
      <c r="X51" s="437" t="s">
        <v>645</v>
      </c>
      <c r="Y51" s="438" t="s">
        <v>70</v>
      </c>
      <c r="Z51" s="516" t="s">
        <v>71</v>
      </c>
      <c r="AA51" s="638"/>
      <c r="AB51" s="438">
        <v>100</v>
      </c>
      <c r="AC51" s="786">
        <v>0.01</v>
      </c>
      <c r="AD51" s="786">
        <v>0.01</v>
      </c>
      <c r="AE51" s="438">
        <v>30</v>
      </c>
      <c r="AF51" s="438"/>
      <c r="AG51" s="438"/>
      <c r="AH51" s="438">
        <v>60</v>
      </c>
      <c r="AI51" s="438"/>
      <c r="AJ51" s="438"/>
      <c r="AK51" s="438">
        <v>90</v>
      </c>
      <c r="AL51" s="438"/>
      <c r="AM51" s="438"/>
      <c r="AN51" s="438">
        <v>100</v>
      </c>
      <c r="AO51" s="440"/>
      <c r="AP51" s="166">
        <f t="shared" si="0"/>
        <v>20000</v>
      </c>
      <c r="AQ51" s="167">
        <f t="shared" si="1"/>
        <v>5000</v>
      </c>
      <c r="AR51" s="167">
        <v>0</v>
      </c>
      <c r="AS51" s="167">
        <v>0</v>
      </c>
      <c r="AT51" s="167">
        <v>5000</v>
      </c>
      <c r="AU51" s="167">
        <v>0</v>
      </c>
      <c r="AV51" s="167">
        <v>0</v>
      </c>
      <c r="AW51" s="167">
        <v>0</v>
      </c>
      <c r="AX51" s="167">
        <v>0</v>
      </c>
      <c r="AY51" s="167">
        <v>0</v>
      </c>
      <c r="AZ51" s="167"/>
      <c r="BA51" s="167">
        <f t="shared" si="2"/>
        <v>5000</v>
      </c>
      <c r="BB51" s="167">
        <v>0</v>
      </c>
      <c r="BC51" s="167">
        <v>0</v>
      </c>
      <c r="BD51" s="167">
        <v>5000</v>
      </c>
      <c r="BE51" s="167">
        <v>0</v>
      </c>
      <c r="BF51" s="167">
        <v>0</v>
      </c>
      <c r="BG51" s="167">
        <v>0</v>
      </c>
      <c r="BH51" s="167">
        <v>0</v>
      </c>
      <c r="BI51" s="167">
        <v>0</v>
      </c>
      <c r="BJ51" s="167"/>
      <c r="BK51" s="167">
        <f t="shared" si="3"/>
        <v>5000</v>
      </c>
      <c r="BL51" s="167">
        <v>0</v>
      </c>
      <c r="BM51" s="167">
        <v>0</v>
      </c>
      <c r="BN51" s="167">
        <v>5000</v>
      </c>
      <c r="BO51" s="167">
        <v>0</v>
      </c>
      <c r="BP51" s="167">
        <v>0</v>
      </c>
      <c r="BQ51" s="167">
        <v>0</v>
      </c>
      <c r="BR51" s="167">
        <v>0</v>
      </c>
      <c r="BS51" s="167">
        <v>0</v>
      </c>
      <c r="BT51" s="167"/>
      <c r="BU51" s="167">
        <f t="shared" si="4"/>
        <v>5000</v>
      </c>
      <c r="BV51" s="167">
        <v>0</v>
      </c>
      <c r="BW51" s="167">
        <v>0</v>
      </c>
      <c r="BX51" s="167">
        <v>5000</v>
      </c>
      <c r="BY51" s="167">
        <v>0</v>
      </c>
      <c r="BZ51" s="167">
        <v>0</v>
      </c>
      <c r="CA51" s="167">
        <v>0</v>
      </c>
      <c r="CB51" s="167">
        <v>0</v>
      </c>
      <c r="CC51" s="167">
        <v>0</v>
      </c>
      <c r="CD51" s="167"/>
      <c r="CE51" s="167"/>
      <c r="CF51" s="116"/>
      <c r="CG51" s="116"/>
      <c r="CH51" s="116"/>
      <c r="CI51" s="116"/>
      <c r="CJ51" s="116"/>
      <c r="CK51" s="116"/>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16"/>
      <c r="FG51" s="116"/>
      <c r="FH51" s="116"/>
      <c r="FI51" s="116"/>
      <c r="FJ51" s="116"/>
      <c r="FK51" s="116"/>
      <c r="FL51" s="116"/>
      <c r="FM51" s="116"/>
      <c r="FN51" s="116"/>
      <c r="FO51" s="116"/>
      <c r="FP51" s="116"/>
      <c r="FQ51" s="116"/>
      <c r="FR51" s="116"/>
      <c r="FS51" s="116"/>
      <c r="FT51" s="116"/>
      <c r="FU51" s="116"/>
      <c r="FV51" s="116"/>
      <c r="FW51" s="116"/>
      <c r="FX51" s="116"/>
      <c r="FY51" s="116"/>
      <c r="FZ51" s="116"/>
      <c r="GA51" s="116"/>
      <c r="GB51" s="116"/>
      <c r="GC51" s="116"/>
      <c r="GD51" s="116"/>
      <c r="GE51" s="116"/>
      <c r="GF51" s="116"/>
      <c r="GG51" s="116"/>
      <c r="GH51" s="116"/>
      <c r="GI51" s="116"/>
      <c r="GJ51" s="116"/>
      <c r="GK51" s="116"/>
      <c r="GL51" s="116"/>
      <c r="GM51" s="116"/>
      <c r="GN51" s="116"/>
      <c r="GO51" s="116"/>
      <c r="GP51" s="116"/>
      <c r="GQ51" s="116"/>
      <c r="GR51" s="116"/>
      <c r="GS51" s="116"/>
      <c r="GT51" s="116"/>
      <c r="GU51" s="116"/>
      <c r="GV51" s="116"/>
      <c r="GW51" s="116"/>
      <c r="GX51" s="116"/>
      <c r="GY51" s="116"/>
      <c r="GZ51" s="116"/>
      <c r="HA51" s="116"/>
      <c r="HB51" s="116"/>
      <c r="HC51" s="116"/>
      <c r="HD51" s="116"/>
      <c r="HE51" s="116"/>
      <c r="HF51" s="116"/>
    </row>
    <row r="52" spans="2:214" s="115" customFormat="1" ht="23.25" customHeight="1">
      <c r="B52" s="1094"/>
      <c r="C52" s="1059"/>
      <c r="D52" s="1104"/>
      <c r="E52" s="1101"/>
      <c r="F52" s="1200"/>
      <c r="G52" s="1208" t="s">
        <v>223</v>
      </c>
      <c r="H52" s="1078"/>
      <c r="I52" s="1223">
        <v>10</v>
      </c>
      <c r="J52" s="1215" t="s">
        <v>641</v>
      </c>
      <c r="K52" s="1215" t="s">
        <v>642</v>
      </c>
      <c r="L52" s="1215"/>
      <c r="M52" s="1215">
        <v>200</v>
      </c>
      <c r="N52" s="1215"/>
      <c r="O52" s="1215">
        <v>100</v>
      </c>
      <c r="P52" s="1240">
        <v>200</v>
      </c>
      <c r="Q52" s="441" t="s">
        <v>224</v>
      </c>
      <c r="R52" s="442" t="s">
        <v>297</v>
      </c>
      <c r="S52" s="443" t="s">
        <v>36</v>
      </c>
      <c r="T52" s="443">
        <v>2244105101</v>
      </c>
      <c r="U52" s="443">
        <v>46</v>
      </c>
      <c r="V52" s="443" t="s">
        <v>36</v>
      </c>
      <c r="W52" s="442" t="s">
        <v>297</v>
      </c>
      <c r="X52" s="442" t="s">
        <v>646</v>
      </c>
      <c r="Y52" s="443" t="s">
        <v>70</v>
      </c>
      <c r="Z52" s="721" t="s">
        <v>648</v>
      </c>
      <c r="AA52" s="639"/>
      <c r="AB52" s="443">
        <v>150</v>
      </c>
      <c r="AC52" s="787">
        <v>0.01</v>
      </c>
      <c r="AD52" s="787">
        <v>0.01</v>
      </c>
      <c r="AE52" s="443">
        <v>35</v>
      </c>
      <c r="AF52" s="443"/>
      <c r="AG52" s="443"/>
      <c r="AH52" s="443">
        <v>75</v>
      </c>
      <c r="AI52" s="443"/>
      <c r="AJ52" s="443"/>
      <c r="AK52" s="443">
        <v>105</v>
      </c>
      <c r="AL52" s="443"/>
      <c r="AM52" s="443"/>
      <c r="AN52" s="443">
        <v>150</v>
      </c>
      <c r="AO52" s="444"/>
      <c r="AP52" s="168">
        <f t="shared" si="0"/>
        <v>20000</v>
      </c>
      <c r="AQ52" s="169">
        <f t="shared" si="1"/>
        <v>5000</v>
      </c>
      <c r="AR52" s="169">
        <v>0</v>
      </c>
      <c r="AS52" s="169">
        <v>0</v>
      </c>
      <c r="AT52" s="169">
        <v>5000</v>
      </c>
      <c r="AU52" s="169">
        <v>0</v>
      </c>
      <c r="AV52" s="169">
        <v>0</v>
      </c>
      <c r="AW52" s="169">
        <v>0</v>
      </c>
      <c r="AX52" s="169">
        <v>0</v>
      </c>
      <c r="AY52" s="169">
        <v>0</v>
      </c>
      <c r="AZ52" s="169"/>
      <c r="BA52" s="169">
        <f t="shared" si="2"/>
        <v>5000</v>
      </c>
      <c r="BB52" s="169">
        <v>0</v>
      </c>
      <c r="BC52" s="169">
        <v>0</v>
      </c>
      <c r="BD52" s="169">
        <v>5000</v>
      </c>
      <c r="BE52" s="169">
        <v>0</v>
      </c>
      <c r="BF52" s="169">
        <v>0</v>
      </c>
      <c r="BG52" s="169">
        <v>0</v>
      </c>
      <c r="BH52" s="169">
        <v>0</v>
      </c>
      <c r="BI52" s="169">
        <v>0</v>
      </c>
      <c r="BJ52" s="169"/>
      <c r="BK52" s="169">
        <f t="shared" si="3"/>
        <v>5000</v>
      </c>
      <c r="BL52" s="169">
        <v>0</v>
      </c>
      <c r="BM52" s="169">
        <v>0</v>
      </c>
      <c r="BN52" s="169">
        <v>5000</v>
      </c>
      <c r="BO52" s="169">
        <v>0</v>
      </c>
      <c r="BP52" s="169">
        <v>0</v>
      </c>
      <c r="BQ52" s="169">
        <v>0</v>
      </c>
      <c r="BR52" s="169">
        <v>0</v>
      </c>
      <c r="BS52" s="169">
        <v>0</v>
      </c>
      <c r="BT52" s="169"/>
      <c r="BU52" s="169">
        <f t="shared" si="4"/>
        <v>5000</v>
      </c>
      <c r="BV52" s="169">
        <v>0</v>
      </c>
      <c r="BW52" s="169">
        <v>0</v>
      </c>
      <c r="BX52" s="169">
        <v>5000</v>
      </c>
      <c r="BY52" s="169">
        <v>0</v>
      </c>
      <c r="BZ52" s="169">
        <v>0</v>
      </c>
      <c r="CA52" s="169">
        <v>0</v>
      </c>
      <c r="CB52" s="169">
        <v>0</v>
      </c>
      <c r="CC52" s="169">
        <v>0</v>
      </c>
      <c r="CD52" s="169"/>
      <c r="CE52" s="169"/>
      <c r="CF52" s="116"/>
      <c r="CG52" s="116"/>
      <c r="CH52" s="116"/>
      <c r="CI52" s="116"/>
      <c r="CJ52" s="116"/>
      <c r="CK52" s="116"/>
      <c r="CL52" s="116"/>
      <c r="CM52" s="116"/>
      <c r="CN52" s="116"/>
      <c r="CO52" s="116"/>
      <c r="CP52" s="116"/>
      <c r="CQ52" s="116"/>
      <c r="CR52" s="116"/>
      <c r="CS52" s="116"/>
      <c r="CT52" s="116"/>
      <c r="CU52" s="116"/>
      <c r="CV52" s="116"/>
      <c r="CW52" s="116"/>
      <c r="CX52" s="116"/>
      <c r="CY52" s="116"/>
      <c r="CZ52" s="116"/>
      <c r="DA52" s="116"/>
      <c r="DB52" s="116"/>
      <c r="DC52" s="116"/>
      <c r="DD52" s="116"/>
      <c r="DE52" s="116"/>
      <c r="DF52" s="116"/>
      <c r="DG52" s="116"/>
      <c r="DH52" s="116"/>
      <c r="DI52" s="116"/>
      <c r="DJ52" s="116"/>
      <c r="DK52" s="116"/>
      <c r="DL52" s="116"/>
      <c r="DM52" s="116"/>
      <c r="DN52" s="116"/>
      <c r="DO52" s="116"/>
      <c r="DP52" s="116"/>
      <c r="DQ52" s="116"/>
      <c r="DR52" s="116"/>
      <c r="DS52" s="116"/>
      <c r="DT52" s="116"/>
      <c r="DU52" s="116"/>
      <c r="DV52" s="116"/>
      <c r="DW52" s="116"/>
      <c r="DX52" s="116"/>
      <c r="DY52" s="116"/>
      <c r="DZ52" s="116"/>
      <c r="EA52" s="116"/>
      <c r="EB52" s="116"/>
      <c r="EC52" s="116"/>
      <c r="ED52" s="116"/>
      <c r="EE52" s="116"/>
      <c r="EF52" s="116"/>
      <c r="EG52" s="116"/>
      <c r="EH52" s="116"/>
      <c r="EI52" s="116"/>
      <c r="EJ52" s="116"/>
      <c r="EK52" s="116"/>
      <c r="EL52" s="116"/>
      <c r="EM52" s="116"/>
      <c r="EN52" s="116"/>
      <c r="EO52" s="116"/>
      <c r="EP52" s="116"/>
      <c r="EQ52" s="116"/>
      <c r="ER52" s="116"/>
      <c r="ES52" s="116"/>
      <c r="ET52" s="116"/>
      <c r="EU52" s="116"/>
      <c r="EV52" s="116"/>
      <c r="EW52" s="116"/>
      <c r="EX52" s="116"/>
      <c r="EY52" s="116"/>
      <c r="EZ52" s="116"/>
      <c r="FA52" s="116"/>
      <c r="FB52" s="116"/>
      <c r="FC52" s="116"/>
      <c r="FD52" s="116"/>
      <c r="FE52" s="116"/>
      <c r="FF52" s="116"/>
      <c r="FG52" s="116"/>
      <c r="FH52" s="116"/>
      <c r="FI52" s="116"/>
      <c r="FJ52" s="116"/>
      <c r="FK52" s="116"/>
      <c r="FL52" s="116"/>
      <c r="FM52" s="116"/>
      <c r="FN52" s="116"/>
      <c r="FO52" s="116"/>
      <c r="FP52" s="116"/>
      <c r="FQ52" s="116"/>
      <c r="FR52" s="116"/>
      <c r="FS52" s="116"/>
      <c r="FT52" s="116"/>
      <c r="FU52" s="116"/>
      <c r="FV52" s="116"/>
      <c r="FW52" s="116"/>
      <c r="FX52" s="116"/>
      <c r="FY52" s="116"/>
      <c r="FZ52" s="116"/>
      <c r="GA52" s="116"/>
      <c r="GB52" s="116"/>
      <c r="GC52" s="116"/>
      <c r="GD52" s="116"/>
      <c r="GE52" s="116"/>
      <c r="GF52" s="116"/>
      <c r="GG52" s="116"/>
      <c r="GH52" s="116"/>
      <c r="GI52" s="116"/>
      <c r="GJ52" s="116"/>
      <c r="GK52" s="116"/>
      <c r="GL52" s="116"/>
      <c r="GM52" s="116"/>
      <c r="GN52" s="116"/>
      <c r="GO52" s="116"/>
      <c r="GP52" s="116"/>
      <c r="GQ52" s="116"/>
      <c r="GR52" s="116"/>
      <c r="GS52" s="116"/>
      <c r="GT52" s="116"/>
      <c r="GU52" s="116"/>
      <c r="GV52" s="116"/>
      <c r="GW52" s="116"/>
      <c r="GX52" s="116"/>
      <c r="GY52" s="116"/>
      <c r="GZ52" s="116"/>
      <c r="HA52" s="116"/>
      <c r="HB52" s="116"/>
      <c r="HC52" s="116"/>
      <c r="HD52" s="116"/>
      <c r="HE52" s="116"/>
      <c r="HF52" s="116"/>
    </row>
    <row r="53" spans="2:214" s="115" customFormat="1" ht="23.25" customHeight="1" thickBot="1">
      <c r="B53" s="1094"/>
      <c r="C53" s="1059"/>
      <c r="D53" s="1104"/>
      <c r="E53" s="1101"/>
      <c r="F53" s="1201"/>
      <c r="G53" s="1209"/>
      <c r="H53" s="1078"/>
      <c r="I53" s="1224"/>
      <c r="J53" s="1216"/>
      <c r="K53" s="1216"/>
      <c r="L53" s="1216"/>
      <c r="M53" s="1216"/>
      <c r="N53" s="1216"/>
      <c r="O53" s="1216"/>
      <c r="P53" s="1241"/>
      <c r="Q53" s="445" t="s">
        <v>225</v>
      </c>
      <c r="R53" s="596" t="s">
        <v>115</v>
      </c>
      <c r="S53" s="446" t="s">
        <v>36</v>
      </c>
      <c r="T53" s="446">
        <v>2244105102</v>
      </c>
      <c r="U53" s="446">
        <v>47</v>
      </c>
      <c r="V53" s="446" t="s">
        <v>36</v>
      </c>
      <c r="W53" s="596" t="s">
        <v>298</v>
      </c>
      <c r="X53" s="596" t="s">
        <v>647</v>
      </c>
      <c r="Y53" s="446" t="s">
        <v>138</v>
      </c>
      <c r="Z53" s="722" t="s">
        <v>648</v>
      </c>
      <c r="AA53" s="640"/>
      <c r="AB53" s="446">
        <v>1</v>
      </c>
      <c r="AC53" s="788">
        <v>0.01</v>
      </c>
      <c r="AD53" s="788">
        <v>0.01</v>
      </c>
      <c r="AE53" s="446">
        <v>1</v>
      </c>
      <c r="AF53" s="446"/>
      <c r="AG53" s="446"/>
      <c r="AH53" s="446">
        <v>1</v>
      </c>
      <c r="AI53" s="446"/>
      <c r="AJ53" s="446"/>
      <c r="AK53" s="446">
        <v>1</v>
      </c>
      <c r="AL53" s="446"/>
      <c r="AM53" s="446"/>
      <c r="AN53" s="446">
        <v>1</v>
      </c>
      <c r="AO53" s="447"/>
      <c r="AP53" s="168">
        <f t="shared" si="0"/>
        <v>12000</v>
      </c>
      <c r="AQ53" s="169">
        <f t="shared" si="1"/>
        <v>5000</v>
      </c>
      <c r="AR53" s="169">
        <v>0</v>
      </c>
      <c r="AS53" s="169">
        <v>0</v>
      </c>
      <c r="AT53" s="169">
        <v>5000</v>
      </c>
      <c r="AU53" s="169">
        <v>0</v>
      </c>
      <c r="AV53" s="169">
        <v>0</v>
      </c>
      <c r="AW53" s="169">
        <v>0</v>
      </c>
      <c r="AX53" s="169">
        <v>0</v>
      </c>
      <c r="AY53" s="169">
        <v>0</v>
      </c>
      <c r="AZ53" s="169"/>
      <c r="BA53" s="169">
        <f t="shared" si="2"/>
        <v>5000</v>
      </c>
      <c r="BB53" s="169">
        <v>0</v>
      </c>
      <c r="BC53" s="169">
        <v>0</v>
      </c>
      <c r="BD53" s="169">
        <v>5000</v>
      </c>
      <c r="BE53" s="169">
        <v>0</v>
      </c>
      <c r="BF53" s="169">
        <v>0</v>
      </c>
      <c r="BG53" s="169">
        <v>0</v>
      </c>
      <c r="BH53" s="169">
        <v>0</v>
      </c>
      <c r="BI53" s="169">
        <v>0</v>
      </c>
      <c r="BJ53" s="169"/>
      <c r="BK53" s="169">
        <f t="shared" si="3"/>
        <v>1000</v>
      </c>
      <c r="BL53" s="169">
        <v>1000</v>
      </c>
      <c r="BM53" s="169">
        <v>0</v>
      </c>
      <c r="BN53" s="169">
        <v>0</v>
      </c>
      <c r="BO53" s="169">
        <v>0</v>
      </c>
      <c r="BP53" s="169">
        <v>0</v>
      </c>
      <c r="BQ53" s="169">
        <v>0</v>
      </c>
      <c r="BR53" s="169">
        <v>0</v>
      </c>
      <c r="BS53" s="169">
        <v>0</v>
      </c>
      <c r="BT53" s="169"/>
      <c r="BU53" s="169">
        <f t="shared" si="4"/>
        <v>1000</v>
      </c>
      <c r="BV53" s="169">
        <v>1000</v>
      </c>
      <c r="BW53" s="169">
        <v>0</v>
      </c>
      <c r="BX53" s="169">
        <v>0</v>
      </c>
      <c r="BY53" s="169">
        <v>0</v>
      </c>
      <c r="BZ53" s="169">
        <v>0</v>
      </c>
      <c r="CA53" s="169">
        <v>0</v>
      </c>
      <c r="CB53" s="169">
        <v>0</v>
      </c>
      <c r="CC53" s="169">
        <v>0</v>
      </c>
      <c r="CD53" s="169"/>
      <c r="CE53" s="169"/>
      <c r="CF53" s="116"/>
      <c r="CG53" s="116"/>
      <c r="CH53" s="116"/>
      <c r="CI53" s="116"/>
      <c r="CJ53" s="116"/>
      <c r="CK53" s="116"/>
      <c r="CL53" s="116"/>
      <c r="CM53" s="116"/>
      <c r="CN53" s="116"/>
      <c r="CO53" s="116"/>
      <c r="CP53" s="116"/>
      <c r="CQ53" s="116"/>
      <c r="CR53" s="116"/>
      <c r="CS53" s="116"/>
      <c r="CT53" s="116"/>
      <c r="CU53" s="116"/>
      <c r="CV53" s="116"/>
      <c r="CW53" s="116"/>
      <c r="CX53" s="116"/>
      <c r="CY53" s="116"/>
      <c r="CZ53" s="116"/>
      <c r="DA53" s="116"/>
      <c r="DB53" s="116"/>
      <c r="DC53" s="116"/>
      <c r="DD53" s="116"/>
      <c r="DE53" s="116"/>
      <c r="DF53" s="116"/>
      <c r="DG53" s="116"/>
      <c r="DH53" s="116"/>
      <c r="DI53" s="116"/>
      <c r="DJ53" s="116"/>
      <c r="DK53" s="116"/>
      <c r="DL53" s="116"/>
      <c r="DM53" s="116"/>
      <c r="DN53" s="116"/>
      <c r="DO53" s="116"/>
      <c r="DP53" s="116"/>
      <c r="DQ53" s="116"/>
      <c r="DR53" s="116"/>
      <c r="DS53" s="116"/>
      <c r="DT53" s="116"/>
      <c r="DU53" s="116"/>
      <c r="DV53" s="116"/>
      <c r="DW53" s="116"/>
      <c r="DX53" s="116"/>
      <c r="DY53" s="116"/>
      <c r="DZ53" s="116"/>
      <c r="EA53" s="116"/>
      <c r="EB53" s="116"/>
      <c r="EC53" s="116"/>
      <c r="ED53" s="116"/>
      <c r="EE53" s="116"/>
      <c r="EF53" s="116"/>
      <c r="EG53" s="116"/>
      <c r="EH53" s="116"/>
      <c r="EI53" s="116"/>
      <c r="EJ53" s="116"/>
      <c r="EK53" s="116"/>
      <c r="EL53" s="116"/>
      <c r="EM53" s="116"/>
      <c r="EN53" s="116"/>
      <c r="EO53" s="116"/>
      <c r="EP53" s="116"/>
      <c r="EQ53" s="116"/>
      <c r="ER53" s="116"/>
      <c r="ES53" s="116"/>
      <c r="ET53" s="116"/>
      <c r="EU53" s="116"/>
      <c r="EV53" s="116"/>
      <c r="EW53" s="116"/>
      <c r="EX53" s="116"/>
      <c r="EY53" s="116"/>
      <c r="EZ53" s="116"/>
      <c r="FA53" s="116"/>
      <c r="FB53" s="116"/>
      <c r="FC53" s="116"/>
      <c r="FD53" s="116"/>
      <c r="FE53" s="116"/>
      <c r="FF53" s="116"/>
      <c r="FG53" s="116"/>
      <c r="FH53" s="116"/>
      <c r="FI53" s="116"/>
      <c r="FJ53" s="116"/>
      <c r="FK53" s="116"/>
      <c r="FL53" s="116"/>
      <c r="FM53" s="116"/>
      <c r="FN53" s="116"/>
      <c r="FO53" s="116"/>
      <c r="FP53" s="116"/>
      <c r="FQ53" s="116"/>
      <c r="FR53" s="116"/>
      <c r="FS53" s="116"/>
      <c r="FT53" s="116"/>
      <c r="FU53" s="116"/>
      <c r="FV53" s="116"/>
      <c r="FW53" s="116"/>
      <c r="FX53" s="116"/>
      <c r="FY53" s="116"/>
      <c r="FZ53" s="116"/>
      <c r="GA53" s="116"/>
      <c r="GB53" s="116"/>
      <c r="GC53" s="116"/>
      <c r="GD53" s="116"/>
      <c r="GE53" s="116"/>
      <c r="GF53" s="116"/>
      <c r="GG53" s="116"/>
      <c r="GH53" s="116"/>
      <c r="GI53" s="116"/>
      <c r="GJ53" s="116"/>
      <c r="GK53" s="116"/>
      <c r="GL53" s="116"/>
      <c r="GM53" s="116"/>
      <c r="GN53" s="116"/>
      <c r="GO53" s="116"/>
      <c r="GP53" s="116"/>
      <c r="GQ53" s="116"/>
      <c r="GR53" s="116"/>
      <c r="GS53" s="116"/>
      <c r="GT53" s="116"/>
      <c r="GU53" s="116"/>
      <c r="GV53" s="116"/>
      <c r="GW53" s="116"/>
      <c r="GX53" s="116"/>
      <c r="GY53" s="116"/>
      <c r="GZ53" s="116"/>
      <c r="HA53" s="116"/>
      <c r="HB53" s="116"/>
      <c r="HC53" s="116"/>
      <c r="HD53" s="116"/>
      <c r="HE53" s="116"/>
      <c r="HF53" s="116"/>
    </row>
    <row r="54" spans="2:214" ht="23.25" customHeight="1">
      <c r="B54" s="1094"/>
      <c r="C54" s="1059"/>
      <c r="D54" s="1104"/>
      <c r="E54" s="1101"/>
      <c r="F54" s="1202"/>
      <c r="G54" s="1210" t="s">
        <v>226</v>
      </c>
      <c r="H54" s="1078"/>
      <c r="I54" s="1242">
        <v>11</v>
      </c>
      <c r="J54" s="1245" t="s">
        <v>639</v>
      </c>
      <c r="K54" s="1245" t="s">
        <v>640</v>
      </c>
      <c r="L54" s="1245"/>
      <c r="M54" s="1245">
        <v>6</v>
      </c>
      <c r="N54" s="1245"/>
      <c r="O54" s="1245">
        <v>6</v>
      </c>
      <c r="P54" s="1251">
        <v>6</v>
      </c>
      <c r="Q54" s="453" t="s">
        <v>227</v>
      </c>
      <c r="R54" s="454" t="s">
        <v>299</v>
      </c>
      <c r="S54" s="455" t="s">
        <v>35</v>
      </c>
      <c r="T54" s="455">
        <v>2244106101</v>
      </c>
      <c r="U54" s="455">
        <v>48</v>
      </c>
      <c r="V54" s="455" t="s">
        <v>35</v>
      </c>
      <c r="W54" s="454" t="s">
        <v>299</v>
      </c>
      <c r="X54" s="454" t="s">
        <v>652</v>
      </c>
      <c r="Y54" s="455" t="s">
        <v>70</v>
      </c>
      <c r="Z54" s="723" t="s">
        <v>649</v>
      </c>
      <c r="AA54" s="641"/>
      <c r="AB54" s="455">
        <v>500</v>
      </c>
      <c r="AC54" s="789">
        <v>0.01</v>
      </c>
      <c r="AD54" s="789">
        <v>0.01</v>
      </c>
      <c r="AE54" s="455">
        <v>150</v>
      </c>
      <c r="AF54" s="455"/>
      <c r="AG54" s="455"/>
      <c r="AH54" s="455">
        <v>250</v>
      </c>
      <c r="AI54" s="455"/>
      <c r="AJ54" s="455"/>
      <c r="AK54" s="455">
        <v>350</v>
      </c>
      <c r="AL54" s="455"/>
      <c r="AM54" s="455"/>
      <c r="AN54" s="455">
        <v>500</v>
      </c>
      <c r="AO54" s="456"/>
      <c r="AP54" s="170">
        <f t="shared" si="0"/>
        <v>191868</v>
      </c>
      <c r="AQ54" s="171">
        <f t="shared" si="1"/>
        <v>46071</v>
      </c>
      <c r="AR54" s="171">
        <v>0</v>
      </c>
      <c r="AS54" s="171">
        <v>0</v>
      </c>
      <c r="AT54" s="171">
        <v>0</v>
      </c>
      <c r="AU54" s="171">
        <v>0</v>
      </c>
      <c r="AV54" s="171">
        <v>0</v>
      </c>
      <c r="AW54" s="171">
        <v>0</v>
      </c>
      <c r="AX54" s="171">
        <v>0</v>
      </c>
      <c r="AY54" s="171">
        <v>46071</v>
      </c>
      <c r="AZ54" s="171"/>
      <c r="BA54" s="171">
        <f t="shared" si="2"/>
        <v>46706</v>
      </c>
      <c r="BB54" s="171">
        <v>0</v>
      </c>
      <c r="BC54" s="171">
        <v>0</v>
      </c>
      <c r="BD54" s="171">
        <v>0</v>
      </c>
      <c r="BE54" s="171">
        <v>0</v>
      </c>
      <c r="BF54" s="171">
        <v>0</v>
      </c>
      <c r="BG54" s="171">
        <v>0</v>
      </c>
      <c r="BH54" s="171">
        <v>0</v>
      </c>
      <c r="BI54" s="171">
        <v>46706</v>
      </c>
      <c r="BJ54" s="171"/>
      <c r="BK54" s="171">
        <f t="shared" si="3"/>
        <v>48574</v>
      </c>
      <c r="BL54" s="171">
        <v>0</v>
      </c>
      <c r="BM54" s="171">
        <v>0</v>
      </c>
      <c r="BN54" s="171">
        <v>0</v>
      </c>
      <c r="BO54" s="171">
        <v>0</v>
      </c>
      <c r="BP54" s="171">
        <v>0</v>
      </c>
      <c r="BQ54" s="171">
        <v>0</v>
      </c>
      <c r="BR54" s="171">
        <v>0</v>
      </c>
      <c r="BS54" s="171">
        <v>48574</v>
      </c>
      <c r="BT54" s="171"/>
      <c r="BU54" s="171">
        <f t="shared" si="4"/>
        <v>50517</v>
      </c>
      <c r="BV54" s="171">
        <v>0</v>
      </c>
      <c r="BW54" s="171">
        <v>0</v>
      </c>
      <c r="BX54" s="171">
        <v>0</v>
      </c>
      <c r="BY54" s="171">
        <v>0</v>
      </c>
      <c r="BZ54" s="171">
        <v>0</v>
      </c>
      <c r="CA54" s="171">
        <v>0</v>
      </c>
      <c r="CB54" s="171">
        <v>0</v>
      </c>
      <c r="CC54" s="171">
        <v>50517</v>
      </c>
      <c r="CD54" s="171"/>
      <c r="CE54" s="171"/>
      <c r="CF54" s="116"/>
      <c r="CG54" s="116"/>
      <c r="CH54" s="116"/>
      <c r="CI54" s="116"/>
      <c r="CJ54" s="116"/>
      <c r="CK54" s="116"/>
      <c r="CL54" s="116"/>
      <c r="CM54" s="116"/>
      <c r="CN54" s="116"/>
      <c r="CO54" s="116"/>
      <c r="CP54" s="116"/>
      <c r="CQ54" s="116"/>
      <c r="CR54" s="116"/>
      <c r="CS54" s="116"/>
      <c r="CT54" s="116"/>
      <c r="CU54" s="116"/>
      <c r="CV54" s="116"/>
      <c r="CW54" s="116"/>
      <c r="CX54" s="116"/>
      <c r="CY54" s="116"/>
      <c r="CZ54" s="116"/>
      <c r="DA54" s="116"/>
      <c r="DB54" s="116"/>
      <c r="DC54" s="116"/>
      <c r="DD54" s="116"/>
      <c r="DE54" s="116"/>
      <c r="DF54" s="116"/>
      <c r="DG54" s="116"/>
      <c r="DH54" s="116"/>
      <c r="DI54" s="116"/>
      <c r="DJ54" s="116"/>
      <c r="DK54" s="116"/>
      <c r="DL54" s="116"/>
      <c r="DM54" s="116"/>
      <c r="DN54" s="116"/>
      <c r="DO54" s="116"/>
      <c r="DP54" s="116"/>
      <c r="DQ54" s="116"/>
      <c r="DR54" s="116"/>
      <c r="DS54" s="116"/>
      <c r="DT54" s="116"/>
      <c r="DU54" s="116"/>
      <c r="DV54" s="116"/>
      <c r="DW54" s="116"/>
      <c r="DX54" s="116"/>
      <c r="DY54" s="116"/>
      <c r="DZ54" s="116"/>
      <c r="EA54" s="116"/>
      <c r="EB54" s="116"/>
      <c r="EC54" s="116"/>
      <c r="ED54" s="116"/>
      <c r="EE54" s="116"/>
      <c r="EF54" s="116"/>
      <c r="EG54" s="116"/>
      <c r="EH54" s="116"/>
      <c r="EI54" s="116"/>
      <c r="EJ54" s="116"/>
      <c r="EK54" s="116"/>
      <c r="EL54" s="116"/>
      <c r="EM54" s="116"/>
      <c r="EN54" s="116"/>
      <c r="EO54" s="116"/>
      <c r="EP54" s="116"/>
      <c r="EQ54" s="116"/>
      <c r="ER54" s="116"/>
      <c r="ES54" s="116"/>
      <c r="ET54" s="116"/>
      <c r="EU54" s="116"/>
      <c r="EV54" s="116"/>
      <c r="EW54" s="116"/>
      <c r="EX54" s="116"/>
      <c r="EY54" s="116"/>
      <c r="EZ54" s="116"/>
      <c r="FA54" s="116"/>
      <c r="FB54" s="116"/>
      <c r="FC54" s="116"/>
      <c r="FD54" s="116"/>
      <c r="FE54" s="116"/>
      <c r="FF54" s="116"/>
      <c r="FG54" s="116"/>
      <c r="FH54" s="116"/>
      <c r="FI54" s="116"/>
      <c r="FJ54" s="116"/>
      <c r="FK54" s="116"/>
      <c r="FL54" s="116"/>
      <c r="FM54" s="116"/>
      <c r="FN54" s="116"/>
      <c r="FO54" s="116"/>
      <c r="FP54" s="116"/>
      <c r="FQ54" s="116"/>
      <c r="FR54" s="116"/>
      <c r="FS54" s="116"/>
      <c r="FT54" s="116"/>
      <c r="FU54" s="116"/>
      <c r="FV54" s="116"/>
      <c r="FW54" s="116"/>
      <c r="FX54" s="116"/>
      <c r="FY54" s="116"/>
      <c r="FZ54" s="116"/>
      <c r="GA54" s="116"/>
      <c r="GB54" s="116"/>
      <c r="GC54" s="116"/>
      <c r="GD54" s="116"/>
      <c r="GE54" s="116"/>
      <c r="GF54" s="116"/>
      <c r="GG54" s="116"/>
      <c r="GH54" s="116"/>
      <c r="GI54" s="116"/>
      <c r="GJ54" s="116"/>
      <c r="GK54" s="116"/>
      <c r="GL54" s="116"/>
      <c r="GM54" s="116"/>
      <c r="GN54" s="116"/>
      <c r="GO54" s="116"/>
      <c r="GP54" s="116"/>
      <c r="GQ54" s="116"/>
      <c r="GR54" s="116"/>
      <c r="GS54" s="116"/>
      <c r="GT54" s="116"/>
      <c r="GU54" s="116"/>
      <c r="GV54" s="116"/>
      <c r="GW54" s="116"/>
      <c r="GX54" s="116"/>
      <c r="GY54" s="116"/>
      <c r="GZ54" s="116"/>
      <c r="HA54" s="116"/>
      <c r="HB54" s="116"/>
      <c r="HC54" s="116"/>
      <c r="HD54" s="116"/>
      <c r="HE54" s="116"/>
      <c r="HF54" s="116"/>
    </row>
    <row r="55" spans="2:214" ht="23.25" customHeight="1">
      <c r="B55" s="1094"/>
      <c r="C55" s="1059"/>
      <c r="D55" s="1104"/>
      <c r="E55" s="1101"/>
      <c r="F55" s="1203"/>
      <c r="G55" s="1211"/>
      <c r="H55" s="1078"/>
      <c r="I55" s="1243"/>
      <c r="J55" s="1246"/>
      <c r="K55" s="1246"/>
      <c r="L55" s="1246"/>
      <c r="M55" s="1246"/>
      <c r="N55" s="1246"/>
      <c r="O55" s="1246"/>
      <c r="P55" s="1252"/>
      <c r="Q55" s="457" t="s">
        <v>228</v>
      </c>
      <c r="R55" s="215" t="s">
        <v>300</v>
      </c>
      <c r="S55" s="172" t="s">
        <v>35</v>
      </c>
      <c r="T55" s="172">
        <v>2244106102</v>
      </c>
      <c r="U55" s="172">
        <v>49</v>
      </c>
      <c r="V55" s="172" t="s">
        <v>35</v>
      </c>
      <c r="W55" s="215" t="s">
        <v>300</v>
      </c>
      <c r="X55" s="215" t="s">
        <v>647</v>
      </c>
      <c r="Y55" s="172" t="s">
        <v>138</v>
      </c>
      <c r="Z55" s="724" t="s">
        <v>650</v>
      </c>
      <c r="AA55" s="642"/>
      <c r="AB55" s="172">
        <v>1</v>
      </c>
      <c r="AC55" s="853">
        <v>0.005</v>
      </c>
      <c r="AD55" s="790">
        <v>0.01</v>
      </c>
      <c r="AE55" s="172">
        <v>1</v>
      </c>
      <c r="AF55" s="172"/>
      <c r="AG55" s="172"/>
      <c r="AH55" s="172">
        <v>0</v>
      </c>
      <c r="AI55" s="172"/>
      <c r="AJ55" s="172"/>
      <c r="AK55" s="172">
        <v>1</v>
      </c>
      <c r="AL55" s="172"/>
      <c r="AM55" s="172"/>
      <c r="AN55" s="172">
        <v>1</v>
      </c>
      <c r="AO55" s="458"/>
      <c r="AP55" s="759">
        <f t="shared" si="0"/>
        <v>4416.525</v>
      </c>
      <c r="AQ55" s="758">
        <f t="shared" si="1"/>
        <v>416.525</v>
      </c>
      <c r="AR55" s="758">
        <v>0</v>
      </c>
      <c r="AS55" s="758">
        <v>0</v>
      </c>
      <c r="AT55" s="758">
        <v>0</v>
      </c>
      <c r="AU55" s="758">
        <v>0</v>
      </c>
      <c r="AV55" s="758">
        <v>0</v>
      </c>
      <c r="AW55" s="758">
        <v>0</v>
      </c>
      <c r="AX55" s="758">
        <v>0</v>
      </c>
      <c r="AY55" s="758">
        <v>416.525</v>
      </c>
      <c r="AZ55" s="171"/>
      <c r="BA55" s="171">
        <f t="shared" si="2"/>
        <v>0</v>
      </c>
      <c r="BB55" s="171">
        <v>0</v>
      </c>
      <c r="BC55" s="171">
        <v>0</v>
      </c>
      <c r="BD55" s="171">
        <v>0</v>
      </c>
      <c r="BE55" s="171">
        <v>0</v>
      </c>
      <c r="BF55" s="171">
        <v>0</v>
      </c>
      <c r="BG55" s="171">
        <v>0</v>
      </c>
      <c r="BH55" s="171">
        <v>0</v>
      </c>
      <c r="BI55" s="171">
        <v>0</v>
      </c>
      <c r="BJ55" s="171"/>
      <c r="BK55" s="171">
        <f t="shared" si="3"/>
        <v>2000</v>
      </c>
      <c r="BL55" s="171">
        <v>2000</v>
      </c>
      <c r="BM55" s="171">
        <v>0</v>
      </c>
      <c r="BN55" s="171">
        <v>0</v>
      </c>
      <c r="BO55" s="171">
        <v>0</v>
      </c>
      <c r="BP55" s="171">
        <v>0</v>
      </c>
      <c r="BQ55" s="171">
        <v>0</v>
      </c>
      <c r="BR55" s="171">
        <v>0</v>
      </c>
      <c r="BS55" s="171">
        <v>0</v>
      </c>
      <c r="BT55" s="171"/>
      <c r="BU55" s="171">
        <f t="shared" si="4"/>
        <v>2000</v>
      </c>
      <c r="BV55" s="171">
        <v>2000</v>
      </c>
      <c r="BW55" s="171">
        <v>0</v>
      </c>
      <c r="BX55" s="171">
        <v>0</v>
      </c>
      <c r="BY55" s="171">
        <v>0</v>
      </c>
      <c r="BZ55" s="171">
        <v>0</v>
      </c>
      <c r="CA55" s="171">
        <v>0</v>
      </c>
      <c r="CB55" s="171">
        <v>0</v>
      </c>
      <c r="CC55" s="171">
        <v>0</v>
      </c>
      <c r="CD55" s="171"/>
      <c r="CE55" s="171"/>
      <c r="CF55" s="116"/>
      <c r="CG55" s="116"/>
      <c r="CH55" s="116"/>
      <c r="CI55" s="116"/>
      <c r="CJ55" s="116"/>
      <c r="CK55" s="116"/>
      <c r="CL55" s="116"/>
      <c r="CM55" s="116"/>
      <c r="CN55" s="116"/>
      <c r="CO55" s="116"/>
      <c r="CP55" s="116"/>
      <c r="CQ55" s="116"/>
      <c r="CR55" s="116"/>
      <c r="CS55" s="116"/>
      <c r="CT55" s="116"/>
      <c r="CU55" s="116"/>
      <c r="CV55" s="116"/>
      <c r="CW55" s="116"/>
      <c r="CX55" s="116"/>
      <c r="CY55" s="116"/>
      <c r="CZ55" s="116"/>
      <c r="DA55" s="116"/>
      <c r="DB55" s="116"/>
      <c r="DC55" s="116"/>
      <c r="DD55" s="116"/>
      <c r="DE55" s="116"/>
      <c r="DF55" s="116"/>
      <c r="DG55" s="116"/>
      <c r="DH55" s="116"/>
      <c r="DI55" s="116"/>
      <c r="DJ55" s="116"/>
      <c r="DK55" s="116"/>
      <c r="DL55" s="116"/>
      <c r="DM55" s="116"/>
      <c r="DN55" s="116"/>
      <c r="DO55" s="116"/>
      <c r="DP55" s="116"/>
      <c r="DQ55" s="116"/>
      <c r="DR55" s="116"/>
      <c r="DS55" s="116"/>
      <c r="DT55" s="116"/>
      <c r="DU55" s="116"/>
      <c r="DV55" s="116"/>
      <c r="DW55" s="116"/>
      <c r="DX55" s="116"/>
      <c r="DY55" s="116"/>
      <c r="DZ55" s="116"/>
      <c r="EA55" s="116"/>
      <c r="EB55" s="116"/>
      <c r="EC55" s="116"/>
      <c r="ED55" s="116"/>
      <c r="EE55" s="116"/>
      <c r="EF55" s="116"/>
      <c r="EG55" s="116"/>
      <c r="EH55" s="116"/>
      <c r="EI55" s="116"/>
      <c r="EJ55" s="116"/>
      <c r="EK55" s="116"/>
      <c r="EL55" s="116"/>
      <c r="EM55" s="116"/>
      <c r="EN55" s="116"/>
      <c r="EO55" s="116"/>
      <c r="EP55" s="116"/>
      <c r="EQ55" s="116"/>
      <c r="ER55" s="116"/>
      <c r="ES55" s="116"/>
      <c r="ET55" s="116"/>
      <c r="EU55" s="116"/>
      <c r="EV55" s="116"/>
      <c r="EW55" s="116"/>
      <c r="EX55" s="116"/>
      <c r="EY55" s="116"/>
      <c r="EZ55" s="116"/>
      <c r="FA55" s="116"/>
      <c r="FB55" s="116"/>
      <c r="FC55" s="116"/>
      <c r="FD55" s="116"/>
      <c r="FE55" s="116"/>
      <c r="FF55" s="116"/>
      <c r="FG55" s="116"/>
      <c r="FH55" s="116"/>
      <c r="FI55" s="116"/>
      <c r="FJ55" s="116"/>
      <c r="FK55" s="116"/>
      <c r="FL55" s="116"/>
      <c r="FM55" s="116"/>
      <c r="FN55" s="116"/>
      <c r="FO55" s="116"/>
      <c r="FP55" s="116"/>
      <c r="FQ55" s="116"/>
      <c r="FR55" s="116"/>
      <c r="FS55" s="116"/>
      <c r="FT55" s="116"/>
      <c r="FU55" s="116"/>
      <c r="FV55" s="116"/>
      <c r="FW55" s="116"/>
      <c r="FX55" s="116"/>
      <c r="FY55" s="116"/>
      <c r="FZ55" s="116"/>
      <c r="GA55" s="116"/>
      <c r="GB55" s="116"/>
      <c r="GC55" s="116"/>
      <c r="GD55" s="116"/>
      <c r="GE55" s="116"/>
      <c r="GF55" s="116"/>
      <c r="GG55" s="116"/>
      <c r="GH55" s="116"/>
      <c r="GI55" s="116"/>
      <c r="GJ55" s="116"/>
      <c r="GK55" s="116"/>
      <c r="GL55" s="116"/>
      <c r="GM55" s="116"/>
      <c r="GN55" s="116"/>
      <c r="GO55" s="116"/>
      <c r="GP55" s="116"/>
      <c r="GQ55" s="116"/>
      <c r="GR55" s="116"/>
      <c r="GS55" s="116"/>
      <c r="GT55" s="116"/>
      <c r="GU55" s="116"/>
      <c r="GV55" s="116"/>
      <c r="GW55" s="116"/>
      <c r="GX55" s="116"/>
      <c r="GY55" s="116"/>
      <c r="GZ55" s="116"/>
      <c r="HA55" s="116"/>
      <c r="HB55" s="116"/>
      <c r="HC55" s="116"/>
      <c r="HD55" s="116"/>
      <c r="HE55" s="116"/>
      <c r="HF55" s="116"/>
    </row>
    <row r="56" spans="2:214" ht="23.25" customHeight="1">
      <c r="B56" s="1094"/>
      <c r="C56" s="1059"/>
      <c r="D56" s="1104"/>
      <c r="E56" s="1101"/>
      <c r="F56" s="1203"/>
      <c r="G56" s="1211"/>
      <c r="H56" s="1078"/>
      <c r="I56" s="1243"/>
      <c r="J56" s="1246"/>
      <c r="K56" s="1246"/>
      <c r="L56" s="1246"/>
      <c r="M56" s="1246"/>
      <c r="N56" s="1246"/>
      <c r="O56" s="1246"/>
      <c r="P56" s="1252"/>
      <c r="Q56" s="457" t="s">
        <v>229</v>
      </c>
      <c r="R56" s="215" t="s">
        <v>301</v>
      </c>
      <c r="S56" s="172" t="s">
        <v>40</v>
      </c>
      <c r="T56" s="172">
        <v>2244106103</v>
      </c>
      <c r="U56" s="172">
        <v>50</v>
      </c>
      <c r="V56" s="172" t="s">
        <v>40</v>
      </c>
      <c r="W56" s="215" t="s">
        <v>301</v>
      </c>
      <c r="X56" s="215" t="s">
        <v>653</v>
      </c>
      <c r="Y56" s="172" t="s">
        <v>138</v>
      </c>
      <c r="Z56" s="724" t="s">
        <v>650</v>
      </c>
      <c r="AA56" s="642"/>
      <c r="AB56" s="172">
        <v>1</v>
      </c>
      <c r="AC56" s="790">
        <v>0.01</v>
      </c>
      <c r="AD56" s="790">
        <v>0.01</v>
      </c>
      <c r="AE56" s="172">
        <v>1</v>
      </c>
      <c r="AF56" s="172"/>
      <c r="AG56" s="172"/>
      <c r="AH56" s="172">
        <v>1</v>
      </c>
      <c r="AI56" s="172"/>
      <c r="AJ56" s="172"/>
      <c r="AK56" s="172">
        <v>1</v>
      </c>
      <c r="AL56" s="172"/>
      <c r="AM56" s="172"/>
      <c r="AN56" s="172">
        <v>1</v>
      </c>
      <c r="AO56" s="458"/>
      <c r="AP56" s="170">
        <f t="shared" si="0"/>
        <v>19500</v>
      </c>
      <c r="AQ56" s="171">
        <f t="shared" si="1"/>
        <v>2500</v>
      </c>
      <c r="AR56" s="171">
        <v>2500</v>
      </c>
      <c r="AS56" s="171">
        <v>0</v>
      </c>
      <c r="AT56" s="171">
        <v>0</v>
      </c>
      <c r="AU56" s="171">
        <v>0</v>
      </c>
      <c r="AV56" s="171">
        <v>0</v>
      </c>
      <c r="AW56" s="171">
        <v>0</v>
      </c>
      <c r="AX56" s="171">
        <v>0</v>
      </c>
      <c r="AY56" s="171">
        <v>0</v>
      </c>
      <c r="AZ56" s="171"/>
      <c r="BA56" s="171">
        <f t="shared" si="2"/>
        <v>5000</v>
      </c>
      <c r="BB56" s="171">
        <v>0</v>
      </c>
      <c r="BC56" s="171">
        <v>0</v>
      </c>
      <c r="BD56" s="171">
        <v>5000</v>
      </c>
      <c r="BE56" s="171">
        <v>0</v>
      </c>
      <c r="BF56" s="171">
        <v>0</v>
      </c>
      <c r="BG56" s="171">
        <v>0</v>
      </c>
      <c r="BH56" s="171">
        <v>0</v>
      </c>
      <c r="BI56" s="171">
        <v>0</v>
      </c>
      <c r="BJ56" s="171"/>
      <c r="BK56" s="171">
        <f t="shared" si="3"/>
        <v>5000</v>
      </c>
      <c r="BL56" s="171">
        <v>5000</v>
      </c>
      <c r="BM56" s="171">
        <v>0</v>
      </c>
      <c r="BN56" s="171">
        <v>0</v>
      </c>
      <c r="BO56" s="171">
        <v>0</v>
      </c>
      <c r="BP56" s="171">
        <v>0</v>
      </c>
      <c r="BQ56" s="171">
        <v>0</v>
      </c>
      <c r="BR56" s="171">
        <v>0</v>
      </c>
      <c r="BS56" s="171">
        <v>0</v>
      </c>
      <c r="BT56" s="171"/>
      <c r="BU56" s="171">
        <f t="shared" si="4"/>
        <v>7000</v>
      </c>
      <c r="BV56" s="171">
        <v>2000</v>
      </c>
      <c r="BW56" s="171">
        <v>0</v>
      </c>
      <c r="BX56" s="171">
        <v>5000</v>
      </c>
      <c r="BY56" s="171">
        <v>0</v>
      </c>
      <c r="BZ56" s="171">
        <v>0</v>
      </c>
      <c r="CA56" s="171">
        <v>0</v>
      </c>
      <c r="CB56" s="171">
        <v>0</v>
      </c>
      <c r="CC56" s="171">
        <v>0</v>
      </c>
      <c r="CD56" s="171"/>
      <c r="CE56" s="171"/>
      <c r="CF56" s="116"/>
      <c r="CG56" s="116"/>
      <c r="CH56" s="116"/>
      <c r="CI56" s="116"/>
      <c r="CJ56" s="116"/>
      <c r="CK56" s="116"/>
      <c r="CL56" s="116"/>
      <c r="CM56" s="116"/>
      <c r="CN56" s="116"/>
      <c r="CO56" s="116"/>
      <c r="CP56" s="116"/>
      <c r="CQ56" s="116"/>
      <c r="CR56" s="116"/>
      <c r="CS56" s="116"/>
      <c r="CT56" s="116"/>
      <c r="CU56" s="116"/>
      <c r="CV56" s="116"/>
      <c r="CW56" s="116"/>
      <c r="CX56" s="116"/>
      <c r="CY56" s="116"/>
      <c r="CZ56" s="116"/>
      <c r="DA56" s="116"/>
      <c r="DB56" s="116"/>
      <c r="DC56" s="116"/>
      <c r="DD56" s="116"/>
      <c r="DE56" s="116"/>
      <c r="DF56" s="116"/>
      <c r="DG56" s="116"/>
      <c r="DH56" s="116"/>
      <c r="DI56" s="116"/>
      <c r="DJ56" s="116"/>
      <c r="DK56" s="116"/>
      <c r="DL56" s="116"/>
      <c r="DM56" s="116"/>
      <c r="DN56" s="116"/>
      <c r="DO56" s="116"/>
      <c r="DP56" s="116"/>
      <c r="DQ56" s="116"/>
      <c r="DR56" s="116"/>
      <c r="DS56" s="116"/>
      <c r="DT56" s="116"/>
      <c r="DU56" s="116"/>
      <c r="DV56" s="116"/>
      <c r="DW56" s="116"/>
      <c r="DX56" s="116"/>
      <c r="DY56" s="116"/>
      <c r="DZ56" s="116"/>
      <c r="EA56" s="116"/>
      <c r="EB56" s="116"/>
      <c r="EC56" s="116"/>
      <c r="ED56" s="116"/>
      <c r="EE56" s="116"/>
      <c r="EF56" s="116"/>
      <c r="EG56" s="116"/>
      <c r="EH56" s="116"/>
      <c r="EI56" s="116"/>
      <c r="EJ56" s="116"/>
      <c r="EK56" s="116"/>
      <c r="EL56" s="116"/>
      <c r="EM56" s="116"/>
      <c r="EN56" s="116"/>
      <c r="EO56" s="116"/>
      <c r="EP56" s="116"/>
      <c r="EQ56" s="116"/>
      <c r="ER56" s="116"/>
      <c r="ES56" s="116"/>
      <c r="ET56" s="116"/>
      <c r="EU56" s="116"/>
      <c r="EV56" s="116"/>
      <c r="EW56" s="116"/>
      <c r="EX56" s="116"/>
      <c r="EY56" s="116"/>
      <c r="EZ56" s="116"/>
      <c r="FA56" s="116"/>
      <c r="FB56" s="116"/>
      <c r="FC56" s="116"/>
      <c r="FD56" s="116"/>
      <c r="FE56" s="116"/>
      <c r="FF56" s="116"/>
      <c r="FG56" s="116"/>
      <c r="FH56" s="116"/>
      <c r="FI56" s="116"/>
      <c r="FJ56" s="116"/>
      <c r="FK56" s="116"/>
      <c r="FL56" s="116"/>
      <c r="FM56" s="116"/>
      <c r="FN56" s="116"/>
      <c r="FO56" s="116"/>
      <c r="FP56" s="116"/>
      <c r="FQ56" s="116"/>
      <c r="FR56" s="116"/>
      <c r="FS56" s="116"/>
      <c r="FT56" s="116"/>
      <c r="FU56" s="116"/>
      <c r="FV56" s="116"/>
      <c r="FW56" s="116"/>
      <c r="FX56" s="116"/>
      <c r="FY56" s="116"/>
      <c r="FZ56" s="116"/>
      <c r="GA56" s="116"/>
      <c r="GB56" s="116"/>
      <c r="GC56" s="116"/>
      <c r="GD56" s="116"/>
      <c r="GE56" s="116"/>
      <c r="GF56" s="116"/>
      <c r="GG56" s="116"/>
      <c r="GH56" s="116"/>
      <c r="GI56" s="116"/>
      <c r="GJ56" s="116"/>
      <c r="GK56" s="116"/>
      <c r="GL56" s="116"/>
      <c r="GM56" s="116"/>
      <c r="GN56" s="116"/>
      <c r="GO56" s="116"/>
      <c r="GP56" s="116"/>
      <c r="GQ56" s="116"/>
      <c r="GR56" s="116"/>
      <c r="GS56" s="116"/>
      <c r="GT56" s="116"/>
      <c r="GU56" s="116"/>
      <c r="GV56" s="116"/>
      <c r="GW56" s="116"/>
      <c r="GX56" s="116"/>
      <c r="GY56" s="116"/>
      <c r="GZ56" s="116"/>
      <c r="HA56" s="116"/>
      <c r="HB56" s="116"/>
      <c r="HC56" s="116"/>
      <c r="HD56" s="116"/>
      <c r="HE56" s="116"/>
      <c r="HF56" s="116"/>
    </row>
    <row r="57" spans="2:214" ht="23.25" customHeight="1" thickBot="1">
      <c r="B57" s="1094"/>
      <c r="C57" s="1059"/>
      <c r="D57" s="1104"/>
      <c r="E57" s="1101"/>
      <c r="F57" s="1203"/>
      <c r="G57" s="1212"/>
      <c r="H57" s="1078"/>
      <c r="I57" s="1244"/>
      <c r="J57" s="1247"/>
      <c r="K57" s="1247"/>
      <c r="L57" s="1247"/>
      <c r="M57" s="1247"/>
      <c r="N57" s="1247"/>
      <c r="O57" s="1247"/>
      <c r="P57" s="1253"/>
      <c r="Q57" s="459" t="s">
        <v>230</v>
      </c>
      <c r="R57" s="460" t="s">
        <v>302</v>
      </c>
      <c r="S57" s="461" t="s">
        <v>40</v>
      </c>
      <c r="T57" s="461">
        <v>2244106104</v>
      </c>
      <c r="U57" s="461">
        <v>51</v>
      </c>
      <c r="V57" s="461" t="s">
        <v>40</v>
      </c>
      <c r="W57" s="460" t="s">
        <v>302</v>
      </c>
      <c r="X57" s="460" t="s">
        <v>654</v>
      </c>
      <c r="Y57" s="461" t="s">
        <v>70</v>
      </c>
      <c r="Z57" s="725" t="s">
        <v>651</v>
      </c>
      <c r="AA57" s="643">
        <v>0</v>
      </c>
      <c r="AB57" s="461">
        <v>50</v>
      </c>
      <c r="AC57" s="791">
        <v>0.01</v>
      </c>
      <c r="AD57" s="791">
        <v>0</v>
      </c>
      <c r="AE57" s="461">
        <v>0</v>
      </c>
      <c r="AF57" s="461"/>
      <c r="AG57" s="461"/>
      <c r="AH57" s="461">
        <v>10</v>
      </c>
      <c r="AI57" s="461"/>
      <c r="AJ57" s="461"/>
      <c r="AK57" s="461">
        <v>30</v>
      </c>
      <c r="AL57" s="461"/>
      <c r="AM57" s="461"/>
      <c r="AN57" s="461">
        <v>50</v>
      </c>
      <c r="AO57" s="462"/>
      <c r="AP57" s="170">
        <f t="shared" si="0"/>
        <v>12000</v>
      </c>
      <c r="AQ57" s="171">
        <f t="shared" si="1"/>
        <v>0</v>
      </c>
      <c r="AR57" s="171">
        <v>0</v>
      </c>
      <c r="AS57" s="171">
        <v>0</v>
      </c>
      <c r="AT57" s="171">
        <v>0</v>
      </c>
      <c r="AU57" s="171">
        <v>0</v>
      </c>
      <c r="AV57" s="171">
        <v>0</v>
      </c>
      <c r="AW57" s="171">
        <v>0</v>
      </c>
      <c r="AX57" s="171">
        <v>0</v>
      </c>
      <c r="AY57" s="171">
        <v>0</v>
      </c>
      <c r="AZ57" s="171"/>
      <c r="BA57" s="171">
        <f t="shared" si="2"/>
        <v>5000</v>
      </c>
      <c r="BB57" s="171">
        <v>0</v>
      </c>
      <c r="BC57" s="171">
        <v>0</v>
      </c>
      <c r="BD57" s="171">
        <v>5000</v>
      </c>
      <c r="BE57" s="171">
        <v>0</v>
      </c>
      <c r="BF57" s="171">
        <v>0</v>
      </c>
      <c r="BG57" s="171">
        <v>0</v>
      </c>
      <c r="BH57" s="171">
        <v>0</v>
      </c>
      <c r="BI57" s="171">
        <v>0</v>
      </c>
      <c r="BJ57" s="171"/>
      <c r="BK57" s="171">
        <f t="shared" si="3"/>
        <v>1000</v>
      </c>
      <c r="BL57" s="171">
        <v>1000</v>
      </c>
      <c r="BM57" s="171">
        <v>0</v>
      </c>
      <c r="BN57" s="171">
        <v>0</v>
      </c>
      <c r="BO57" s="171">
        <v>0</v>
      </c>
      <c r="BP57" s="171">
        <v>0</v>
      </c>
      <c r="BQ57" s="171">
        <v>0</v>
      </c>
      <c r="BR57" s="171">
        <v>0</v>
      </c>
      <c r="BS57" s="171">
        <v>0</v>
      </c>
      <c r="BT57" s="171"/>
      <c r="BU57" s="171">
        <f t="shared" si="4"/>
        <v>6000</v>
      </c>
      <c r="BV57" s="171">
        <v>0</v>
      </c>
      <c r="BW57" s="171">
        <v>0</v>
      </c>
      <c r="BX57" s="171">
        <v>6000</v>
      </c>
      <c r="BY57" s="171">
        <v>0</v>
      </c>
      <c r="BZ57" s="171">
        <v>0</v>
      </c>
      <c r="CA57" s="171">
        <v>0</v>
      </c>
      <c r="CB57" s="171">
        <v>0</v>
      </c>
      <c r="CC57" s="171">
        <v>0</v>
      </c>
      <c r="CD57" s="171"/>
      <c r="CE57" s="171"/>
      <c r="CF57" s="116"/>
      <c r="CG57" s="116"/>
      <c r="CH57" s="116"/>
      <c r="CI57" s="116"/>
      <c r="CJ57" s="116"/>
      <c r="CK57" s="116"/>
      <c r="CL57" s="116"/>
      <c r="CM57" s="116"/>
      <c r="CN57" s="116"/>
      <c r="CO57" s="116"/>
      <c r="CP57" s="116"/>
      <c r="CQ57" s="116"/>
      <c r="CR57" s="116"/>
      <c r="CS57" s="116"/>
      <c r="CT57" s="116"/>
      <c r="CU57" s="116"/>
      <c r="CV57" s="116"/>
      <c r="CW57" s="116"/>
      <c r="CX57" s="116"/>
      <c r="CY57" s="116"/>
      <c r="CZ57" s="116"/>
      <c r="DA57" s="116"/>
      <c r="DB57" s="116"/>
      <c r="DC57" s="116"/>
      <c r="DD57" s="116"/>
      <c r="DE57" s="116"/>
      <c r="DF57" s="116"/>
      <c r="DG57" s="116"/>
      <c r="DH57" s="116"/>
      <c r="DI57" s="116"/>
      <c r="DJ57" s="116"/>
      <c r="DK57" s="116"/>
      <c r="DL57" s="116"/>
      <c r="DM57" s="116"/>
      <c r="DN57" s="116"/>
      <c r="DO57" s="116"/>
      <c r="DP57" s="116"/>
      <c r="DQ57" s="116"/>
      <c r="DR57" s="116"/>
      <c r="DS57" s="116"/>
      <c r="DT57" s="116"/>
      <c r="DU57" s="116"/>
      <c r="DV57" s="116"/>
      <c r="DW57" s="116"/>
      <c r="DX57" s="116"/>
      <c r="DY57" s="116"/>
      <c r="DZ57" s="116"/>
      <c r="EA57" s="116"/>
      <c r="EB57" s="116"/>
      <c r="EC57" s="116"/>
      <c r="ED57" s="116"/>
      <c r="EE57" s="116"/>
      <c r="EF57" s="116"/>
      <c r="EG57" s="116"/>
      <c r="EH57" s="116"/>
      <c r="EI57" s="116"/>
      <c r="EJ57" s="116"/>
      <c r="EK57" s="116"/>
      <c r="EL57" s="116"/>
      <c r="EM57" s="116"/>
      <c r="EN57" s="116"/>
      <c r="EO57" s="116"/>
      <c r="EP57" s="116"/>
      <c r="EQ57" s="116"/>
      <c r="ER57" s="116"/>
      <c r="ES57" s="116"/>
      <c r="ET57" s="116"/>
      <c r="EU57" s="116"/>
      <c r="EV57" s="116"/>
      <c r="EW57" s="116"/>
      <c r="EX57" s="116"/>
      <c r="EY57" s="116"/>
      <c r="EZ57" s="116"/>
      <c r="FA57" s="116"/>
      <c r="FB57" s="116"/>
      <c r="FC57" s="116"/>
      <c r="FD57" s="116"/>
      <c r="FE57" s="116"/>
      <c r="FF57" s="116"/>
      <c r="FG57" s="116"/>
      <c r="FH57" s="116"/>
      <c r="FI57" s="116"/>
      <c r="FJ57" s="116"/>
      <c r="FK57" s="116"/>
      <c r="FL57" s="116"/>
      <c r="FM57" s="116"/>
      <c r="FN57" s="116"/>
      <c r="FO57" s="116"/>
      <c r="FP57" s="116"/>
      <c r="FQ57" s="116"/>
      <c r="FR57" s="116"/>
      <c r="FS57" s="116"/>
      <c r="FT57" s="116"/>
      <c r="FU57" s="116"/>
      <c r="FV57" s="116"/>
      <c r="FW57" s="116"/>
      <c r="FX57" s="116"/>
      <c r="FY57" s="116"/>
      <c r="FZ57" s="116"/>
      <c r="GA57" s="116"/>
      <c r="GB57" s="116"/>
      <c r="GC57" s="116"/>
      <c r="GD57" s="116"/>
      <c r="GE57" s="116"/>
      <c r="GF57" s="116"/>
      <c r="GG57" s="116"/>
      <c r="GH57" s="116"/>
      <c r="GI57" s="116"/>
      <c r="GJ57" s="116"/>
      <c r="GK57" s="116"/>
      <c r="GL57" s="116"/>
      <c r="GM57" s="116"/>
      <c r="GN57" s="116"/>
      <c r="GO57" s="116"/>
      <c r="GP57" s="116"/>
      <c r="GQ57" s="116"/>
      <c r="GR57" s="116"/>
      <c r="GS57" s="116"/>
      <c r="GT57" s="116"/>
      <c r="GU57" s="116"/>
      <c r="GV57" s="116"/>
      <c r="GW57" s="116"/>
      <c r="GX57" s="116"/>
      <c r="GY57" s="116"/>
      <c r="GZ57" s="116"/>
      <c r="HA57" s="116"/>
      <c r="HB57" s="116"/>
      <c r="HC57" s="116"/>
      <c r="HD57" s="116"/>
      <c r="HE57" s="116"/>
      <c r="HF57" s="116"/>
    </row>
    <row r="58" spans="2:214" ht="23.25" customHeight="1">
      <c r="B58" s="1094"/>
      <c r="C58" s="1059"/>
      <c r="D58" s="1104"/>
      <c r="E58" s="1101"/>
      <c r="F58" s="1204"/>
      <c r="G58" s="1080" t="s">
        <v>231</v>
      </c>
      <c r="H58" s="1078"/>
      <c r="I58" s="1225">
        <v>12</v>
      </c>
      <c r="J58" s="1254" t="s">
        <v>637</v>
      </c>
      <c r="K58" s="1254" t="s">
        <v>638</v>
      </c>
      <c r="L58" s="1254"/>
      <c r="M58" s="1254">
        <v>100</v>
      </c>
      <c r="N58" s="1254"/>
      <c r="O58" s="1254">
        <v>50</v>
      </c>
      <c r="P58" s="1257">
        <v>100</v>
      </c>
      <c r="Q58" s="463" t="s">
        <v>232</v>
      </c>
      <c r="R58" s="464" t="s">
        <v>303</v>
      </c>
      <c r="S58" s="465" t="s">
        <v>37</v>
      </c>
      <c r="T58" s="465">
        <v>2244107101</v>
      </c>
      <c r="U58" s="465">
        <v>52</v>
      </c>
      <c r="V58" s="465" t="s">
        <v>37</v>
      </c>
      <c r="W58" s="464" t="s">
        <v>303</v>
      </c>
      <c r="X58" s="755" t="s">
        <v>655</v>
      </c>
      <c r="Y58" s="465" t="s">
        <v>70</v>
      </c>
      <c r="Z58" s="726" t="s">
        <v>656</v>
      </c>
      <c r="AA58" s="463"/>
      <c r="AB58" s="465">
        <v>100</v>
      </c>
      <c r="AC58" s="823">
        <v>0.005</v>
      </c>
      <c r="AD58" s="823">
        <v>0.005</v>
      </c>
      <c r="AE58" s="465">
        <v>15</v>
      </c>
      <c r="AF58" s="465"/>
      <c r="AG58" s="465"/>
      <c r="AH58" s="465">
        <v>50</v>
      </c>
      <c r="AI58" s="465"/>
      <c r="AJ58" s="465"/>
      <c r="AK58" s="465">
        <v>75</v>
      </c>
      <c r="AL58" s="465"/>
      <c r="AM58" s="465"/>
      <c r="AN58" s="465">
        <v>100</v>
      </c>
      <c r="AO58" s="678"/>
      <c r="AP58" s="173">
        <f t="shared" si="0"/>
        <v>2000</v>
      </c>
      <c r="AQ58" s="174">
        <f t="shared" si="1"/>
        <v>500</v>
      </c>
      <c r="AR58" s="174">
        <v>0</v>
      </c>
      <c r="AS58" s="174">
        <v>0</v>
      </c>
      <c r="AT58" s="174">
        <v>500</v>
      </c>
      <c r="AU58" s="174">
        <v>0</v>
      </c>
      <c r="AV58" s="174">
        <v>0</v>
      </c>
      <c r="AW58" s="174">
        <v>0</v>
      </c>
      <c r="AX58" s="174">
        <v>0</v>
      </c>
      <c r="AY58" s="174">
        <v>0</v>
      </c>
      <c r="AZ58" s="174"/>
      <c r="BA58" s="174">
        <f t="shared" si="2"/>
        <v>500</v>
      </c>
      <c r="BB58" s="174">
        <v>0</v>
      </c>
      <c r="BC58" s="174">
        <v>0</v>
      </c>
      <c r="BD58" s="174">
        <v>500</v>
      </c>
      <c r="BE58" s="174">
        <v>0</v>
      </c>
      <c r="BF58" s="174">
        <v>0</v>
      </c>
      <c r="BG58" s="174">
        <v>0</v>
      </c>
      <c r="BH58" s="174">
        <v>0</v>
      </c>
      <c r="BI58" s="174">
        <v>0</v>
      </c>
      <c r="BJ58" s="174"/>
      <c r="BK58" s="174">
        <f t="shared" si="3"/>
        <v>500</v>
      </c>
      <c r="BL58" s="174">
        <v>500</v>
      </c>
      <c r="BM58" s="174">
        <v>0</v>
      </c>
      <c r="BN58" s="174">
        <v>0</v>
      </c>
      <c r="BO58" s="174">
        <v>0</v>
      </c>
      <c r="BP58" s="174">
        <v>0</v>
      </c>
      <c r="BQ58" s="174">
        <v>0</v>
      </c>
      <c r="BR58" s="174">
        <v>0</v>
      </c>
      <c r="BS58" s="174">
        <v>0</v>
      </c>
      <c r="BT58" s="174"/>
      <c r="BU58" s="174">
        <f t="shared" si="4"/>
        <v>500</v>
      </c>
      <c r="BV58" s="174">
        <v>500</v>
      </c>
      <c r="BW58" s="174">
        <v>0</v>
      </c>
      <c r="BX58" s="174">
        <v>0</v>
      </c>
      <c r="BY58" s="174">
        <v>0</v>
      </c>
      <c r="BZ58" s="174">
        <v>0</v>
      </c>
      <c r="CA58" s="174">
        <v>0</v>
      </c>
      <c r="CB58" s="174">
        <v>0</v>
      </c>
      <c r="CC58" s="174">
        <v>0</v>
      </c>
      <c r="CD58" s="174"/>
      <c r="CE58" s="174"/>
      <c r="CF58" s="116"/>
      <c r="CG58" s="116"/>
      <c r="CH58" s="116"/>
      <c r="CI58" s="116"/>
      <c r="CJ58" s="116"/>
      <c r="CK58" s="116"/>
      <c r="CL58" s="116"/>
      <c r="CM58" s="116"/>
      <c r="CN58" s="116"/>
      <c r="CO58" s="116"/>
      <c r="CP58" s="116"/>
      <c r="CQ58" s="116"/>
      <c r="CR58" s="116"/>
      <c r="CS58" s="116"/>
      <c r="CT58" s="116"/>
      <c r="CU58" s="116"/>
      <c r="CV58" s="116"/>
      <c r="CW58" s="116"/>
      <c r="CX58" s="116"/>
      <c r="CY58" s="116"/>
      <c r="CZ58" s="116"/>
      <c r="DA58" s="116"/>
      <c r="DB58" s="116"/>
      <c r="DC58" s="116"/>
      <c r="DD58" s="116"/>
      <c r="DE58" s="116"/>
      <c r="DF58" s="116"/>
      <c r="DG58" s="116"/>
      <c r="DH58" s="116"/>
      <c r="DI58" s="116"/>
      <c r="DJ58" s="116"/>
      <c r="DK58" s="116"/>
      <c r="DL58" s="116"/>
      <c r="DM58" s="116"/>
      <c r="DN58" s="116"/>
      <c r="DO58" s="116"/>
      <c r="DP58" s="116"/>
      <c r="DQ58" s="116"/>
      <c r="DR58" s="116"/>
      <c r="DS58" s="116"/>
      <c r="DT58" s="116"/>
      <c r="DU58" s="116"/>
      <c r="DV58" s="116"/>
      <c r="DW58" s="116"/>
      <c r="DX58" s="116"/>
      <c r="DY58" s="116"/>
      <c r="DZ58" s="116"/>
      <c r="EA58" s="116"/>
      <c r="EB58" s="116"/>
      <c r="EC58" s="116"/>
      <c r="ED58" s="116"/>
      <c r="EE58" s="116"/>
      <c r="EF58" s="116"/>
      <c r="EG58" s="116"/>
      <c r="EH58" s="116"/>
      <c r="EI58" s="116"/>
      <c r="EJ58" s="116"/>
      <c r="EK58" s="116"/>
      <c r="EL58" s="116"/>
      <c r="EM58" s="116"/>
      <c r="EN58" s="116"/>
      <c r="EO58" s="116"/>
      <c r="EP58" s="116"/>
      <c r="EQ58" s="116"/>
      <c r="ER58" s="116"/>
      <c r="ES58" s="116"/>
      <c r="ET58" s="116"/>
      <c r="EU58" s="116"/>
      <c r="EV58" s="116"/>
      <c r="EW58" s="116"/>
      <c r="EX58" s="116"/>
      <c r="EY58" s="116"/>
      <c r="EZ58" s="116"/>
      <c r="FA58" s="116"/>
      <c r="FB58" s="116"/>
      <c r="FC58" s="116"/>
      <c r="FD58" s="116"/>
      <c r="FE58" s="116"/>
      <c r="FF58" s="116"/>
      <c r="FG58" s="116"/>
      <c r="FH58" s="116"/>
      <c r="FI58" s="116"/>
      <c r="FJ58" s="116"/>
      <c r="FK58" s="116"/>
      <c r="FL58" s="116"/>
      <c r="FM58" s="116"/>
      <c r="FN58" s="116"/>
      <c r="FO58" s="116"/>
      <c r="FP58" s="116"/>
      <c r="FQ58" s="116"/>
      <c r="FR58" s="116"/>
      <c r="FS58" s="116"/>
      <c r="FT58" s="116"/>
      <c r="FU58" s="116"/>
      <c r="FV58" s="116"/>
      <c r="FW58" s="116"/>
      <c r="FX58" s="116"/>
      <c r="FY58" s="116"/>
      <c r="FZ58" s="116"/>
      <c r="GA58" s="116"/>
      <c r="GB58" s="116"/>
      <c r="GC58" s="116"/>
      <c r="GD58" s="116"/>
      <c r="GE58" s="116"/>
      <c r="GF58" s="116"/>
      <c r="GG58" s="116"/>
      <c r="GH58" s="116"/>
      <c r="GI58" s="116"/>
      <c r="GJ58" s="116"/>
      <c r="GK58" s="116"/>
      <c r="GL58" s="116"/>
      <c r="GM58" s="116"/>
      <c r="GN58" s="116"/>
      <c r="GO58" s="116"/>
      <c r="GP58" s="116"/>
      <c r="GQ58" s="116"/>
      <c r="GR58" s="116"/>
      <c r="GS58" s="116"/>
      <c r="GT58" s="116"/>
      <c r="GU58" s="116"/>
      <c r="GV58" s="116"/>
      <c r="GW58" s="116"/>
      <c r="GX58" s="116"/>
      <c r="GY58" s="116"/>
      <c r="GZ58" s="116"/>
      <c r="HA58" s="116"/>
      <c r="HB58" s="116"/>
      <c r="HC58" s="116"/>
      <c r="HD58" s="116"/>
      <c r="HE58" s="116"/>
      <c r="HF58" s="116"/>
    </row>
    <row r="59" spans="2:214" ht="23.25" customHeight="1">
      <c r="B59" s="1094"/>
      <c r="C59" s="1059"/>
      <c r="D59" s="1104"/>
      <c r="E59" s="1101"/>
      <c r="F59" s="1205"/>
      <c r="G59" s="1080"/>
      <c r="H59" s="1078"/>
      <c r="I59" s="1226"/>
      <c r="J59" s="1255"/>
      <c r="K59" s="1255"/>
      <c r="L59" s="1255"/>
      <c r="M59" s="1255"/>
      <c r="N59" s="1255"/>
      <c r="O59" s="1255"/>
      <c r="P59" s="1258"/>
      <c r="Q59" s="466" t="s">
        <v>233</v>
      </c>
      <c r="R59" s="216" t="s">
        <v>304</v>
      </c>
      <c r="S59" s="175" t="s">
        <v>38</v>
      </c>
      <c r="T59" s="175">
        <v>2244107102</v>
      </c>
      <c r="U59" s="175">
        <v>53</v>
      </c>
      <c r="V59" s="175" t="s">
        <v>38</v>
      </c>
      <c r="W59" s="216" t="s">
        <v>304</v>
      </c>
      <c r="X59" s="216" t="s">
        <v>657</v>
      </c>
      <c r="Y59" s="175" t="s">
        <v>70</v>
      </c>
      <c r="Z59" s="727" t="s">
        <v>656</v>
      </c>
      <c r="AA59" s="466"/>
      <c r="AB59" s="175">
        <v>100</v>
      </c>
      <c r="AC59" s="854">
        <v>0.005</v>
      </c>
      <c r="AD59" s="792">
        <v>0</v>
      </c>
      <c r="AE59" s="175">
        <v>0</v>
      </c>
      <c r="AF59" s="175"/>
      <c r="AG59" s="175"/>
      <c r="AH59" s="175">
        <v>30</v>
      </c>
      <c r="AI59" s="175"/>
      <c r="AJ59" s="175"/>
      <c r="AK59" s="175">
        <v>60</v>
      </c>
      <c r="AL59" s="175"/>
      <c r="AM59" s="175"/>
      <c r="AN59" s="175">
        <v>100</v>
      </c>
      <c r="AO59" s="679"/>
      <c r="AP59" s="173">
        <f t="shared" si="0"/>
        <v>1500</v>
      </c>
      <c r="AQ59" s="174">
        <f t="shared" si="1"/>
        <v>0</v>
      </c>
      <c r="AR59" s="174">
        <v>0</v>
      </c>
      <c r="AS59" s="174">
        <v>0</v>
      </c>
      <c r="AT59" s="174">
        <v>0</v>
      </c>
      <c r="AU59" s="174">
        <v>0</v>
      </c>
      <c r="AV59" s="174">
        <v>0</v>
      </c>
      <c r="AW59" s="174">
        <v>0</v>
      </c>
      <c r="AX59" s="174">
        <v>0</v>
      </c>
      <c r="AY59" s="174">
        <v>0</v>
      </c>
      <c r="AZ59" s="174"/>
      <c r="BA59" s="174">
        <f t="shared" si="2"/>
        <v>500</v>
      </c>
      <c r="BB59" s="174">
        <v>0</v>
      </c>
      <c r="BC59" s="174">
        <v>0</v>
      </c>
      <c r="BD59" s="174">
        <v>500</v>
      </c>
      <c r="BE59" s="174">
        <v>0</v>
      </c>
      <c r="BF59" s="174">
        <v>0</v>
      </c>
      <c r="BG59" s="174">
        <v>0</v>
      </c>
      <c r="BH59" s="174">
        <v>0</v>
      </c>
      <c r="BI59" s="174">
        <v>0</v>
      </c>
      <c r="BJ59" s="174"/>
      <c r="BK59" s="174">
        <f t="shared" si="3"/>
        <v>500</v>
      </c>
      <c r="BL59" s="174">
        <v>500</v>
      </c>
      <c r="BM59" s="174">
        <v>0</v>
      </c>
      <c r="BN59" s="174">
        <v>0</v>
      </c>
      <c r="BO59" s="174">
        <v>0</v>
      </c>
      <c r="BP59" s="174">
        <v>0</v>
      </c>
      <c r="BQ59" s="174">
        <v>0</v>
      </c>
      <c r="BR59" s="174">
        <v>0</v>
      </c>
      <c r="BS59" s="174">
        <v>0</v>
      </c>
      <c r="BT59" s="174"/>
      <c r="BU59" s="174">
        <f t="shared" si="4"/>
        <v>500</v>
      </c>
      <c r="BV59" s="174">
        <v>0</v>
      </c>
      <c r="BW59" s="174">
        <v>0</v>
      </c>
      <c r="BX59" s="174">
        <v>500</v>
      </c>
      <c r="BY59" s="174">
        <v>0</v>
      </c>
      <c r="BZ59" s="174">
        <v>0</v>
      </c>
      <c r="CA59" s="174">
        <v>0</v>
      </c>
      <c r="CB59" s="174">
        <v>0</v>
      </c>
      <c r="CC59" s="174">
        <v>0</v>
      </c>
      <c r="CD59" s="174"/>
      <c r="CE59" s="174"/>
      <c r="CF59" s="116"/>
      <c r="CG59" s="116"/>
      <c r="CH59" s="116"/>
      <c r="CI59" s="116"/>
      <c r="CJ59" s="116"/>
      <c r="CK59" s="116"/>
      <c r="CL59" s="116"/>
      <c r="CM59" s="116"/>
      <c r="CN59" s="116"/>
      <c r="CO59" s="116"/>
      <c r="CP59" s="116"/>
      <c r="CQ59" s="116"/>
      <c r="CR59" s="116"/>
      <c r="CS59" s="116"/>
      <c r="CT59" s="116"/>
      <c r="CU59" s="116"/>
      <c r="CV59" s="116"/>
      <c r="CW59" s="116"/>
      <c r="CX59" s="116"/>
      <c r="CY59" s="116"/>
      <c r="CZ59" s="116"/>
      <c r="DA59" s="116"/>
      <c r="DB59" s="116"/>
      <c r="DC59" s="116"/>
      <c r="DD59" s="116"/>
      <c r="DE59" s="116"/>
      <c r="DF59" s="116"/>
      <c r="DG59" s="116"/>
      <c r="DH59" s="116"/>
      <c r="DI59" s="116"/>
      <c r="DJ59" s="116"/>
      <c r="DK59" s="116"/>
      <c r="DL59" s="116"/>
      <c r="DM59" s="116"/>
      <c r="DN59" s="116"/>
      <c r="DO59" s="116"/>
      <c r="DP59" s="116"/>
      <c r="DQ59" s="116"/>
      <c r="DR59" s="116"/>
      <c r="DS59" s="116"/>
      <c r="DT59" s="116"/>
      <c r="DU59" s="116"/>
      <c r="DV59" s="116"/>
      <c r="DW59" s="116"/>
      <c r="DX59" s="116"/>
      <c r="DY59" s="116"/>
      <c r="DZ59" s="116"/>
      <c r="EA59" s="116"/>
      <c r="EB59" s="116"/>
      <c r="EC59" s="116"/>
      <c r="ED59" s="116"/>
      <c r="EE59" s="116"/>
      <c r="EF59" s="116"/>
      <c r="EG59" s="116"/>
      <c r="EH59" s="116"/>
      <c r="EI59" s="116"/>
      <c r="EJ59" s="116"/>
      <c r="EK59" s="116"/>
      <c r="EL59" s="116"/>
      <c r="EM59" s="116"/>
      <c r="EN59" s="116"/>
      <c r="EO59" s="116"/>
      <c r="EP59" s="116"/>
      <c r="EQ59" s="116"/>
      <c r="ER59" s="116"/>
      <c r="ES59" s="116"/>
      <c r="ET59" s="116"/>
      <c r="EU59" s="116"/>
      <c r="EV59" s="116"/>
      <c r="EW59" s="116"/>
      <c r="EX59" s="116"/>
      <c r="EY59" s="116"/>
      <c r="EZ59" s="116"/>
      <c r="FA59" s="116"/>
      <c r="FB59" s="116"/>
      <c r="FC59" s="116"/>
      <c r="FD59" s="116"/>
      <c r="FE59" s="116"/>
      <c r="FF59" s="116"/>
      <c r="FG59" s="116"/>
      <c r="FH59" s="116"/>
      <c r="FI59" s="116"/>
      <c r="FJ59" s="116"/>
      <c r="FK59" s="116"/>
      <c r="FL59" s="116"/>
      <c r="FM59" s="116"/>
      <c r="FN59" s="116"/>
      <c r="FO59" s="116"/>
      <c r="FP59" s="116"/>
      <c r="FQ59" s="116"/>
      <c r="FR59" s="116"/>
      <c r="FS59" s="116"/>
      <c r="FT59" s="116"/>
      <c r="FU59" s="116"/>
      <c r="FV59" s="116"/>
      <c r="FW59" s="116"/>
      <c r="FX59" s="116"/>
      <c r="FY59" s="116"/>
      <c r="FZ59" s="116"/>
      <c r="GA59" s="116"/>
      <c r="GB59" s="116"/>
      <c r="GC59" s="116"/>
      <c r="GD59" s="116"/>
      <c r="GE59" s="116"/>
      <c r="GF59" s="116"/>
      <c r="GG59" s="116"/>
      <c r="GH59" s="116"/>
      <c r="GI59" s="116"/>
      <c r="GJ59" s="116"/>
      <c r="GK59" s="116"/>
      <c r="GL59" s="116"/>
      <c r="GM59" s="116"/>
      <c r="GN59" s="116"/>
      <c r="GO59" s="116"/>
      <c r="GP59" s="116"/>
      <c r="GQ59" s="116"/>
      <c r="GR59" s="116"/>
      <c r="GS59" s="116"/>
      <c r="GT59" s="116"/>
      <c r="GU59" s="116"/>
      <c r="GV59" s="116"/>
      <c r="GW59" s="116"/>
      <c r="GX59" s="116"/>
      <c r="GY59" s="116"/>
      <c r="GZ59" s="116"/>
      <c r="HA59" s="116"/>
      <c r="HB59" s="116"/>
      <c r="HC59" s="116"/>
      <c r="HD59" s="116"/>
      <c r="HE59" s="116"/>
      <c r="HF59" s="116"/>
    </row>
    <row r="60" spans="2:214" ht="23.25" customHeight="1">
      <c r="B60" s="1094"/>
      <c r="C60" s="1059"/>
      <c r="D60" s="1104"/>
      <c r="E60" s="1101"/>
      <c r="F60" s="1205"/>
      <c r="G60" s="1080"/>
      <c r="H60" s="1078"/>
      <c r="I60" s="1226"/>
      <c r="J60" s="1255"/>
      <c r="K60" s="1255"/>
      <c r="L60" s="1255"/>
      <c r="M60" s="1255"/>
      <c r="N60" s="1255"/>
      <c r="O60" s="1255"/>
      <c r="P60" s="1258"/>
      <c r="Q60" s="466" t="s">
        <v>234</v>
      </c>
      <c r="R60" s="216" t="s">
        <v>305</v>
      </c>
      <c r="S60" s="175" t="s">
        <v>38</v>
      </c>
      <c r="T60" s="175">
        <v>2244107103</v>
      </c>
      <c r="U60" s="175">
        <v>54</v>
      </c>
      <c r="V60" s="175" t="s">
        <v>38</v>
      </c>
      <c r="W60" s="216" t="s">
        <v>305</v>
      </c>
      <c r="X60" s="760" t="s">
        <v>657</v>
      </c>
      <c r="Y60" s="175" t="s">
        <v>70</v>
      </c>
      <c r="Z60" s="727" t="s">
        <v>656</v>
      </c>
      <c r="AA60" s="466"/>
      <c r="AB60" s="175">
        <v>100</v>
      </c>
      <c r="AC60" s="854">
        <v>0.005</v>
      </c>
      <c r="AD60" s="824">
        <v>0.005</v>
      </c>
      <c r="AE60" s="175">
        <v>25</v>
      </c>
      <c r="AF60" s="175"/>
      <c r="AG60" s="175"/>
      <c r="AH60" s="175">
        <v>50</v>
      </c>
      <c r="AI60" s="175"/>
      <c r="AJ60" s="175"/>
      <c r="AK60" s="175">
        <v>75</v>
      </c>
      <c r="AL60" s="175"/>
      <c r="AM60" s="175"/>
      <c r="AN60" s="175">
        <v>100</v>
      </c>
      <c r="AO60" s="679"/>
      <c r="AP60" s="173">
        <f t="shared" si="0"/>
        <v>3500</v>
      </c>
      <c r="AQ60" s="174">
        <f t="shared" si="1"/>
        <v>500</v>
      </c>
      <c r="AR60" s="174">
        <v>0</v>
      </c>
      <c r="AS60" s="174">
        <v>0</v>
      </c>
      <c r="AT60" s="174">
        <v>500</v>
      </c>
      <c r="AU60" s="174">
        <v>0</v>
      </c>
      <c r="AV60" s="174">
        <v>0</v>
      </c>
      <c r="AW60" s="174">
        <v>0</v>
      </c>
      <c r="AX60" s="174">
        <v>0</v>
      </c>
      <c r="AY60" s="174">
        <v>0</v>
      </c>
      <c r="AZ60" s="174"/>
      <c r="BA60" s="174">
        <f t="shared" si="2"/>
        <v>2000</v>
      </c>
      <c r="BB60" s="174">
        <v>0</v>
      </c>
      <c r="BC60" s="174">
        <v>0</v>
      </c>
      <c r="BD60" s="174">
        <v>2000</v>
      </c>
      <c r="BE60" s="174">
        <v>0</v>
      </c>
      <c r="BF60" s="174">
        <v>0</v>
      </c>
      <c r="BG60" s="174">
        <v>0</v>
      </c>
      <c r="BH60" s="174">
        <v>0</v>
      </c>
      <c r="BI60" s="174">
        <v>0</v>
      </c>
      <c r="BJ60" s="174"/>
      <c r="BK60" s="174">
        <f t="shared" si="3"/>
        <v>500</v>
      </c>
      <c r="BL60" s="174">
        <v>500</v>
      </c>
      <c r="BM60" s="174">
        <v>0</v>
      </c>
      <c r="BN60" s="174">
        <v>0</v>
      </c>
      <c r="BO60" s="174">
        <v>0</v>
      </c>
      <c r="BP60" s="174">
        <v>0</v>
      </c>
      <c r="BQ60" s="174">
        <v>0</v>
      </c>
      <c r="BR60" s="174">
        <v>0</v>
      </c>
      <c r="BS60" s="174">
        <v>0</v>
      </c>
      <c r="BT60" s="174"/>
      <c r="BU60" s="174">
        <f t="shared" si="4"/>
        <v>500</v>
      </c>
      <c r="BV60" s="174">
        <v>0</v>
      </c>
      <c r="BW60" s="174">
        <v>0</v>
      </c>
      <c r="BX60" s="174">
        <v>500</v>
      </c>
      <c r="BY60" s="174">
        <v>0</v>
      </c>
      <c r="BZ60" s="174">
        <v>0</v>
      </c>
      <c r="CA60" s="174">
        <v>0</v>
      </c>
      <c r="CB60" s="174">
        <v>0</v>
      </c>
      <c r="CC60" s="174">
        <v>0</v>
      </c>
      <c r="CD60" s="174"/>
      <c r="CE60" s="174"/>
      <c r="CF60" s="116"/>
      <c r="CG60" s="116"/>
      <c r="CH60" s="116"/>
      <c r="CI60" s="116"/>
      <c r="CJ60" s="116"/>
      <c r="CK60" s="116"/>
      <c r="CL60" s="116"/>
      <c r="CM60" s="116"/>
      <c r="CN60" s="116"/>
      <c r="CO60" s="116"/>
      <c r="CP60" s="116"/>
      <c r="CQ60" s="116"/>
      <c r="CR60" s="116"/>
      <c r="CS60" s="116"/>
      <c r="CT60" s="116"/>
      <c r="CU60" s="116"/>
      <c r="CV60" s="116"/>
      <c r="CW60" s="116"/>
      <c r="CX60" s="116"/>
      <c r="CY60" s="116"/>
      <c r="CZ60" s="116"/>
      <c r="DA60" s="116"/>
      <c r="DB60" s="116"/>
      <c r="DC60" s="116"/>
      <c r="DD60" s="116"/>
      <c r="DE60" s="116"/>
      <c r="DF60" s="116"/>
      <c r="DG60" s="116"/>
      <c r="DH60" s="116"/>
      <c r="DI60" s="116"/>
      <c r="DJ60" s="116"/>
      <c r="DK60" s="116"/>
      <c r="DL60" s="116"/>
      <c r="DM60" s="116"/>
      <c r="DN60" s="116"/>
      <c r="DO60" s="116"/>
      <c r="DP60" s="116"/>
      <c r="DQ60" s="116"/>
      <c r="DR60" s="116"/>
      <c r="DS60" s="116"/>
      <c r="DT60" s="116"/>
      <c r="DU60" s="116"/>
      <c r="DV60" s="116"/>
      <c r="DW60" s="116"/>
      <c r="DX60" s="116"/>
      <c r="DY60" s="116"/>
      <c r="DZ60" s="116"/>
      <c r="EA60" s="116"/>
      <c r="EB60" s="116"/>
      <c r="EC60" s="116"/>
      <c r="ED60" s="116"/>
      <c r="EE60" s="116"/>
      <c r="EF60" s="116"/>
      <c r="EG60" s="116"/>
      <c r="EH60" s="116"/>
      <c r="EI60" s="116"/>
      <c r="EJ60" s="116"/>
      <c r="EK60" s="116"/>
      <c r="EL60" s="116"/>
      <c r="EM60" s="116"/>
      <c r="EN60" s="116"/>
      <c r="EO60" s="116"/>
      <c r="EP60" s="116"/>
      <c r="EQ60" s="116"/>
      <c r="ER60" s="116"/>
      <c r="ES60" s="116"/>
      <c r="ET60" s="116"/>
      <c r="EU60" s="116"/>
      <c r="EV60" s="116"/>
      <c r="EW60" s="116"/>
      <c r="EX60" s="116"/>
      <c r="EY60" s="116"/>
      <c r="EZ60" s="116"/>
      <c r="FA60" s="116"/>
      <c r="FB60" s="116"/>
      <c r="FC60" s="116"/>
      <c r="FD60" s="116"/>
      <c r="FE60" s="116"/>
      <c r="FF60" s="116"/>
      <c r="FG60" s="116"/>
      <c r="FH60" s="116"/>
      <c r="FI60" s="116"/>
      <c r="FJ60" s="116"/>
      <c r="FK60" s="116"/>
      <c r="FL60" s="116"/>
      <c r="FM60" s="116"/>
      <c r="FN60" s="116"/>
      <c r="FO60" s="116"/>
      <c r="FP60" s="116"/>
      <c r="FQ60" s="116"/>
      <c r="FR60" s="116"/>
      <c r="FS60" s="116"/>
      <c r="FT60" s="116"/>
      <c r="FU60" s="116"/>
      <c r="FV60" s="116"/>
      <c r="FW60" s="116"/>
      <c r="FX60" s="116"/>
      <c r="FY60" s="116"/>
      <c r="FZ60" s="116"/>
      <c r="GA60" s="116"/>
      <c r="GB60" s="116"/>
      <c r="GC60" s="116"/>
      <c r="GD60" s="116"/>
      <c r="GE60" s="116"/>
      <c r="GF60" s="116"/>
      <c r="GG60" s="116"/>
      <c r="GH60" s="116"/>
      <c r="GI60" s="116"/>
      <c r="GJ60" s="116"/>
      <c r="GK60" s="116"/>
      <c r="GL60" s="116"/>
      <c r="GM60" s="116"/>
      <c r="GN60" s="116"/>
      <c r="GO60" s="116"/>
      <c r="GP60" s="116"/>
      <c r="GQ60" s="116"/>
      <c r="GR60" s="116"/>
      <c r="GS60" s="116"/>
      <c r="GT60" s="116"/>
      <c r="GU60" s="116"/>
      <c r="GV60" s="116"/>
      <c r="GW60" s="116"/>
      <c r="GX60" s="116"/>
      <c r="GY60" s="116"/>
      <c r="GZ60" s="116"/>
      <c r="HA60" s="116"/>
      <c r="HB60" s="116"/>
      <c r="HC60" s="116"/>
      <c r="HD60" s="116"/>
      <c r="HE60" s="116"/>
      <c r="HF60" s="116"/>
    </row>
    <row r="61" spans="2:214" ht="23.25" customHeight="1">
      <c r="B61" s="1094"/>
      <c r="C61" s="1059"/>
      <c r="D61" s="1104"/>
      <c r="E61" s="1101"/>
      <c r="F61" s="1205"/>
      <c r="G61" s="1080"/>
      <c r="H61" s="1078"/>
      <c r="I61" s="1226"/>
      <c r="J61" s="1255"/>
      <c r="K61" s="1255"/>
      <c r="L61" s="1255"/>
      <c r="M61" s="1255"/>
      <c r="N61" s="1255"/>
      <c r="O61" s="1255"/>
      <c r="P61" s="1258"/>
      <c r="Q61" s="466" t="s">
        <v>235</v>
      </c>
      <c r="R61" s="216" t="s">
        <v>306</v>
      </c>
      <c r="S61" s="175" t="s">
        <v>38</v>
      </c>
      <c r="T61" s="175">
        <v>2244107104</v>
      </c>
      <c r="U61" s="175">
        <v>55</v>
      </c>
      <c r="V61" s="175" t="s">
        <v>38</v>
      </c>
      <c r="W61" s="216" t="s">
        <v>306</v>
      </c>
      <c r="X61" s="760" t="s">
        <v>657</v>
      </c>
      <c r="Y61" s="175" t="s">
        <v>70</v>
      </c>
      <c r="Z61" s="727" t="s">
        <v>656</v>
      </c>
      <c r="AA61" s="466"/>
      <c r="AB61" s="175">
        <v>100</v>
      </c>
      <c r="AC61" s="854">
        <v>0.005</v>
      </c>
      <c r="AD61" s="824">
        <v>0.005</v>
      </c>
      <c r="AE61" s="175">
        <v>25</v>
      </c>
      <c r="AF61" s="175"/>
      <c r="AG61" s="175"/>
      <c r="AH61" s="175">
        <v>50</v>
      </c>
      <c r="AI61" s="175"/>
      <c r="AJ61" s="175"/>
      <c r="AK61" s="175">
        <v>75</v>
      </c>
      <c r="AL61" s="175"/>
      <c r="AM61" s="175"/>
      <c r="AN61" s="175">
        <v>100</v>
      </c>
      <c r="AO61" s="679"/>
      <c r="AP61" s="173">
        <f t="shared" si="0"/>
        <v>3000</v>
      </c>
      <c r="AQ61" s="174">
        <f t="shared" si="1"/>
        <v>500</v>
      </c>
      <c r="AR61" s="174">
        <v>0</v>
      </c>
      <c r="AS61" s="174">
        <v>0</v>
      </c>
      <c r="AT61" s="174">
        <v>500</v>
      </c>
      <c r="AU61" s="174">
        <v>0</v>
      </c>
      <c r="AV61" s="174">
        <v>0</v>
      </c>
      <c r="AW61" s="174">
        <v>0</v>
      </c>
      <c r="AX61" s="174">
        <v>0</v>
      </c>
      <c r="AY61" s="174">
        <v>0</v>
      </c>
      <c r="AZ61" s="174"/>
      <c r="BA61" s="174">
        <f t="shared" si="2"/>
        <v>1000</v>
      </c>
      <c r="BB61" s="174">
        <v>0</v>
      </c>
      <c r="BC61" s="174">
        <v>0</v>
      </c>
      <c r="BD61" s="174">
        <v>1000</v>
      </c>
      <c r="BE61" s="174">
        <v>0</v>
      </c>
      <c r="BF61" s="174">
        <v>0</v>
      </c>
      <c r="BG61" s="174">
        <v>0</v>
      </c>
      <c r="BH61" s="174">
        <v>0</v>
      </c>
      <c r="BI61" s="174">
        <v>0</v>
      </c>
      <c r="BJ61" s="174"/>
      <c r="BK61" s="174">
        <f t="shared" si="3"/>
        <v>500</v>
      </c>
      <c r="BL61" s="174">
        <v>500</v>
      </c>
      <c r="BM61" s="174">
        <v>0</v>
      </c>
      <c r="BN61" s="174">
        <v>0</v>
      </c>
      <c r="BO61" s="174">
        <v>0</v>
      </c>
      <c r="BP61" s="174">
        <v>0</v>
      </c>
      <c r="BQ61" s="174">
        <v>0</v>
      </c>
      <c r="BR61" s="174">
        <v>0</v>
      </c>
      <c r="BS61" s="174">
        <v>0</v>
      </c>
      <c r="BT61" s="174"/>
      <c r="BU61" s="174">
        <f t="shared" si="4"/>
        <v>1000</v>
      </c>
      <c r="BV61" s="174">
        <v>0</v>
      </c>
      <c r="BW61" s="174">
        <v>0</v>
      </c>
      <c r="BX61" s="174">
        <v>1000</v>
      </c>
      <c r="BY61" s="174">
        <v>0</v>
      </c>
      <c r="BZ61" s="174">
        <v>0</v>
      </c>
      <c r="CA61" s="174">
        <v>0</v>
      </c>
      <c r="CB61" s="174">
        <v>0</v>
      </c>
      <c r="CC61" s="174">
        <v>0</v>
      </c>
      <c r="CD61" s="174"/>
      <c r="CE61" s="174"/>
      <c r="CF61" s="116"/>
      <c r="CG61" s="116"/>
      <c r="CH61" s="116"/>
      <c r="CI61" s="116"/>
      <c r="CJ61" s="116"/>
      <c r="CK61" s="116"/>
      <c r="CL61" s="116"/>
      <c r="CM61" s="116"/>
      <c r="CN61" s="116"/>
      <c r="CO61" s="118"/>
      <c r="CP61" s="118"/>
      <c r="CQ61" s="116"/>
      <c r="CR61" s="116"/>
      <c r="CS61" s="116"/>
      <c r="CT61" s="116"/>
      <c r="CU61" s="116"/>
      <c r="CV61" s="116"/>
      <c r="CW61" s="116"/>
      <c r="CX61" s="116"/>
      <c r="CY61" s="116"/>
      <c r="CZ61" s="116"/>
      <c r="DA61" s="116"/>
      <c r="DB61" s="116"/>
      <c r="DC61" s="116"/>
      <c r="DD61" s="116"/>
      <c r="DE61" s="116"/>
      <c r="DF61" s="116"/>
      <c r="DG61" s="116"/>
      <c r="DH61" s="116"/>
      <c r="DI61" s="116"/>
      <c r="DJ61" s="116"/>
      <c r="DK61" s="116"/>
      <c r="DL61" s="116"/>
      <c r="DM61" s="116"/>
      <c r="DN61" s="116"/>
      <c r="DO61" s="116"/>
      <c r="DP61" s="116"/>
      <c r="DQ61" s="116"/>
      <c r="DR61" s="116"/>
      <c r="DS61" s="116"/>
      <c r="DT61" s="116"/>
      <c r="DU61" s="116"/>
      <c r="DV61" s="116"/>
      <c r="DW61" s="116"/>
      <c r="DX61" s="116"/>
      <c r="DY61" s="116"/>
      <c r="DZ61" s="116"/>
      <c r="EA61" s="116"/>
      <c r="EB61" s="116"/>
      <c r="EC61" s="116"/>
      <c r="ED61" s="116"/>
      <c r="EE61" s="116"/>
      <c r="EF61" s="116"/>
      <c r="EG61" s="116"/>
      <c r="EH61" s="116"/>
      <c r="EI61" s="116"/>
      <c r="EJ61" s="116"/>
      <c r="EK61" s="116"/>
      <c r="EL61" s="116"/>
      <c r="EM61" s="116"/>
      <c r="EN61" s="116"/>
      <c r="EO61" s="116"/>
      <c r="EP61" s="116"/>
      <c r="EQ61" s="116"/>
      <c r="ER61" s="116"/>
      <c r="ES61" s="116"/>
      <c r="ET61" s="116"/>
      <c r="EU61" s="116"/>
      <c r="EV61" s="116"/>
      <c r="EW61" s="116"/>
      <c r="EX61" s="116"/>
      <c r="EY61" s="116"/>
      <c r="EZ61" s="116"/>
      <c r="FA61" s="116"/>
      <c r="FB61" s="116"/>
      <c r="FC61" s="116"/>
      <c r="FD61" s="116"/>
      <c r="FE61" s="116"/>
      <c r="FF61" s="116"/>
      <c r="FG61" s="116"/>
      <c r="FH61" s="116"/>
      <c r="FI61" s="116"/>
      <c r="FJ61" s="116"/>
      <c r="FK61" s="116"/>
      <c r="FL61" s="116"/>
      <c r="FM61" s="116"/>
      <c r="FN61" s="116"/>
      <c r="FO61" s="116"/>
      <c r="FP61" s="116"/>
      <c r="FQ61" s="116"/>
      <c r="FR61" s="116"/>
      <c r="FS61" s="116"/>
      <c r="FT61" s="116"/>
      <c r="FU61" s="116"/>
      <c r="FV61" s="116"/>
      <c r="FW61" s="116"/>
      <c r="FX61" s="116"/>
      <c r="FY61" s="116"/>
      <c r="FZ61" s="116"/>
      <c r="GA61" s="116"/>
      <c r="GB61" s="116"/>
      <c r="GC61" s="116"/>
      <c r="GD61" s="116"/>
      <c r="GE61" s="116"/>
      <c r="GF61" s="116"/>
      <c r="GG61" s="116"/>
      <c r="GH61" s="116"/>
      <c r="GI61" s="116"/>
      <c r="GJ61" s="116"/>
      <c r="GK61" s="116"/>
      <c r="GL61" s="116"/>
      <c r="GM61" s="116"/>
      <c r="GN61" s="116"/>
      <c r="GO61" s="116"/>
      <c r="GP61" s="116"/>
      <c r="GQ61" s="116"/>
      <c r="GR61" s="116"/>
      <c r="GS61" s="116"/>
      <c r="GT61" s="116"/>
      <c r="GU61" s="116"/>
      <c r="GV61" s="116"/>
      <c r="GW61" s="116"/>
      <c r="GX61" s="116"/>
      <c r="GY61" s="116"/>
      <c r="GZ61" s="116"/>
      <c r="HA61" s="116"/>
      <c r="HB61" s="116"/>
      <c r="HC61" s="116"/>
      <c r="HD61" s="116"/>
      <c r="HE61" s="116"/>
      <c r="HF61" s="116"/>
    </row>
    <row r="62" spans="2:214" ht="23.25" customHeight="1" thickBot="1">
      <c r="B62" s="1094"/>
      <c r="C62" s="1059"/>
      <c r="D62" s="1104"/>
      <c r="E62" s="1102"/>
      <c r="F62" s="1206"/>
      <c r="G62" s="1080"/>
      <c r="H62" s="1079"/>
      <c r="I62" s="1227"/>
      <c r="J62" s="1256"/>
      <c r="K62" s="1256"/>
      <c r="L62" s="1256"/>
      <c r="M62" s="1256"/>
      <c r="N62" s="1256"/>
      <c r="O62" s="1256"/>
      <c r="P62" s="1259"/>
      <c r="Q62" s="467" t="s">
        <v>236</v>
      </c>
      <c r="R62" s="468" t="s">
        <v>307</v>
      </c>
      <c r="S62" s="469" t="s">
        <v>39</v>
      </c>
      <c r="T62" s="469">
        <v>2244107105</v>
      </c>
      <c r="U62" s="469">
        <v>56</v>
      </c>
      <c r="V62" s="469" t="s">
        <v>39</v>
      </c>
      <c r="W62" s="468" t="s">
        <v>307</v>
      </c>
      <c r="X62" s="468" t="s">
        <v>508</v>
      </c>
      <c r="Y62" s="469" t="s">
        <v>70</v>
      </c>
      <c r="Z62" s="728" t="s">
        <v>656</v>
      </c>
      <c r="AA62" s="644"/>
      <c r="AB62" s="657">
        <v>4</v>
      </c>
      <c r="AC62" s="855">
        <v>0.005</v>
      </c>
      <c r="AD62" s="824">
        <v>0.01</v>
      </c>
      <c r="AE62" s="657">
        <v>1</v>
      </c>
      <c r="AF62" s="657"/>
      <c r="AG62" s="657"/>
      <c r="AH62" s="657">
        <v>2</v>
      </c>
      <c r="AI62" s="657"/>
      <c r="AJ62" s="657"/>
      <c r="AK62" s="657">
        <v>3</v>
      </c>
      <c r="AL62" s="657"/>
      <c r="AM62" s="657"/>
      <c r="AN62" s="657">
        <v>4</v>
      </c>
      <c r="AO62" s="680"/>
      <c r="AP62" s="176">
        <f t="shared" si="0"/>
        <v>2500</v>
      </c>
      <c r="AQ62" s="177">
        <f t="shared" si="1"/>
        <v>500</v>
      </c>
      <c r="AR62" s="177">
        <v>0</v>
      </c>
      <c r="AS62" s="177">
        <v>0</v>
      </c>
      <c r="AT62" s="177">
        <v>500</v>
      </c>
      <c r="AU62" s="177">
        <v>0</v>
      </c>
      <c r="AV62" s="177">
        <v>0</v>
      </c>
      <c r="AW62" s="177">
        <v>0</v>
      </c>
      <c r="AX62" s="177">
        <v>0</v>
      </c>
      <c r="AY62" s="177">
        <v>0</v>
      </c>
      <c r="AZ62" s="177"/>
      <c r="BA62" s="177">
        <f t="shared" si="2"/>
        <v>500</v>
      </c>
      <c r="BB62" s="177">
        <v>0</v>
      </c>
      <c r="BC62" s="177">
        <v>0</v>
      </c>
      <c r="BD62" s="177">
        <v>500</v>
      </c>
      <c r="BE62" s="177">
        <v>0</v>
      </c>
      <c r="BF62" s="177">
        <v>0</v>
      </c>
      <c r="BG62" s="177">
        <v>0</v>
      </c>
      <c r="BH62" s="177">
        <v>0</v>
      </c>
      <c r="BI62" s="177">
        <v>0</v>
      </c>
      <c r="BJ62" s="177"/>
      <c r="BK62" s="177">
        <f t="shared" si="3"/>
        <v>500</v>
      </c>
      <c r="BL62" s="177">
        <v>500</v>
      </c>
      <c r="BM62" s="177">
        <v>0</v>
      </c>
      <c r="BN62" s="177">
        <v>0</v>
      </c>
      <c r="BO62" s="177">
        <v>0</v>
      </c>
      <c r="BP62" s="177">
        <v>0</v>
      </c>
      <c r="BQ62" s="177">
        <v>0</v>
      </c>
      <c r="BR62" s="177">
        <v>0</v>
      </c>
      <c r="BS62" s="177">
        <v>0</v>
      </c>
      <c r="BT62" s="177"/>
      <c r="BU62" s="177">
        <f t="shared" si="4"/>
        <v>1000</v>
      </c>
      <c r="BV62" s="177">
        <v>0</v>
      </c>
      <c r="BW62" s="177">
        <v>0</v>
      </c>
      <c r="BX62" s="177">
        <v>1000</v>
      </c>
      <c r="BY62" s="177">
        <v>0</v>
      </c>
      <c r="BZ62" s="177">
        <v>0</v>
      </c>
      <c r="CA62" s="177">
        <v>0</v>
      </c>
      <c r="CB62" s="177">
        <v>0</v>
      </c>
      <c r="CC62" s="177">
        <v>0</v>
      </c>
      <c r="CD62" s="177"/>
      <c r="CE62" s="177"/>
      <c r="CF62" s="116"/>
      <c r="CG62" s="116"/>
      <c r="CH62" s="116"/>
      <c r="CI62" s="116"/>
      <c r="CJ62" s="116"/>
      <c r="CK62" s="116"/>
      <c r="CL62" s="116"/>
      <c r="CM62" s="116"/>
      <c r="CN62" s="116"/>
      <c r="CO62" s="118"/>
      <c r="CP62" s="118"/>
      <c r="CQ62" s="116"/>
      <c r="CR62" s="116"/>
      <c r="CS62" s="116"/>
      <c r="CT62" s="116"/>
      <c r="CU62" s="116"/>
      <c r="CV62" s="116"/>
      <c r="CW62" s="116"/>
      <c r="CX62" s="116"/>
      <c r="CY62" s="116"/>
      <c r="CZ62" s="116"/>
      <c r="DA62" s="116"/>
      <c r="DB62" s="116"/>
      <c r="DC62" s="116"/>
      <c r="DD62" s="116"/>
      <c r="DE62" s="116"/>
      <c r="DF62" s="116"/>
      <c r="DG62" s="116"/>
      <c r="DH62" s="116"/>
      <c r="DI62" s="116"/>
      <c r="DJ62" s="116"/>
      <c r="DK62" s="116"/>
      <c r="DL62" s="116"/>
      <c r="DM62" s="116"/>
      <c r="DN62" s="116"/>
      <c r="DO62" s="116"/>
      <c r="DP62" s="116"/>
      <c r="DQ62" s="116"/>
      <c r="DR62" s="116"/>
      <c r="DS62" s="116"/>
      <c r="DT62" s="116"/>
      <c r="DU62" s="116"/>
      <c r="DV62" s="116"/>
      <c r="DW62" s="116"/>
      <c r="DX62" s="116"/>
      <c r="DY62" s="116"/>
      <c r="DZ62" s="116"/>
      <c r="EA62" s="116"/>
      <c r="EB62" s="116"/>
      <c r="EC62" s="116"/>
      <c r="ED62" s="116"/>
      <c r="EE62" s="116"/>
      <c r="EF62" s="116"/>
      <c r="EG62" s="116"/>
      <c r="EH62" s="116"/>
      <c r="EI62" s="116"/>
      <c r="EJ62" s="116"/>
      <c r="EK62" s="116"/>
      <c r="EL62" s="116"/>
      <c r="EM62" s="116"/>
      <c r="EN62" s="116"/>
      <c r="EO62" s="116"/>
      <c r="EP62" s="116"/>
      <c r="EQ62" s="116"/>
      <c r="ER62" s="116"/>
      <c r="ES62" s="116"/>
      <c r="ET62" s="116"/>
      <c r="EU62" s="116"/>
      <c r="EV62" s="116"/>
      <c r="EW62" s="116"/>
      <c r="EX62" s="116"/>
      <c r="EY62" s="116"/>
      <c r="EZ62" s="116"/>
      <c r="FA62" s="116"/>
      <c r="FB62" s="116"/>
      <c r="FC62" s="116"/>
      <c r="FD62" s="116"/>
      <c r="FE62" s="116"/>
      <c r="FF62" s="116"/>
      <c r="FG62" s="116"/>
      <c r="FH62" s="116"/>
      <c r="FI62" s="116"/>
      <c r="FJ62" s="116"/>
      <c r="FK62" s="116"/>
      <c r="FL62" s="116"/>
      <c r="FM62" s="116"/>
      <c r="FN62" s="116"/>
      <c r="FO62" s="116"/>
      <c r="FP62" s="116"/>
      <c r="FQ62" s="116"/>
      <c r="FR62" s="116"/>
      <c r="FS62" s="116"/>
      <c r="FT62" s="116"/>
      <c r="FU62" s="116"/>
      <c r="FV62" s="116"/>
      <c r="FW62" s="116"/>
      <c r="FX62" s="116"/>
      <c r="FY62" s="116"/>
      <c r="FZ62" s="116"/>
      <c r="GA62" s="116"/>
      <c r="GB62" s="116"/>
      <c r="GC62" s="116"/>
      <c r="GD62" s="116"/>
      <c r="GE62" s="116"/>
      <c r="GF62" s="116"/>
      <c r="GG62" s="116"/>
      <c r="GH62" s="116"/>
      <c r="GI62" s="116"/>
      <c r="GJ62" s="116"/>
      <c r="GK62" s="116"/>
      <c r="GL62" s="116"/>
      <c r="GM62" s="116"/>
      <c r="GN62" s="116"/>
      <c r="GO62" s="116"/>
      <c r="GP62" s="116"/>
      <c r="GQ62" s="116"/>
      <c r="GR62" s="116"/>
      <c r="GS62" s="116"/>
      <c r="GT62" s="116"/>
      <c r="GU62" s="116"/>
      <c r="GV62" s="116"/>
      <c r="GW62" s="116"/>
      <c r="GX62" s="116"/>
      <c r="GY62" s="116"/>
      <c r="GZ62" s="116"/>
      <c r="HA62" s="116"/>
      <c r="HB62" s="116"/>
      <c r="HC62" s="116"/>
      <c r="HD62" s="116"/>
      <c r="HE62" s="116"/>
      <c r="HF62" s="116"/>
    </row>
    <row r="63" spans="2:214" ht="23.25" customHeight="1">
      <c r="B63" s="1094"/>
      <c r="C63" s="1059"/>
      <c r="D63" s="1104"/>
      <c r="E63" s="1097" t="s">
        <v>247</v>
      </c>
      <c r="F63" s="1207"/>
      <c r="G63" s="1064" t="s">
        <v>240</v>
      </c>
      <c r="H63" s="1213" t="s">
        <v>278</v>
      </c>
      <c r="I63" s="1230">
        <v>13</v>
      </c>
      <c r="J63" s="1217" t="s">
        <v>635</v>
      </c>
      <c r="K63" s="1217" t="s">
        <v>636</v>
      </c>
      <c r="L63" s="1217"/>
      <c r="M63" s="1217">
        <v>230</v>
      </c>
      <c r="N63" s="1217"/>
      <c r="O63" s="1217">
        <v>115</v>
      </c>
      <c r="P63" s="1260">
        <v>230</v>
      </c>
      <c r="Q63" s="477" t="s">
        <v>241</v>
      </c>
      <c r="R63" s="478" t="s">
        <v>308</v>
      </c>
      <c r="S63" s="479" t="s">
        <v>20</v>
      </c>
      <c r="T63" s="479">
        <v>2244011101</v>
      </c>
      <c r="U63" s="479">
        <v>57</v>
      </c>
      <c r="V63" s="479" t="s">
        <v>20</v>
      </c>
      <c r="W63" s="478" t="s">
        <v>308</v>
      </c>
      <c r="X63" s="478" t="s">
        <v>658</v>
      </c>
      <c r="Y63" s="479" t="s">
        <v>70</v>
      </c>
      <c r="Z63" s="729" t="s">
        <v>71</v>
      </c>
      <c r="AA63" s="645"/>
      <c r="AB63" s="179">
        <v>200</v>
      </c>
      <c r="AC63" s="793">
        <v>0.01</v>
      </c>
      <c r="AD63" s="793">
        <v>0.01</v>
      </c>
      <c r="AE63" s="179">
        <v>50</v>
      </c>
      <c r="AF63" s="179"/>
      <c r="AG63" s="179"/>
      <c r="AH63" s="179">
        <v>100</v>
      </c>
      <c r="AI63" s="179"/>
      <c r="AJ63" s="179"/>
      <c r="AK63" s="179">
        <v>150</v>
      </c>
      <c r="AL63" s="179"/>
      <c r="AM63" s="179"/>
      <c r="AN63" s="179">
        <v>200</v>
      </c>
      <c r="AO63" s="481"/>
      <c r="AP63" s="470">
        <f t="shared" si="0"/>
        <v>811068</v>
      </c>
      <c r="AQ63" s="178">
        <f t="shared" si="1"/>
        <v>148849</v>
      </c>
      <c r="AR63" s="178">
        <v>18849</v>
      </c>
      <c r="AS63" s="178">
        <v>0</v>
      </c>
      <c r="AT63" s="178">
        <v>30000</v>
      </c>
      <c r="AU63" s="178">
        <v>0</v>
      </c>
      <c r="AV63" s="178">
        <v>0</v>
      </c>
      <c r="AW63" s="178">
        <v>0</v>
      </c>
      <c r="AX63" s="178">
        <v>0</v>
      </c>
      <c r="AY63" s="178">
        <v>100000</v>
      </c>
      <c r="AZ63" s="178"/>
      <c r="BA63" s="178">
        <f t="shared" si="2"/>
        <v>350000</v>
      </c>
      <c r="BB63" s="178">
        <v>30000</v>
      </c>
      <c r="BC63" s="178">
        <v>0</v>
      </c>
      <c r="BD63" s="178">
        <v>20000</v>
      </c>
      <c r="BE63" s="178">
        <v>0</v>
      </c>
      <c r="BF63" s="178">
        <v>0</v>
      </c>
      <c r="BG63" s="178">
        <v>0</v>
      </c>
      <c r="BH63" s="178">
        <v>0</v>
      </c>
      <c r="BI63" s="178">
        <v>300000</v>
      </c>
      <c r="BJ63" s="178"/>
      <c r="BK63" s="178">
        <f t="shared" si="3"/>
        <v>62219</v>
      </c>
      <c r="BL63" s="178">
        <v>0</v>
      </c>
      <c r="BM63" s="178">
        <v>0</v>
      </c>
      <c r="BN63" s="178">
        <v>62219</v>
      </c>
      <c r="BO63" s="178">
        <v>0</v>
      </c>
      <c r="BP63" s="178">
        <v>0</v>
      </c>
      <c r="BQ63" s="178">
        <v>0</v>
      </c>
      <c r="BR63" s="178">
        <v>0</v>
      </c>
      <c r="BS63" s="178">
        <v>0</v>
      </c>
      <c r="BT63" s="178"/>
      <c r="BU63" s="178">
        <f t="shared" si="4"/>
        <v>250000</v>
      </c>
      <c r="BV63" s="178">
        <v>0</v>
      </c>
      <c r="BW63" s="178">
        <v>0</v>
      </c>
      <c r="BX63" s="178">
        <v>50000</v>
      </c>
      <c r="BY63" s="178">
        <v>0</v>
      </c>
      <c r="BZ63" s="178">
        <v>0</v>
      </c>
      <c r="CA63" s="178">
        <v>0</v>
      </c>
      <c r="CB63" s="178">
        <v>0</v>
      </c>
      <c r="CC63" s="178">
        <v>200000</v>
      </c>
      <c r="CD63" s="178"/>
      <c r="CE63" s="178"/>
      <c r="CF63" s="116"/>
      <c r="CG63" s="116"/>
      <c r="CH63" s="116"/>
      <c r="CI63" s="116"/>
      <c r="CJ63" s="116"/>
      <c r="CK63" s="116"/>
      <c r="CL63" s="116"/>
      <c r="CM63" s="116"/>
      <c r="CN63" s="116"/>
      <c r="CO63" s="116"/>
      <c r="CP63" s="116"/>
      <c r="CQ63" s="116"/>
      <c r="CR63" s="116"/>
      <c r="CS63" s="116"/>
      <c r="CT63" s="116"/>
      <c r="CU63" s="116"/>
      <c r="CV63" s="116"/>
      <c r="CW63" s="116"/>
      <c r="CX63" s="116"/>
      <c r="CY63" s="116"/>
      <c r="CZ63" s="116"/>
      <c r="DA63" s="116"/>
      <c r="DB63" s="116"/>
      <c r="DC63" s="116"/>
      <c r="DD63" s="116"/>
      <c r="DE63" s="116"/>
      <c r="DF63" s="116"/>
      <c r="DG63" s="116"/>
      <c r="DH63" s="116"/>
      <c r="DI63" s="116"/>
      <c r="DJ63" s="116"/>
      <c r="DK63" s="116"/>
      <c r="DL63" s="116"/>
      <c r="DM63" s="116"/>
      <c r="DN63" s="116"/>
      <c r="DO63" s="116"/>
      <c r="DP63" s="116"/>
      <c r="DQ63" s="116"/>
      <c r="DR63" s="116"/>
      <c r="DS63" s="116"/>
      <c r="DT63" s="116"/>
      <c r="DU63" s="116"/>
      <c r="DV63" s="116"/>
      <c r="DW63" s="116"/>
      <c r="DX63" s="116"/>
      <c r="DY63" s="116"/>
      <c r="DZ63" s="116"/>
      <c r="EA63" s="116"/>
      <c r="EB63" s="116"/>
      <c r="EC63" s="116"/>
      <c r="ED63" s="116"/>
      <c r="EE63" s="116"/>
      <c r="EF63" s="116"/>
      <c r="EG63" s="116"/>
      <c r="EH63" s="116"/>
      <c r="EI63" s="116"/>
      <c r="EJ63" s="116"/>
      <c r="EK63" s="116"/>
      <c r="EL63" s="116"/>
      <c r="EM63" s="116"/>
      <c r="EN63" s="116"/>
      <c r="EO63" s="116"/>
      <c r="EP63" s="116"/>
      <c r="EQ63" s="116"/>
      <c r="ER63" s="116"/>
      <c r="ES63" s="116"/>
      <c r="ET63" s="116"/>
      <c r="EU63" s="116"/>
      <c r="EV63" s="116"/>
      <c r="EW63" s="116"/>
      <c r="EX63" s="116"/>
      <c r="EY63" s="116"/>
      <c r="EZ63" s="116"/>
      <c r="FA63" s="116"/>
      <c r="FB63" s="116"/>
      <c r="FC63" s="116"/>
      <c r="FD63" s="116"/>
      <c r="FE63" s="116"/>
      <c r="FF63" s="116"/>
      <c r="FG63" s="116"/>
      <c r="FH63" s="116"/>
      <c r="FI63" s="116"/>
      <c r="FJ63" s="116"/>
      <c r="FK63" s="116"/>
      <c r="FL63" s="116"/>
      <c r="FM63" s="116"/>
      <c r="FN63" s="116"/>
      <c r="FO63" s="116"/>
      <c r="FP63" s="116"/>
      <c r="FQ63" s="116"/>
      <c r="FR63" s="116"/>
      <c r="FS63" s="116"/>
      <c r="FT63" s="116"/>
      <c r="FU63" s="116"/>
      <c r="FV63" s="116"/>
      <c r="FW63" s="116"/>
      <c r="FX63" s="116"/>
      <c r="FY63" s="116"/>
      <c r="FZ63" s="116"/>
      <c r="GA63" s="116"/>
      <c r="GB63" s="116"/>
      <c r="GC63" s="116"/>
      <c r="GD63" s="116"/>
      <c r="GE63" s="116"/>
      <c r="GF63" s="116"/>
      <c r="GG63" s="116"/>
      <c r="GH63" s="116"/>
      <c r="GI63" s="116"/>
      <c r="GJ63" s="116"/>
      <c r="GK63" s="116"/>
      <c r="GL63" s="116"/>
      <c r="GM63" s="116"/>
      <c r="GN63" s="116"/>
      <c r="GO63" s="116"/>
      <c r="GP63" s="116"/>
      <c r="GQ63" s="116"/>
      <c r="GR63" s="116"/>
      <c r="GS63" s="116"/>
      <c r="GT63" s="116"/>
      <c r="GU63" s="116"/>
      <c r="GV63" s="116"/>
      <c r="GW63" s="116"/>
      <c r="GX63" s="116"/>
      <c r="GY63" s="116"/>
      <c r="GZ63" s="116"/>
      <c r="HA63" s="116"/>
      <c r="HB63" s="116"/>
      <c r="HC63" s="116"/>
      <c r="HD63" s="116"/>
      <c r="HE63" s="116"/>
      <c r="HF63" s="116"/>
    </row>
    <row r="64" spans="2:214" ht="23.25" customHeight="1">
      <c r="B64" s="1094"/>
      <c r="C64" s="1059"/>
      <c r="D64" s="1104"/>
      <c r="E64" s="1098"/>
      <c r="F64" s="1207"/>
      <c r="G64" s="1065"/>
      <c r="H64" s="1214"/>
      <c r="I64" s="1231"/>
      <c r="J64" s="1218"/>
      <c r="K64" s="1218"/>
      <c r="L64" s="1218"/>
      <c r="M64" s="1218"/>
      <c r="N64" s="1218"/>
      <c r="O64" s="1218"/>
      <c r="P64" s="1261"/>
      <c r="Q64" s="480" t="s">
        <v>242</v>
      </c>
      <c r="R64" s="217" t="s">
        <v>309</v>
      </c>
      <c r="S64" s="179" t="s">
        <v>20</v>
      </c>
      <c r="T64" s="179">
        <v>2244011102</v>
      </c>
      <c r="U64" s="179">
        <v>58</v>
      </c>
      <c r="V64" s="179" t="s">
        <v>20</v>
      </c>
      <c r="W64" s="217" t="s">
        <v>309</v>
      </c>
      <c r="X64" s="217" t="s">
        <v>658</v>
      </c>
      <c r="Y64" s="179" t="s">
        <v>70</v>
      </c>
      <c r="Z64" s="730" t="s">
        <v>71</v>
      </c>
      <c r="AA64" s="645"/>
      <c r="AB64" s="179">
        <v>30</v>
      </c>
      <c r="AC64" s="793">
        <v>0.01</v>
      </c>
      <c r="AD64" s="793">
        <v>0.01</v>
      </c>
      <c r="AE64" s="179">
        <v>10</v>
      </c>
      <c r="AF64" s="179"/>
      <c r="AG64" s="179"/>
      <c r="AH64" s="179">
        <v>15</v>
      </c>
      <c r="AI64" s="179"/>
      <c r="AJ64" s="179"/>
      <c r="AK64" s="179">
        <v>25</v>
      </c>
      <c r="AL64" s="179"/>
      <c r="AM64" s="179"/>
      <c r="AN64" s="179">
        <v>30</v>
      </c>
      <c r="AO64" s="481"/>
      <c r="AP64" s="470">
        <f t="shared" si="0"/>
        <v>435000</v>
      </c>
      <c r="AQ64" s="178">
        <f t="shared" si="1"/>
        <v>20000</v>
      </c>
      <c r="AR64" s="178">
        <v>0</v>
      </c>
      <c r="AS64" s="178">
        <v>0</v>
      </c>
      <c r="AT64" s="178">
        <v>20000</v>
      </c>
      <c r="AU64" s="178">
        <v>0</v>
      </c>
      <c r="AV64" s="178">
        <v>0</v>
      </c>
      <c r="AW64" s="178">
        <v>0</v>
      </c>
      <c r="AX64" s="178">
        <v>0</v>
      </c>
      <c r="AY64" s="178">
        <v>0</v>
      </c>
      <c r="AZ64" s="178"/>
      <c r="BA64" s="178">
        <f t="shared" si="2"/>
        <v>120000</v>
      </c>
      <c r="BB64" s="178">
        <v>0</v>
      </c>
      <c r="BC64" s="178">
        <v>0</v>
      </c>
      <c r="BD64" s="178">
        <v>20000</v>
      </c>
      <c r="BE64" s="178">
        <v>0</v>
      </c>
      <c r="BF64" s="178">
        <v>0</v>
      </c>
      <c r="BG64" s="178">
        <v>0</v>
      </c>
      <c r="BH64" s="178">
        <v>0</v>
      </c>
      <c r="BI64" s="178">
        <v>100000</v>
      </c>
      <c r="BJ64" s="178"/>
      <c r="BK64" s="178">
        <f t="shared" si="3"/>
        <v>155000</v>
      </c>
      <c r="BL64" s="178">
        <v>5000</v>
      </c>
      <c r="BM64" s="178">
        <v>0</v>
      </c>
      <c r="BN64" s="178">
        <v>50000</v>
      </c>
      <c r="BO64" s="178">
        <v>0</v>
      </c>
      <c r="BP64" s="178">
        <v>0</v>
      </c>
      <c r="BQ64" s="178">
        <v>0</v>
      </c>
      <c r="BR64" s="178">
        <v>0</v>
      </c>
      <c r="BS64" s="178">
        <v>100000</v>
      </c>
      <c r="BT64" s="178"/>
      <c r="BU64" s="178">
        <f t="shared" si="4"/>
        <v>140000</v>
      </c>
      <c r="BV64" s="178">
        <v>0</v>
      </c>
      <c r="BW64" s="178">
        <v>0</v>
      </c>
      <c r="BX64" s="178">
        <v>40000</v>
      </c>
      <c r="BY64" s="178">
        <v>0</v>
      </c>
      <c r="BZ64" s="178">
        <v>0</v>
      </c>
      <c r="CA64" s="178">
        <v>0</v>
      </c>
      <c r="CB64" s="178">
        <v>0</v>
      </c>
      <c r="CC64" s="178">
        <v>100000</v>
      </c>
      <c r="CD64" s="178"/>
      <c r="CE64" s="178"/>
      <c r="CF64" s="116"/>
      <c r="CG64" s="116"/>
      <c r="CH64" s="116"/>
      <c r="CI64" s="116"/>
      <c r="CJ64" s="116"/>
      <c r="CK64" s="116"/>
      <c r="CL64" s="116"/>
      <c r="CM64" s="116"/>
      <c r="CN64" s="116"/>
      <c r="CO64" s="116"/>
      <c r="CP64" s="116"/>
      <c r="CQ64" s="116"/>
      <c r="CR64" s="116"/>
      <c r="CS64" s="116"/>
      <c r="CT64" s="116"/>
      <c r="CU64" s="116"/>
      <c r="CV64" s="116"/>
      <c r="CW64" s="116"/>
      <c r="CX64" s="116"/>
      <c r="CY64" s="116"/>
      <c r="CZ64" s="116"/>
      <c r="DA64" s="116"/>
      <c r="DB64" s="116"/>
      <c r="DC64" s="116"/>
      <c r="DD64" s="116"/>
      <c r="DE64" s="116"/>
      <c r="DF64" s="116"/>
      <c r="DG64" s="116"/>
      <c r="DH64" s="116"/>
      <c r="DI64" s="116"/>
      <c r="DJ64" s="116"/>
      <c r="DK64" s="116"/>
      <c r="DL64" s="116"/>
      <c r="DM64" s="116"/>
      <c r="DN64" s="116"/>
      <c r="DO64" s="116"/>
      <c r="DP64" s="116"/>
      <c r="DQ64" s="116"/>
      <c r="DR64" s="116"/>
      <c r="DS64" s="116"/>
      <c r="DT64" s="116"/>
      <c r="DU64" s="116"/>
      <c r="DV64" s="116"/>
      <c r="DW64" s="116"/>
      <c r="DX64" s="116"/>
      <c r="DY64" s="116"/>
      <c r="DZ64" s="116"/>
      <c r="EA64" s="116"/>
      <c r="EB64" s="116"/>
      <c r="EC64" s="116"/>
      <c r="ED64" s="116"/>
      <c r="EE64" s="116"/>
      <c r="EF64" s="116"/>
      <c r="EG64" s="116"/>
      <c r="EH64" s="116"/>
      <c r="EI64" s="116"/>
      <c r="EJ64" s="116"/>
      <c r="EK64" s="116"/>
      <c r="EL64" s="116"/>
      <c r="EM64" s="116"/>
      <c r="EN64" s="116"/>
      <c r="EO64" s="116"/>
      <c r="EP64" s="116"/>
      <c r="EQ64" s="116"/>
      <c r="ER64" s="116"/>
      <c r="ES64" s="116"/>
      <c r="ET64" s="116"/>
      <c r="EU64" s="116"/>
      <c r="EV64" s="116"/>
      <c r="EW64" s="116"/>
      <c r="EX64" s="116"/>
      <c r="EY64" s="116"/>
      <c r="EZ64" s="116"/>
      <c r="FA64" s="116"/>
      <c r="FB64" s="116"/>
      <c r="FC64" s="116"/>
      <c r="FD64" s="116"/>
      <c r="FE64" s="116"/>
      <c r="FF64" s="116"/>
      <c r="FG64" s="116"/>
      <c r="FH64" s="116"/>
      <c r="FI64" s="116"/>
      <c r="FJ64" s="116"/>
      <c r="FK64" s="116"/>
      <c r="FL64" s="116"/>
      <c r="FM64" s="116"/>
      <c r="FN64" s="116"/>
      <c r="FO64" s="116"/>
      <c r="FP64" s="116"/>
      <c r="FQ64" s="116"/>
      <c r="FR64" s="116"/>
      <c r="FS64" s="116"/>
      <c r="FT64" s="116"/>
      <c r="FU64" s="116"/>
      <c r="FV64" s="116"/>
      <c r="FW64" s="116"/>
      <c r="FX64" s="116"/>
      <c r="FY64" s="116"/>
      <c r="FZ64" s="116"/>
      <c r="GA64" s="116"/>
      <c r="GB64" s="116"/>
      <c r="GC64" s="116"/>
      <c r="GD64" s="116"/>
      <c r="GE64" s="116"/>
      <c r="GF64" s="116"/>
      <c r="GG64" s="116"/>
      <c r="GH64" s="116"/>
      <c r="GI64" s="116"/>
      <c r="GJ64" s="116"/>
      <c r="GK64" s="116"/>
      <c r="GL64" s="116"/>
      <c r="GM64" s="116"/>
      <c r="GN64" s="116"/>
      <c r="GO64" s="116"/>
      <c r="GP64" s="116"/>
      <c r="GQ64" s="116"/>
      <c r="GR64" s="116"/>
      <c r="GS64" s="116"/>
      <c r="GT64" s="116"/>
      <c r="GU64" s="116"/>
      <c r="GV64" s="116"/>
      <c r="GW64" s="116"/>
      <c r="GX64" s="116"/>
      <c r="GY64" s="116"/>
      <c r="GZ64" s="116"/>
      <c r="HA64" s="116"/>
      <c r="HB64" s="116"/>
      <c r="HC64" s="116"/>
      <c r="HD64" s="116"/>
      <c r="HE64" s="116"/>
      <c r="HF64" s="116"/>
    </row>
    <row r="65" spans="2:214" ht="23.25" customHeight="1">
      <c r="B65" s="1094"/>
      <c r="C65" s="1059"/>
      <c r="D65" s="1104"/>
      <c r="E65" s="1098"/>
      <c r="F65" s="1207"/>
      <c r="G65" s="1065"/>
      <c r="H65" s="1214"/>
      <c r="I65" s="1231"/>
      <c r="J65" s="1218"/>
      <c r="K65" s="1218"/>
      <c r="L65" s="1218"/>
      <c r="M65" s="1218"/>
      <c r="N65" s="1218"/>
      <c r="O65" s="1218"/>
      <c r="P65" s="1261"/>
      <c r="Q65" s="480" t="s">
        <v>243</v>
      </c>
      <c r="R65" s="217" t="s">
        <v>310</v>
      </c>
      <c r="S65" s="179" t="s">
        <v>21</v>
      </c>
      <c r="T65" s="179">
        <v>2244011103</v>
      </c>
      <c r="U65" s="179">
        <v>59</v>
      </c>
      <c r="V65" s="179" t="s">
        <v>21</v>
      </c>
      <c r="W65" s="217" t="s">
        <v>310</v>
      </c>
      <c r="X65" s="217" t="s">
        <v>659</v>
      </c>
      <c r="Y65" s="179" t="s">
        <v>138</v>
      </c>
      <c r="Z65" s="730" t="s">
        <v>71</v>
      </c>
      <c r="AA65" s="645"/>
      <c r="AB65" s="179">
        <v>1</v>
      </c>
      <c r="AC65" s="793">
        <v>0.01</v>
      </c>
      <c r="AD65" s="793">
        <v>0</v>
      </c>
      <c r="AE65" s="179">
        <v>0</v>
      </c>
      <c r="AF65" s="179"/>
      <c r="AG65" s="179"/>
      <c r="AH65" s="179">
        <v>1</v>
      </c>
      <c r="AI65" s="179"/>
      <c r="AJ65" s="179"/>
      <c r="AK65" s="179">
        <v>1</v>
      </c>
      <c r="AL65" s="179"/>
      <c r="AM65" s="179"/>
      <c r="AN65" s="179">
        <v>1</v>
      </c>
      <c r="AO65" s="481"/>
      <c r="AP65" s="470">
        <f t="shared" si="0"/>
        <v>75000</v>
      </c>
      <c r="AQ65" s="178">
        <f t="shared" si="1"/>
        <v>0</v>
      </c>
      <c r="AR65" s="178">
        <v>0</v>
      </c>
      <c r="AS65" s="178">
        <v>0</v>
      </c>
      <c r="AT65" s="178">
        <v>0</v>
      </c>
      <c r="AU65" s="178">
        <v>0</v>
      </c>
      <c r="AV65" s="178">
        <v>0</v>
      </c>
      <c r="AW65" s="178">
        <v>0</v>
      </c>
      <c r="AX65" s="178">
        <v>0</v>
      </c>
      <c r="AY65" s="178">
        <v>0</v>
      </c>
      <c r="AZ65" s="178"/>
      <c r="BA65" s="178">
        <f t="shared" si="2"/>
        <v>20000</v>
      </c>
      <c r="BB65" s="178">
        <v>0</v>
      </c>
      <c r="BC65" s="178">
        <v>0</v>
      </c>
      <c r="BD65" s="178">
        <v>20000</v>
      </c>
      <c r="BE65" s="178">
        <v>0</v>
      </c>
      <c r="BF65" s="178">
        <v>0</v>
      </c>
      <c r="BG65" s="178">
        <v>0</v>
      </c>
      <c r="BH65" s="178">
        <v>0</v>
      </c>
      <c r="BI65" s="178">
        <v>0</v>
      </c>
      <c r="BJ65" s="178"/>
      <c r="BK65" s="178">
        <f t="shared" si="3"/>
        <v>25000</v>
      </c>
      <c r="BL65" s="178">
        <v>0</v>
      </c>
      <c r="BM65" s="178">
        <v>0</v>
      </c>
      <c r="BN65" s="178">
        <v>25000</v>
      </c>
      <c r="BO65" s="178">
        <v>0</v>
      </c>
      <c r="BP65" s="178">
        <v>0</v>
      </c>
      <c r="BQ65" s="178">
        <v>0</v>
      </c>
      <c r="BR65" s="178">
        <v>0</v>
      </c>
      <c r="BS65" s="178">
        <v>0</v>
      </c>
      <c r="BT65" s="178"/>
      <c r="BU65" s="178">
        <f t="shared" si="4"/>
        <v>30000</v>
      </c>
      <c r="BV65" s="178">
        <v>0</v>
      </c>
      <c r="BW65" s="178">
        <v>0</v>
      </c>
      <c r="BX65" s="178">
        <v>30000</v>
      </c>
      <c r="BY65" s="178">
        <v>0</v>
      </c>
      <c r="BZ65" s="178">
        <v>0</v>
      </c>
      <c r="CA65" s="178">
        <v>0</v>
      </c>
      <c r="CB65" s="178">
        <v>0</v>
      </c>
      <c r="CC65" s="178">
        <v>0</v>
      </c>
      <c r="CD65" s="178"/>
      <c r="CE65" s="178"/>
      <c r="CF65" s="116"/>
      <c r="CG65" s="116"/>
      <c r="CH65" s="116"/>
      <c r="CI65" s="116"/>
      <c r="CJ65" s="116"/>
      <c r="CK65" s="116"/>
      <c r="CL65" s="116"/>
      <c r="CM65" s="116"/>
      <c r="CN65" s="116"/>
      <c r="CO65" s="116"/>
      <c r="CP65" s="116"/>
      <c r="CQ65" s="116"/>
      <c r="CR65" s="116"/>
      <c r="CS65" s="116"/>
      <c r="CT65" s="116"/>
      <c r="CU65" s="116"/>
      <c r="CV65" s="116"/>
      <c r="CW65" s="116"/>
      <c r="CX65" s="116"/>
      <c r="CY65" s="116"/>
      <c r="CZ65" s="116"/>
      <c r="DA65" s="116"/>
      <c r="DB65" s="116"/>
      <c r="DC65" s="116"/>
      <c r="DD65" s="116"/>
      <c r="DE65" s="116"/>
      <c r="DF65" s="116"/>
      <c r="DG65" s="116"/>
      <c r="DH65" s="116"/>
      <c r="DI65" s="116"/>
      <c r="DJ65" s="116"/>
      <c r="DK65" s="116"/>
      <c r="DL65" s="116"/>
      <c r="DM65" s="116"/>
      <c r="DN65" s="116"/>
      <c r="DO65" s="116"/>
      <c r="DP65" s="116"/>
      <c r="DQ65" s="116"/>
      <c r="DR65" s="116"/>
      <c r="DS65" s="116"/>
      <c r="DT65" s="116"/>
      <c r="DU65" s="116"/>
      <c r="DV65" s="116"/>
      <c r="DW65" s="116"/>
      <c r="DX65" s="116"/>
      <c r="DY65" s="116"/>
      <c r="DZ65" s="116"/>
      <c r="EA65" s="116"/>
      <c r="EB65" s="116"/>
      <c r="EC65" s="116"/>
      <c r="ED65" s="116"/>
      <c r="EE65" s="116"/>
      <c r="EF65" s="116"/>
      <c r="EG65" s="116"/>
      <c r="EH65" s="116"/>
      <c r="EI65" s="116"/>
      <c r="EJ65" s="116"/>
      <c r="EK65" s="116"/>
      <c r="EL65" s="116"/>
      <c r="EM65" s="116"/>
      <c r="EN65" s="116"/>
      <c r="EO65" s="116"/>
      <c r="EP65" s="116"/>
      <c r="EQ65" s="116"/>
      <c r="ER65" s="116"/>
      <c r="ES65" s="116"/>
      <c r="ET65" s="116"/>
      <c r="EU65" s="116"/>
      <c r="EV65" s="116"/>
      <c r="EW65" s="116"/>
      <c r="EX65" s="116"/>
      <c r="EY65" s="116"/>
      <c r="EZ65" s="116"/>
      <c r="FA65" s="116"/>
      <c r="FB65" s="116"/>
      <c r="FC65" s="116"/>
      <c r="FD65" s="116"/>
      <c r="FE65" s="116"/>
      <c r="FF65" s="116"/>
      <c r="FG65" s="116"/>
      <c r="FH65" s="116"/>
      <c r="FI65" s="116"/>
      <c r="FJ65" s="116"/>
      <c r="FK65" s="116"/>
      <c r="FL65" s="116"/>
      <c r="FM65" s="116"/>
      <c r="FN65" s="116"/>
      <c r="FO65" s="116"/>
      <c r="FP65" s="116"/>
      <c r="FQ65" s="116"/>
      <c r="FR65" s="116"/>
      <c r="FS65" s="116"/>
      <c r="FT65" s="116"/>
      <c r="FU65" s="116"/>
      <c r="FV65" s="116"/>
      <c r="FW65" s="116"/>
      <c r="FX65" s="116"/>
      <c r="FY65" s="116"/>
      <c r="FZ65" s="116"/>
      <c r="GA65" s="116"/>
      <c r="GB65" s="116"/>
      <c r="GC65" s="116"/>
      <c r="GD65" s="116"/>
      <c r="GE65" s="116"/>
      <c r="GF65" s="116"/>
      <c r="GG65" s="116"/>
      <c r="GH65" s="116"/>
      <c r="GI65" s="116"/>
      <c r="GJ65" s="116"/>
      <c r="GK65" s="116"/>
      <c r="GL65" s="116"/>
      <c r="GM65" s="116"/>
      <c r="GN65" s="116"/>
      <c r="GO65" s="116"/>
      <c r="GP65" s="116"/>
      <c r="GQ65" s="116"/>
      <c r="GR65" s="116"/>
      <c r="GS65" s="116"/>
      <c r="GT65" s="116"/>
      <c r="GU65" s="116"/>
      <c r="GV65" s="116"/>
      <c r="GW65" s="116"/>
      <c r="GX65" s="116"/>
      <c r="GY65" s="116"/>
      <c r="GZ65" s="116"/>
      <c r="HA65" s="116"/>
      <c r="HB65" s="116"/>
      <c r="HC65" s="116"/>
      <c r="HD65" s="116"/>
      <c r="HE65" s="116"/>
      <c r="HF65" s="116"/>
    </row>
    <row r="66" spans="2:214" ht="23.25" customHeight="1" thickBot="1">
      <c r="B66" s="1094"/>
      <c r="C66" s="1060"/>
      <c r="D66" s="1105"/>
      <c r="E66" s="1099"/>
      <c r="F66" s="1207"/>
      <c r="G66" s="1066"/>
      <c r="H66" s="1214"/>
      <c r="I66" s="1232"/>
      <c r="J66" s="1219"/>
      <c r="K66" s="1219"/>
      <c r="L66" s="1219"/>
      <c r="M66" s="1219"/>
      <c r="N66" s="1219"/>
      <c r="O66" s="1219"/>
      <c r="P66" s="1262"/>
      <c r="Q66" s="480" t="s">
        <v>244</v>
      </c>
      <c r="R66" s="217" t="s">
        <v>311</v>
      </c>
      <c r="S66" s="179"/>
      <c r="T66" s="179">
        <v>2244011201</v>
      </c>
      <c r="U66" s="179">
        <v>60</v>
      </c>
      <c r="V66" s="179"/>
      <c r="W66" s="217" t="s">
        <v>311</v>
      </c>
      <c r="X66" s="217" t="s">
        <v>660</v>
      </c>
      <c r="Y66" s="179" t="s">
        <v>70</v>
      </c>
      <c r="Z66" s="730" t="s">
        <v>71</v>
      </c>
      <c r="AA66" s="645"/>
      <c r="AB66" s="179">
        <v>1</v>
      </c>
      <c r="AC66" s="793">
        <v>0.01</v>
      </c>
      <c r="AD66" s="793">
        <v>0.01</v>
      </c>
      <c r="AE66" s="179">
        <v>1</v>
      </c>
      <c r="AF66" s="179"/>
      <c r="AG66" s="179"/>
      <c r="AH66" s="179">
        <v>2</v>
      </c>
      <c r="AI66" s="179"/>
      <c r="AJ66" s="179"/>
      <c r="AK66" s="179">
        <v>3</v>
      </c>
      <c r="AL66" s="179"/>
      <c r="AM66" s="179"/>
      <c r="AN66" s="179">
        <v>4</v>
      </c>
      <c r="AO66" s="481"/>
      <c r="AP66" s="470">
        <f t="shared" si="0"/>
        <v>100000</v>
      </c>
      <c r="AQ66" s="178">
        <f t="shared" si="1"/>
        <v>20000</v>
      </c>
      <c r="AR66" s="178">
        <v>0</v>
      </c>
      <c r="AS66" s="178">
        <v>0</v>
      </c>
      <c r="AT66" s="178">
        <v>20000</v>
      </c>
      <c r="AU66" s="178">
        <v>0</v>
      </c>
      <c r="AV66" s="178">
        <v>0</v>
      </c>
      <c r="AW66" s="178">
        <v>0</v>
      </c>
      <c r="AX66" s="178">
        <v>0</v>
      </c>
      <c r="AY66" s="178">
        <v>0</v>
      </c>
      <c r="AZ66" s="178"/>
      <c r="BA66" s="178">
        <f t="shared" si="2"/>
        <v>20000</v>
      </c>
      <c r="BB66" s="178">
        <v>0</v>
      </c>
      <c r="BC66" s="178">
        <v>0</v>
      </c>
      <c r="BD66" s="178">
        <v>20000</v>
      </c>
      <c r="BE66" s="178">
        <v>0</v>
      </c>
      <c r="BF66" s="178">
        <v>0</v>
      </c>
      <c r="BG66" s="178">
        <v>0</v>
      </c>
      <c r="BH66" s="178">
        <v>0</v>
      </c>
      <c r="BI66" s="178">
        <v>0</v>
      </c>
      <c r="BJ66" s="178"/>
      <c r="BK66" s="178">
        <f t="shared" si="3"/>
        <v>20000</v>
      </c>
      <c r="BL66" s="178">
        <v>0</v>
      </c>
      <c r="BM66" s="178">
        <v>0</v>
      </c>
      <c r="BN66" s="178">
        <v>20000</v>
      </c>
      <c r="BO66" s="178">
        <v>0</v>
      </c>
      <c r="BP66" s="178">
        <v>0</v>
      </c>
      <c r="BQ66" s="178">
        <v>0</v>
      </c>
      <c r="BR66" s="178">
        <v>0</v>
      </c>
      <c r="BS66" s="178">
        <v>0</v>
      </c>
      <c r="BT66" s="178"/>
      <c r="BU66" s="178">
        <f t="shared" si="4"/>
        <v>40000</v>
      </c>
      <c r="BV66" s="178">
        <v>0</v>
      </c>
      <c r="BW66" s="178">
        <v>0</v>
      </c>
      <c r="BX66" s="178">
        <v>40000</v>
      </c>
      <c r="BY66" s="178">
        <v>0</v>
      </c>
      <c r="BZ66" s="178">
        <v>0</v>
      </c>
      <c r="CA66" s="178">
        <v>0</v>
      </c>
      <c r="CB66" s="178">
        <v>0</v>
      </c>
      <c r="CC66" s="178">
        <v>0</v>
      </c>
      <c r="CD66" s="178"/>
      <c r="CE66" s="178"/>
      <c r="CF66" s="116"/>
      <c r="CG66" s="116"/>
      <c r="CH66" s="116"/>
      <c r="CI66" s="116"/>
      <c r="CJ66" s="116"/>
      <c r="CK66" s="116"/>
      <c r="CL66" s="116"/>
      <c r="CM66" s="116"/>
      <c r="CN66" s="116"/>
      <c r="CO66" s="116"/>
      <c r="CP66" s="116"/>
      <c r="CQ66" s="116"/>
      <c r="CR66" s="116"/>
      <c r="CS66" s="116"/>
      <c r="CT66" s="116"/>
      <c r="CU66" s="116"/>
      <c r="CV66" s="116"/>
      <c r="CW66" s="116"/>
      <c r="CX66" s="116"/>
      <c r="CY66" s="116"/>
      <c r="CZ66" s="116"/>
      <c r="DA66" s="116"/>
      <c r="DB66" s="116"/>
      <c r="DC66" s="116"/>
      <c r="DD66" s="116"/>
      <c r="DE66" s="116"/>
      <c r="DF66" s="116"/>
      <c r="DG66" s="116"/>
      <c r="DH66" s="116"/>
      <c r="DI66" s="116"/>
      <c r="DJ66" s="116"/>
      <c r="DK66" s="116"/>
      <c r="DL66" s="116"/>
      <c r="DM66" s="116"/>
      <c r="DN66" s="116"/>
      <c r="DO66" s="116"/>
      <c r="DP66" s="116"/>
      <c r="DQ66" s="116"/>
      <c r="DR66" s="116"/>
      <c r="DS66" s="116"/>
      <c r="DT66" s="116"/>
      <c r="DU66" s="116"/>
      <c r="DV66" s="116"/>
      <c r="DW66" s="116"/>
      <c r="DX66" s="116"/>
      <c r="DY66" s="116"/>
      <c r="DZ66" s="116"/>
      <c r="EA66" s="116"/>
      <c r="EB66" s="116"/>
      <c r="EC66" s="116"/>
      <c r="ED66" s="116"/>
      <c r="EE66" s="116"/>
      <c r="EF66" s="116"/>
      <c r="EG66" s="116"/>
      <c r="EH66" s="116"/>
      <c r="EI66" s="116"/>
      <c r="EJ66" s="116"/>
      <c r="EK66" s="116"/>
      <c r="EL66" s="116"/>
      <c r="EM66" s="116"/>
      <c r="EN66" s="116"/>
      <c r="EO66" s="116"/>
      <c r="EP66" s="116"/>
      <c r="EQ66" s="116"/>
      <c r="ER66" s="116"/>
      <c r="ES66" s="116"/>
      <c r="ET66" s="116"/>
      <c r="EU66" s="116"/>
      <c r="EV66" s="116"/>
      <c r="EW66" s="116"/>
      <c r="EX66" s="116"/>
      <c r="EY66" s="116"/>
      <c r="EZ66" s="116"/>
      <c r="FA66" s="116"/>
      <c r="FB66" s="116"/>
      <c r="FC66" s="116"/>
      <c r="FD66" s="116"/>
      <c r="FE66" s="116"/>
      <c r="FF66" s="116"/>
      <c r="FG66" s="116"/>
      <c r="FH66" s="116"/>
      <c r="FI66" s="116"/>
      <c r="FJ66" s="116"/>
      <c r="FK66" s="116"/>
      <c r="FL66" s="116"/>
      <c r="FM66" s="116"/>
      <c r="FN66" s="116"/>
      <c r="FO66" s="116"/>
      <c r="FP66" s="116"/>
      <c r="FQ66" s="116"/>
      <c r="FR66" s="116"/>
      <c r="FS66" s="116"/>
      <c r="FT66" s="116"/>
      <c r="FU66" s="116"/>
      <c r="FV66" s="116"/>
      <c r="FW66" s="116"/>
      <c r="FX66" s="116"/>
      <c r="FY66" s="116"/>
      <c r="FZ66" s="116"/>
      <c r="GA66" s="116"/>
      <c r="GB66" s="116"/>
      <c r="GC66" s="116"/>
      <c r="GD66" s="116"/>
      <c r="GE66" s="116"/>
      <c r="GF66" s="116"/>
      <c r="GG66" s="116"/>
      <c r="GH66" s="116"/>
      <c r="GI66" s="116"/>
      <c r="GJ66" s="116"/>
      <c r="GK66" s="116"/>
      <c r="GL66" s="116"/>
      <c r="GM66" s="116"/>
      <c r="GN66" s="116"/>
      <c r="GO66" s="116"/>
      <c r="GP66" s="116"/>
      <c r="GQ66" s="116"/>
      <c r="GR66" s="116"/>
      <c r="GS66" s="116"/>
      <c r="GT66" s="116"/>
      <c r="GU66" s="116"/>
      <c r="GV66" s="116"/>
      <c r="GW66" s="116"/>
      <c r="GX66" s="116"/>
      <c r="GY66" s="116"/>
      <c r="GZ66" s="116"/>
      <c r="HA66" s="116"/>
      <c r="HB66" s="116"/>
      <c r="HC66" s="116"/>
      <c r="HD66" s="116"/>
      <c r="HE66" s="116"/>
      <c r="HF66" s="116"/>
    </row>
    <row r="67" spans="2:83" ht="23.25" customHeight="1">
      <c r="B67" s="1052" t="s">
        <v>312</v>
      </c>
      <c r="C67" s="180"/>
      <c r="D67" s="181"/>
      <c r="E67" s="1055" t="s">
        <v>313</v>
      </c>
      <c r="F67" s="1058"/>
      <c r="G67" s="1055" t="s">
        <v>314</v>
      </c>
      <c r="H67" s="1044" t="s">
        <v>632</v>
      </c>
      <c r="I67" s="1192">
        <v>14</v>
      </c>
      <c r="J67" s="1183" t="s">
        <v>633</v>
      </c>
      <c r="K67" s="1183" t="s">
        <v>634</v>
      </c>
      <c r="L67" s="1183"/>
      <c r="M67" s="1183">
        <v>8</v>
      </c>
      <c r="N67" s="1183"/>
      <c r="O67" s="1183">
        <v>4</v>
      </c>
      <c r="P67" s="1178">
        <v>8</v>
      </c>
      <c r="Q67" s="327" t="s">
        <v>315</v>
      </c>
      <c r="R67" s="159" t="s">
        <v>316</v>
      </c>
      <c r="S67" s="161" t="s">
        <v>27</v>
      </c>
      <c r="T67" s="161">
        <v>2244061101</v>
      </c>
      <c r="U67" s="161">
        <v>61</v>
      </c>
      <c r="V67" s="161" t="s">
        <v>27</v>
      </c>
      <c r="W67" s="159" t="s">
        <v>316</v>
      </c>
      <c r="X67" s="159" t="s">
        <v>659</v>
      </c>
      <c r="Y67" s="161" t="s">
        <v>138</v>
      </c>
      <c r="Z67" s="719" t="s">
        <v>71</v>
      </c>
      <c r="AA67" s="482"/>
      <c r="AB67" s="161">
        <v>2</v>
      </c>
      <c r="AC67" s="783">
        <v>0.01</v>
      </c>
      <c r="AD67" s="783">
        <v>0.01</v>
      </c>
      <c r="AE67" s="161">
        <v>2</v>
      </c>
      <c r="AF67" s="161"/>
      <c r="AG67" s="161"/>
      <c r="AH67" s="161">
        <v>2</v>
      </c>
      <c r="AI67" s="161"/>
      <c r="AJ67" s="161"/>
      <c r="AK67" s="161">
        <v>2</v>
      </c>
      <c r="AL67" s="161"/>
      <c r="AM67" s="161"/>
      <c r="AN67" s="161">
        <v>2</v>
      </c>
      <c r="AO67" s="328"/>
      <c r="AP67" s="157">
        <f t="shared" si="0"/>
        <v>19000</v>
      </c>
      <c r="AQ67" s="158">
        <f t="shared" si="1"/>
        <v>10000</v>
      </c>
      <c r="AR67" s="158">
        <v>0</v>
      </c>
      <c r="AS67" s="158">
        <v>0</v>
      </c>
      <c r="AT67" s="158">
        <v>10000</v>
      </c>
      <c r="AU67" s="158">
        <v>0</v>
      </c>
      <c r="AV67" s="158">
        <v>0</v>
      </c>
      <c r="AW67" s="158">
        <v>0</v>
      </c>
      <c r="AX67" s="158">
        <v>0</v>
      </c>
      <c r="AY67" s="158">
        <v>0</v>
      </c>
      <c r="AZ67" s="158"/>
      <c r="BA67" s="158">
        <f t="shared" si="2"/>
        <v>5000</v>
      </c>
      <c r="BB67" s="158">
        <v>0</v>
      </c>
      <c r="BC67" s="158">
        <v>0</v>
      </c>
      <c r="BD67" s="158">
        <v>5000</v>
      </c>
      <c r="BE67" s="158">
        <v>0</v>
      </c>
      <c r="BF67" s="158">
        <v>0</v>
      </c>
      <c r="BG67" s="158">
        <v>0</v>
      </c>
      <c r="BH67" s="158">
        <v>0</v>
      </c>
      <c r="BI67" s="158">
        <v>0</v>
      </c>
      <c r="BJ67" s="158"/>
      <c r="BK67" s="158">
        <f t="shared" si="3"/>
        <v>2000</v>
      </c>
      <c r="BL67" s="158">
        <v>0</v>
      </c>
      <c r="BM67" s="158">
        <v>0</v>
      </c>
      <c r="BN67" s="158">
        <v>2000</v>
      </c>
      <c r="BO67" s="158">
        <v>0</v>
      </c>
      <c r="BP67" s="158">
        <v>0</v>
      </c>
      <c r="BQ67" s="158">
        <v>0</v>
      </c>
      <c r="BR67" s="158">
        <v>0</v>
      </c>
      <c r="BS67" s="158">
        <v>0</v>
      </c>
      <c r="BT67" s="158"/>
      <c r="BU67" s="158">
        <f t="shared" si="4"/>
        <v>2000</v>
      </c>
      <c r="BV67" s="158">
        <v>2000</v>
      </c>
      <c r="BW67" s="158">
        <v>0</v>
      </c>
      <c r="BX67" s="158">
        <v>0</v>
      </c>
      <c r="BY67" s="158">
        <v>0</v>
      </c>
      <c r="BZ67" s="158">
        <v>0</v>
      </c>
      <c r="CA67" s="158">
        <v>0</v>
      </c>
      <c r="CB67" s="158">
        <v>0</v>
      </c>
      <c r="CC67" s="158">
        <v>0</v>
      </c>
      <c r="CD67" s="158"/>
      <c r="CE67" s="158"/>
    </row>
    <row r="68" spans="2:83" ht="23.25" customHeight="1">
      <c r="B68" s="1053"/>
      <c r="C68" s="182"/>
      <c r="D68" s="181"/>
      <c r="E68" s="1056"/>
      <c r="F68" s="1059"/>
      <c r="G68" s="1056"/>
      <c r="H68" s="1045"/>
      <c r="I68" s="1193"/>
      <c r="J68" s="1184"/>
      <c r="K68" s="1184"/>
      <c r="L68" s="1184"/>
      <c r="M68" s="1184"/>
      <c r="N68" s="1184"/>
      <c r="O68" s="1184"/>
      <c r="P68" s="1179"/>
      <c r="Q68" s="482" t="s">
        <v>317</v>
      </c>
      <c r="R68" s="159" t="s">
        <v>326</v>
      </c>
      <c r="S68" s="161" t="s">
        <v>29</v>
      </c>
      <c r="T68" s="161">
        <v>2244061102</v>
      </c>
      <c r="U68" s="161">
        <v>62</v>
      </c>
      <c r="V68" s="161" t="s">
        <v>29</v>
      </c>
      <c r="W68" s="159" t="s">
        <v>326</v>
      </c>
      <c r="X68" s="159" t="s">
        <v>535</v>
      </c>
      <c r="Y68" s="161" t="s">
        <v>70</v>
      </c>
      <c r="Z68" s="719" t="s">
        <v>71</v>
      </c>
      <c r="AA68" s="482"/>
      <c r="AB68" s="161">
        <v>4</v>
      </c>
      <c r="AC68" s="783">
        <v>0.01</v>
      </c>
      <c r="AD68" s="783">
        <v>0.01</v>
      </c>
      <c r="AE68" s="161">
        <v>1</v>
      </c>
      <c r="AF68" s="161"/>
      <c r="AG68" s="161"/>
      <c r="AH68" s="161">
        <v>2</v>
      </c>
      <c r="AI68" s="161"/>
      <c r="AJ68" s="161"/>
      <c r="AK68" s="161">
        <v>3</v>
      </c>
      <c r="AL68" s="161"/>
      <c r="AM68" s="161"/>
      <c r="AN68" s="161">
        <v>4</v>
      </c>
      <c r="AO68" s="328"/>
      <c r="AP68" s="157">
        <f t="shared" si="0"/>
        <v>34000</v>
      </c>
      <c r="AQ68" s="158">
        <f t="shared" si="1"/>
        <v>10000</v>
      </c>
      <c r="AR68" s="158">
        <v>0</v>
      </c>
      <c r="AS68" s="158">
        <v>0</v>
      </c>
      <c r="AT68" s="158">
        <v>10000</v>
      </c>
      <c r="AU68" s="158">
        <v>0</v>
      </c>
      <c r="AV68" s="158">
        <v>0</v>
      </c>
      <c r="AW68" s="158">
        <v>0</v>
      </c>
      <c r="AX68" s="158">
        <v>0</v>
      </c>
      <c r="AY68" s="158">
        <v>0</v>
      </c>
      <c r="AZ68" s="158"/>
      <c r="BA68" s="158">
        <f t="shared" si="2"/>
        <v>12000</v>
      </c>
      <c r="BB68" s="158">
        <v>0</v>
      </c>
      <c r="BC68" s="158">
        <v>0</v>
      </c>
      <c r="BD68" s="158">
        <v>12000</v>
      </c>
      <c r="BE68" s="158">
        <v>0</v>
      </c>
      <c r="BF68" s="158">
        <v>0</v>
      </c>
      <c r="BG68" s="158">
        <v>0</v>
      </c>
      <c r="BH68" s="158">
        <v>0</v>
      </c>
      <c r="BI68" s="158">
        <v>0</v>
      </c>
      <c r="BJ68" s="158"/>
      <c r="BK68" s="158">
        <f t="shared" si="3"/>
        <v>10000</v>
      </c>
      <c r="BL68" s="158">
        <v>0</v>
      </c>
      <c r="BM68" s="158">
        <v>0</v>
      </c>
      <c r="BN68" s="158">
        <v>10000</v>
      </c>
      <c r="BO68" s="158">
        <v>0</v>
      </c>
      <c r="BP68" s="158">
        <v>0</v>
      </c>
      <c r="BQ68" s="158">
        <v>0</v>
      </c>
      <c r="BR68" s="158">
        <v>0</v>
      </c>
      <c r="BS68" s="158">
        <v>0</v>
      </c>
      <c r="BT68" s="158"/>
      <c r="BU68" s="158">
        <f t="shared" si="4"/>
        <v>2000</v>
      </c>
      <c r="BV68" s="158">
        <v>2000</v>
      </c>
      <c r="BW68" s="158">
        <v>0</v>
      </c>
      <c r="BX68" s="158">
        <v>0</v>
      </c>
      <c r="BY68" s="158">
        <v>0</v>
      </c>
      <c r="BZ68" s="158">
        <v>0</v>
      </c>
      <c r="CA68" s="158">
        <v>0</v>
      </c>
      <c r="CB68" s="158">
        <v>0</v>
      </c>
      <c r="CC68" s="158">
        <v>0</v>
      </c>
      <c r="CD68" s="158"/>
      <c r="CE68" s="158"/>
    </row>
    <row r="69" spans="2:83" ht="23.25" customHeight="1">
      <c r="B69" s="1053"/>
      <c r="C69" s="182"/>
      <c r="D69" s="181"/>
      <c r="E69" s="1056"/>
      <c r="F69" s="1059"/>
      <c r="G69" s="1056"/>
      <c r="H69" s="1045"/>
      <c r="I69" s="1193"/>
      <c r="J69" s="1184"/>
      <c r="K69" s="1184"/>
      <c r="L69" s="1184"/>
      <c r="M69" s="1184"/>
      <c r="N69" s="1184"/>
      <c r="O69" s="1184"/>
      <c r="P69" s="1179"/>
      <c r="Q69" s="327" t="s">
        <v>318</v>
      </c>
      <c r="R69" s="159" t="s">
        <v>325</v>
      </c>
      <c r="S69" s="161"/>
      <c r="T69" s="161">
        <v>2244061103</v>
      </c>
      <c r="U69" s="161">
        <v>63</v>
      </c>
      <c r="V69" s="161"/>
      <c r="W69" s="159" t="s">
        <v>325</v>
      </c>
      <c r="X69" s="159" t="s">
        <v>661</v>
      </c>
      <c r="Y69" s="161" t="s">
        <v>70</v>
      </c>
      <c r="Z69" s="719" t="s">
        <v>71</v>
      </c>
      <c r="AA69" s="482"/>
      <c r="AB69" s="161">
        <v>2</v>
      </c>
      <c r="AC69" s="783">
        <v>0.01</v>
      </c>
      <c r="AD69" s="783">
        <v>0</v>
      </c>
      <c r="AE69" s="161">
        <v>0</v>
      </c>
      <c r="AF69" s="161"/>
      <c r="AG69" s="161"/>
      <c r="AH69" s="161">
        <v>1</v>
      </c>
      <c r="AI69" s="161"/>
      <c r="AJ69" s="161"/>
      <c r="AK69" s="161">
        <v>0</v>
      </c>
      <c r="AL69" s="161"/>
      <c r="AM69" s="161"/>
      <c r="AN69" s="161">
        <v>1</v>
      </c>
      <c r="AO69" s="328"/>
      <c r="AP69" s="157">
        <f t="shared" si="0"/>
        <v>30000</v>
      </c>
      <c r="AQ69" s="158">
        <f t="shared" si="1"/>
        <v>0</v>
      </c>
      <c r="AR69" s="158">
        <v>0</v>
      </c>
      <c r="AS69" s="158">
        <v>0</v>
      </c>
      <c r="AT69" s="158">
        <v>0</v>
      </c>
      <c r="AU69" s="158">
        <v>0</v>
      </c>
      <c r="AV69" s="158">
        <v>0</v>
      </c>
      <c r="AW69" s="158">
        <v>0</v>
      </c>
      <c r="AX69" s="158">
        <v>0</v>
      </c>
      <c r="AY69" s="158">
        <v>0</v>
      </c>
      <c r="AZ69" s="158"/>
      <c r="BA69" s="158">
        <f t="shared" si="2"/>
        <v>10000</v>
      </c>
      <c r="BB69" s="158">
        <v>0</v>
      </c>
      <c r="BC69" s="158">
        <v>0</v>
      </c>
      <c r="BD69" s="158">
        <v>10000</v>
      </c>
      <c r="BE69" s="158">
        <v>0</v>
      </c>
      <c r="BF69" s="158">
        <v>0</v>
      </c>
      <c r="BG69" s="158">
        <v>0</v>
      </c>
      <c r="BH69" s="158">
        <v>0</v>
      </c>
      <c r="BI69" s="158">
        <v>0</v>
      </c>
      <c r="BJ69" s="158"/>
      <c r="BK69" s="158">
        <f t="shared" si="3"/>
        <v>0</v>
      </c>
      <c r="BL69" s="158">
        <v>0</v>
      </c>
      <c r="BM69" s="158">
        <v>0</v>
      </c>
      <c r="BN69" s="158">
        <v>0</v>
      </c>
      <c r="BO69" s="158">
        <v>0</v>
      </c>
      <c r="BP69" s="158">
        <v>0</v>
      </c>
      <c r="BQ69" s="158">
        <v>0</v>
      </c>
      <c r="BR69" s="158">
        <v>0</v>
      </c>
      <c r="BS69" s="158">
        <v>0</v>
      </c>
      <c r="BT69" s="158"/>
      <c r="BU69" s="158">
        <f t="shared" si="4"/>
        <v>20000</v>
      </c>
      <c r="BV69" s="158">
        <v>0</v>
      </c>
      <c r="BW69" s="158">
        <v>0</v>
      </c>
      <c r="BX69" s="158">
        <v>20000</v>
      </c>
      <c r="BY69" s="158">
        <v>0</v>
      </c>
      <c r="BZ69" s="158">
        <v>0</v>
      </c>
      <c r="CA69" s="158">
        <v>0</v>
      </c>
      <c r="CB69" s="158">
        <v>0</v>
      </c>
      <c r="CC69" s="158">
        <v>0</v>
      </c>
      <c r="CD69" s="158"/>
      <c r="CE69" s="158"/>
    </row>
    <row r="70" spans="2:83" ht="23.25" customHeight="1">
      <c r="B70" s="1053"/>
      <c r="C70" s="182"/>
      <c r="D70" s="181"/>
      <c r="E70" s="1056"/>
      <c r="F70" s="1059"/>
      <c r="G70" s="1056"/>
      <c r="H70" s="1045"/>
      <c r="I70" s="1193"/>
      <c r="J70" s="1184"/>
      <c r="K70" s="1184"/>
      <c r="L70" s="1184"/>
      <c r="M70" s="1184"/>
      <c r="N70" s="1184"/>
      <c r="O70" s="1184"/>
      <c r="P70" s="1179"/>
      <c r="Q70" s="327" t="s">
        <v>319</v>
      </c>
      <c r="R70" s="159" t="s">
        <v>324</v>
      </c>
      <c r="S70" s="161" t="s">
        <v>28</v>
      </c>
      <c r="T70" s="161">
        <v>2244061104</v>
      </c>
      <c r="U70" s="161">
        <v>64</v>
      </c>
      <c r="V70" s="161" t="s">
        <v>28</v>
      </c>
      <c r="W70" s="159" t="s">
        <v>324</v>
      </c>
      <c r="X70" s="159" t="s">
        <v>662</v>
      </c>
      <c r="Y70" s="161" t="s">
        <v>70</v>
      </c>
      <c r="Z70" s="719" t="s">
        <v>71</v>
      </c>
      <c r="AA70" s="482"/>
      <c r="AB70" s="161">
        <v>2</v>
      </c>
      <c r="AC70" s="783">
        <v>0.01</v>
      </c>
      <c r="AD70" s="783">
        <v>0</v>
      </c>
      <c r="AE70" s="161">
        <v>0</v>
      </c>
      <c r="AF70" s="161"/>
      <c r="AG70" s="161"/>
      <c r="AH70" s="161">
        <v>0</v>
      </c>
      <c r="AI70" s="161"/>
      <c r="AJ70" s="161"/>
      <c r="AK70" s="161">
        <v>1</v>
      </c>
      <c r="AL70" s="161"/>
      <c r="AM70" s="161"/>
      <c r="AN70" s="161">
        <v>2</v>
      </c>
      <c r="AO70" s="328"/>
      <c r="AP70" s="157">
        <f t="shared" si="0"/>
        <v>25000</v>
      </c>
      <c r="AQ70" s="158">
        <f t="shared" si="1"/>
        <v>0</v>
      </c>
      <c r="AR70" s="158">
        <v>0</v>
      </c>
      <c r="AS70" s="158">
        <v>0</v>
      </c>
      <c r="AT70" s="158">
        <v>0</v>
      </c>
      <c r="AU70" s="158">
        <v>0</v>
      </c>
      <c r="AV70" s="158">
        <v>0</v>
      </c>
      <c r="AW70" s="158">
        <v>0</v>
      </c>
      <c r="AX70" s="158">
        <v>0</v>
      </c>
      <c r="AY70" s="158">
        <v>0</v>
      </c>
      <c r="AZ70" s="158"/>
      <c r="BA70" s="158">
        <f t="shared" si="2"/>
        <v>0</v>
      </c>
      <c r="BB70" s="158">
        <v>0</v>
      </c>
      <c r="BC70" s="158">
        <v>0</v>
      </c>
      <c r="BD70" s="158">
        <v>0</v>
      </c>
      <c r="BE70" s="158">
        <v>0</v>
      </c>
      <c r="BF70" s="158">
        <v>0</v>
      </c>
      <c r="BG70" s="158">
        <v>0</v>
      </c>
      <c r="BH70" s="158">
        <v>0</v>
      </c>
      <c r="BI70" s="158">
        <v>0</v>
      </c>
      <c r="BJ70" s="158"/>
      <c r="BK70" s="158">
        <f t="shared" si="3"/>
        <v>20000</v>
      </c>
      <c r="BL70" s="158">
        <v>0</v>
      </c>
      <c r="BM70" s="158">
        <v>0</v>
      </c>
      <c r="BN70" s="158">
        <v>20000</v>
      </c>
      <c r="BO70" s="158">
        <v>0</v>
      </c>
      <c r="BP70" s="158">
        <v>0</v>
      </c>
      <c r="BQ70" s="158">
        <v>0</v>
      </c>
      <c r="BR70" s="158">
        <v>0</v>
      </c>
      <c r="BS70" s="158">
        <v>0</v>
      </c>
      <c r="BT70" s="158"/>
      <c r="BU70" s="158">
        <f t="shared" si="4"/>
        <v>5000</v>
      </c>
      <c r="BV70" s="158">
        <v>0</v>
      </c>
      <c r="BW70" s="158">
        <v>0</v>
      </c>
      <c r="BX70" s="158">
        <v>5000</v>
      </c>
      <c r="BY70" s="158">
        <v>0</v>
      </c>
      <c r="BZ70" s="158">
        <v>0</v>
      </c>
      <c r="CA70" s="158">
        <v>0</v>
      </c>
      <c r="CB70" s="158">
        <v>0</v>
      </c>
      <c r="CC70" s="158">
        <v>0</v>
      </c>
      <c r="CD70" s="158"/>
      <c r="CE70" s="158"/>
    </row>
    <row r="71" spans="2:83" ht="23.25" customHeight="1">
      <c r="B71" s="1053"/>
      <c r="C71" s="182"/>
      <c r="D71" s="181"/>
      <c r="E71" s="1056"/>
      <c r="F71" s="1059"/>
      <c r="G71" s="1056"/>
      <c r="H71" s="1045"/>
      <c r="I71" s="1193"/>
      <c r="J71" s="1184"/>
      <c r="K71" s="1184"/>
      <c r="L71" s="1184"/>
      <c r="M71" s="1184"/>
      <c r="N71" s="1184"/>
      <c r="O71" s="1184"/>
      <c r="P71" s="1179"/>
      <c r="Q71" s="327" t="s">
        <v>320</v>
      </c>
      <c r="R71" s="159" t="s">
        <v>323</v>
      </c>
      <c r="S71" s="161" t="s">
        <v>28</v>
      </c>
      <c r="T71" s="161">
        <v>2244061105</v>
      </c>
      <c r="U71" s="161">
        <v>65</v>
      </c>
      <c r="V71" s="161" t="s">
        <v>28</v>
      </c>
      <c r="W71" s="159" t="s">
        <v>323</v>
      </c>
      <c r="X71" s="159" t="s">
        <v>663</v>
      </c>
      <c r="Y71" s="161" t="s">
        <v>70</v>
      </c>
      <c r="Z71" s="719" t="s">
        <v>71</v>
      </c>
      <c r="AA71" s="482"/>
      <c r="AB71" s="161">
        <v>10</v>
      </c>
      <c r="AC71" s="783">
        <v>0.01</v>
      </c>
      <c r="AD71" s="783">
        <v>0.01</v>
      </c>
      <c r="AE71" s="161">
        <v>2</v>
      </c>
      <c r="AF71" s="161"/>
      <c r="AG71" s="161"/>
      <c r="AH71" s="161">
        <v>5</v>
      </c>
      <c r="AI71" s="161"/>
      <c r="AJ71" s="161"/>
      <c r="AK71" s="161">
        <v>8</v>
      </c>
      <c r="AL71" s="161"/>
      <c r="AM71" s="161"/>
      <c r="AN71" s="161">
        <v>10</v>
      </c>
      <c r="AO71" s="328"/>
      <c r="AP71" s="157">
        <f t="shared" si="0"/>
        <v>41095</v>
      </c>
      <c r="AQ71" s="158">
        <f t="shared" si="1"/>
        <v>15258</v>
      </c>
      <c r="AR71" s="158">
        <v>0</v>
      </c>
      <c r="AS71" s="158">
        <v>0</v>
      </c>
      <c r="AT71" s="158">
        <v>15000</v>
      </c>
      <c r="AU71" s="158">
        <v>0</v>
      </c>
      <c r="AV71" s="158">
        <v>0</v>
      </c>
      <c r="AW71" s="158">
        <v>0</v>
      </c>
      <c r="AX71" s="158">
        <v>0</v>
      </c>
      <c r="AY71" s="158">
        <v>258</v>
      </c>
      <c r="AZ71" s="158"/>
      <c r="BA71" s="158">
        <f t="shared" si="2"/>
        <v>10268</v>
      </c>
      <c r="BB71" s="158">
        <v>0</v>
      </c>
      <c r="BC71" s="158">
        <v>0</v>
      </c>
      <c r="BD71" s="158">
        <v>10000</v>
      </c>
      <c r="BE71" s="158">
        <v>0</v>
      </c>
      <c r="BF71" s="158">
        <v>0</v>
      </c>
      <c r="BG71" s="158">
        <v>0</v>
      </c>
      <c r="BH71" s="158">
        <v>0</v>
      </c>
      <c r="BI71" s="158">
        <v>268</v>
      </c>
      <c r="BJ71" s="158"/>
      <c r="BK71" s="158">
        <f t="shared" si="3"/>
        <v>10279</v>
      </c>
      <c r="BL71" s="158">
        <v>0</v>
      </c>
      <c r="BM71" s="158">
        <v>0</v>
      </c>
      <c r="BN71" s="158">
        <v>10000</v>
      </c>
      <c r="BO71" s="158">
        <v>0</v>
      </c>
      <c r="BP71" s="158">
        <v>0</v>
      </c>
      <c r="BQ71" s="158">
        <v>0</v>
      </c>
      <c r="BR71" s="158">
        <v>0</v>
      </c>
      <c r="BS71" s="158">
        <v>279</v>
      </c>
      <c r="BT71" s="158"/>
      <c r="BU71" s="158">
        <f t="shared" si="4"/>
        <v>5290</v>
      </c>
      <c r="BV71" s="158">
        <v>0</v>
      </c>
      <c r="BW71" s="158">
        <v>0</v>
      </c>
      <c r="BX71" s="158">
        <v>5000</v>
      </c>
      <c r="BY71" s="158">
        <v>0</v>
      </c>
      <c r="BZ71" s="158">
        <v>0</v>
      </c>
      <c r="CA71" s="158">
        <v>0</v>
      </c>
      <c r="CB71" s="158">
        <v>0</v>
      </c>
      <c r="CC71" s="158">
        <v>290</v>
      </c>
      <c r="CD71" s="158"/>
      <c r="CE71" s="158"/>
    </row>
    <row r="72" spans="2:83" ht="23.25" customHeight="1" thickBot="1">
      <c r="B72" s="1053"/>
      <c r="C72" s="182"/>
      <c r="D72" s="181"/>
      <c r="E72" s="1057"/>
      <c r="F72" s="1060"/>
      <c r="G72" s="1057"/>
      <c r="H72" s="1048"/>
      <c r="I72" s="1194"/>
      <c r="J72" s="1185"/>
      <c r="K72" s="1185"/>
      <c r="L72" s="1185"/>
      <c r="M72" s="1185"/>
      <c r="N72" s="1185"/>
      <c r="O72" s="1185"/>
      <c r="P72" s="1180"/>
      <c r="Q72" s="327" t="s">
        <v>321</v>
      </c>
      <c r="R72" s="159" t="s">
        <v>322</v>
      </c>
      <c r="S72" s="161" t="s">
        <v>28</v>
      </c>
      <c r="T72" s="161">
        <v>2244061106</v>
      </c>
      <c r="U72" s="161">
        <v>66</v>
      </c>
      <c r="V72" s="161" t="s">
        <v>28</v>
      </c>
      <c r="W72" s="159" t="s">
        <v>322</v>
      </c>
      <c r="X72" s="159" t="s">
        <v>535</v>
      </c>
      <c r="Y72" s="161" t="s">
        <v>138</v>
      </c>
      <c r="Z72" s="719" t="s">
        <v>71</v>
      </c>
      <c r="AA72" s="482"/>
      <c r="AB72" s="161">
        <v>1</v>
      </c>
      <c r="AC72" s="783">
        <v>0.01</v>
      </c>
      <c r="AD72" s="783">
        <v>0.01</v>
      </c>
      <c r="AE72" s="161">
        <v>1</v>
      </c>
      <c r="AF72" s="161"/>
      <c r="AG72" s="161"/>
      <c r="AH72" s="161">
        <v>1</v>
      </c>
      <c r="AI72" s="161"/>
      <c r="AJ72" s="161"/>
      <c r="AK72" s="161">
        <v>1</v>
      </c>
      <c r="AL72" s="161"/>
      <c r="AM72" s="161"/>
      <c r="AN72" s="161">
        <v>1</v>
      </c>
      <c r="AO72" s="328"/>
      <c r="AP72" s="157">
        <f t="shared" si="0"/>
        <v>20000</v>
      </c>
      <c r="AQ72" s="158">
        <f t="shared" si="1"/>
        <v>5000</v>
      </c>
      <c r="AR72" s="158">
        <v>0</v>
      </c>
      <c r="AS72" s="158">
        <v>0</v>
      </c>
      <c r="AT72" s="158">
        <v>5000</v>
      </c>
      <c r="AU72" s="158">
        <v>0</v>
      </c>
      <c r="AV72" s="158">
        <v>0</v>
      </c>
      <c r="AW72" s="158">
        <v>0</v>
      </c>
      <c r="AX72" s="158">
        <v>0</v>
      </c>
      <c r="AY72" s="158">
        <v>0</v>
      </c>
      <c r="AZ72" s="158"/>
      <c r="BA72" s="158">
        <f t="shared" si="2"/>
        <v>5000</v>
      </c>
      <c r="BB72" s="158">
        <v>0</v>
      </c>
      <c r="BC72" s="158">
        <v>0</v>
      </c>
      <c r="BD72" s="158">
        <v>5000</v>
      </c>
      <c r="BE72" s="158">
        <v>0</v>
      </c>
      <c r="BF72" s="158">
        <v>0</v>
      </c>
      <c r="BG72" s="158">
        <v>0</v>
      </c>
      <c r="BH72" s="158">
        <v>0</v>
      </c>
      <c r="BI72" s="158">
        <v>0</v>
      </c>
      <c r="BJ72" s="158"/>
      <c r="BK72" s="158">
        <f t="shared" si="3"/>
        <v>5000</v>
      </c>
      <c r="BL72" s="158">
        <v>0</v>
      </c>
      <c r="BM72" s="158">
        <v>0</v>
      </c>
      <c r="BN72" s="158">
        <v>5000</v>
      </c>
      <c r="BO72" s="158">
        <v>0</v>
      </c>
      <c r="BP72" s="158">
        <v>0</v>
      </c>
      <c r="BQ72" s="158">
        <v>0</v>
      </c>
      <c r="BR72" s="158">
        <v>0</v>
      </c>
      <c r="BS72" s="158">
        <v>0</v>
      </c>
      <c r="BT72" s="158"/>
      <c r="BU72" s="158">
        <f t="shared" si="4"/>
        <v>5000</v>
      </c>
      <c r="BV72" s="158">
        <v>0</v>
      </c>
      <c r="BW72" s="158">
        <v>0</v>
      </c>
      <c r="BX72" s="158">
        <v>5000</v>
      </c>
      <c r="BY72" s="158">
        <v>0</v>
      </c>
      <c r="BZ72" s="158">
        <v>0</v>
      </c>
      <c r="CA72" s="158">
        <v>0</v>
      </c>
      <c r="CB72" s="158">
        <v>0</v>
      </c>
      <c r="CC72" s="158">
        <v>0</v>
      </c>
      <c r="CD72" s="158"/>
      <c r="CE72" s="158"/>
    </row>
    <row r="73" spans="2:83" ht="23.25" customHeight="1">
      <c r="B73" s="1053"/>
      <c r="C73" s="182"/>
      <c r="D73" s="181"/>
      <c r="E73" s="1055" t="s">
        <v>327</v>
      </c>
      <c r="F73" s="1058"/>
      <c r="G73" s="1055" t="s">
        <v>329</v>
      </c>
      <c r="H73" s="1049" t="s">
        <v>277</v>
      </c>
      <c r="I73" s="1263">
        <v>15</v>
      </c>
      <c r="J73" s="1266" t="s">
        <v>630</v>
      </c>
      <c r="K73" s="1266" t="s">
        <v>631</v>
      </c>
      <c r="L73" s="1266"/>
      <c r="M73" s="1266">
        <v>100</v>
      </c>
      <c r="N73" s="1266"/>
      <c r="O73" s="1266">
        <v>50</v>
      </c>
      <c r="P73" s="1269">
        <v>100</v>
      </c>
      <c r="Q73" s="474" t="s">
        <v>328</v>
      </c>
      <c r="R73" s="188" t="s">
        <v>330</v>
      </c>
      <c r="S73" s="213" t="s">
        <v>19</v>
      </c>
      <c r="T73" s="213">
        <v>22411101</v>
      </c>
      <c r="U73" s="213">
        <v>67</v>
      </c>
      <c r="V73" s="213" t="s">
        <v>19</v>
      </c>
      <c r="W73" s="185" t="s">
        <v>261</v>
      </c>
      <c r="X73" s="185" t="s">
        <v>262</v>
      </c>
      <c r="Y73" s="185" t="s">
        <v>70</v>
      </c>
      <c r="Z73" s="483" t="s">
        <v>263</v>
      </c>
      <c r="AA73" s="473">
        <v>0</v>
      </c>
      <c r="AB73" s="185">
        <v>200</v>
      </c>
      <c r="AC73" s="794">
        <v>0.01</v>
      </c>
      <c r="AD73" s="794">
        <v>0.01</v>
      </c>
      <c r="AE73" s="185">
        <v>100</v>
      </c>
      <c r="AF73" s="185"/>
      <c r="AG73" s="185"/>
      <c r="AH73" s="185">
        <v>200</v>
      </c>
      <c r="AI73" s="185"/>
      <c r="AJ73" s="185"/>
      <c r="AK73" s="185">
        <v>200</v>
      </c>
      <c r="AL73" s="185"/>
      <c r="AM73" s="185"/>
      <c r="AN73" s="185">
        <v>200</v>
      </c>
      <c r="AO73" s="483"/>
      <c r="AP73" s="471">
        <f t="shared" si="0"/>
        <v>86417</v>
      </c>
      <c r="AQ73" s="186">
        <f t="shared" si="1"/>
        <v>46871</v>
      </c>
      <c r="AR73" s="187">
        <v>0</v>
      </c>
      <c r="AS73" s="187">
        <v>46871</v>
      </c>
      <c r="AT73" s="187">
        <v>0</v>
      </c>
      <c r="AU73" s="187">
        <v>0</v>
      </c>
      <c r="AV73" s="187">
        <v>0</v>
      </c>
      <c r="AW73" s="187">
        <v>0</v>
      </c>
      <c r="AX73" s="187">
        <v>0</v>
      </c>
      <c r="AY73" s="187">
        <v>0</v>
      </c>
      <c r="AZ73" s="186"/>
      <c r="BA73" s="186">
        <f t="shared" si="2"/>
        <v>39546</v>
      </c>
      <c r="BB73" s="187">
        <v>0</v>
      </c>
      <c r="BC73" s="187">
        <v>39546</v>
      </c>
      <c r="BD73" s="187">
        <v>0</v>
      </c>
      <c r="BE73" s="187">
        <v>0</v>
      </c>
      <c r="BF73" s="187">
        <v>0</v>
      </c>
      <c r="BG73" s="187">
        <v>0</v>
      </c>
      <c r="BH73" s="187">
        <v>0</v>
      </c>
      <c r="BI73" s="187">
        <v>0</v>
      </c>
      <c r="BJ73" s="186"/>
      <c r="BK73" s="186">
        <f t="shared" si="3"/>
        <v>0</v>
      </c>
      <c r="BL73" s="187">
        <v>0</v>
      </c>
      <c r="BM73" s="187">
        <v>0</v>
      </c>
      <c r="BN73" s="187">
        <v>0</v>
      </c>
      <c r="BO73" s="187">
        <v>0</v>
      </c>
      <c r="BP73" s="187">
        <v>0</v>
      </c>
      <c r="BQ73" s="187">
        <v>0</v>
      </c>
      <c r="BR73" s="187">
        <v>0</v>
      </c>
      <c r="BS73" s="187">
        <v>0</v>
      </c>
      <c r="BT73" s="186"/>
      <c r="BU73" s="186">
        <f t="shared" si="4"/>
        <v>0</v>
      </c>
      <c r="BV73" s="187">
        <v>0</v>
      </c>
      <c r="BW73" s="187">
        <v>0</v>
      </c>
      <c r="BX73" s="187">
        <v>0</v>
      </c>
      <c r="BY73" s="187">
        <v>0</v>
      </c>
      <c r="BZ73" s="187">
        <v>0</v>
      </c>
      <c r="CA73" s="187">
        <v>0</v>
      </c>
      <c r="CB73" s="187">
        <v>0</v>
      </c>
      <c r="CC73" s="187">
        <v>0</v>
      </c>
      <c r="CD73" s="186"/>
      <c r="CE73" s="186"/>
    </row>
    <row r="74" spans="2:83" ht="23.25" customHeight="1">
      <c r="B74" s="1053"/>
      <c r="C74" s="182"/>
      <c r="D74" s="181"/>
      <c r="E74" s="1056"/>
      <c r="F74" s="1059"/>
      <c r="G74" s="1056"/>
      <c r="H74" s="1050"/>
      <c r="I74" s="1264"/>
      <c r="J74" s="1267"/>
      <c r="K74" s="1267"/>
      <c r="L74" s="1267"/>
      <c r="M74" s="1267"/>
      <c r="N74" s="1267"/>
      <c r="O74" s="1267"/>
      <c r="P74" s="1270"/>
      <c r="Q74" s="474" t="s">
        <v>331</v>
      </c>
      <c r="R74" s="188" t="s">
        <v>332</v>
      </c>
      <c r="S74" s="213" t="s">
        <v>19</v>
      </c>
      <c r="T74" s="213">
        <v>22411102</v>
      </c>
      <c r="U74" s="213">
        <v>68</v>
      </c>
      <c r="V74" s="213" t="s">
        <v>19</v>
      </c>
      <c r="W74" s="188" t="s">
        <v>264</v>
      </c>
      <c r="X74" s="188" t="s">
        <v>665</v>
      </c>
      <c r="Y74" s="188" t="s">
        <v>70</v>
      </c>
      <c r="Z74" s="484" t="s">
        <v>71</v>
      </c>
      <c r="AA74" s="474">
        <v>0</v>
      </c>
      <c r="AB74" s="188">
        <v>100</v>
      </c>
      <c r="AC74" s="795">
        <v>0.01</v>
      </c>
      <c r="AD74" s="795">
        <v>0.01</v>
      </c>
      <c r="AE74" s="188">
        <v>25</v>
      </c>
      <c r="AF74" s="188"/>
      <c r="AG74" s="188"/>
      <c r="AH74" s="188">
        <v>25</v>
      </c>
      <c r="AI74" s="188"/>
      <c r="AJ74" s="188"/>
      <c r="AK74" s="188">
        <v>75</v>
      </c>
      <c r="AL74" s="188"/>
      <c r="AM74" s="188"/>
      <c r="AN74" s="188">
        <v>100</v>
      </c>
      <c r="AO74" s="484"/>
      <c r="AP74" s="472">
        <f t="shared" si="0"/>
        <v>112678</v>
      </c>
      <c r="AQ74" s="183">
        <f t="shared" si="1"/>
        <v>45130</v>
      </c>
      <c r="AR74" s="183">
        <v>45130</v>
      </c>
      <c r="AS74" s="183">
        <v>0</v>
      </c>
      <c r="AT74" s="183">
        <v>0</v>
      </c>
      <c r="AU74" s="183">
        <v>0</v>
      </c>
      <c r="AV74" s="183">
        <v>0</v>
      </c>
      <c r="AW74" s="183">
        <v>0</v>
      </c>
      <c r="AX74" s="183">
        <v>0</v>
      </c>
      <c r="AY74" s="183">
        <v>0</v>
      </c>
      <c r="AZ74" s="183"/>
      <c r="BA74" s="183">
        <f t="shared" si="2"/>
        <v>0</v>
      </c>
      <c r="BB74" s="183">
        <v>0</v>
      </c>
      <c r="BC74" s="183">
        <v>0</v>
      </c>
      <c r="BD74" s="183">
        <v>0</v>
      </c>
      <c r="BE74" s="183">
        <v>0</v>
      </c>
      <c r="BF74" s="183">
        <v>0</v>
      </c>
      <c r="BG74" s="183">
        <v>0</v>
      </c>
      <c r="BH74" s="183">
        <v>0</v>
      </c>
      <c r="BI74" s="183">
        <v>0</v>
      </c>
      <c r="BJ74" s="183"/>
      <c r="BK74" s="183">
        <f t="shared" si="3"/>
        <v>32327</v>
      </c>
      <c r="BL74" s="183">
        <v>0</v>
      </c>
      <c r="BM74" s="183">
        <v>32327</v>
      </c>
      <c r="BN74" s="183">
        <v>0</v>
      </c>
      <c r="BO74" s="183">
        <v>0</v>
      </c>
      <c r="BP74" s="183">
        <v>0</v>
      </c>
      <c r="BQ74" s="183">
        <v>0</v>
      </c>
      <c r="BR74" s="183">
        <v>0</v>
      </c>
      <c r="BS74" s="183">
        <v>0</v>
      </c>
      <c r="BT74" s="183"/>
      <c r="BU74" s="183">
        <f t="shared" si="4"/>
        <v>35221</v>
      </c>
      <c r="BV74" s="183">
        <v>0</v>
      </c>
      <c r="BW74" s="183">
        <v>35221</v>
      </c>
      <c r="BX74" s="183">
        <v>0</v>
      </c>
      <c r="BY74" s="183">
        <v>0</v>
      </c>
      <c r="BZ74" s="183">
        <v>0</v>
      </c>
      <c r="CA74" s="183">
        <v>0</v>
      </c>
      <c r="CB74" s="184">
        <v>0</v>
      </c>
      <c r="CC74" s="184">
        <v>0</v>
      </c>
      <c r="CD74" s="184"/>
      <c r="CE74" s="186"/>
    </row>
    <row r="75" spans="2:83" ht="23.25" customHeight="1">
      <c r="B75" s="1053"/>
      <c r="C75" s="182"/>
      <c r="D75" s="181"/>
      <c r="E75" s="1056"/>
      <c r="F75" s="1059"/>
      <c r="G75" s="1056"/>
      <c r="H75" s="1050"/>
      <c r="I75" s="1264"/>
      <c r="J75" s="1267"/>
      <c r="K75" s="1267"/>
      <c r="L75" s="1267"/>
      <c r="M75" s="1267"/>
      <c r="N75" s="1267"/>
      <c r="O75" s="1267"/>
      <c r="P75" s="1270"/>
      <c r="Q75" s="474" t="s">
        <v>333</v>
      </c>
      <c r="R75" s="188" t="s">
        <v>334</v>
      </c>
      <c r="S75" s="213" t="s">
        <v>26</v>
      </c>
      <c r="T75" s="213">
        <v>22411103</v>
      </c>
      <c r="U75" s="213">
        <v>69</v>
      </c>
      <c r="V75" s="213" t="s">
        <v>26</v>
      </c>
      <c r="W75" s="188" t="s">
        <v>265</v>
      </c>
      <c r="X75" s="188" t="s">
        <v>266</v>
      </c>
      <c r="Y75" s="188" t="s">
        <v>70</v>
      </c>
      <c r="Z75" s="484" t="s">
        <v>71</v>
      </c>
      <c r="AA75" s="474">
        <v>0</v>
      </c>
      <c r="AB75" s="188">
        <v>104</v>
      </c>
      <c r="AC75" s="795">
        <v>0.01</v>
      </c>
      <c r="AD75" s="795">
        <v>0.01</v>
      </c>
      <c r="AE75" s="188">
        <v>10</v>
      </c>
      <c r="AF75" s="188"/>
      <c r="AG75" s="188"/>
      <c r="AH75" s="188">
        <v>20</v>
      </c>
      <c r="AI75" s="188"/>
      <c r="AJ75" s="188"/>
      <c r="AK75" s="188">
        <v>60</v>
      </c>
      <c r="AL75" s="188"/>
      <c r="AM75" s="188"/>
      <c r="AN75" s="188">
        <v>104</v>
      </c>
      <c r="AO75" s="484"/>
      <c r="AP75" s="472">
        <f t="shared" si="0"/>
        <v>104434</v>
      </c>
      <c r="AQ75" s="183">
        <f t="shared" si="1"/>
        <v>25000</v>
      </c>
      <c r="AR75" s="183">
        <v>0</v>
      </c>
      <c r="AS75" s="183">
        <v>5000</v>
      </c>
      <c r="AT75" s="183">
        <v>0</v>
      </c>
      <c r="AU75" s="183">
        <v>0</v>
      </c>
      <c r="AV75" s="183">
        <v>20000</v>
      </c>
      <c r="AW75" s="183">
        <v>0</v>
      </c>
      <c r="AX75" s="183">
        <v>0</v>
      </c>
      <c r="AY75" s="183">
        <v>0</v>
      </c>
      <c r="AZ75" s="183"/>
      <c r="BA75" s="183">
        <f t="shared" si="2"/>
        <v>26400</v>
      </c>
      <c r="BB75" s="183">
        <v>0</v>
      </c>
      <c r="BC75" s="183">
        <v>5000</v>
      </c>
      <c r="BD75" s="183">
        <v>0</v>
      </c>
      <c r="BE75" s="183">
        <v>0</v>
      </c>
      <c r="BF75" s="183">
        <v>21400</v>
      </c>
      <c r="BG75" s="183">
        <v>0</v>
      </c>
      <c r="BH75" s="183">
        <v>0</v>
      </c>
      <c r="BI75" s="183">
        <v>0</v>
      </c>
      <c r="BJ75" s="183"/>
      <c r="BK75" s="183">
        <f t="shared" si="3"/>
        <v>18056</v>
      </c>
      <c r="BL75" s="183">
        <v>0</v>
      </c>
      <c r="BM75" s="183">
        <v>5000</v>
      </c>
      <c r="BN75" s="183">
        <v>0</v>
      </c>
      <c r="BO75" s="183">
        <v>0</v>
      </c>
      <c r="BP75" s="183">
        <v>13056</v>
      </c>
      <c r="BQ75" s="183">
        <v>0</v>
      </c>
      <c r="BR75" s="183">
        <v>0</v>
      </c>
      <c r="BS75" s="183">
        <v>0</v>
      </c>
      <c r="BT75" s="183"/>
      <c r="BU75" s="183">
        <f t="shared" si="4"/>
        <v>34978</v>
      </c>
      <c r="BV75" s="183">
        <v>0</v>
      </c>
      <c r="BW75" s="183">
        <v>5000</v>
      </c>
      <c r="BX75" s="183">
        <v>0</v>
      </c>
      <c r="BY75" s="183">
        <v>0</v>
      </c>
      <c r="BZ75" s="183">
        <v>29978</v>
      </c>
      <c r="CA75" s="183">
        <v>0</v>
      </c>
      <c r="CB75" s="184">
        <v>0</v>
      </c>
      <c r="CC75" s="184">
        <v>0</v>
      </c>
      <c r="CD75" s="184"/>
      <c r="CE75" s="186"/>
    </row>
    <row r="76" spans="2:83" ht="23.25" customHeight="1">
      <c r="B76" s="1053"/>
      <c r="C76" s="182"/>
      <c r="D76" s="181"/>
      <c r="E76" s="1056"/>
      <c r="F76" s="1059"/>
      <c r="G76" s="1056"/>
      <c r="H76" s="1050"/>
      <c r="I76" s="1264"/>
      <c r="J76" s="1267"/>
      <c r="K76" s="1267"/>
      <c r="L76" s="1267"/>
      <c r="M76" s="1267"/>
      <c r="N76" s="1267"/>
      <c r="O76" s="1267"/>
      <c r="P76" s="1270"/>
      <c r="Q76" s="474" t="s">
        <v>335</v>
      </c>
      <c r="R76" s="188" t="s">
        <v>249</v>
      </c>
      <c r="S76" s="213" t="s">
        <v>18</v>
      </c>
      <c r="T76" s="213">
        <v>22411104</v>
      </c>
      <c r="U76" s="213">
        <v>70</v>
      </c>
      <c r="V76" s="213" t="s">
        <v>18</v>
      </c>
      <c r="W76" s="188" t="s">
        <v>664</v>
      </c>
      <c r="X76" s="188" t="s">
        <v>666</v>
      </c>
      <c r="Y76" s="188" t="s">
        <v>138</v>
      </c>
      <c r="Z76" s="484" t="s">
        <v>263</v>
      </c>
      <c r="AA76" s="474">
        <v>0</v>
      </c>
      <c r="AB76" s="188">
        <v>100</v>
      </c>
      <c r="AC76" s="795">
        <v>0.01</v>
      </c>
      <c r="AD76" s="795">
        <v>0.01</v>
      </c>
      <c r="AE76" s="188">
        <v>1</v>
      </c>
      <c r="AF76" s="188"/>
      <c r="AG76" s="188"/>
      <c r="AH76" s="188">
        <v>1</v>
      </c>
      <c r="AI76" s="188"/>
      <c r="AJ76" s="188"/>
      <c r="AK76" s="188">
        <v>1</v>
      </c>
      <c r="AL76" s="188"/>
      <c r="AM76" s="188"/>
      <c r="AN76" s="188">
        <v>1</v>
      </c>
      <c r="AO76" s="484"/>
      <c r="AP76" s="472">
        <f t="shared" si="0"/>
        <v>15000</v>
      </c>
      <c r="AQ76" s="183">
        <f t="shared" si="1"/>
        <v>15000</v>
      </c>
      <c r="AR76" s="183">
        <v>0</v>
      </c>
      <c r="AS76" s="183">
        <v>15000</v>
      </c>
      <c r="AT76" s="183">
        <v>0</v>
      </c>
      <c r="AU76" s="183">
        <v>0</v>
      </c>
      <c r="AV76" s="183">
        <v>0</v>
      </c>
      <c r="AW76" s="183">
        <v>0</v>
      </c>
      <c r="AX76" s="183">
        <v>0</v>
      </c>
      <c r="AY76" s="183">
        <v>0</v>
      </c>
      <c r="AZ76" s="183"/>
      <c r="BA76" s="183">
        <f t="shared" si="2"/>
        <v>0</v>
      </c>
      <c r="BB76" s="183">
        <v>0</v>
      </c>
      <c r="BC76" s="183">
        <v>0</v>
      </c>
      <c r="BD76" s="183">
        <v>0</v>
      </c>
      <c r="BE76" s="183">
        <v>0</v>
      </c>
      <c r="BF76" s="183">
        <v>0</v>
      </c>
      <c r="BG76" s="183">
        <v>0</v>
      </c>
      <c r="BH76" s="183">
        <v>0</v>
      </c>
      <c r="BI76" s="183">
        <v>0</v>
      </c>
      <c r="BJ76" s="183"/>
      <c r="BK76" s="183">
        <f t="shared" si="3"/>
        <v>0</v>
      </c>
      <c r="BL76" s="183">
        <v>0</v>
      </c>
      <c r="BM76" s="183">
        <v>0</v>
      </c>
      <c r="BN76" s="183">
        <v>0</v>
      </c>
      <c r="BO76" s="183">
        <v>0</v>
      </c>
      <c r="BP76" s="183">
        <v>0</v>
      </c>
      <c r="BQ76" s="183">
        <v>0</v>
      </c>
      <c r="BR76" s="183">
        <v>0</v>
      </c>
      <c r="BS76" s="183">
        <v>0</v>
      </c>
      <c r="BT76" s="183"/>
      <c r="BU76" s="183">
        <f t="shared" si="4"/>
        <v>0</v>
      </c>
      <c r="BV76" s="183">
        <v>0</v>
      </c>
      <c r="BW76" s="183">
        <v>0</v>
      </c>
      <c r="BX76" s="183">
        <v>0</v>
      </c>
      <c r="BY76" s="183">
        <v>0</v>
      </c>
      <c r="BZ76" s="183">
        <v>0</v>
      </c>
      <c r="CA76" s="183">
        <v>0</v>
      </c>
      <c r="CB76" s="184">
        <v>0</v>
      </c>
      <c r="CC76" s="184">
        <v>0</v>
      </c>
      <c r="CD76" s="184"/>
      <c r="CE76" s="186"/>
    </row>
    <row r="77" spans="2:83" ht="23.25" customHeight="1">
      <c r="B77" s="1053"/>
      <c r="C77" s="182"/>
      <c r="D77" s="181"/>
      <c r="E77" s="1056"/>
      <c r="F77" s="1059"/>
      <c r="G77" s="1056"/>
      <c r="H77" s="1050"/>
      <c r="I77" s="1264"/>
      <c r="J77" s="1267"/>
      <c r="K77" s="1267"/>
      <c r="L77" s="1267"/>
      <c r="M77" s="1267"/>
      <c r="N77" s="1267"/>
      <c r="O77" s="1267"/>
      <c r="P77" s="1270"/>
      <c r="Q77" s="474" t="s">
        <v>336</v>
      </c>
      <c r="R77" s="188" t="s">
        <v>249</v>
      </c>
      <c r="S77" s="213" t="s">
        <v>19</v>
      </c>
      <c r="T77" s="213">
        <v>22411105</v>
      </c>
      <c r="U77" s="213">
        <v>71</v>
      </c>
      <c r="V77" s="213" t="s">
        <v>19</v>
      </c>
      <c r="W77" s="188" t="s">
        <v>268</v>
      </c>
      <c r="X77" s="188" t="s">
        <v>269</v>
      </c>
      <c r="Y77" s="188" t="s">
        <v>70</v>
      </c>
      <c r="Z77" s="484" t="s">
        <v>71</v>
      </c>
      <c r="AA77" s="474">
        <v>0</v>
      </c>
      <c r="AB77" s="188">
        <v>45</v>
      </c>
      <c r="AC77" s="795">
        <v>0.01</v>
      </c>
      <c r="AD77" s="795">
        <v>0.01</v>
      </c>
      <c r="AE77" s="188">
        <v>25</v>
      </c>
      <c r="AF77" s="188"/>
      <c r="AG77" s="188"/>
      <c r="AH77" s="188">
        <v>45</v>
      </c>
      <c r="AI77" s="188"/>
      <c r="AJ77" s="188"/>
      <c r="AK77" s="188">
        <v>45</v>
      </c>
      <c r="AL77" s="188"/>
      <c r="AM77" s="188"/>
      <c r="AN77" s="188">
        <v>45</v>
      </c>
      <c r="AO77" s="484"/>
      <c r="AP77" s="472">
        <f t="shared" si="0"/>
        <v>2652091</v>
      </c>
      <c r="AQ77" s="183">
        <f t="shared" si="1"/>
        <v>426067</v>
      </c>
      <c r="AR77" s="183">
        <v>0</v>
      </c>
      <c r="AS77" s="183">
        <v>217331</v>
      </c>
      <c r="AT77" s="183">
        <v>0</v>
      </c>
      <c r="AU77" s="183">
        <v>0</v>
      </c>
      <c r="AV77" s="183">
        <v>0</v>
      </c>
      <c r="AW77" s="183">
        <v>0</v>
      </c>
      <c r="AX77" s="183">
        <v>0</v>
      </c>
      <c r="AY77" s="183">
        <v>208736</v>
      </c>
      <c r="AZ77" s="183"/>
      <c r="BA77" s="183">
        <f t="shared" si="2"/>
        <v>2226024</v>
      </c>
      <c r="BB77" s="183">
        <v>0</v>
      </c>
      <c r="BC77" s="183">
        <v>226024</v>
      </c>
      <c r="BD77" s="183">
        <v>0</v>
      </c>
      <c r="BE77" s="183">
        <v>0</v>
      </c>
      <c r="BF77" s="183">
        <v>0</v>
      </c>
      <c r="BG77" s="183">
        <v>0</v>
      </c>
      <c r="BH77" s="183">
        <v>0</v>
      </c>
      <c r="BI77" s="183">
        <v>2000000</v>
      </c>
      <c r="BJ77" s="183"/>
      <c r="BK77" s="183">
        <f t="shared" si="3"/>
        <v>0</v>
      </c>
      <c r="BL77" s="183">
        <v>0</v>
      </c>
      <c r="BM77" s="183">
        <v>0</v>
      </c>
      <c r="BN77" s="183">
        <v>0</v>
      </c>
      <c r="BO77" s="183">
        <v>0</v>
      </c>
      <c r="BP77" s="183">
        <v>0</v>
      </c>
      <c r="BQ77" s="183">
        <v>0</v>
      </c>
      <c r="BR77" s="183">
        <v>0</v>
      </c>
      <c r="BS77" s="183">
        <v>0</v>
      </c>
      <c r="BT77" s="183"/>
      <c r="BU77" s="183">
        <f t="shared" si="4"/>
        <v>0</v>
      </c>
      <c r="BV77" s="183">
        <v>0</v>
      </c>
      <c r="BW77" s="183">
        <v>0</v>
      </c>
      <c r="BX77" s="183">
        <v>0</v>
      </c>
      <c r="BY77" s="183">
        <v>0</v>
      </c>
      <c r="BZ77" s="183">
        <v>0</v>
      </c>
      <c r="CA77" s="183">
        <v>0</v>
      </c>
      <c r="CB77" s="184">
        <v>0</v>
      </c>
      <c r="CC77" s="184">
        <v>0</v>
      </c>
      <c r="CD77" s="184"/>
      <c r="CE77" s="186"/>
    </row>
    <row r="78" spans="2:83" ht="23.25" customHeight="1">
      <c r="B78" s="1053"/>
      <c r="C78" s="182"/>
      <c r="D78" s="181"/>
      <c r="E78" s="1056"/>
      <c r="F78" s="1059"/>
      <c r="G78" s="1056"/>
      <c r="H78" s="1050"/>
      <c r="I78" s="1264"/>
      <c r="J78" s="1267"/>
      <c r="K78" s="1267"/>
      <c r="L78" s="1267"/>
      <c r="M78" s="1267"/>
      <c r="N78" s="1267"/>
      <c r="O78" s="1267"/>
      <c r="P78" s="1270"/>
      <c r="Q78" s="474" t="s">
        <v>337</v>
      </c>
      <c r="R78" s="188" t="s">
        <v>249</v>
      </c>
      <c r="S78" s="213" t="s">
        <v>19</v>
      </c>
      <c r="T78" s="213">
        <v>22411106</v>
      </c>
      <c r="U78" s="213">
        <f>+U77+1</f>
        <v>72</v>
      </c>
      <c r="V78" s="213" t="s">
        <v>19</v>
      </c>
      <c r="W78" s="188" t="s">
        <v>268</v>
      </c>
      <c r="X78" s="188" t="s">
        <v>270</v>
      </c>
      <c r="Y78" s="188" t="s">
        <v>70</v>
      </c>
      <c r="Z78" s="484" t="s">
        <v>71</v>
      </c>
      <c r="AA78" s="474">
        <v>0</v>
      </c>
      <c r="AB78" s="188">
        <v>45</v>
      </c>
      <c r="AC78" s="795">
        <v>0.01</v>
      </c>
      <c r="AD78" s="795">
        <v>0.01</v>
      </c>
      <c r="AE78" s="188">
        <v>10</v>
      </c>
      <c r="AF78" s="188"/>
      <c r="AG78" s="188"/>
      <c r="AH78" s="188">
        <v>20</v>
      </c>
      <c r="AI78" s="188"/>
      <c r="AJ78" s="188"/>
      <c r="AK78" s="188">
        <v>35</v>
      </c>
      <c r="AL78" s="188"/>
      <c r="AM78" s="188"/>
      <c r="AN78" s="188">
        <v>45</v>
      </c>
      <c r="AO78" s="484"/>
      <c r="AP78" s="472">
        <f t="shared" si="0"/>
        <v>2779533</v>
      </c>
      <c r="AQ78" s="183">
        <f t="shared" si="1"/>
        <v>300000</v>
      </c>
      <c r="AR78" s="183">
        <v>0</v>
      </c>
      <c r="AS78" s="183">
        <v>0</v>
      </c>
      <c r="AT78" s="183">
        <v>0</v>
      </c>
      <c r="AU78" s="183">
        <v>0</v>
      </c>
      <c r="AV78" s="183">
        <v>0</v>
      </c>
      <c r="AW78" s="183">
        <v>0</v>
      </c>
      <c r="AX78" s="183">
        <v>0</v>
      </c>
      <c r="AY78" s="183">
        <v>300000</v>
      </c>
      <c r="AZ78" s="183"/>
      <c r="BA78" s="183">
        <f t="shared" si="2"/>
        <v>2000000</v>
      </c>
      <c r="BB78" s="183">
        <v>0</v>
      </c>
      <c r="BC78" s="183">
        <v>0</v>
      </c>
      <c r="BD78" s="183">
        <v>0</v>
      </c>
      <c r="BE78" s="183">
        <v>0</v>
      </c>
      <c r="BF78" s="183">
        <v>0</v>
      </c>
      <c r="BG78" s="183">
        <v>0</v>
      </c>
      <c r="BH78" s="183">
        <v>0</v>
      </c>
      <c r="BI78" s="183">
        <v>2000000</v>
      </c>
      <c r="BJ78" s="183"/>
      <c r="BK78" s="183">
        <f t="shared" si="3"/>
        <v>235065</v>
      </c>
      <c r="BL78" s="183">
        <v>0</v>
      </c>
      <c r="BM78" s="183">
        <v>235065</v>
      </c>
      <c r="BN78" s="183">
        <v>0</v>
      </c>
      <c r="BO78" s="183">
        <v>0</v>
      </c>
      <c r="BP78" s="183">
        <v>0</v>
      </c>
      <c r="BQ78" s="183">
        <v>0</v>
      </c>
      <c r="BR78" s="183">
        <v>0</v>
      </c>
      <c r="BS78" s="183">
        <v>0</v>
      </c>
      <c r="BT78" s="183"/>
      <c r="BU78" s="183">
        <f t="shared" si="4"/>
        <v>244468</v>
      </c>
      <c r="BV78" s="183">
        <v>0</v>
      </c>
      <c r="BW78" s="183">
        <v>244468</v>
      </c>
      <c r="BX78" s="183">
        <v>0</v>
      </c>
      <c r="BY78" s="183">
        <v>0</v>
      </c>
      <c r="BZ78" s="183">
        <v>0</v>
      </c>
      <c r="CA78" s="183">
        <v>0</v>
      </c>
      <c r="CB78" s="184">
        <v>0</v>
      </c>
      <c r="CC78" s="184">
        <v>0</v>
      </c>
      <c r="CD78" s="184"/>
      <c r="CE78" s="186"/>
    </row>
    <row r="79" spans="2:83" ht="23.25" customHeight="1">
      <c r="B79" s="1053"/>
      <c r="C79" s="182"/>
      <c r="D79" s="181"/>
      <c r="E79" s="1056"/>
      <c r="F79" s="1059"/>
      <c r="G79" s="1056"/>
      <c r="H79" s="1050"/>
      <c r="I79" s="1264"/>
      <c r="J79" s="1267"/>
      <c r="K79" s="1267"/>
      <c r="L79" s="1267"/>
      <c r="M79" s="1267"/>
      <c r="N79" s="1267"/>
      <c r="O79" s="1267"/>
      <c r="P79" s="1270"/>
      <c r="Q79" s="474" t="s">
        <v>338</v>
      </c>
      <c r="R79" s="188" t="s">
        <v>250</v>
      </c>
      <c r="S79" s="213"/>
      <c r="T79" s="213">
        <v>22411107</v>
      </c>
      <c r="U79" s="213">
        <f aca="true" t="shared" si="5" ref="U79:U122">+U78+1</f>
        <v>73</v>
      </c>
      <c r="V79" s="213"/>
      <c r="W79" s="188" t="s">
        <v>271</v>
      </c>
      <c r="X79" s="188" t="s">
        <v>272</v>
      </c>
      <c r="Y79" s="188" t="s">
        <v>138</v>
      </c>
      <c r="Z79" s="484" t="s">
        <v>71</v>
      </c>
      <c r="AA79" s="474">
        <v>0</v>
      </c>
      <c r="AB79" s="188">
        <v>4</v>
      </c>
      <c r="AC79" s="795">
        <v>0.01</v>
      </c>
      <c r="AD79" s="795">
        <v>0.01</v>
      </c>
      <c r="AE79" s="188">
        <v>1</v>
      </c>
      <c r="AF79" s="188"/>
      <c r="AG79" s="188"/>
      <c r="AH79" s="188">
        <v>1</v>
      </c>
      <c r="AI79" s="188"/>
      <c r="AJ79" s="188"/>
      <c r="AK79" s="188">
        <v>1</v>
      </c>
      <c r="AL79" s="188"/>
      <c r="AM79" s="188"/>
      <c r="AN79" s="188">
        <v>1</v>
      </c>
      <c r="AO79" s="484"/>
      <c r="AP79" s="472">
        <f t="shared" si="0"/>
        <v>15000</v>
      </c>
      <c r="AQ79" s="183">
        <f t="shared" si="1"/>
        <v>15000</v>
      </c>
      <c r="AR79" s="183">
        <v>0</v>
      </c>
      <c r="AS79" s="183">
        <v>15000</v>
      </c>
      <c r="AT79" s="183">
        <v>0</v>
      </c>
      <c r="AU79" s="183">
        <v>0</v>
      </c>
      <c r="AV79" s="183">
        <v>0</v>
      </c>
      <c r="AW79" s="183">
        <v>0</v>
      </c>
      <c r="AX79" s="183">
        <v>0</v>
      </c>
      <c r="AY79" s="183">
        <v>0</v>
      </c>
      <c r="AZ79" s="183"/>
      <c r="BA79" s="183">
        <f t="shared" si="2"/>
        <v>0</v>
      </c>
      <c r="BB79" s="183">
        <v>0</v>
      </c>
      <c r="BC79" s="183">
        <v>0</v>
      </c>
      <c r="BD79" s="183">
        <v>0</v>
      </c>
      <c r="BE79" s="183">
        <v>0</v>
      </c>
      <c r="BF79" s="183">
        <v>0</v>
      </c>
      <c r="BG79" s="183">
        <v>0</v>
      </c>
      <c r="BH79" s="183">
        <v>0</v>
      </c>
      <c r="BI79" s="183">
        <v>0</v>
      </c>
      <c r="BJ79" s="183"/>
      <c r="BK79" s="183">
        <f t="shared" si="3"/>
        <v>0</v>
      </c>
      <c r="BL79" s="183">
        <v>0</v>
      </c>
      <c r="BM79" s="183">
        <v>0</v>
      </c>
      <c r="BN79" s="183">
        <v>0</v>
      </c>
      <c r="BO79" s="183">
        <v>0</v>
      </c>
      <c r="BP79" s="183">
        <v>0</v>
      </c>
      <c r="BQ79" s="183">
        <v>0</v>
      </c>
      <c r="BR79" s="183">
        <v>0</v>
      </c>
      <c r="BS79" s="183">
        <v>0</v>
      </c>
      <c r="BT79" s="183"/>
      <c r="BU79" s="183">
        <f t="shared" si="4"/>
        <v>0</v>
      </c>
      <c r="BV79" s="183">
        <v>0</v>
      </c>
      <c r="BW79" s="183">
        <v>0</v>
      </c>
      <c r="BX79" s="183">
        <v>0</v>
      </c>
      <c r="BY79" s="183">
        <v>0</v>
      </c>
      <c r="BZ79" s="183">
        <v>0</v>
      </c>
      <c r="CA79" s="183">
        <v>0</v>
      </c>
      <c r="CB79" s="184">
        <v>0</v>
      </c>
      <c r="CC79" s="184">
        <v>0</v>
      </c>
      <c r="CD79" s="184"/>
      <c r="CE79" s="186"/>
    </row>
    <row r="80" spans="2:83" ht="23.25" customHeight="1">
      <c r="B80" s="1053"/>
      <c r="C80" s="182"/>
      <c r="D80" s="181"/>
      <c r="E80" s="1056"/>
      <c r="F80" s="1059"/>
      <c r="G80" s="1056"/>
      <c r="H80" s="1050"/>
      <c r="I80" s="1264"/>
      <c r="J80" s="1267"/>
      <c r="K80" s="1267"/>
      <c r="L80" s="1267"/>
      <c r="M80" s="1267"/>
      <c r="N80" s="1267"/>
      <c r="O80" s="1267"/>
      <c r="P80" s="1270"/>
      <c r="Q80" s="474" t="s">
        <v>339</v>
      </c>
      <c r="R80" s="188" t="s">
        <v>251</v>
      </c>
      <c r="S80" s="213" t="s">
        <v>19</v>
      </c>
      <c r="T80" s="213">
        <v>22411108</v>
      </c>
      <c r="U80" s="213">
        <f t="shared" si="5"/>
        <v>74</v>
      </c>
      <c r="V80" s="213" t="s">
        <v>19</v>
      </c>
      <c r="W80" s="188" t="s">
        <v>271</v>
      </c>
      <c r="X80" s="188" t="s">
        <v>272</v>
      </c>
      <c r="Y80" s="188" t="s">
        <v>70</v>
      </c>
      <c r="Z80" s="484" t="s">
        <v>71</v>
      </c>
      <c r="AA80" s="474">
        <v>0</v>
      </c>
      <c r="AB80" s="188">
        <v>4</v>
      </c>
      <c r="AC80" s="795">
        <v>0.01</v>
      </c>
      <c r="AD80" s="795">
        <v>0.01</v>
      </c>
      <c r="AE80" s="188">
        <v>1</v>
      </c>
      <c r="AF80" s="188"/>
      <c r="AG80" s="188"/>
      <c r="AH80" s="188">
        <v>2</v>
      </c>
      <c r="AI80" s="188"/>
      <c r="AJ80" s="188"/>
      <c r="AK80" s="188">
        <v>3</v>
      </c>
      <c r="AL80" s="188"/>
      <c r="AM80" s="188"/>
      <c r="AN80" s="188">
        <v>4</v>
      </c>
      <c r="AO80" s="484"/>
      <c r="AP80" s="472">
        <f t="shared" si="0"/>
        <v>280000</v>
      </c>
      <c r="AQ80" s="183">
        <f t="shared" si="1"/>
        <v>40000</v>
      </c>
      <c r="AR80" s="183">
        <v>0</v>
      </c>
      <c r="AS80" s="183">
        <v>0</v>
      </c>
      <c r="AT80" s="183">
        <v>0</v>
      </c>
      <c r="AU80" s="183">
        <v>0</v>
      </c>
      <c r="AV80" s="183">
        <v>40000</v>
      </c>
      <c r="AW80" s="183">
        <v>0</v>
      </c>
      <c r="AX80" s="183">
        <v>0</v>
      </c>
      <c r="AY80" s="183">
        <v>0</v>
      </c>
      <c r="AZ80" s="183"/>
      <c r="BA80" s="183">
        <f t="shared" si="2"/>
        <v>80000</v>
      </c>
      <c r="BB80" s="183">
        <v>0</v>
      </c>
      <c r="BC80" s="183">
        <v>0</v>
      </c>
      <c r="BD80" s="183">
        <v>0</v>
      </c>
      <c r="BE80" s="183">
        <v>0</v>
      </c>
      <c r="BF80" s="183">
        <v>80000</v>
      </c>
      <c r="BG80" s="183">
        <v>0</v>
      </c>
      <c r="BH80" s="183">
        <v>0</v>
      </c>
      <c r="BI80" s="183">
        <v>0</v>
      </c>
      <c r="BJ80" s="183"/>
      <c r="BK80" s="183">
        <f t="shared" si="3"/>
        <v>60000</v>
      </c>
      <c r="BL80" s="183">
        <v>0</v>
      </c>
      <c r="BM80" s="183">
        <v>0</v>
      </c>
      <c r="BN80" s="183">
        <v>0</v>
      </c>
      <c r="BO80" s="183">
        <v>0</v>
      </c>
      <c r="BP80" s="183">
        <v>60000</v>
      </c>
      <c r="BQ80" s="183">
        <v>0</v>
      </c>
      <c r="BR80" s="183">
        <v>0</v>
      </c>
      <c r="BS80" s="183">
        <v>0</v>
      </c>
      <c r="BT80" s="183"/>
      <c r="BU80" s="183">
        <f t="shared" si="4"/>
        <v>100000</v>
      </c>
      <c r="BV80" s="183">
        <v>0</v>
      </c>
      <c r="BW80" s="183">
        <v>0</v>
      </c>
      <c r="BX80" s="183">
        <v>0</v>
      </c>
      <c r="BY80" s="183">
        <v>0</v>
      </c>
      <c r="BZ80" s="183">
        <v>100000</v>
      </c>
      <c r="CA80" s="183">
        <v>0</v>
      </c>
      <c r="CB80" s="184">
        <v>0</v>
      </c>
      <c r="CC80" s="184">
        <v>0</v>
      </c>
      <c r="CD80" s="184"/>
      <c r="CE80" s="186"/>
    </row>
    <row r="81" spans="2:83" ht="23.25" customHeight="1">
      <c r="B81" s="1053"/>
      <c r="C81" s="182"/>
      <c r="D81" s="181"/>
      <c r="E81" s="1056"/>
      <c r="F81" s="1059"/>
      <c r="G81" s="1056"/>
      <c r="H81" s="1050"/>
      <c r="I81" s="1264"/>
      <c r="J81" s="1267"/>
      <c r="K81" s="1267"/>
      <c r="L81" s="1267"/>
      <c r="M81" s="1267"/>
      <c r="N81" s="1267"/>
      <c r="O81" s="1267"/>
      <c r="P81" s="1270"/>
      <c r="Q81" s="474" t="s">
        <v>340</v>
      </c>
      <c r="R81" s="188" t="s">
        <v>252</v>
      </c>
      <c r="S81" s="213" t="s">
        <v>19</v>
      </c>
      <c r="T81" s="213">
        <v>22411109</v>
      </c>
      <c r="U81" s="213">
        <f t="shared" si="5"/>
        <v>75</v>
      </c>
      <c r="V81" s="213" t="s">
        <v>19</v>
      </c>
      <c r="W81" s="188" t="s">
        <v>273</v>
      </c>
      <c r="X81" s="188" t="s">
        <v>274</v>
      </c>
      <c r="Y81" s="188" t="s">
        <v>70</v>
      </c>
      <c r="Z81" s="484" t="s">
        <v>71</v>
      </c>
      <c r="AA81" s="474">
        <v>0</v>
      </c>
      <c r="AB81" s="188">
        <v>100</v>
      </c>
      <c r="AC81" s="795">
        <v>0.01</v>
      </c>
      <c r="AD81" s="834">
        <v>0.015</v>
      </c>
      <c r="AE81" s="188">
        <v>25</v>
      </c>
      <c r="AF81" s="188"/>
      <c r="AG81" s="188"/>
      <c r="AH81" s="188">
        <v>50</v>
      </c>
      <c r="AI81" s="188"/>
      <c r="AJ81" s="188"/>
      <c r="AK81" s="188">
        <v>75</v>
      </c>
      <c r="AL81" s="188"/>
      <c r="AM81" s="188"/>
      <c r="AN81" s="188">
        <v>100</v>
      </c>
      <c r="AO81" s="484"/>
      <c r="AP81" s="472">
        <f t="shared" si="0"/>
        <v>345000</v>
      </c>
      <c r="AQ81" s="183">
        <f t="shared" si="1"/>
        <v>80000</v>
      </c>
      <c r="AR81" s="183">
        <v>0</v>
      </c>
      <c r="AS81" s="183">
        <v>0</v>
      </c>
      <c r="AT81" s="183">
        <v>0</v>
      </c>
      <c r="AU81" s="183">
        <v>0</v>
      </c>
      <c r="AV81" s="183">
        <v>80000</v>
      </c>
      <c r="AW81" s="183">
        <v>0</v>
      </c>
      <c r="AX81" s="183">
        <v>0</v>
      </c>
      <c r="AY81" s="183">
        <v>0</v>
      </c>
      <c r="AZ81" s="183"/>
      <c r="BA81" s="183">
        <f t="shared" si="2"/>
        <v>65000</v>
      </c>
      <c r="BB81" s="183">
        <v>0</v>
      </c>
      <c r="BC81" s="183">
        <v>0</v>
      </c>
      <c r="BD81" s="183">
        <v>0</v>
      </c>
      <c r="BE81" s="183">
        <v>0</v>
      </c>
      <c r="BF81" s="183">
        <v>65000</v>
      </c>
      <c r="BG81" s="183">
        <v>0</v>
      </c>
      <c r="BH81" s="183">
        <v>0</v>
      </c>
      <c r="BI81" s="183">
        <v>0</v>
      </c>
      <c r="BJ81" s="183"/>
      <c r="BK81" s="183">
        <f t="shared" si="3"/>
        <v>125000</v>
      </c>
      <c r="BL81" s="183">
        <v>0</v>
      </c>
      <c r="BM81" s="183">
        <v>25000</v>
      </c>
      <c r="BN81" s="183">
        <v>0</v>
      </c>
      <c r="BO81" s="183">
        <v>0</v>
      </c>
      <c r="BP81" s="183">
        <v>100000</v>
      </c>
      <c r="BQ81" s="183">
        <v>0</v>
      </c>
      <c r="BR81" s="183">
        <v>0</v>
      </c>
      <c r="BS81" s="183">
        <v>0</v>
      </c>
      <c r="BT81" s="183"/>
      <c r="BU81" s="183">
        <f t="shared" si="4"/>
        <v>75000</v>
      </c>
      <c r="BV81" s="183">
        <v>0</v>
      </c>
      <c r="BW81" s="183">
        <v>25000</v>
      </c>
      <c r="BX81" s="183">
        <v>0</v>
      </c>
      <c r="BY81" s="183">
        <v>0</v>
      </c>
      <c r="BZ81" s="183">
        <v>50000</v>
      </c>
      <c r="CA81" s="183">
        <v>0</v>
      </c>
      <c r="CB81" s="184">
        <v>0</v>
      </c>
      <c r="CC81" s="184">
        <v>0</v>
      </c>
      <c r="CD81" s="184"/>
      <c r="CE81" s="186"/>
    </row>
    <row r="82" spans="2:83" ht="23.25" customHeight="1">
      <c r="B82" s="1053"/>
      <c r="C82" s="182"/>
      <c r="D82" s="181"/>
      <c r="E82" s="1056"/>
      <c r="F82" s="1059"/>
      <c r="G82" s="1056"/>
      <c r="H82" s="1050"/>
      <c r="I82" s="1264"/>
      <c r="J82" s="1267"/>
      <c r="K82" s="1267"/>
      <c r="L82" s="1267"/>
      <c r="M82" s="1267"/>
      <c r="N82" s="1267"/>
      <c r="O82" s="1267"/>
      <c r="P82" s="1270"/>
      <c r="Q82" s="474" t="s">
        <v>341</v>
      </c>
      <c r="R82" s="188" t="s">
        <v>249</v>
      </c>
      <c r="S82" s="213"/>
      <c r="T82" s="213">
        <v>22411110</v>
      </c>
      <c r="U82" s="213">
        <f t="shared" si="5"/>
        <v>76</v>
      </c>
      <c r="V82" s="213"/>
      <c r="W82" s="188" t="s">
        <v>267</v>
      </c>
      <c r="X82" s="188" t="s">
        <v>275</v>
      </c>
      <c r="Y82" s="188" t="s">
        <v>70</v>
      </c>
      <c r="Z82" s="484" t="s">
        <v>71</v>
      </c>
      <c r="AA82" s="474">
        <v>0</v>
      </c>
      <c r="AB82" s="188">
        <v>100</v>
      </c>
      <c r="AC82" s="795">
        <v>0.01</v>
      </c>
      <c r="AD82" s="795">
        <v>0.02</v>
      </c>
      <c r="AE82" s="188">
        <v>25</v>
      </c>
      <c r="AF82" s="188"/>
      <c r="AG82" s="188"/>
      <c r="AH82" s="188">
        <v>50</v>
      </c>
      <c r="AI82" s="188"/>
      <c r="AJ82" s="188"/>
      <c r="AK82" s="188">
        <v>75</v>
      </c>
      <c r="AL82" s="188"/>
      <c r="AM82" s="188"/>
      <c r="AN82" s="188">
        <v>100</v>
      </c>
      <c r="AO82" s="484"/>
      <c r="AP82" s="472">
        <f t="shared" si="0"/>
        <v>320653</v>
      </c>
      <c r="AQ82" s="183">
        <f t="shared" si="1"/>
        <v>157834</v>
      </c>
      <c r="AR82" s="183">
        <v>0</v>
      </c>
      <c r="AS82" s="183">
        <v>50153</v>
      </c>
      <c r="AT82" s="183">
        <v>0</v>
      </c>
      <c r="AU82" s="183">
        <v>0</v>
      </c>
      <c r="AV82" s="183">
        <v>0</v>
      </c>
      <c r="AW82" s="183">
        <v>0</v>
      </c>
      <c r="AX82" s="183">
        <v>0</v>
      </c>
      <c r="AY82" s="183">
        <v>107681</v>
      </c>
      <c r="AZ82" s="183"/>
      <c r="BA82" s="183">
        <f t="shared" si="2"/>
        <v>52159</v>
      </c>
      <c r="BB82" s="183">
        <v>0</v>
      </c>
      <c r="BC82" s="183">
        <v>52159</v>
      </c>
      <c r="BD82" s="183">
        <v>0</v>
      </c>
      <c r="BE82" s="183">
        <v>0</v>
      </c>
      <c r="BF82" s="183">
        <v>0</v>
      </c>
      <c r="BG82" s="183">
        <v>0</v>
      </c>
      <c r="BH82" s="183">
        <v>0</v>
      </c>
      <c r="BI82" s="183">
        <v>0</v>
      </c>
      <c r="BJ82" s="183"/>
      <c r="BK82" s="183">
        <f t="shared" si="3"/>
        <v>54245</v>
      </c>
      <c r="BL82" s="183">
        <v>0</v>
      </c>
      <c r="BM82" s="183">
        <v>54245</v>
      </c>
      <c r="BN82" s="183">
        <v>0</v>
      </c>
      <c r="BO82" s="183">
        <v>0</v>
      </c>
      <c r="BP82" s="183">
        <v>0</v>
      </c>
      <c r="BQ82" s="183">
        <v>0</v>
      </c>
      <c r="BR82" s="183">
        <v>0</v>
      </c>
      <c r="BS82" s="183">
        <v>0</v>
      </c>
      <c r="BT82" s="183"/>
      <c r="BU82" s="183">
        <f t="shared" si="4"/>
        <v>56415</v>
      </c>
      <c r="BV82" s="183">
        <v>0</v>
      </c>
      <c r="BW82" s="183">
        <v>56415</v>
      </c>
      <c r="BX82" s="183">
        <v>0</v>
      </c>
      <c r="BY82" s="183">
        <v>0</v>
      </c>
      <c r="BZ82" s="183">
        <v>0</v>
      </c>
      <c r="CA82" s="183">
        <v>0</v>
      </c>
      <c r="CB82" s="184">
        <v>0</v>
      </c>
      <c r="CC82" s="184">
        <v>0</v>
      </c>
      <c r="CD82" s="184"/>
      <c r="CE82" s="186"/>
    </row>
    <row r="83" spans="2:83" ht="23.25" customHeight="1" thickBot="1">
      <c r="B83" s="1053"/>
      <c r="C83" s="182"/>
      <c r="D83" s="181"/>
      <c r="E83" s="1057"/>
      <c r="F83" s="1060"/>
      <c r="G83" s="1057"/>
      <c r="H83" s="1051"/>
      <c r="I83" s="1265"/>
      <c r="J83" s="1268"/>
      <c r="K83" s="1268"/>
      <c r="L83" s="1268"/>
      <c r="M83" s="1268"/>
      <c r="N83" s="1268"/>
      <c r="O83" s="1268"/>
      <c r="P83" s="1271"/>
      <c r="Q83" s="495" t="s">
        <v>342</v>
      </c>
      <c r="R83" s="496" t="s">
        <v>253</v>
      </c>
      <c r="S83" s="497" t="s">
        <v>10</v>
      </c>
      <c r="T83" s="497">
        <v>22411111</v>
      </c>
      <c r="U83" s="213">
        <f t="shared" si="5"/>
        <v>77</v>
      </c>
      <c r="V83" s="497" t="s">
        <v>10</v>
      </c>
      <c r="W83" s="496" t="s">
        <v>268</v>
      </c>
      <c r="X83" s="496" t="s">
        <v>276</v>
      </c>
      <c r="Y83" s="496" t="s">
        <v>70</v>
      </c>
      <c r="Z83" s="498" t="s">
        <v>71</v>
      </c>
      <c r="AA83" s="495">
        <v>0</v>
      </c>
      <c r="AB83" s="496">
        <v>100</v>
      </c>
      <c r="AC83" s="796">
        <v>0.01</v>
      </c>
      <c r="AD83" s="796">
        <v>0.01</v>
      </c>
      <c r="AE83" s="496">
        <v>25</v>
      </c>
      <c r="AF83" s="496"/>
      <c r="AG83" s="496"/>
      <c r="AH83" s="496">
        <v>60</v>
      </c>
      <c r="AI83" s="496"/>
      <c r="AJ83" s="496"/>
      <c r="AK83" s="496">
        <v>75</v>
      </c>
      <c r="AL83" s="496"/>
      <c r="AM83" s="496"/>
      <c r="AN83" s="496">
        <v>100</v>
      </c>
      <c r="AO83" s="498"/>
      <c r="AP83" s="499">
        <f t="shared" si="0"/>
        <v>52783</v>
      </c>
      <c r="AQ83" s="489">
        <f t="shared" si="1"/>
        <v>22783</v>
      </c>
      <c r="AR83" s="489">
        <v>0</v>
      </c>
      <c r="AS83" s="489">
        <v>0</v>
      </c>
      <c r="AT83" s="489">
        <v>0</v>
      </c>
      <c r="AU83" s="489">
        <v>0</v>
      </c>
      <c r="AV83" s="489">
        <v>20000</v>
      </c>
      <c r="AW83" s="489">
        <v>0</v>
      </c>
      <c r="AX83" s="489">
        <v>0</v>
      </c>
      <c r="AY83" s="489">
        <v>2783</v>
      </c>
      <c r="AZ83" s="489"/>
      <c r="BA83" s="489">
        <f t="shared" si="2"/>
        <v>10000</v>
      </c>
      <c r="BB83" s="489">
        <v>0</v>
      </c>
      <c r="BC83" s="489">
        <v>10000</v>
      </c>
      <c r="BD83" s="489">
        <v>0</v>
      </c>
      <c r="BE83" s="489">
        <v>0</v>
      </c>
      <c r="BF83" s="489">
        <v>0</v>
      </c>
      <c r="BG83" s="489">
        <v>0</v>
      </c>
      <c r="BH83" s="489">
        <v>0</v>
      </c>
      <c r="BI83" s="489">
        <v>0</v>
      </c>
      <c r="BJ83" s="489"/>
      <c r="BK83" s="489">
        <f t="shared" si="3"/>
        <v>10000</v>
      </c>
      <c r="BL83" s="489">
        <v>0</v>
      </c>
      <c r="BM83" s="489">
        <v>10000</v>
      </c>
      <c r="BN83" s="489">
        <v>0</v>
      </c>
      <c r="BO83" s="489">
        <v>0</v>
      </c>
      <c r="BP83" s="489">
        <v>0</v>
      </c>
      <c r="BQ83" s="489">
        <v>0</v>
      </c>
      <c r="BR83" s="489">
        <v>0</v>
      </c>
      <c r="BS83" s="489">
        <v>0</v>
      </c>
      <c r="BT83" s="489"/>
      <c r="BU83" s="489">
        <f t="shared" si="4"/>
        <v>10000</v>
      </c>
      <c r="BV83" s="489">
        <v>0</v>
      </c>
      <c r="BW83" s="489">
        <v>10000</v>
      </c>
      <c r="BX83" s="489">
        <v>0</v>
      </c>
      <c r="BY83" s="489">
        <v>0</v>
      </c>
      <c r="BZ83" s="489">
        <v>0</v>
      </c>
      <c r="CA83" s="489">
        <v>0</v>
      </c>
      <c r="CB83" s="490">
        <v>0</v>
      </c>
      <c r="CC83" s="490">
        <v>0</v>
      </c>
      <c r="CD83" s="184"/>
      <c r="CE83" s="186"/>
    </row>
    <row r="84" spans="2:83" ht="23.25" customHeight="1">
      <c r="B84" s="1053"/>
      <c r="C84" s="182"/>
      <c r="D84" s="181"/>
      <c r="E84" s="1055" t="s">
        <v>343</v>
      </c>
      <c r="F84" s="1058"/>
      <c r="G84" s="1055" t="s">
        <v>344</v>
      </c>
      <c r="H84" s="1044" t="s">
        <v>625</v>
      </c>
      <c r="I84" s="1220">
        <v>16</v>
      </c>
      <c r="J84" s="1121" t="s">
        <v>626</v>
      </c>
      <c r="K84" s="1121" t="s">
        <v>627</v>
      </c>
      <c r="L84" s="1121"/>
      <c r="M84" s="1121">
        <v>80</v>
      </c>
      <c r="N84" s="1121"/>
      <c r="O84" s="1121">
        <v>40</v>
      </c>
      <c r="P84" s="1160">
        <v>80</v>
      </c>
      <c r="Q84" s="293" t="s">
        <v>345</v>
      </c>
      <c r="R84" s="294" t="s">
        <v>116</v>
      </c>
      <c r="S84" s="500" t="s">
        <v>22</v>
      </c>
      <c r="T84" s="500">
        <v>2244021101</v>
      </c>
      <c r="U84" s="500">
        <f t="shared" si="5"/>
        <v>78</v>
      </c>
      <c r="V84" s="500" t="s">
        <v>22</v>
      </c>
      <c r="W84" s="294" t="s">
        <v>628</v>
      </c>
      <c r="X84" s="294" t="s">
        <v>485</v>
      </c>
      <c r="Y84" s="294" t="s">
        <v>138</v>
      </c>
      <c r="Z84" s="501" t="s">
        <v>486</v>
      </c>
      <c r="AA84" s="502">
        <v>0</v>
      </c>
      <c r="AB84" s="500">
        <v>1</v>
      </c>
      <c r="AC84" s="797">
        <v>0.01</v>
      </c>
      <c r="AD84" s="797">
        <v>0.01</v>
      </c>
      <c r="AE84" s="500">
        <v>1</v>
      </c>
      <c r="AF84" s="500"/>
      <c r="AG84" s="500"/>
      <c r="AH84" s="500">
        <v>1</v>
      </c>
      <c r="AI84" s="500"/>
      <c r="AJ84" s="500"/>
      <c r="AK84" s="500">
        <v>1</v>
      </c>
      <c r="AL84" s="500"/>
      <c r="AM84" s="500"/>
      <c r="AN84" s="500">
        <v>1</v>
      </c>
      <c r="AO84" s="681"/>
      <c r="AP84" s="503">
        <f t="shared" si="0"/>
        <v>220000</v>
      </c>
      <c r="AQ84" s="491">
        <f t="shared" si="1"/>
        <v>20000</v>
      </c>
      <c r="AR84" s="491">
        <v>0</v>
      </c>
      <c r="AS84" s="491">
        <v>0</v>
      </c>
      <c r="AT84" s="491">
        <v>20000</v>
      </c>
      <c r="AU84" s="491">
        <v>0</v>
      </c>
      <c r="AV84" s="491">
        <v>0</v>
      </c>
      <c r="AW84" s="491">
        <v>0</v>
      </c>
      <c r="AX84" s="491">
        <v>0</v>
      </c>
      <c r="AY84" s="491">
        <v>0</v>
      </c>
      <c r="AZ84" s="491"/>
      <c r="BA84" s="491">
        <f t="shared" si="2"/>
        <v>130000</v>
      </c>
      <c r="BB84" s="491">
        <v>0</v>
      </c>
      <c r="BC84" s="491">
        <v>0</v>
      </c>
      <c r="BD84" s="491">
        <v>30000</v>
      </c>
      <c r="BE84" s="491">
        <v>0</v>
      </c>
      <c r="BF84" s="491">
        <v>0</v>
      </c>
      <c r="BG84" s="491">
        <v>0</v>
      </c>
      <c r="BH84" s="491">
        <v>0</v>
      </c>
      <c r="BI84" s="491">
        <v>100000</v>
      </c>
      <c r="BJ84" s="491"/>
      <c r="BK84" s="491">
        <f t="shared" si="3"/>
        <v>30000</v>
      </c>
      <c r="BL84" s="491">
        <v>0</v>
      </c>
      <c r="BM84" s="491">
        <v>0</v>
      </c>
      <c r="BN84" s="491">
        <v>30000</v>
      </c>
      <c r="BO84" s="491">
        <v>0</v>
      </c>
      <c r="BP84" s="491">
        <v>0</v>
      </c>
      <c r="BQ84" s="491">
        <v>0</v>
      </c>
      <c r="BR84" s="491">
        <v>0</v>
      </c>
      <c r="BS84" s="491">
        <v>0</v>
      </c>
      <c r="BT84" s="491"/>
      <c r="BU84" s="491">
        <f t="shared" si="4"/>
        <v>40000</v>
      </c>
      <c r="BV84" s="491">
        <v>0</v>
      </c>
      <c r="BW84" s="491">
        <v>0</v>
      </c>
      <c r="BX84" s="491">
        <v>40000</v>
      </c>
      <c r="BY84" s="491">
        <v>0</v>
      </c>
      <c r="BZ84" s="491">
        <v>0</v>
      </c>
      <c r="CA84" s="491">
        <v>0</v>
      </c>
      <c r="CB84" s="491">
        <v>0</v>
      </c>
      <c r="CC84" s="492">
        <v>0</v>
      </c>
      <c r="CD84" s="126"/>
      <c r="CE84" s="189"/>
    </row>
    <row r="85" spans="2:83" ht="21" customHeight="1">
      <c r="B85" s="1053"/>
      <c r="C85" s="182"/>
      <c r="D85" s="181"/>
      <c r="E85" s="1056"/>
      <c r="F85" s="1059"/>
      <c r="G85" s="1056"/>
      <c r="H85" s="1045"/>
      <c r="I85" s="1222"/>
      <c r="J85" s="1152"/>
      <c r="K85" s="1152"/>
      <c r="L85" s="1152"/>
      <c r="M85" s="1152"/>
      <c r="N85" s="1152"/>
      <c r="O85" s="1152"/>
      <c r="P85" s="1161"/>
      <c r="Q85" s="301" t="s">
        <v>346</v>
      </c>
      <c r="R85" s="131" t="s">
        <v>117</v>
      </c>
      <c r="S85" s="190"/>
      <c r="T85" s="190">
        <v>2244021102</v>
      </c>
      <c r="U85" s="190">
        <f t="shared" si="5"/>
        <v>79</v>
      </c>
      <c r="V85" s="190"/>
      <c r="W85" s="131" t="s">
        <v>117</v>
      </c>
      <c r="X85" s="131" t="s">
        <v>487</v>
      </c>
      <c r="Y85" s="131" t="s">
        <v>145</v>
      </c>
      <c r="Z85" s="485" t="s">
        <v>486</v>
      </c>
      <c r="AA85" s="475">
        <v>0</v>
      </c>
      <c r="AB85" s="190">
        <v>5</v>
      </c>
      <c r="AC85" s="798">
        <v>0.01</v>
      </c>
      <c r="AD85" s="825">
        <v>0.01</v>
      </c>
      <c r="AE85" s="190">
        <v>0</v>
      </c>
      <c r="AF85" s="190"/>
      <c r="AG85" s="190"/>
      <c r="AH85" s="190">
        <v>2</v>
      </c>
      <c r="AI85" s="190"/>
      <c r="AJ85" s="190"/>
      <c r="AK85" s="190">
        <v>3</v>
      </c>
      <c r="AL85" s="190"/>
      <c r="AM85" s="190"/>
      <c r="AN85" s="190">
        <v>5</v>
      </c>
      <c r="AO85" s="682"/>
      <c r="AP85" s="126">
        <f t="shared" si="0"/>
        <v>247965</v>
      </c>
      <c r="AQ85" s="189">
        <f t="shared" si="1"/>
        <v>50000</v>
      </c>
      <c r="AR85" s="189">
        <v>0</v>
      </c>
      <c r="AS85" s="189">
        <v>0</v>
      </c>
      <c r="AT85" s="189">
        <v>50000</v>
      </c>
      <c r="AU85" s="189">
        <v>0</v>
      </c>
      <c r="AV85" s="189">
        <v>0</v>
      </c>
      <c r="AW85" s="189">
        <v>0</v>
      </c>
      <c r="AX85" s="189">
        <v>0</v>
      </c>
      <c r="AY85" s="189">
        <v>0</v>
      </c>
      <c r="AZ85" s="189"/>
      <c r="BA85" s="189">
        <f t="shared" si="2"/>
        <v>130000</v>
      </c>
      <c r="BB85" s="189">
        <v>0</v>
      </c>
      <c r="BC85" s="189">
        <v>0</v>
      </c>
      <c r="BD85" s="189">
        <v>30000</v>
      </c>
      <c r="BE85" s="189">
        <v>0</v>
      </c>
      <c r="BF85" s="189">
        <v>0</v>
      </c>
      <c r="BG85" s="189">
        <v>0</v>
      </c>
      <c r="BH85" s="189">
        <v>0</v>
      </c>
      <c r="BI85" s="189">
        <v>100000</v>
      </c>
      <c r="BJ85" s="189"/>
      <c r="BK85" s="189">
        <f t="shared" si="3"/>
        <v>37965</v>
      </c>
      <c r="BL85" s="189">
        <v>7965</v>
      </c>
      <c r="BM85" s="189">
        <v>0</v>
      </c>
      <c r="BN85" s="189">
        <v>30000</v>
      </c>
      <c r="BO85" s="189">
        <v>0</v>
      </c>
      <c r="BP85" s="189">
        <v>0</v>
      </c>
      <c r="BQ85" s="189">
        <v>0</v>
      </c>
      <c r="BR85" s="189">
        <v>0</v>
      </c>
      <c r="BS85" s="189">
        <v>0</v>
      </c>
      <c r="BT85" s="189"/>
      <c r="BU85" s="189">
        <f t="shared" si="4"/>
        <v>30000</v>
      </c>
      <c r="BV85" s="189">
        <v>0</v>
      </c>
      <c r="BW85" s="189">
        <v>0</v>
      </c>
      <c r="BX85" s="189">
        <v>30000</v>
      </c>
      <c r="BY85" s="189">
        <v>0</v>
      </c>
      <c r="BZ85" s="189">
        <v>0</v>
      </c>
      <c r="CA85" s="189">
        <v>0</v>
      </c>
      <c r="CB85" s="189">
        <v>0</v>
      </c>
      <c r="CC85" s="476">
        <v>0</v>
      </c>
      <c r="CD85" s="126"/>
      <c r="CE85" s="189"/>
    </row>
    <row r="86" spans="2:83" ht="21" customHeight="1">
      <c r="B86" s="1053"/>
      <c r="C86" s="182"/>
      <c r="D86" s="181"/>
      <c r="E86" s="1056"/>
      <c r="F86" s="1059"/>
      <c r="G86" s="1056"/>
      <c r="H86" s="1045"/>
      <c r="I86" s="1222"/>
      <c r="J86" s="1152"/>
      <c r="K86" s="1152"/>
      <c r="L86" s="1152"/>
      <c r="M86" s="1152"/>
      <c r="N86" s="1152"/>
      <c r="O86" s="1152"/>
      <c r="P86" s="1161"/>
      <c r="Q86" s="301" t="s">
        <v>347</v>
      </c>
      <c r="R86" s="131" t="s">
        <v>118</v>
      </c>
      <c r="S86" s="190"/>
      <c r="T86" s="190">
        <v>2244021103</v>
      </c>
      <c r="U86" s="190">
        <f t="shared" si="5"/>
        <v>80</v>
      </c>
      <c r="V86" s="190"/>
      <c r="W86" s="131" t="s">
        <v>118</v>
      </c>
      <c r="X86" s="131" t="s">
        <v>488</v>
      </c>
      <c r="Y86" s="131" t="s">
        <v>70</v>
      </c>
      <c r="Z86" s="485" t="s">
        <v>486</v>
      </c>
      <c r="AA86" s="475">
        <v>0</v>
      </c>
      <c r="AB86" s="190">
        <v>2</v>
      </c>
      <c r="AC86" s="798">
        <v>0.01</v>
      </c>
      <c r="AD86" s="825">
        <v>0.015</v>
      </c>
      <c r="AE86" s="190">
        <v>0</v>
      </c>
      <c r="AF86" s="190"/>
      <c r="AG86" s="190"/>
      <c r="AH86" s="190">
        <v>1</v>
      </c>
      <c r="AI86" s="190"/>
      <c r="AJ86" s="190"/>
      <c r="AK86" s="190">
        <v>1</v>
      </c>
      <c r="AL86" s="190"/>
      <c r="AM86" s="190"/>
      <c r="AN86" s="190">
        <v>2</v>
      </c>
      <c r="AO86" s="682"/>
      <c r="AP86" s="126">
        <f t="shared" si="0"/>
        <v>220000</v>
      </c>
      <c r="AQ86" s="189">
        <f t="shared" si="1"/>
        <v>60000</v>
      </c>
      <c r="AR86" s="189">
        <v>0</v>
      </c>
      <c r="AS86" s="189">
        <v>0</v>
      </c>
      <c r="AT86" s="189">
        <v>50000</v>
      </c>
      <c r="AU86" s="189">
        <v>0</v>
      </c>
      <c r="AV86" s="189">
        <v>0</v>
      </c>
      <c r="AW86" s="189">
        <v>0</v>
      </c>
      <c r="AX86" s="189">
        <v>0</v>
      </c>
      <c r="AY86" s="189">
        <v>10000</v>
      </c>
      <c r="AZ86" s="189"/>
      <c r="BA86" s="189">
        <f t="shared" si="2"/>
        <v>45000</v>
      </c>
      <c r="BB86" s="189">
        <v>0</v>
      </c>
      <c r="BC86" s="189">
        <v>0</v>
      </c>
      <c r="BD86" s="189">
        <v>30000</v>
      </c>
      <c r="BE86" s="189">
        <v>0</v>
      </c>
      <c r="BF86" s="189">
        <v>0</v>
      </c>
      <c r="BG86" s="189">
        <v>0</v>
      </c>
      <c r="BH86" s="189">
        <v>0</v>
      </c>
      <c r="BI86" s="189">
        <v>15000</v>
      </c>
      <c r="BJ86" s="189"/>
      <c r="BK86" s="189">
        <f t="shared" si="3"/>
        <v>65000</v>
      </c>
      <c r="BL86" s="189">
        <v>0</v>
      </c>
      <c r="BM86" s="189">
        <v>0</v>
      </c>
      <c r="BN86" s="189">
        <v>50000</v>
      </c>
      <c r="BO86" s="189">
        <v>0</v>
      </c>
      <c r="BP86" s="189">
        <v>0</v>
      </c>
      <c r="BQ86" s="189">
        <v>0</v>
      </c>
      <c r="BR86" s="189">
        <v>0</v>
      </c>
      <c r="BS86" s="189">
        <v>15000</v>
      </c>
      <c r="BT86" s="189"/>
      <c r="BU86" s="189">
        <f t="shared" si="4"/>
        <v>50000</v>
      </c>
      <c r="BV86" s="189">
        <v>0</v>
      </c>
      <c r="BW86" s="189">
        <v>0</v>
      </c>
      <c r="BX86" s="189">
        <v>30000</v>
      </c>
      <c r="BY86" s="189">
        <v>0</v>
      </c>
      <c r="BZ86" s="189">
        <v>0</v>
      </c>
      <c r="CA86" s="189">
        <v>0</v>
      </c>
      <c r="CB86" s="189">
        <v>0</v>
      </c>
      <c r="CC86" s="476">
        <v>20000</v>
      </c>
      <c r="CD86" s="126"/>
      <c r="CE86" s="189"/>
    </row>
    <row r="87" spans="2:83" ht="21" customHeight="1">
      <c r="B87" s="1053"/>
      <c r="C87" s="182"/>
      <c r="D87" s="181"/>
      <c r="E87" s="1056"/>
      <c r="F87" s="1059"/>
      <c r="G87" s="1056"/>
      <c r="H87" s="1045"/>
      <c r="I87" s="1222"/>
      <c r="J87" s="1152"/>
      <c r="K87" s="1152"/>
      <c r="L87" s="1152"/>
      <c r="M87" s="1152"/>
      <c r="N87" s="1152"/>
      <c r="O87" s="1152"/>
      <c r="P87" s="1161"/>
      <c r="Q87" s="301" t="s">
        <v>348</v>
      </c>
      <c r="R87" s="131" t="s">
        <v>119</v>
      </c>
      <c r="S87" s="190"/>
      <c r="T87" s="190">
        <v>2244021104</v>
      </c>
      <c r="U87" s="190">
        <f t="shared" si="5"/>
        <v>81</v>
      </c>
      <c r="V87" s="190"/>
      <c r="W87" s="131" t="s">
        <v>119</v>
      </c>
      <c r="X87" s="131" t="s">
        <v>489</v>
      </c>
      <c r="Y87" s="131" t="s">
        <v>70</v>
      </c>
      <c r="Z87" s="485" t="s">
        <v>486</v>
      </c>
      <c r="AA87" s="475">
        <v>0</v>
      </c>
      <c r="AB87" s="190">
        <v>1</v>
      </c>
      <c r="AC87" s="798">
        <v>0.01</v>
      </c>
      <c r="AD87" s="798">
        <v>0.01</v>
      </c>
      <c r="AE87" s="190">
        <v>0</v>
      </c>
      <c r="AF87" s="190"/>
      <c r="AG87" s="190"/>
      <c r="AH87" s="190">
        <v>0</v>
      </c>
      <c r="AI87" s="190"/>
      <c r="AJ87" s="190"/>
      <c r="AK87" s="190">
        <v>1</v>
      </c>
      <c r="AL87" s="190"/>
      <c r="AM87" s="190"/>
      <c r="AN87" s="190">
        <v>1</v>
      </c>
      <c r="AO87" s="682"/>
      <c r="AP87" s="126">
        <f t="shared" si="0"/>
        <v>30000</v>
      </c>
      <c r="AQ87" s="189">
        <f t="shared" si="1"/>
        <v>10000</v>
      </c>
      <c r="AR87" s="189">
        <v>0</v>
      </c>
      <c r="AS87" s="189">
        <v>0</v>
      </c>
      <c r="AT87" s="189">
        <v>10000</v>
      </c>
      <c r="AU87" s="189">
        <v>0</v>
      </c>
      <c r="AV87" s="189">
        <v>0</v>
      </c>
      <c r="AW87" s="189">
        <v>0</v>
      </c>
      <c r="AX87" s="189">
        <v>0</v>
      </c>
      <c r="AY87" s="189">
        <v>0</v>
      </c>
      <c r="AZ87" s="189"/>
      <c r="BA87" s="189">
        <f t="shared" si="2"/>
        <v>10000</v>
      </c>
      <c r="BB87" s="189">
        <v>0</v>
      </c>
      <c r="BC87" s="189">
        <v>0</v>
      </c>
      <c r="BD87" s="189">
        <v>10000</v>
      </c>
      <c r="BE87" s="189">
        <v>0</v>
      </c>
      <c r="BF87" s="189">
        <v>0</v>
      </c>
      <c r="BG87" s="189">
        <v>0</v>
      </c>
      <c r="BH87" s="189">
        <v>0</v>
      </c>
      <c r="BI87" s="189">
        <v>0</v>
      </c>
      <c r="BJ87" s="189"/>
      <c r="BK87" s="189">
        <f t="shared" si="3"/>
        <v>5000</v>
      </c>
      <c r="BL87" s="189">
        <v>0</v>
      </c>
      <c r="BM87" s="189">
        <v>0</v>
      </c>
      <c r="BN87" s="189">
        <v>5000</v>
      </c>
      <c r="BO87" s="189">
        <v>0</v>
      </c>
      <c r="BP87" s="189">
        <v>0</v>
      </c>
      <c r="BQ87" s="189">
        <v>0</v>
      </c>
      <c r="BR87" s="189">
        <v>0</v>
      </c>
      <c r="BS87" s="189">
        <v>0</v>
      </c>
      <c r="BT87" s="189"/>
      <c r="BU87" s="189">
        <f t="shared" si="4"/>
        <v>5000</v>
      </c>
      <c r="BV87" s="189">
        <v>0</v>
      </c>
      <c r="BW87" s="189">
        <v>0</v>
      </c>
      <c r="BX87" s="189">
        <v>5000</v>
      </c>
      <c r="BY87" s="189">
        <v>0</v>
      </c>
      <c r="BZ87" s="189">
        <v>0</v>
      </c>
      <c r="CA87" s="189">
        <v>0</v>
      </c>
      <c r="CB87" s="189">
        <v>0</v>
      </c>
      <c r="CC87" s="476">
        <v>0</v>
      </c>
      <c r="CD87" s="126"/>
      <c r="CE87" s="189"/>
    </row>
    <row r="88" spans="2:83" ht="21" customHeight="1">
      <c r="B88" s="1053"/>
      <c r="C88" s="182"/>
      <c r="D88" s="181"/>
      <c r="E88" s="1056"/>
      <c r="F88" s="1059"/>
      <c r="G88" s="1056"/>
      <c r="H88" s="1045"/>
      <c r="I88" s="1222"/>
      <c r="J88" s="1152"/>
      <c r="K88" s="1152"/>
      <c r="L88" s="1152"/>
      <c r="M88" s="1152"/>
      <c r="N88" s="1152"/>
      <c r="O88" s="1152"/>
      <c r="P88" s="1161"/>
      <c r="Q88" s="301" t="s">
        <v>349</v>
      </c>
      <c r="R88" s="131" t="s">
        <v>120</v>
      </c>
      <c r="S88" s="190"/>
      <c r="T88" s="190">
        <v>2244021105</v>
      </c>
      <c r="U88" s="190">
        <f t="shared" si="5"/>
        <v>82</v>
      </c>
      <c r="V88" s="190"/>
      <c r="W88" s="131" t="s">
        <v>120</v>
      </c>
      <c r="X88" s="131" t="s">
        <v>490</v>
      </c>
      <c r="Y88" s="131" t="s">
        <v>70</v>
      </c>
      <c r="Z88" s="485" t="s">
        <v>486</v>
      </c>
      <c r="AA88" s="475">
        <v>4</v>
      </c>
      <c r="AB88" s="190">
        <v>8</v>
      </c>
      <c r="AC88" s="798">
        <v>0.01</v>
      </c>
      <c r="AD88" s="798">
        <v>0.01</v>
      </c>
      <c r="AE88" s="190">
        <v>2</v>
      </c>
      <c r="AF88" s="190"/>
      <c r="AG88" s="190"/>
      <c r="AH88" s="190">
        <v>4</v>
      </c>
      <c r="AI88" s="190"/>
      <c r="AJ88" s="190"/>
      <c r="AK88" s="190">
        <v>6</v>
      </c>
      <c r="AL88" s="190"/>
      <c r="AM88" s="190"/>
      <c r="AN88" s="190">
        <v>8</v>
      </c>
      <c r="AO88" s="682"/>
      <c r="AP88" s="126">
        <f t="shared" si="0"/>
        <v>89000</v>
      </c>
      <c r="AQ88" s="189">
        <f t="shared" si="1"/>
        <v>10000</v>
      </c>
      <c r="AR88" s="189">
        <v>0</v>
      </c>
      <c r="AS88" s="189">
        <v>0</v>
      </c>
      <c r="AT88" s="189">
        <v>10000</v>
      </c>
      <c r="AU88" s="189">
        <v>0</v>
      </c>
      <c r="AV88" s="189">
        <v>0</v>
      </c>
      <c r="AW88" s="189">
        <v>0</v>
      </c>
      <c r="AX88" s="189">
        <v>0</v>
      </c>
      <c r="AY88" s="189">
        <v>0</v>
      </c>
      <c r="AZ88" s="189"/>
      <c r="BA88" s="189">
        <f t="shared" si="2"/>
        <v>49000</v>
      </c>
      <c r="BB88" s="189">
        <v>0</v>
      </c>
      <c r="BC88" s="189">
        <v>0</v>
      </c>
      <c r="BD88" s="189">
        <v>49000</v>
      </c>
      <c r="BE88" s="189">
        <v>0</v>
      </c>
      <c r="BF88" s="189">
        <v>0</v>
      </c>
      <c r="BG88" s="189">
        <v>0</v>
      </c>
      <c r="BH88" s="189">
        <v>0</v>
      </c>
      <c r="BI88" s="189">
        <v>0</v>
      </c>
      <c r="BJ88" s="189"/>
      <c r="BK88" s="189">
        <f t="shared" si="3"/>
        <v>10000</v>
      </c>
      <c r="BL88" s="189">
        <v>0</v>
      </c>
      <c r="BM88" s="189">
        <v>0</v>
      </c>
      <c r="BN88" s="189">
        <v>10000</v>
      </c>
      <c r="BO88" s="189">
        <v>0</v>
      </c>
      <c r="BP88" s="189">
        <v>0</v>
      </c>
      <c r="BQ88" s="189">
        <v>0</v>
      </c>
      <c r="BR88" s="189">
        <v>0</v>
      </c>
      <c r="BS88" s="189">
        <v>0</v>
      </c>
      <c r="BT88" s="189"/>
      <c r="BU88" s="189">
        <f t="shared" si="4"/>
        <v>20000</v>
      </c>
      <c r="BV88" s="189">
        <v>0</v>
      </c>
      <c r="BW88" s="189">
        <v>0</v>
      </c>
      <c r="BX88" s="189">
        <v>20000</v>
      </c>
      <c r="BY88" s="189">
        <v>0</v>
      </c>
      <c r="BZ88" s="189">
        <v>0</v>
      </c>
      <c r="CA88" s="189">
        <v>0</v>
      </c>
      <c r="CB88" s="189">
        <v>0</v>
      </c>
      <c r="CC88" s="476">
        <v>0</v>
      </c>
      <c r="CD88" s="126"/>
      <c r="CE88" s="189"/>
    </row>
    <row r="89" spans="2:83" ht="21" customHeight="1">
      <c r="B89" s="1053"/>
      <c r="C89" s="182"/>
      <c r="D89" s="181"/>
      <c r="E89" s="1056"/>
      <c r="F89" s="1059"/>
      <c r="G89" s="1056"/>
      <c r="H89" s="1045"/>
      <c r="I89" s="1222"/>
      <c r="J89" s="1152"/>
      <c r="K89" s="1152"/>
      <c r="L89" s="1152"/>
      <c r="M89" s="1152"/>
      <c r="N89" s="1152"/>
      <c r="O89" s="1152"/>
      <c r="P89" s="1161"/>
      <c r="Q89" s="301" t="s">
        <v>350</v>
      </c>
      <c r="R89" s="131" t="s">
        <v>121</v>
      </c>
      <c r="S89" s="190"/>
      <c r="T89" s="190">
        <v>2244021106</v>
      </c>
      <c r="U89" s="190">
        <f t="shared" si="5"/>
        <v>83</v>
      </c>
      <c r="V89" s="190"/>
      <c r="W89" s="131" t="s">
        <v>491</v>
      </c>
      <c r="X89" s="131" t="s">
        <v>492</v>
      </c>
      <c r="Y89" s="131" t="s">
        <v>138</v>
      </c>
      <c r="Z89" s="485" t="s">
        <v>486</v>
      </c>
      <c r="AA89" s="475">
        <v>1</v>
      </c>
      <c r="AB89" s="190">
        <v>1</v>
      </c>
      <c r="AC89" s="798">
        <v>0.01</v>
      </c>
      <c r="AD89" s="825">
        <v>0.01</v>
      </c>
      <c r="AE89" s="190">
        <v>1</v>
      </c>
      <c r="AF89" s="190"/>
      <c r="AG89" s="190"/>
      <c r="AH89" s="190">
        <v>1</v>
      </c>
      <c r="AI89" s="190"/>
      <c r="AJ89" s="190"/>
      <c r="AK89" s="190">
        <v>1</v>
      </c>
      <c r="AL89" s="190"/>
      <c r="AM89" s="190"/>
      <c r="AN89" s="190">
        <v>1</v>
      </c>
      <c r="AO89" s="682"/>
      <c r="AP89" s="126">
        <f t="shared" si="0"/>
        <v>99013</v>
      </c>
      <c r="AQ89" s="189">
        <f t="shared" si="1"/>
        <v>5013</v>
      </c>
      <c r="AR89" s="189">
        <v>0</v>
      </c>
      <c r="AS89" s="189">
        <v>0</v>
      </c>
      <c r="AT89" s="189">
        <v>5000</v>
      </c>
      <c r="AU89" s="189">
        <v>0</v>
      </c>
      <c r="AV89" s="189">
        <v>0</v>
      </c>
      <c r="AW89" s="189">
        <v>0</v>
      </c>
      <c r="AX89" s="189">
        <v>0</v>
      </c>
      <c r="AY89" s="189">
        <v>13</v>
      </c>
      <c r="AZ89" s="189"/>
      <c r="BA89" s="189">
        <f t="shared" si="2"/>
        <v>24000</v>
      </c>
      <c r="BB89" s="189">
        <v>0</v>
      </c>
      <c r="BC89" s="189">
        <v>0</v>
      </c>
      <c r="BD89" s="189">
        <v>24000</v>
      </c>
      <c r="BE89" s="189">
        <v>0</v>
      </c>
      <c r="BF89" s="189">
        <v>0</v>
      </c>
      <c r="BG89" s="189">
        <v>0</v>
      </c>
      <c r="BH89" s="189">
        <v>0</v>
      </c>
      <c r="BI89" s="189">
        <v>0</v>
      </c>
      <c r="BJ89" s="189"/>
      <c r="BK89" s="189">
        <f t="shared" si="3"/>
        <v>40000</v>
      </c>
      <c r="BL89" s="189">
        <v>0</v>
      </c>
      <c r="BM89" s="189">
        <v>0</v>
      </c>
      <c r="BN89" s="189">
        <v>40000</v>
      </c>
      <c r="BO89" s="189">
        <v>0</v>
      </c>
      <c r="BP89" s="189">
        <v>0</v>
      </c>
      <c r="BQ89" s="189">
        <v>0</v>
      </c>
      <c r="BR89" s="189">
        <v>0</v>
      </c>
      <c r="BS89" s="189">
        <v>0</v>
      </c>
      <c r="BT89" s="189"/>
      <c r="BU89" s="189">
        <f t="shared" si="4"/>
        <v>30000</v>
      </c>
      <c r="BV89" s="189">
        <v>0</v>
      </c>
      <c r="BW89" s="189">
        <v>0</v>
      </c>
      <c r="BX89" s="189">
        <v>30000</v>
      </c>
      <c r="BY89" s="189">
        <v>0</v>
      </c>
      <c r="BZ89" s="189">
        <v>0</v>
      </c>
      <c r="CA89" s="189">
        <v>0</v>
      </c>
      <c r="CB89" s="189">
        <v>0</v>
      </c>
      <c r="CC89" s="476">
        <v>0</v>
      </c>
      <c r="CD89" s="126"/>
      <c r="CE89" s="189"/>
    </row>
    <row r="90" spans="2:83" ht="21" customHeight="1">
      <c r="B90" s="1053"/>
      <c r="C90" s="182"/>
      <c r="D90" s="181"/>
      <c r="E90" s="1056"/>
      <c r="F90" s="1059"/>
      <c r="G90" s="1056"/>
      <c r="H90" s="1045"/>
      <c r="I90" s="1222"/>
      <c r="J90" s="1152"/>
      <c r="K90" s="1152"/>
      <c r="L90" s="1152"/>
      <c r="M90" s="1152"/>
      <c r="N90" s="1152"/>
      <c r="O90" s="1152"/>
      <c r="P90" s="1161"/>
      <c r="Q90" s="301" t="s">
        <v>351</v>
      </c>
      <c r="R90" s="131" t="s">
        <v>122</v>
      </c>
      <c r="S90" s="190"/>
      <c r="T90" s="190">
        <v>2244021107</v>
      </c>
      <c r="U90" s="190">
        <f t="shared" si="5"/>
        <v>84</v>
      </c>
      <c r="V90" s="190"/>
      <c r="W90" s="131" t="s">
        <v>122</v>
      </c>
      <c r="X90" s="131" t="s">
        <v>493</v>
      </c>
      <c r="Y90" s="131" t="s">
        <v>70</v>
      </c>
      <c r="Z90" s="485" t="s">
        <v>486</v>
      </c>
      <c r="AA90" s="475">
        <v>0</v>
      </c>
      <c r="AB90" s="190">
        <v>120</v>
      </c>
      <c r="AC90" s="798">
        <v>0.01</v>
      </c>
      <c r="AD90" s="798">
        <v>0.01</v>
      </c>
      <c r="AE90" s="190">
        <v>30</v>
      </c>
      <c r="AF90" s="190"/>
      <c r="AG90" s="190"/>
      <c r="AH90" s="190">
        <v>60</v>
      </c>
      <c r="AI90" s="190"/>
      <c r="AJ90" s="190"/>
      <c r="AK90" s="190">
        <v>90</v>
      </c>
      <c r="AL90" s="190"/>
      <c r="AM90" s="190"/>
      <c r="AN90" s="190">
        <v>120</v>
      </c>
      <c r="AO90" s="682"/>
      <c r="AP90" s="126">
        <f t="shared" si="0"/>
        <v>87094</v>
      </c>
      <c r="AQ90" s="189">
        <f t="shared" si="1"/>
        <v>25000</v>
      </c>
      <c r="AR90" s="189">
        <v>0</v>
      </c>
      <c r="AS90" s="189">
        <v>0</v>
      </c>
      <c r="AT90" s="189">
        <v>25000</v>
      </c>
      <c r="AU90" s="189">
        <v>0</v>
      </c>
      <c r="AV90" s="189">
        <v>0</v>
      </c>
      <c r="AW90" s="189">
        <v>0</v>
      </c>
      <c r="AX90" s="189">
        <v>0</v>
      </c>
      <c r="AY90" s="189">
        <v>0</v>
      </c>
      <c r="AZ90" s="189"/>
      <c r="BA90" s="189">
        <f t="shared" si="2"/>
        <v>29094</v>
      </c>
      <c r="BB90" s="189">
        <v>0</v>
      </c>
      <c r="BC90" s="189">
        <v>0</v>
      </c>
      <c r="BD90" s="189">
        <v>29094</v>
      </c>
      <c r="BE90" s="189">
        <v>0</v>
      </c>
      <c r="BF90" s="189">
        <v>0</v>
      </c>
      <c r="BG90" s="189">
        <v>0</v>
      </c>
      <c r="BH90" s="189">
        <v>0</v>
      </c>
      <c r="BI90" s="189">
        <v>0</v>
      </c>
      <c r="BJ90" s="189"/>
      <c r="BK90" s="189">
        <f t="shared" si="3"/>
        <v>23000</v>
      </c>
      <c r="BL90" s="189">
        <v>0</v>
      </c>
      <c r="BM90" s="189">
        <v>0</v>
      </c>
      <c r="BN90" s="189">
        <v>23000</v>
      </c>
      <c r="BO90" s="189">
        <v>0</v>
      </c>
      <c r="BP90" s="189">
        <v>0</v>
      </c>
      <c r="BQ90" s="189">
        <v>0</v>
      </c>
      <c r="BR90" s="189">
        <v>0</v>
      </c>
      <c r="BS90" s="189">
        <v>0</v>
      </c>
      <c r="BT90" s="189"/>
      <c r="BU90" s="189">
        <f t="shared" si="4"/>
        <v>10000</v>
      </c>
      <c r="BV90" s="189">
        <v>0</v>
      </c>
      <c r="BW90" s="189">
        <v>0</v>
      </c>
      <c r="BX90" s="189">
        <v>10000</v>
      </c>
      <c r="BY90" s="189">
        <v>0</v>
      </c>
      <c r="BZ90" s="189">
        <v>0</v>
      </c>
      <c r="CA90" s="189">
        <v>0</v>
      </c>
      <c r="CB90" s="189">
        <v>0</v>
      </c>
      <c r="CC90" s="476">
        <v>0</v>
      </c>
      <c r="CD90" s="126"/>
      <c r="CE90" s="189"/>
    </row>
    <row r="91" spans="2:83" ht="21" customHeight="1" thickBot="1">
      <c r="B91" s="1053"/>
      <c r="C91" s="182"/>
      <c r="D91" s="191"/>
      <c r="E91" s="1057"/>
      <c r="F91" s="1060"/>
      <c r="G91" s="1057"/>
      <c r="H91" s="1048"/>
      <c r="I91" s="1221"/>
      <c r="J91" s="1122"/>
      <c r="K91" s="1122"/>
      <c r="L91" s="1122"/>
      <c r="M91" s="1122"/>
      <c r="N91" s="1122"/>
      <c r="O91" s="1122"/>
      <c r="P91" s="1162"/>
      <c r="Q91" s="504" t="s">
        <v>352</v>
      </c>
      <c r="R91" s="505" t="s">
        <v>123</v>
      </c>
      <c r="S91" s="506"/>
      <c r="T91" s="506">
        <v>2244021108</v>
      </c>
      <c r="U91" s="506">
        <f t="shared" si="5"/>
        <v>85</v>
      </c>
      <c r="V91" s="506"/>
      <c r="W91" s="505" t="s">
        <v>123</v>
      </c>
      <c r="X91" s="505" t="s">
        <v>494</v>
      </c>
      <c r="Y91" s="505" t="s">
        <v>138</v>
      </c>
      <c r="Z91" s="507" t="s">
        <v>486</v>
      </c>
      <c r="AA91" s="508">
        <v>71</v>
      </c>
      <c r="AB91" s="506">
        <v>20</v>
      </c>
      <c r="AC91" s="799">
        <v>0.01</v>
      </c>
      <c r="AD91" s="833">
        <v>0.01</v>
      </c>
      <c r="AE91" s="506">
        <v>20</v>
      </c>
      <c r="AF91" s="506"/>
      <c r="AG91" s="506"/>
      <c r="AH91" s="506">
        <v>20</v>
      </c>
      <c r="AI91" s="506"/>
      <c r="AJ91" s="506"/>
      <c r="AK91" s="506">
        <v>20</v>
      </c>
      <c r="AL91" s="506"/>
      <c r="AM91" s="506"/>
      <c r="AN91" s="506">
        <v>20</v>
      </c>
      <c r="AO91" s="683"/>
      <c r="AP91" s="509">
        <f t="shared" si="0"/>
        <v>295000</v>
      </c>
      <c r="AQ91" s="493">
        <f t="shared" si="1"/>
        <v>70000</v>
      </c>
      <c r="AR91" s="493">
        <v>0</v>
      </c>
      <c r="AS91" s="493">
        <v>0</v>
      </c>
      <c r="AT91" s="493">
        <v>70000</v>
      </c>
      <c r="AU91" s="493">
        <v>0</v>
      </c>
      <c r="AV91" s="493">
        <v>0</v>
      </c>
      <c r="AW91" s="493">
        <v>0</v>
      </c>
      <c r="AX91" s="493">
        <v>0</v>
      </c>
      <c r="AY91" s="493">
        <v>0</v>
      </c>
      <c r="AZ91" s="493"/>
      <c r="BA91" s="493">
        <f t="shared" si="2"/>
        <v>75000</v>
      </c>
      <c r="BB91" s="493">
        <v>0</v>
      </c>
      <c r="BC91" s="493">
        <v>0</v>
      </c>
      <c r="BD91" s="493">
        <v>75000</v>
      </c>
      <c r="BE91" s="493">
        <v>0</v>
      </c>
      <c r="BF91" s="493">
        <v>0</v>
      </c>
      <c r="BG91" s="493">
        <v>0</v>
      </c>
      <c r="BH91" s="493">
        <v>0</v>
      </c>
      <c r="BI91" s="493">
        <v>0</v>
      </c>
      <c r="BJ91" s="493"/>
      <c r="BK91" s="493">
        <f t="shared" si="3"/>
        <v>80000</v>
      </c>
      <c r="BL91" s="493">
        <v>0</v>
      </c>
      <c r="BM91" s="493">
        <v>0</v>
      </c>
      <c r="BN91" s="493">
        <v>80000</v>
      </c>
      <c r="BO91" s="493">
        <v>0</v>
      </c>
      <c r="BP91" s="493">
        <v>0</v>
      </c>
      <c r="BQ91" s="493">
        <v>0</v>
      </c>
      <c r="BR91" s="493">
        <v>0</v>
      </c>
      <c r="BS91" s="493">
        <v>0</v>
      </c>
      <c r="BT91" s="493"/>
      <c r="BU91" s="493">
        <f t="shared" si="4"/>
        <v>70000</v>
      </c>
      <c r="BV91" s="493">
        <v>0</v>
      </c>
      <c r="BW91" s="493">
        <v>0</v>
      </c>
      <c r="BX91" s="493">
        <v>70000</v>
      </c>
      <c r="BY91" s="493">
        <v>0</v>
      </c>
      <c r="BZ91" s="493">
        <v>0</v>
      </c>
      <c r="CA91" s="493">
        <v>0</v>
      </c>
      <c r="CB91" s="493">
        <v>0</v>
      </c>
      <c r="CC91" s="494">
        <v>0</v>
      </c>
      <c r="CD91" s="126"/>
      <c r="CE91" s="189"/>
    </row>
    <row r="92" spans="2:83" ht="21" customHeight="1">
      <c r="B92" s="1053"/>
      <c r="C92" s="182"/>
      <c r="D92" s="191"/>
      <c r="E92" s="1056" t="s">
        <v>353</v>
      </c>
      <c r="F92" s="1058"/>
      <c r="G92" s="1056" t="s">
        <v>354</v>
      </c>
      <c r="H92" s="1044" t="s">
        <v>622</v>
      </c>
      <c r="I92" s="1195">
        <v>17</v>
      </c>
      <c r="J92" s="1237" t="s">
        <v>623</v>
      </c>
      <c r="K92" s="1237" t="s">
        <v>624</v>
      </c>
      <c r="L92" s="1237"/>
      <c r="M92" s="1237">
        <v>1000</v>
      </c>
      <c r="N92" s="1237"/>
      <c r="O92" s="1237">
        <v>500</v>
      </c>
      <c r="P92" s="1248">
        <v>1000</v>
      </c>
      <c r="Q92" s="429" t="s">
        <v>355</v>
      </c>
      <c r="R92" s="430" t="s">
        <v>124</v>
      </c>
      <c r="S92" s="431"/>
      <c r="T92" s="431">
        <v>2244041101</v>
      </c>
      <c r="U92" s="431">
        <f t="shared" si="5"/>
        <v>86</v>
      </c>
      <c r="V92" s="431"/>
      <c r="W92" s="430" t="s">
        <v>124</v>
      </c>
      <c r="X92" s="430" t="s">
        <v>495</v>
      </c>
      <c r="Y92" s="430" t="s">
        <v>70</v>
      </c>
      <c r="Z92" s="514" t="s">
        <v>71</v>
      </c>
      <c r="AA92" s="429">
        <v>0</v>
      </c>
      <c r="AB92" s="430">
        <v>8</v>
      </c>
      <c r="AC92" s="856">
        <v>0.005</v>
      </c>
      <c r="AD92" s="800">
        <v>0.01</v>
      </c>
      <c r="AE92" s="430">
        <v>2</v>
      </c>
      <c r="AF92" s="430"/>
      <c r="AG92" s="430"/>
      <c r="AH92" s="430">
        <v>4</v>
      </c>
      <c r="AI92" s="430"/>
      <c r="AJ92" s="430"/>
      <c r="AK92" s="430">
        <v>6</v>
      </c>
      <c r="AL92" s="430"/>
      <c r="AM92" s="430"/>
      <c r="AN92" s="430">
        <v>8</v>
      </c>
      <c r="AO92" s="433"/>
      <c r="AP92" s="515">
        <f t="shared" si="0"/>
        <v>6000</v>
      </c>
      <c r="AQ92" s="432">
        <f t="shared" si="1"/>
        <v>1000</v>
      </c>
      <c r="AR92" s="432">
        <v>0</v>
      </c>
      <c r="AS92" s="432">
        <v>0</v>
      </c>
      <c r="AT92" s="432">
        <v>1000</v>
      </c>
      <c r="AU92" s="432">
        <v>0</v>
      </c>
      <c r="AV92" s="432">
        <v>0</v>
      </c>
      <c r="AW92" s="432">
        <v>0</v>
      </c>
      <c r="AX92" s="432">
        <v>0</v>
      </c>
      <c r="AY92" s="432">
        <v>0</v>
      </c>
      <c r="AZ92" s="432"/>
      <c r="BA92" s="432">
        <f t="shared" si="2"/>
        <v>2000</v>
      </c>
      <c r="BB92" s="432">
        <v>0</v>
      </c>
      <c r="BC92" s="432">
        <v>0</v>
      </c>
      <c r="BD92" s="432">
        <v>2000</v>
      </c>
      <c r="BE92" s="432">
        <v>0</v>
      </c>
      <c r="BF92" s="432">
        <v>0</v>
      </c>
      <c r="BG92" s="432">
        <v>0</v>
      </c>
      <c r="BH92" s="432">
        <v>0</v>
      </c>
      <c r="BI92" s="432">
        <v>0</v>
      </c>
      <c r="BJ92" s="432"/>
      <c r="BK92" s="432">
        <f t="shared" si="3"/>
        <v>1000</v>
      </c>
      <c r="BL92" s="432">
        <v>0</v>
      </c>
      <c r="BM92" s="432">
        <v>0</v>
      </c>
      <c r="BN92" s="432">
        <v>1000</v>
      </c>
      <c r="BO92" s="432">
        <v>0</v>
      </c>
      <c r="BP92" s="432">
        <v>0</v>
      </c>
      <c r="BQ92" s="432">
        <v>0</v>
      </c>
      <c r="BR92" s="432">
        <v>0</v>
      </c>
      <c r="BS92" s="432">
        <v>0</v>
      </c>
      <c r="BT92" s="432"/>
      <c r="BU92" s="432">
        <f t="shared" si="4"/>
        <v>2000</v>
      </c>
      <c r="BV92" s="432">
        <v>0</v>
      </c>
      <c r="BW92" s="432">
        <v>0</v>
      </c>
      <c r="BX92" s="432">
        <v>2000</v>
      </c>
      <c r="BY92" s="432">
        <v>0</v>
      </c>
      <c r="BZ92" s="432">
        <v>0</v>
      </c>
      <c r="CA92" s="432">
        <v>0</v>
      </c>
      <c r="CB92" s="432">
        <v>0</v>
      </c>
      <c r="CC92" s="450">
        <v>0</v>
      </c>
      <c r="CD92" s="162"/>
      <c r="CE92" s="163"/>
    </row>
    <row r="93" spans="2:83" ht="21" customHeight="1">
      <c r="B93" s="1053"/>
      <c r="C93" s="182"/>
      <c r="D93" s="191"/>
      <c r="E93" s="1056"/>
      <c r="F93" s="1059"/>
      <c r="G93" s="1056"/>
      <c r="H93" s="1045"/>
      <c r="I93" s="1196"/>
      <c r="J93" s="1238"/>
      <c r="K93" s="1238"/>
      <c r="L93" s="1238"/>
      <c r="M93" s="1238"/>
      <c r="N93" s="1238"/>
      <c r="O93" s="1238"/>
      <c r="P93" s="1249"/>
      <c r="Q93" s="434" t="s">
        <v>356</v>
      </c>
      <c r="R93" s="192" t="s">
        <v>546</v>
      </c>
      <c r="S93" s="164"/>
      <c r="T93" s="164">
        <v>2244041102</v>
      </c>
      <c r="U93" s="164">
        <f t="shared" si="5"/>
        <v>87</v>
      </c>
      <c r="V93" s="164"/>
      <c r="W93" s="192" t="s">
        <v>125</v>
      </c>
      <c r="X93" s="192" t="s">
        <v>496</v>
      </c>
      <c r="Y93" s="192" t="s">
        <v>138</v>
      </c>
      <c r="Z93" s="486" t="s">
        <v>71</v>
      </c>
      <c r="AA93" s="434">
        <v>1</v>
      </c>
      <c r="AB93" s="192">
        <v>1</v>
      </c>
      <c r="AC93" s="801">
        <v>0.01</v>
      </c>
      <c r="AD93" s="801">
        <v>0.01</v>
      </c>
      <c r="AE93" s="192">
        <v>1</v>
      </c>
      <c r="AF93" s="192"/>
      <c r="AG93" s="192"/>
      <c r="AH93" s="192">
        <v>1</v>
      </c>
      <c r="AI93" s="192"/>
      <c r="AJ93" s="192"/>
      <c r="AK93" s="192">
        <v>1</v>
      </c>
      <c r="AL93" s="192"/>
      <c r="AM93" s="192"/>
      <c r="AN93" s="192">
        <v>1</v>
      </c>
      <c r="AO93" s="435"/>
      <c r="AP93" s="162">
        <f t="shared" si="0"/>
        <v>78403</v>
      </c>
      <c r="AQ93" s="163">
        <f t="shared" si="1"/>
        <v>40000</v>
      </c>
      <c r="AR93" s="163">
        <v>0</v>
      </c>
      <c r="AS93" s="163">
        <v>0</v>
      </c>
      <c r="AT93" s="163">
        <v>40000</v>
      </c>
      <c r="AU93" s="163">
        <v>0</v>
      </c>
      <c r="AV93" s="163">
        <v>0</v>
      </c>
      <c r="AW93" s="163">
        <v>0</v>
      </c>
      <c r="AX93" s="163">
        <v>0</v>
      </c>
      <c r="AY93" s="163">
        <v>0</v>
      </c>
      <c r="AZ93" s="163"/>
      <c r="BA93" s="163">
        <f t="shared" si="2"/>
        <v>13403</v>
      </c>
      <c r="BB93" s="163">
        <v>0</v>
      </c>
      <c r="BC93" s="163">
        <v>0</v>
      </c>
      <c r="BD93" s="163">
        <v>10000</v>
      </c>
      <c r="BE93" s="163">
        <v>0</v>
      </c>
      <c r="BF93" s="163">
        <v>0</v>
      </c>
      <c r="BG93" s="163">
        <v>0</v>
      </c>
      <c r="BH93" s="163">
        <v>0</v>
      </c>
      <c r="BI93" s="163">
        <v>3403</v>
      </c>
      <c r="BJ93" s="163"/>
      <c r="BK93" s="163">
        <f t="shared" si="3"/>
        <v>15000</v>
      </c>
      <c r="BL93" s="163">
        <v>0</v>
      </c>
      <c r="BM93" s="163">
        <v>0</v>
      </c>
      <c r="BN93" s="163">
        <v>15000</v>
      </c>
      <c r="BO93" s="163">
        <v>0</v>
      </c>
      <c r="BP93" s="163">
        <v>0</v>
      </c>
      <c r="BQ93" s="163">
        <v>0</v>
      </c>
      <c r="BR93" s="163">
        <v>0</v>
      </c>
      <c r="BS93" s="163">
        <v>0</v>
      </c>
      <c r="BT93" s="163"/>
      <c r="BU93" s="163">
        <f t="shared" si="4"/>
        <v>10000</v>
      </c>
      <c r="BV93" s="163">
        <v>0</v>
      </c>
      <c r="BW93" s="163">
        <v>0</v>
      </c>
      <c r="BX93" s="163">
        <v>10000</v>
      </c>
      <c r="BY93" s="163">
        <v>0</v>
      </c>
      <c r="BZ93" s="163">
        <v>0</v>
      </c>
      <c r="CA93" s="163">
        <v>0</v>
      </c>
      <c r="CB93" s="163">
        <v>0</v>
      </c>
      <c r="CC93" s="451">
        <v>0</v>
      </c>
      <c r="CD93" s="162"/>
      <c r="CE93" s="163"/>
    </row>
    <row r="94" spans="2:83" ht="21" customHeight="1">
      <c r="B94" s="1053"/>
      <c r="C94" s="182"/>
      <c r="D94" s="191"/>
      <c r="E94" s="1056"/>
      <c r="F94" s="1059"/>
      <c r="G94" s="1056"/>
      <c r="H94" s="1045"/>
      <c r="I94" s="1196"/>
      <c r="J94" s="1238"/>
      <c r="K94" s="1238"/>
      <c r="L94" s="1238"/>
      <c r="M94" s="1238"/>
      <c r="N94" s="1238"/>
      <c r="O94" s="1238"/>
      <c r="P94" s="1249"/>
      <c r="Q94" s="434" t="s">
        <v>357</v>
      </c>
      <c r="R94" s="192"/>
      <c r="S94" s="164"/>
      <c r="T94" s="164">
        <v>2244041103</v>
      </c>
      <c r="U94" s="164">
        <f t="shared" si="5"/>
        <v>88</v>
      </c>
      <c r="V94" s="164"/>
      <c r="W94" s="192" t="s">
        <v>497</v>
      </c>
      <c r="X94" s="192" t="s">
        <v>629</v>
      </c>
      <c r="Y94" s="192" t="s">
        <v>70</v>
      </c>
      <c r="Z94" s="486"/>
      <c r="AA94" s="434" t="s">
        <v>498</v>
      </c>
      <c r="AB94" s="193">
        <v>100</v>
      </c>
      <c r="AC94" s="801">
        <v>0.01</v>
      </c>
      <c r="AD94" s="826">
        <v>0.01</v>
      </c>
      <c r="AE94" s="192">
        <v>0</v>
      </c>
      <c r="AF94" s="192"/>
      <c r="AG94" s="192"/>
      <c r="AH94" s="192">
        <v>25</v>
      </c>
      <c r="AI94" s="192"/>
      <c r="AJ94" s="192"/>
      <c r="AK94" s="192">
        <v>35</v>
      </c>
      <c r="AL94" s="192"/>
      <c r="AM94" s="192"/>
      <c r="AN94" s="192">
        <v>40</v>
      </c>
      <c r="AO94" s="435"/>
      <c r="AP94" s="162">
        <f t="shared" si="0"/>
        <v>28000</v>
      </c>
      <c r="AQ94" s="163">
        <f t="shared" si="1"/>
        <v>10000</v>
      </c>
      <c r="AR94" s="163">
        <v>0</v>
      </c>
      <c r="AS94" s="163">
        <v>0</v>
      </c>
      <c r="AT94" s="163">
        <v>10000</v>
      </c>
      <c r="AU94" s="163">
        <v>0</v>
      </c>
      <c r="AV94" s="163">
        <v>0</v>
      </c>
      <c r="AW94" s="163">
        <v>0</v>
      </c>
      <c r="AX94" s="163">
        <v>0</v>
      </c>
      <c r="AY94" s="163">
        <v>0</v>
      </c>
      <c r="AZ94" s="163"/>
      <c r="BA94" s="163">
        <f t="shared" si="2"/>
        <v>8000</v>
      </c>
      <c r="BB94" s="163">
        <v>0</v>
      </c>
      <c r="BC94" s="163">
        <v>0</v>
      </c>
      <c r="BD94" s="163">
        <v>8000</v>
      </c>
      <c r="BE94" s="163">
        <v>0</v>
      </c>
      <c r="BF94" s="163">
        <v>0</v>
      </c>
      <c r="BG94" s="163">
        <v>0</v>
      </c>
      <c r="BH94" s="163">
        <v>0</v>
      </c>
      <c r="BI94" s="163">
        <v>0</v>
      </c>
      <c r="BJ94" s="163"/>
      <c r="BK94" s="163">
        <f t="shared" si="3"/>
        <v>5000</v>
      </c>
      <c r="BL94" s="163">
        <v>0</v>
      </c>
      <c r="BM94" s="163">
        <v>0</v>
      </c>
      <c r="BN94" s="163">
        <v>5000</v>
      </c>
      <c r="BO94" s="163">
        <v>0</v>
      </c>
      <c r="BP94" s="163">
        <v>0</v>
      </c>
      <c r="BQ94" s="163">
        <v>0</v>
      </c>
      <c r="BR94" s="163">
        <v>0</v>
      </c>
      <c r="BS94" s="163">
        <v>0</v>
      </c>
      <c r="BT94" s="163"/>
      <c r="BU94" s="163">
        <f t="shared" si="4"/>
        <v>5000</v>
      </c>
      <c r="BV94" s="163">
        <v>0</v>
      </c>
      <c r="BW94" s="163">
        <v>0</v>
      </c>
      <c r="BX94" s="163">
        <v>5000</v>
      </c>
      <c r="BY94" s="163">
        <v>0</v>
      </c>
      <c r="BZ94" s="163">
        <v>0</v>
      </c>
      <c r="CA94" s="163">
        <v>0</v>
      </c>
      <c r="CB94" s="163">
        <v>0</v>
      </c>
      <c r="CC94" s="451">
        <v>0</v>
      </c>
      <c r="CD94" s="162"/>
      <c r="CE94" s="163"/>
    </row>
    <row r="95" spans="2:83" ht="21" customHeight="1">
      <c r="B95" s="1053"/>
      <c r="C95" s="182"/>
      <c r="D95" s="191"/>
      <c r="E95" s="1056"/>
      <c r="F95" s="1059"/>
      <c r="G95" s="1056"/>
      <c r="H95" s="1045"/>
      <c r="I95" s="1196"/>
      <c r="J95" s="1238"/>
      <c r="K95" s="1238"/>
      <c r="L95" s="1238"/>
      <c r="M95" s="1238"/>
      <c r="N95" s="1238"/>
      <c r="O95" s="1238"/>
      <c r="P95" s="1249"/>
      <c r="Q95" s="434" t="s">
        <v>358</v>
      </c>
      <c r="R95" s="192"/>
      <c r="S95" s="164"/>
      <c r="T95" s="164">
        <v>2244041104</v>
      </c>
      <c r="U95" s="164">
        <f t="shared" si="5"/>
        <v>89</v>
      </c>
      <c r="V95" s="164"/>
      <c r="W95" s="192" t="s">
        <v>499</v>
      </c>
      <c r="X95" s="192" t="s">
        <v>500</v>
      </c>
      <c r="Y95" s="192" t="s">
        <v>70</v>
      </c>
      <c r="Z95" s="486"/>
      <c r="AA95" s="434">
        <v>0</v>
      </c>
      <c r="AB95" s="192">
        <v>1</v>
      </c>
      <c r="AC95" s="801">
        <v>0.01</v>
      </c>
      <c r="AD95" s="826">
        <v>0.01</v>
      </c>
      <c r="AE95" s="192">
        <v>1</v>
      </c>
      <c r="AF95" s="192"/>
      <c r="AG95" s="192"/>
      <c r="AH95" s="192">
        <v>1</v>
      </c>
      <c r="AI95" s="192"/>
      <c r="AJ95" s="192"/>
      <c r="AK95" s="192">
        <v>1</v>
      </c>
      <c r="AL95" s="192"/>
      <c r="AM95" s="192"/>
      <c r="AN95" s="192">
        <v>1</v>
      </c>
      <c r="AO95" s="435"/>
      <c r="AP95" s="162">
        <f t="shared" si="0"/>
        <v>20000</v>
      </c>
      <c r="AQ95" s="163">
        <f t="shared" si="1"/>
        <v>20000</v>
      </c>
      <c r="AR95" s="163">
        <v>0</v>
      </c>
      <c r="AS95" s="163">
        <v>0</v>
      </c>
      <c r="AT95" s="163">
        <v>20000</v>
      </c>
      <c r="AU95" s="163">
        <v>0</v>
      </c>
      <c r="AV95" s="163">
        <v>0</v>
      </c>
      <c r="AW95" s="163">
        <v>0</v>
      </c>
      <c r="AX95" s="163">
        <v>0</v>
      </c>
      <c r="AY95" s="163">
        <v>0</v>
      </c>
      <c r="AZ95" s="163"/>
      <c r="BA95" s="163">
        <f t="shared" si="2"/>
        <v>0</v>
      </c>
      <c r="BB95" s="163">
        <v>0</v>
      </c>
      <c r="BC95" s="163">
        <v>0</v>
      </c>
      <c r="BD95" s="163">
        <v>0</v>
      </c>
      <c r="BE95" s="163">
        <v>0</v>
      </c>
      <c r="BF95" s="163">
        <v>0</v>
      </c>
      <c r="BG95" s="163">
        <v>0</v>
      </c>
      <c r="BH95" s="163">
        <v>0</v>
      </c>
      <c r="BI95" s="163">
        <v>0</v>
      </c>
      <c r="BJ95" s="163"/>
      <c r="BK95" s="163">
        <f t="shared" si="3"/>
        <v>0</v>
      </c>
      <c r="BL95" s="163">
        <v>0</v>
      </c>
      <c r="BM95" s="163">
        <v>0</v>
      </c>
      <c r="BN95" s="163">
        <v>0</v>
      </c>
      <c r="BO95" s="163">
        <v>0</v>
      </c>
      <c r="BP95" s="163">
        <v>0</v>
      </c>
      <c r="BQ95" s="163">
        <v>0</v>
      </c>
      <c r="BR95" s="163">
        <v>0</v>
      </c>
      <c r="BS95" s="163">
        <v>0</v>
      </c>
      <c r="BT95" s="163"/>
      <c r="BU95" s="163">
        <f t="shared" si="4"/>
        <v>0</v>
      </c>
      <c r="BV95" s="163">
        <v>0</v>
      </c>
      <c r="BW95" s="163">
        <v>0</v>
      </c>
      <c r="BX95" s="163">
        <v>0</v>
      </c>
      <c r="BY95" s="163">
        <v>0</v>
      </c>
      <c r="BZ95" s="163">
        <v>0</v>
      </c>
      <c r="CA95" s="163">
        <v>0</v>
      </c>
      <c r="CB95" s="163">
        <v>0</v>
      </c>
      <c r="CC95" s="451">
        <v>0</v>
      </c>
      <c r="CD95" s="162"/>
      <c r="CE95" s="163"/>
    </row>
    <row r="96" spans="2:83" ht="21" customHeight="1" thickBot="1">
      <c r="B96" s="1054"/>
      <c r="C96" s="194"/>
      <c r="D96" s="195"/>
      <c r="E96" s="1057"/>
      <c r="F96" s="1060"/>
      <c r="G96" s="1057"/>
      <c r="H96" s="1048"/>
      <c r="I96" s="1197"/>
      <c r="J96" s="1239"/>
      <c r="K96" s="1239"/>
      <c r="L96" s="1239"/>
      <c r="M96" s="1239"/>
      <c r="N96" s="1239"/>
      <c r="O96" s="1239"/>
      <c r="P96" s="1250"/>
      <c r="Q96" s="436" t="s">
        <v>359</v>
      </c>
      <c r="R96" s="437"/>
      <c r="S96" s="438"/>
      <c r="T96" s="438">
        <v>2244041105</v>
      </c>
      <c r="U96" s="438">
        <f t="shared" si="5"/>
        <v>90</v>
      </c>
      <c r="V96" s="438"/>
      <c r="W96" s="437" t="s">
        <v>501</v>
      </c>
      <c r="X96" s="437" t="s">
        <v>502</v>
      </c>
      <c r="Y96" s="437" t="s">
        <v>70</v>
      </c>
      <c r="Z96" s="516"/>
      <c r="AA96" s="436" t="s">
        <v>503</v>
      </c>
      <c r="AB96" s="437">
        <v>67</v>
      </c>
      <c r="AC96" s="802">
        <v>0.01</v>
      </c>
      <c r="AD96" s="827">
        <v>0.02</v>
      </c>
      <c r="AE96" s="437">
        <v>0</v>
      </c>
      <c r="AF96" s="437"/>
      <c r="AG96" s="437"/>
      <c r="AH96" s="437">
        <v>67</v>
      </c>
      <c r="AI96" s="437"/>
      <c r="AJ96" s="437"/>
      <c r="AK96" s="437">
        <v>67</v>
      </c>
      <c r="AL96" s="437"/>
      <c r="AM96" s="437"/>
      <c r="AN96" s="437">
        <v>67</v>
      </c>
      <c r="AO96" s="440"/>
      <c r="AP96" s="517">
        <f t="shared" si="0"/>
        <v>67352</v>
      </c>
      <c r="AQ96" s="439">
        <f t="shared" si="1"/>
        <v>31154</v>
      </c>
      <c r="AR96" s="439">
        <v>11150</v>
      </c>
      <c r="AS96" s="439">
        <v>0</v>
      </c>
      <c r="AT96" s="439">
        <v>0</v>
      </c>
      <c r="AU96" s="439">
        <v>0</v>
      </c>
      <c r="AV96" s="439">
        <v>0</v>
      </c>
      <c r="AW96" s="439">
        <v>0</v>
      </c>
      <c r="AX96" s="439">
        <v>0</v>
      </c>
      <c r="AY96" s="439">
        <v>20004</v>
      </c>
      <c r="AZ96" s="439"/>
      <c r="BA96" s="439">
        <f t="shared" si="2"/>
        <v>11596</v>
      </c>
      <c r="BB96" s="439">
        <v>11596</v>
      </c>
      <c r="BC96" s="439">
        <v>0</v>
      </c>
      <c r="BD96" s="439">
        <v>0</v>
      </c>
      <c r="BE96" s="439">
        <v>0</v>
      </c>
      <c r="BF96" s="439">
        <v>0</v>
      </c>
      <c r="BG96" s="439">
        <v>0</v>
      </c>
      <c r="BH96" s="439">
        <v>0</v>
      </c>
      <c r="BI96" s="439">
        <v>0</v>
      </c>
      <c r="BJ96" s="439"/>
      <c r="BK96" s="439">
        <f t="shared" si="3"/>
        <v>12060</v>
      </c>
      <c r="BL96" s="439">
        <v>12060</v>
      </c>
      <c r="BM96" s="439">
        <v>0</v>
      </c>
      <c r="BN96" s="439">
        <v>0</v>
      </c>
      <c r="BO96" s="439">
        <v>0</v>
      </c>
      <c r="BP96" s="439">
        <v>0</v>
      </c>
      <c r="BQ96" s="439">
        <v>0</v>
      </c>
      <c r="BR96" s="439">
        <v>0</v>
      </c>
      <c r="BS96" s="439">
        <v>0</v>
      </c>
      <c r="BT96" s="439"/>
      <c r="BU96" s="439">
        <f t="shared" si="4"/>
        <v>12542</v>
      </c>
      <c r="BV96" s="439">
        <v>12542</v>
      </c>
      <c r="BW96" s="439">
        <v>0</v>
      </c>
      <c r="BX96" s="439">
        <v>0</v>
      </c>
      <c r="BY96" s="439">
        <v>0</v>
      </c>
      <c r="BZ96" s="439">
        <v>0</v>
      </c>
      <c r="CA96" s="439">
        <v>0</v>
      </c>
      <c r="CB96" s="439">
        <v>0</v>
      </c>
      <c r="CC96" s="452">
        <v>0</v>
      </c>
      <c r="CD96" s="162"/>
      <c r="CE96" s="163"/>
    </row>
    <row r="97" spans="2:83" ht="21" customHeight="1" thickBot="1">
      <c r="B97" s="1052" t="s">
        <v>361</v>
      </c>
      <c r="C97" s="180"/>
      <c r="D97" s="181"/>
      <c r="E97" s="1055" t="s">
        <v>362</v>
      </c>
      <c r="F97" s="1058"/>
      <c r="G97" s="1055" t="s">
        <v>363</v>
      </c>
      <c r="H97" s="1044" t="s">
        <v>612</v>
      </c>
      <c r="I97" s="1272">
        <v>18</v>
      </c>
      <c r="J97" s="1275" t="s">
        <v>611</v>
      </c>
      <c r="K97" s="1275" t="s">
        <v>610</v>
      </c>
      <c r="L97" s="1275"/>
      <c r="M97" s="1275">
        <v>1</v>
      </c>
      <c r="N97" s="1275"/>
      <c r="O97" s="1275">
        <v>1</v>
      </c>
      <c r="P97" s="1278">
        <v>1</v>
      </c>
      <c r="Q97" s="521" t="s">
        <v>364</v>
      </c>
      <c r="R97" s="622" t="s">
        <v>613</v>
      </c>
      <c r="S97" s="522"/>
      <c r="T97" s="522">
        <v>2244051101</v>
      </c>
      <c r="U97" s="522">
        <f t="shared" si="5"/>
        <v>91</v>
      </c>
      <c r="V97" s="522"/>
      <c r="W97" s="622" t="s">
        <v>615</v>
      </c>
      <c r="X97" s="622" t="s">
        <v>614</v>
      </c>
      <c r="Y97" s="522" t="s">
        <v>138</v>
      </c>
      <c r="Z97" s="731" t="s">
        <v>71</v>
      </c>
      <c r="AA97" s="646">
        <v>0</v>
      </c>
      <c r="AB97" s="522">
        <v>1</v>
      </c>
      <c r="AC97" s="803">
        <v>0.01</v>
      </c>
      <c r="AD97" s="828">
        <v>0.01</v>
      </c>
      <c r="AE97" s="522">
        <v>1</v>
      </c>
      <c r="AF97" s="522"/>
      <c r="AG97" s="522"/>
      <c r="AH97" s="522">
        <v>1</v>
      </c>
      <c r="AI97" s="522"/>
      <c r="AJ97" s="522"/>
      <c r="AK97" s="522">
        <v>1</v>
      </c>
      <c r="AL97" s="522"/>
      <c r="AM97" s="522"/>
      <c r="AN97" s="522">
        <v>1</v>
      </c>
      <c r="AO97" s="523"/>
      <c r="AP97" s="524">
        <f t="shared" si="0"/>
        <v>90000</v>
      </c>
      <c r="AQ97" s="519">
        <f t="shared" si="1"/>
        <v>30000</v>
      </c>
      <c r="AR97" s="519">
        <v>0</v>
      </c>
      <c r="AS97" s="519">
        <v>30000</v>
      </c>
      <c r="AT97" s="519">
        <v>0</v>
      </c>
      <c r="AU97" s="519">
        <v>0</v>
      </c>
      <c r="AV97" s="519">
        <v>0</v>
      </c>
      <c r="AW97" s="519">
        <v>0</v>
      </c>
      <c r="AX97" s="519">
        <v>0</v>
      </c>
      <c r="AY97" s="519">
        <v>0</v>
      </c>
      <c r="AZ97" s="519"/>
      <c r="BA97" s="519">
        <f t="shared" si="2"/>
        <v>20000</v>
      </c>
      <c r="BB97" s="519">
        <v>0</v>
      </c>
      <c r="BC97" s="519">
        <v>20000</v>
      </c>
      <c r="BD97" s="519">
        <v>0</v>
      </c>
      <c r="BE97" s="519">
        <v>0</v>
      </c>
      <c r="BF97" s="519">
        <v>0</v>
      </c>
      <c r="BG97" s="519">
        <v>0</v>
      </c>
      <c r="BH97" s="519">
        <v>0</v>
      </c>
      <c r="BI97" s="519">
        <v>0</v>
      </c>
      <c r="BJ97" s="519"/>
      <c r="BK97" s="519">
        <f t="shared" si="3"/>
        <v>20000</v>
      </c>
      <c r="BL97" s="519">
        <v>0</v>
      </c>
      <c r="BM97" s="519">
        <v>20000</v>
      </c>
      <c r="BN97" s="519">
        <v>0</v>
      </c>
      <c r="BO97" s="519">
        <v>0</v>
      </c>
      <c r="BP97" s="519">
        <v>0</v>
      </c>
      <c r="BQ97" s="519">
        <v>0</v>
      </c>
      <c r="BR97" s="519">
        <v>0</v>
      </c>
      <c r="BS97" s="519">
        <v>0</v>
      </c>
      <c r="BT97" s="519"/>
      <c r="BU97" s="519">
        <f t="shared" si="4"/>
        <v>20000</v>
      </c>
      <c r="BV97" s="519">
        <v>0</v>
      </c>
      <c r="BW97" s="519">
        <v>20000</v>
      </c>
      <c r="BX97" s="519">
        <v>0</v>
      </c>
      <c r="BY97" s="519">
        <v>0</v>
      </c>
      <c r="BZ97" s="519">
        <v>0</v>
      </c>
      <c r="CA97" s="519">
        <v>0</v>
      </c>
      <c r="CB97" s="519">
        <v>0</v>
      </c>
      <c r="CC97" s="520">
        <v>0</v>
      </c>
      <c r="CD97" s="525"/>
      <c r="CE97" s="526"/>
    </row>
    <row r="98" spans="2:83" ht="21" customHeight="1">
      <c r="B98" s="1053"/>
      <c r="C98" s="182"/>
      <c r="D98" s="181"/>
      <c r="E98" s="1056"/>
      <c r="F98" s="1059"/>
      <c r="G98" s="1056"/>
      <c r="H98" s="1045"/>
      <c r="I98" s="1273"/>
      <c r="J98" s="1276"/>
      <c r="K98" s="1276"/>
      <c r="L98" s="1276"/>
      <c r="M98" s="1276"/>
      <c r="N98" s="1276"/>
      <c r="O98" s="1276"/>
      <c r="P98" s="1279"/>
      <c r="Q98" s="528" t="s">
        <v>365</v>
      </c>
      <c r="R98" s="623" t="s">
        <v>616</v>
      </c>
      <c r="S98" s="529"/>
      <c r="T98" s="529">
        <v>2244051102</v>
      </c>
      <c r="U98" s="529">
        <f t="shared" si="5"/>
        <v>92</v>
      </c>
      <c r="V98" s="529"/>
      <c r="W98" s="623" t="s">
        <v>617</v>
      </c>
      <c r="X98" s="623" t="s">
        <v>618</v>
      </c>
      <c r="Y98" s="529" t="s">
        <v>138</v>
      </c>
      <c r="Z98" s="732" t="s">
        <v>71</v>
      </c>
      <c r="AA98" s="647"/>
      <c r="AB98" s="529">
        <v>3</v>
      </c>
      <c r="AC98" s="804">
        <v>0.01</v>
      </c>
      <c r="AD98" s="804">
        <v>0.01</v>
      </c>
      <c r="AE98" s="529">
        <v>3</v>
      </c>
      <c r="AF98" s="529"/>
      <c r="AG98" s="529"/>
      <c r="AH98" s="529">
        <v>3</v>
      </c>
      <c r="AI98" s="529"/>
      <c r="AJ98" s="529"/>
      <c r="AK98" s="529">
        <v>3</v>
      </c>
      <c r="AL98" s="529"/>
      <c r="AM98" s="529"/>
      <c r="AN98" s="529">
        <v>3</v>
      </c>
      <c r="AO98" s="530"/>
      <c r="AP98" s="525">
        <f t="shared" si="0"/>
        <v>90000</v>
      </c>
      <c r="AQ98" s="526">
        <f t="shared" si="1"/>
        <v>20000</v>
      </c>
      <c r="AR98" s="526">
        <v>0</v>
      </c>
      <c r="AS98" s="519">
        <v>20000</v>
      </c>
      <c r="AT98" s="526">
        <v>0</v>
      </c>
      <c r="AU98" s="526">
        <v>0</v>
      </c>
      <c r="AV98" s="526">
        <v>0</v>
      </c>
      <c r="AW98" s="526">
        <v>0</v>
      </c>
      <c r="AX98" s="526">
        <v>0</v>
      </c>
      <c r="AY98" s="526">
        <v>0</v>
      </c>
      <c r="AZ98" s="526"/>
      <c r="BA98" s="526">
        <f t="shared" si="2"/>
        <v>30000</v>
      </c>
      <c r="BB98" s="526">
        <v>0</v>
      </c>
      <c r="BC98" s="519">
        <v>30000</v>
      </c>
      <c r="BD98" s="526">
        <v>0</v>
      </c>
      <c r="BE98" s="526">
        <v>0</v>
      </c>
      <c r="BF98" s="526">
        <v>0</v>
      </c>
      <c r="BG98" s="526">
        <v>0</v>
      </c>
      <c r="BH98" s="526">
        <v>0</v>
      </c>
      <c r="BI98" s="526">
        <v>0</v>
      </c>
      <c r="BJ98" s="526"/>
      <c r="BK98" s="526">
        <f t="shared" si="3"/>
        <v>30000</v>
      </c>
      <c r="BL98" s="526">
        <v>0</v>
      </c>
      <c r="BM98" s="526">
        <v>30000</v>
      </c>
      <c r="BN98" s="526">
        <v>0</v>
      </c>
      <c r="BO98" s="526">
        <v>0</v>
      </c>
      <c r="BP98" s="526">
        <v>0</v>
      </c>
      <c r="BQ98" s="526">
        <v>0</v>
      </c>
      <c r="BR98" s="526">
        <v>0</v>
      </c>
      <c r="BS98" s="526">
        <v>0</v>
      </c>
      <c r="BT98" s="526"/>
      <c r="BU98" s="526">
        <f t="shared" si="4"/>
        <v>10000</v>
      </c>
      <c r="BV98" s="526">
        <v>0</v>
      </c>
      <c r="BW98" s="526">
        <v>10000</v>
      </c>
      <c r="BX98" s="526">
        <v>0</v>
      </c>
      <c r="BY98" s="526">
        <v>0</v>
      </c>
      <c r="BZ98" s="526">
        <v>0</v>
      </c>
      <c r="CA98" s="526">
        <v>0</v>
      </c>
      <c r="CB98" s="526">
        <v>0</v>
      </c>
      <c r="CC98" s="527">
        <v>0</v>
      </c>
      <c r="CD98" s="525"/>
      <c r="CE98" s="526"/>
    </row>
    <row r="99" spans="2:83" ht="21" customHeight="1" thickBot="1">
      <c r="B99" s="1053"/>
      <c r="C99" s="182"/>
      <c r="D99" s="181"/>
      <c r="E99" s="1057"/>
      <c r="F99" s="1060"/>
      <c r="G99" s="1057"/>
      <c r="H99" s="1045"/>
      <c r="I99" s="1274"/>
      <c r="J99" s="1277"/>
      <c r="K99" s="1277"/>
      <c r="L99" s="1277"/>
      <c r="M99" s="1277"/>
      <c r="N99" s="1277"/>
      <c r="O99" s="1277"/>
      <c r="P99" s="1280"/>
      <c r="Q99" s="533" t="s">
        <v>366</v>
      </c>
      <c r="R99" s="624" t="s">
        <v>620</v>
      </c>
      <c r="S99" s="534"/>
      <c r="T99" s="534">
        <v>2244051103</v>
      </c>
      <c r="U99" s="534">
        <f t="shared" si="5"/>
        <v>93</v>
      </c>
      <c r="V99" s="534"/>
      <c r="W99" s="534" t="s">
        <v>619</v>
      </c>
      <c r="X99" s="624" t="s">
        <v>621</v>
      </c>
      <c r="Y99" s="534" t="s">
        <v>138</v>
      </c>
      <c r="Z99" s="733" t="s">
        <v>71</v>
      </c>
      <c r="AA99" s="648">
        <v>0</v>
      </c>
      <c r="AB99" s="534">
        <v>1</v>
      </c>
      <c r="AC99" s="805">
        <v>0.01</v>
      </c>
      <c r="AD99" s="805">
        <v>0.01</v>
      </c>
      <c r="AE99" s="534">
        <v>1</v>
      </c>
      <c r="AF99" s="534"/>
      <c r="AG99" s="534"/>
      <c r="AH99" s="534">
        <v>1</v>
      </c>
      <c r="AI99" s="534"/>
      <c r="AJ99" s="534"/>
      <c r="AK99" s="534">
        <v>1</v>
      </c>
      <c r="AL99" s="534"/>
      <c r="AM99" s="534"/>
      <c r="AN99" s="534">
        <v>1</v>
      </c>
      <c r="AO99" s="535"/>
      <c r="AP99" s="536">
        <f t="shared" si="0"/>
        <v>80000</v>
      </c>
      <c r="AQ99" s="531">
        <f t="shared" si="1"/>
        <v>20000</v>
      </c>
      <c r="AR99" s="531">
        <v>0</v>
      </c>
      <c r="AS99" s="531">
        <v>20000</v>
      </c>
      <c r="AT99" s="531">
        <v>0</v>
      </c>
      <c r="AU99" s="531">
        <v>0</v>
      </c>
      <c r="AV99" s="531">
        <v>0</v>
      </c>
      <c r="AW99" s="531">
        <v>0</v>
      </c>
      <c r="AX99" s="531">
        <v>0</v>
      </c>
      <c r="AY99" s="531">
        <v>0</v>
      </c>
      <c r="AZ99" s="531"/>
      <c r="BA99" s="531">
        <f t="shared" si="2"/>
        <v>30000</v>
      </c>
      <c r="BB99" s="531">
        <v>0</v>
      </c>
      <c r="BC99" s="531">
        <v>30000</v>
      </c>
      <c r="BD99" s="531">
        <v>0</v>
      </c>
      <c r="BE99" s="531">
        <v>0</v>
      </c>
      <c r="BF99" s="531">
        <v>0</v>
      </c>
      <c r="BG99" s="531">
        <v>0</v>
      </c>
      <c r="BH99" s="531">
        <v>0</v>
      </c>
      <c r="BI99" s="531">
        <v>0</v>
      </c>
      <c r="BJ99" s="531"/>
      <c r="BK99" s="531">
        <f t="shared" si="3"/>
        <v>20000</v>
      </c>
      <c r="BL99" s="531">
        <v>0</v>
      </c>
      <c r="BM99" s="531">
        <v>20000</v>
      </c>
      <c r="BN99" s="531">
        <v>0</v>
      </c>
      <c r="BO99" s="531">
        <v>0</v>
      </c>
      <c r="BP99" s="531">
        <v>0</v>
      </c>
      <c r="BQ99" s="531">
        <v>0</v>
      </c>
      <c r="BR99" s="531">
        <v>0</v>
      </c>
      <c r="BS99" s="531">
        <v>0</v>
      </c>
      <c r="BT99" s="531"/>
      <c r="BU99" s="531">
        <f t="shared" si="4"/>
        <v>10000</v>
      </c>
      <c r="BV99" s="531">
        <v>0</v>
      </c>
      <c r="BW99" s="531">
        <v>10000</v>
      </c>
      <c r="BX99" s="531">
        <v>0</v>
      </c>
      <c r="BY99" s="531">
        <v>0</v>
      </c>
      <c r="BZ99" s="531">
        <v>0</v>
      </c>
      <c r="CA99" s="531">
        <v>0</v>
      </c>
      <c r="CB99" s="531">
        <v>0</v>
      </c>
      <c r="CC99" s="532">
        <v>0</v>
      </c>
      <c r="CD99" s="525"/>
      <c r="CE99" s="526"/>
    </row>
    <row r="100" spans="2:83" ht="21" customHeight="1">
      <c r="B100" s="1053"/>
      <c r="C100" s="182"/>
      <c r="D100" s="181"/>
      <c r="E100" s="1055" t="s">
        <v>367</v>
      </c>
      <c r="F100" s="1058"/>
      <c r="G100" s="1061" t="s">
        <v>368</v>
      </c>
      <c r="H100" s="590"/>
      <c r="I100" s="1087">
        <v>19</v>
      </c>
      <c r="J100" s="1131" t="s">
        <v>587</v>
      </c>
      <c r="K100" s="1131" t="s">
        <v>588</v>
      </c>
      <c r="L100" s="1131"/>
      <c r="M100" s="1281">
        <v>25</v>
      </c>
      <c r="N100" s="1131"/>
      <c r="O100" s="1131">
        <v>12</v>
      </c>
      <c r="P100" s="1284">
        <v>25</v>
      </c>
      <c r="Q100" s="538" t="s">
        <v>590</v>
      </c>
      <c r="R100" s="625" t="s">
        <v>598</v>
      </c>
      <c r="S100" s="539" t="s">
        <v>45</v>
      </c>
      <c r="T100" s="539" t="s">
        <v>675</v>
      </c>
      <c r="U100" s="539">
        <f t="shared" si="5"/>
        <v>94</v>
      </c>
      <c r="V100" s="539" t="s">
        <v>45</v>
      </c>
      <c r="W100" s="625" t="s">
        <v>589</v>
      </c>
      <c r="X100" s="625" t="s">
        <v>591</v>
      </c>
      <c r="Y100" s="539" t="s">
        <v>70</v>
      </c>
      <c r="Z100" s="734" t="s">
        <v>71</v>
      </c>
      <c r="AA100" s="649">
        <v>1</v>
      </c>
      <c r="AB100" s="539">
        <v>1</v>
      </c>
      <c r="AC100" s="806">
        <v>0.01</v>
      </c>
      <c r="AD100" s="806">
        <v>0</v>
      </c>
      <c r="AE100" s="539">
        <v>0</v>
      </c>
      <c r="AF100" s="539"/>
      <c r="AG100" s="539"/>
      <c r="AH100" s="539">
        <v>0</v>
      </c>
      <c r="AI100" s="539"/>
      <c r="AJ100" s="539"/>
      <c r="AK100" s="539">
        <v>0</v>
      </c>
      <c r="AL100" s="539"/>
      <c r="AM100" s="539"/>
      <c r="AN100" s="539">
        <v>1</v>
      </c>
      <c r="AO100" s="540"/>
      <c r="AP100" s="542">
        <f t="shared" si="0"/>
        <v>60000</v>
      </c>
      <c r="AQ100" s="749">
        <f t="shared" si="1"/>
        <v>0</v>
      </c>
      <c r="AR100" s="537">
        <v>0</v>
      </c>
      <c r="AS100" s="537">
        <v>0</v>
      </c>
      <c r="AT100" s="753">
        <v>0</v>
      </c>
      <c r="AU100" s="753">
        <v>0</v>
      </c>
      <c r="AV100" s="753">
        <v>0</v>
      </c>
      <c r="AW100" s="753">
        <v>0</v>
      </c>
      <c r="AX100" s="753">
        <v>0</v>
      </c>
      <c r="AY100" s="753">
        <v>0</v>
      </c>
      <c r="AZ100" s="753"/>
      <c r="BA100" s="753">
        <f t="shared" si="2"/>
        <v>0</v>
      </c>
      <c r="BB100" s="753">
        <v>0</v>
      </c>
      <c r="BC100" s="753">
        <v>0</v>
      </c>
      <c r="BD100" s="753">
        <v>0</v>
      </c>
      <c r="BE100" s="753">
        <v>0</v>
      </c>
      <c r="BF100" s="753">
        <v>0</v>
      </c>
      <c r="BG100" s="753">
        <v>0</v>
      </c>
      <c r="BH100" s="753">
        <v>0</v>
      </c>
      <c r="BI100" s="753">
        <v>0</v>
      </c>
      <c r="BJ100" s="753"/>
      <c r="BK100" s="753">
        <f t="shared" si="3"/>
        <v>0</v>
      </c>
      <c r="BL100" s="753">
        <v>0</v>
      </c>
      <c r="BM100" s="753">
        <v>0</v>
      </c>
      <c r="BN100" s="753">
        <v>0</v>
      </c>
      <c r="BO100" s="753">
        <v>0</v>
      </c>
      <c r="BP100" s="753">
        <v>0</v>
      </c>
      <c r="BQ100" s="753">
        <v>0</v>
      </c>
      <c r="BR100" s="753">
        <v>0</v>
      </c>
      <c r="BS100" s="753">
        <v>0</v>
      </c>
      <c r="BT100" s="537"/>
      <c r="BU100" s="537">
        <f t="shared" si="4"/>
        <v>60000</v>
      </c>
      <c r="BV100" s="537">
        <v>0</v>
      </c>
      <c r="BW100" s="537">
        <v>60000</v>
      </c>
      <c r="BX100" s="537">
        <v>0</v>
      </c>
      <c r="BY100" s="537">
        <v>0</v>
      </c>
      <c r="BZ100" s="537">
        <v>0</v>
      </c>
      <c r="CA100" s="537">
        <v>0</v>
      </c>
      <c r="CB100" s="537">
        <v>0</v>
      </c>
      <c r="CC100" s="541">
        <v>0</v>
      </c>
      <c r="CD100" s="543"/>
      <c r="CE100" s="544"/>
    </row>
    <row r="101" spans="2:83" ht="21" customHeight="1">
      <c r="B101" s="1053"/>
      <c r="C101" s="182"/>
      <c r="D101" s="181"/>
      <c r="E101" s="1056"/>
      <c r="F101" s="1059"/>
      <c r="G101" s="1062"/>
      <c r="H101" s="1045" t="s">
        <v>586</v>
      </c>
      <c r="I101" s="1088"/>
      <c r="J101" s="1132"/>
      <c r="K101" s="1132"/>
      <c r="L101" s="1132"/>
      <c r="M101" s="1282"/>
      <c r="N101" s="1132"/>
      <c r="O101" s="1132"/>
      <c r="P101" s="1171"/>
      <c r="Q101" s="545" t="s">
        <v>369</v>
      </c>
      <c r="R101" s="626" t="s">
        <v>599</v>
      </c>
      <c r="S101" s="546" t="s">
        <v>44</v>
      </c>
      <c r="T101" s="546">
        <v>2244071102</v>
      </c>
      <c r="U101" s="546">
        <f t="shared" si="5"/>
        <v>95</v>
      </c>
      <c r="V101" s="546" t="s">
        <v>44</v>
      </c>
      <c r="W101" s="626" t="s">
        <v>592</v>
      </c>
      <c r="X101" s="626" t="s">
        <v>606</v>
      </c>
      <c r="Y101" s="546" t="s">
        <v>70</v>
      </c>
      <c r="Z101" s="735" t="s">
        <v>71</v>
      </c>
      <c r="AA101" s="650">
        <v>14</v>
      </c>
      <c r="AB101" s="546">
        <v>14</v>
      </c>
      <c r="AC101" s="807">
        <v>0.01</v>
      </c>
      <c r="AD101" s="807">
        <v>0.01</v>
      </c>
      <c r="AE101" s="546">
        <v>4</v>
      </c>
      <c r="AF101" s="546"/>
      <c r="AG101" s="546"/>
      <c r="AH101" s="546">
        <v>0</v>
      </c>
      <c r="AI101" s="546"/>
      <c r="AJ101" s="546"/>
      <c r="AK101" s="546">
        <v>9</v>
      </c>
      <c r="AL101" s="546"/>
      <c r="AM101" s="546"/>
      <c r="AN101" s="546">
        <v>14</v>
      </c>
      <c r="AO101" s="547"/>
      <c r="AP101" s="543">
        <f t="shared" si="0"/>
        <v>40840</v>
      </c>
      <c r="AQ101" s="750">
        <f t="shared" si="1"/>
        <v>20840</v>
      </c>
      <c r="AR101" s="544">
        <v>0</v>
      </c>
      <c r="AS101" s="544">
        <v>20840</v>
      </c>
      <c r="AT101" s="754">
        <v>0</v>
      </c>
      <c r="AU101" s="754">
        <v>0</v>
      </c>
      <c r="AV101" s="754">
        <v>0</v>
      </c>
      <c r="AW101" s="754">
        <v>0</v>
      </c>
      <c r="AX101" s="754">
        <v>0</v>
      </c>
      <c r="AY101" s="754">
        <v>0</v>
      </c>
      <c r="AZ101" s="754"/>
      <c r="BA101" s="754">
        <f aca="true" t="shared" si="6" ref="BA101:BA106">+BB101+BC101+BD101+BE101+BF101+BG101+BH101+BI101</f>
        <v>0</v>
      </c>
      <c r="BB101" s="754">
        <v>0</v>
      </c>
      <c r="BC101" s="754">
        <v>0</v>
      </c>
      <c r="BD101" s="754">
        <v>0</v>
      </c>
      <c r="BE101" s="754">
        <v>0</v>
      </c>
      <c r="BF101" s="754">
        <v>0</v>
      </c>
      <c r="BG101" s="754">
        <v>0</v>
      </c>
      <c r="BH101" s="754">
        <v>0</v>
      </c>
      <c r="BI101" s="754">
        <v>0</v>
      </c>
      <c r="BJ101" s="754"/>
      <c r="BK101" s="754">
        <f aca="true" t="shared" si="7" ref="BK101:BK106">+BL101+BM101+BN101+BO101+BP101+BQ101+BR101+BS101</f>
        <v>10000</v>
      </c>
      <c r="BL101" s="754">
        <v>0</v>
      </c>
      <c r="BM101" s="754">
        <v>10000</v>
      </c>
      <c r="BN101" s="754">
        <v>0</v>
      </c>
      <c r="BO101" s="754">
        <v>0</v>
      </c>
      <c r="BP101" s="754">
        <v>0</v>
      </c>
      <c r="BQ101" s="754">
        <v>0</v>
      </c>
      <c r="BR101" s="754">
        <v>0</v>
      </c>
      <c r="BS101" s="544">
        <v>0</v>
      </c>
      <c r="BT101" s="544"/>
      <c r="BU101" s="544">
        <f t="shared" si="4"/>
        <v>10000</v>
      </c>
      <c r="BV101" s="544">
        <v>0</v>
      </c>
      <c r="BW101" s="544">
        <v>10000</v>
      </c>
      <c r="BX101" s="544">
        <v>0</v>
      </c>
      <c r="BY101" s="544">
        <v>0</v>
      </c>
      <c r="BZ101" s="544">
        <v>0</v>
      </c>
      <c r="CA101" s="544">
        <v>0</v>
      </c>
      <c r="CB101" s="544">
        <v>0</v>
      </c>
      <c r="CC101" s="548">
        <v>0</v>
      </c>
      <c r="CD101" s="543"/>
      <c r="CE101" s="544"/>
    </row>
    <row r="102" spans="2:83" ht="21" customHeight="1">
      <c r="B102" s="1053"/>
      <c r="C102" s="182"/>
      <c r="D102" s="181"/>
      <c r="E102" s="1056"/>
      <c r="F102" s="1059"/>
      <c r="G102" s="1062"/>
      <c r="H102" s="1046"/>
      <c r="I102" s="1088"/>
      <c r="J102" s="1132"/>
      <c r="K102" s="1132"/>
      <c r="L102" s="1132"/>
      <c r="M102" s="1282"/>
      <c r="N102" s="1132"/>
      <c r="O102" s="1132"/>
      <c r="P102" s="1171"/>
      <c r="Q102" s="545" t="s">
        <v>370</v>
      </c>
      <c r="R102" s="626" t="s">
        <v>600</v>
      </c>
      <c r="S102" s="546" t="s">
        <v>23</v>
      </c>
      <c r="T102" s="546">
        <v>2244031101</v>
      </c>
      <c r="U102" s="546">
        <f t="shared" si="5"/>
        <v>96</v>
      </c>
      <c r="V102" s="546" t="s">
        <v>23</v>
      </c>
      <c r="W102" s="626" t="s">
        <v>593</v>
      </c>
      <c r="X102" s="626" t="s">
        <v>588</v>
      </c>
      <c r="Y102" s="546" t="s">
        <v>70</v>
      </c>
      <c r="Z102" s="735" t="s">
        <v>607</v>
      </c>
      <c r="AA102" s="650">
        <v>112</v>
      </c>
      <c r="AB102" s="546">
        <v>8</v>
      </c>
      <c r="AC102" s="807">
        <v>0.01</v>
      </c>
      <c r="AD102" s="807">
        <v>0.025</v>
      </c>
      <c r="AE102" s="546">
        <v>2</v>
      </c>
      <c r="AF102" s="546"/>
      <c r="AG102" s="546"/>
      <c r="AH102" s="546">
        <v>4</v>
      </c>
      <c r="AI102" s="546"/>
      <c r="AJ102" s="546"/>
      <c r="AK102" s="546">
        <v>6</v>
      </c>
      <c r="AL102" s="546"/>
      <c r="AM102" s="546"/>
      <c r="AN102" s="546">
        <v>8</v>
      </c>
      <c r="AO102" s="547"/>
      <c r="AP102" s="543">
        <f t="shared" si="0"/>
        <v>1199698</v>
      </c>
      <c r="AQ102" s="544">
        <f t="shared" si="1"/>
        <v>163978</v>
      </c>
      <c r="AR102" s="544">
        <v>0</v>
      </c>
      <c r="AS102" s="544">
        <v>20000</v>
      </c>
      <c r="AT102" s="544">
        <v>0</v>
      </c>
      <c r="AU102" s="544">
        <v>0</v>
      </c>
      <c r="AV102" s="544">
        <v>0</v>
      </c>
      <c r="AW102" s="544">
        <v>0</v>
      </c>
      <c r="AX102" s="544">
        <v>0</v>
      </c>
      <c r="AY102" s="544">
        <v>143978</v>
      </c>
      <c r="AZ102" s="544"/>
      <c r="BA102" s="544">
        <f t="shared" si="6"/>
        <v>280000</v>
      </c>
      <c r="BB102" s="544">
        <v>20000</v>
      </c>
      <c r="BC102" s="544">
        <v>10000</v>
      </c>
      <c r="BD102" s="544">
        <v>0</v>
      </c>
      <c r="BE102" s="544">
        <v>0</v>
      </c>
      <c r="BF102" s="544">
        <v>0</v>
      </c>
      <c r="BG102" s="544">
        <v>0</v>
      </c>
      <c r="BH102" s="544">
        <v>0</v>
      </c>
      <c r="BI102" s="544">
        <v>250000</v>
      </c>
      <c r="BJ102" s="544"/>
      <c r="BK102" s="544">
        <f t="shared" si="7"/>
        <v>275000</v>
      </c>
      <c r="BL102" s="544">
        <v>0</v>
      </c>
      <c r="BM102" s="544">
        <v>25000</v>
      </c>
      <c r="BN102" s="544">
        <v>0</v>
      </c>
      <c r="BO102" s="544">
        <v>0</v>
      </c>
      <c r="BP102" s="544">
        <v>0</v>
      </c>
      <c r="BQ102" s="544">
        <v>0</v>
      </c>
      <c r="BR102" s="544">
        <v>0</v>
      </c>
      <c r="BS102" s="544">
        <v>250000</v>
      </c>
      <c r="BT102" s="544"/>
      <c r="BU102" s="544">
        <f t="shared" si="4"/>
        <v>480720</v>
      </c>
      <c r="BV102" s="544">
        <v>41000</v>
      </c>
      <c r="BW102" s="544">
        <v>39720</v>
      </c>
      <c r="BX102" s="544">
        <v>0</v>
      </c>
      <c r="BY102" s="544">
        <v>0</v>
      </c>
      <c r="BZ102" s="544">
        <v>0</v>
      </c>
      <c r="CA102" s="544">
        <v>0</v>
      </c>
      <c r="CB102" s="544">
        <v>0</v>
      </c>
      <c r="CC102" s="548">
        <v>400000</v>
      </c>
      <c r="CD102" s="543"/>
      <c r="CE102" s="544"/>
    </row>
    <row r="103" spans="2:83" ht="21" customHeight="1">
      <c r="B103" s="1053"/>
      <c r="C103" s="182"/>
      <c r="D103" s="181"/>
      <c r="E103" s="1056"/>
      <c r="F103" s="1059"/>
      <c r="G103" s="1062"/>
      <c r="H103" s="1046"/>
      <c r="I103" s="1088"/>
      <c r="J103" s="1132"/>
      <c r="K103" s="1132"/>
      <c r="L103" s="1132"/>
      <c r="M103" s="1282"/>
      <c r="N103" s="1132"/>
      <c r="O103" s="1132"/>
      <c r="P103" s="1171"/>
      <c r="Q103" s="545" t="s">
        <v>371</v>
      </c>
      <c r="R103" s="626" t="s">
        <v>601</v>
      </c>
      <c r="S103" s="546" t="s">
        <v>24</v>
      </c>
      <c r="T103" s="546">
        <v>2244031102</v>
      </c>
      <c r="U103" s="546">
        <f t="shared" si="5"/>
        <v>97</v>
      </c>
      <c r="V103" s="546" t="s">
        <v>24</v>
      </c>
      <c r="W103" s="626" t="s">
        <v>594</v>
      </c>
      <c r="X103" s="626" t="s">
        <v>609</v>
      </c>
      <c r="Y103" s="546" t="s">
        <v>70</v>
      </c>
      <c r="Z103" s="735" t="s">
        <v>71</v>
      </c>
      <c r="AA103" s="650">
        <v>100</v>
      </c>
      <c r="AB103" s="546">
        <v>25</v>
      </c>
      <c r="AC103" s="807">
        <v>0.02</v>
      </c>
      <c r="AD103" s="807">
        <v>0.01</v>
      </c>
      <c r="AE103" s="546">
        <v>6</v>
      </c>
      <c r="AF103" s="546"/>
      <c r="AG103" s="546"/>
      <c r="AH103" s="546">
        <v>12</v>
      </c>
      <c r="AI103" s="546"/>
      <c r="AJ103" s="546"/>
      <c r="AK103" s="546">
        <v>18</v>
      </c>
      <c r="AL103" s="546"/>
      <c r="AM103" s="546"/>
      <c r="AN103" s="546">
        <v>25</v>
      </c>
      <c r="AO103" s="547"/>
      <c r="AP103" s="543">
        <f t="shared" si="0"/>
        <v>113258</v>
      </c>
      <c r="AQ103" s="750">
        <f t="shared" si="1"/>
        <v>12258</v>
      </c>
      <c r="AR103" s="544">
        <v>0</v>
      </c>
      <c r="AS103" s="544">
        <v>10000</v>
      </c>
      <c r="AT103" s="752">
        <v>0</v>
      </c>
      <c r="AU103" s="752">
        <v>0</v>
      </c>
      <c r="AV103" s="752">
        <v>0</v>
      </c>
      <c r="AW103" s="752">
        <v>0</v>
      </c>
      <c r="AX103" s="752">
        <v>0</v>
      </c>
      <c r="AY103" s="752">
        <v>2258</v>
      </c>
      <c r="AZ103" s="752"/>
      <c r="BA103" s="752">
        <f t="shared" si="6"/>
        <v>10000</v>
      </c>
      <c r="BB103" s="752">
        <v>0</v>
      </c>
      <c r="BC103" s="752">
        <v>10000</v>
      </c>
      <c r="BD103" s="752">
        <v>0</v>
      </c>
      <c r="BE103" s="752">
        <v>0</v>
      </c>
      <c r="BF103" s="752">
        <v>0</v>
      </c>
      <c r="BG103" s="752">
        <v>0</v>
      </c>
      <c r="BH103" s="752">
        <v>0</v>
      </c>
      <c r="BI103" s="752">
        <v>0</v>
      </c>
      <c r="BJ103" s="752"/>
      <c r="BK103" s="752">
        <f t="shared" si="7"/>
        <v>31000</v>
      </c>
      <c r="BL103" s="752">
        <v>0</v>
      </c>
      <c r="BM103" s="752">
        <v>31000</v>
      </c>
      <c r="BN103" s="752">
        <v>0</v>
      </c>
      <c r="BO103" s="752">
        <v>0</v>
      </c>
      <c r="BP103" s="752">
        <v>0</v>
      </c>
      <c r="BQ103" s="752">
        <v>0</v>
      </c>
      <c r="BR103" s="752">
        <v>0</v>
      </c>
      <c r="BS103" s="752">
        <v>0</v>
      </c>
      <c r="BT103" s="544"/>
      <c r="BU103" s="544">
        <f t="shared" si="4"/>
        <v>60000</v>
      </c>
      <c r="BV103" s="544">
        <v>30000</v>
      </c>
      <c r="BW103" s="544">
        <v>30000</v>
      </c>
      <c r="BX103" s="544">
        <v>0</v>
      </c>
      <c r="BY103" s="544">
        <v>0</v>
      </c>
      <c r="BZ103" s="544">
        <v>0</v>
      </c>
      <c r="CA103" s="544">
        <v>0</v>
      </c>
      <c r="CB103" s="544">
        <v>0</v>
      </c>
      <c r="CC103" s="548">
        <v>0</v>
      </c>
      <c r="CD103" s="543"/>
      <c r="CE103" s="544"/>
    </row>
    <row r="104" spans="2:83" ht="21" customHeight="1">
      <c r="B104" s="1053"/>
      <c r="C104" s="182"/>
      <c r="D104" s="181"/>
      <c r="E104" s="1056"/>
      <c r="F104" s="1059"/>
      <c r="G104" s="1062"/>
      <c r="H104" s="1046"/>
      <c r="I104" s="1088"/>
      <c r="J104" s="1132"/>
      <c r="K104" s="1132"/>
      <c r="L104" s="1132"/>
      <c r="M104" s="1282"/>
      <c r="N104" s="1132"/>
      <c r="O104" s="1132"/>
      <c r="P104" s="1171"/>
      <c r="Q104" s="545" t="s">
        <v>372</v>
      </c>
      <c r="R104" s="626" t="s">
        <v>602</v>
      </c>
      <c r="S104" s="546" t="s">
        <v>23</v>
      </c>
      <c r="T104" s="546">
        <v>2244031103</v>
      </c>
      <c r="U104" s="546">
        <f t="shared" si="5"/>
        <v>98</v>
      </c>
      <c r="V104" s="546" t="s">
        <v>23</v>
      </c>
      <c r="W104" s="626" t="s">
        <v>595</v>
      </c>
      <c r="X104" s="626" t="s">
        <v>605</v>
      </c>
      <c r="Y104" s="546" t="s">
        <v>70</v>
      </c>
      <c r="Z104" s="735" t="s">
        <v>71</v>
      </c>
      <c r="AA104" s="650">
        <v>5</v>
      </c>
      <c r="AB104" s="546">
        <v>4</v>
      </c>
      <c r="AC104" s="807">
        <v>0.02</v>
      </c>
      <c r="AD104" s="807">
        <v>0.02</v>
      </c>
      <c r="AE104" s="546">
        <v>1</v>
      </c>
      <c r="AF104" s="546"/>
      <c r="AG104" s="546"/>
      <c r="AH104" s="546">
        <v>2</v>
      </c>
      <c r="AI104" s="546"/>
      <c r="AJ104" s="546"/>
      <c r="AK104" s="546">
        <v>3</v>
      </c>
      <c r="AL104" s="546"/>
      <c r="AM104" s="546"/>
      <c r="AN104" s="546">
        <v>4</v>
      </c>
      <c r="AO104" s="547"/>
      <c r="AP104" s="543">
        <f t="shared" si="0"/>
        <v>866000</v>
      </c>
      <c r="AQ104" s="750">
        <f t="shared" si="1"/>
        <v>220000</v>
      </c>
      <c r="AR104" s="544">
        <v>0</v>
      </c>
      <c r="AS104" s="544">
        <v>20000</v>
      </c>
      <c r="AT104" s="544">
        <v>0</v>
      </c>
      <c r="AU104" s="544">
        <v>0</v>
      </c>
      <c r="AV104" s="544">
        <v>0</v>
      </c>
      <c r="AW104" s="544">
        <v>0</v>
      </c>
      <c r="AX104" s="544">
        <v>0</v>
      </c>
      <c r="AY104" s="544">
        <v>200000</v>
      </c>
      <c r="AZ104" s="544"/>
      <c r="BA104" s="544">
        <f t="shared" si="6"/>
        <v>260000</v>
      </c>
      <c r="BB104" s="544">
        <v>0</v>
      </c>
      <c r="BC104" s="544">
        <v>10000</v>
      </c>
      <c r="BD104" s="544">
        <v>0</v>
      </c>
      <c r="BE104" s="544">
        <v>0</v>
      </c>
      <c r="BF104" s="544">
        <v>0</v>
      </c>
      <c r="BG104" s="544">
        <v>0</v>
      </c>
      <c r="BH104" s="544">
        <v>0</v>
      </c>
      <c r="BI104" s="544">
        <v>250000</v>
      </c>
      <c r="BJ104" s="544"/>
      <c r="BK104" s="544">
        <f t="shared" si="7"/>
        <v>155000</v>
      </c>
      <c r="BL104" s="544">
        <v>0</v>
      </c>
      <c r="BM104" s="544">
        <v>5000</v>
      </c>
      <c r="BN104" s="544">
        <v>0</v>
      </c>
      <c r="BO104" s="544">
        <v>0</v>
      </c>
      <c r="BP104" s="544">
        <v>0</v>
      </c>
      <c r="BQ104" s="544">
        <v>0</v>
      </c>
      <c r="BR104" s="544">
        <v>0</v>
      </c>
      <c r="BS104" s="544">
        <v>150000</v>
      </c>
      <c r="BT104" s="544"/>
      <c r="BU104" s="544">
        <f t="shared" si="4"/>
        <v>231000</v>
      </c>
      <c r="BV104" s="544">
        <v>0</v>
      </c>
      <c r="BW104" s="544">
        <v>31000</v>
      </c>
      <c r="BX104" s="544">
        <v>0</v>
      </c>
      <c r="BY104" s="544">
        <v>0</v>
      </c>
      <c r="BZ104" s="544">
        <v>0</v>
      </c>
      <c r="CA104" s="544">
        <v>0</v>
      </c>
      <c r="CB104" s="544">
        <v>0</v>
      </c>
      <c r="CC104" s="548">
        <v>200000</v>
      </c>
      <c r="CD104" s="543"/>
      <c r="CE104" s="544"/>
    </row>
    <row r="105" spans="2:83" ht="21" customHeight="1">
      <c r="B105" s="1053"/>
      <c r="C105" s="182"/>
      <c r="D105" s="181"/>
      <c r="E105" s="1056"/>
      <c r="F105" s="1059"/>
      <c r="G105" s="1062"/>
      <c r="H105" s="1046"/>
      <c r="I105" s="1088"/>
      <c r="J105" s="1132"/>
      <c r="K105" s="1132"/>
      <c r="L105" s="1132"/>
      <c r="M105" s="1282"/>
      <c r="N105" s="1132"/>
      <c r="O105" s="1132"/>
      <c r="P105" s="1171"/>
      <c r="Q105" s="545" t="s">
        <v>373</v>
      </c>
      <c r="R105" s="626" t="s">
        <v>596</v>
      </c>
      <c r="S105" s="546" t="s">
        <v>25</v>
      </c>
      <c r="T105" s="546">
        <v>2244031201</v>
      </c>
      <c r="U105" s="546">
        <f t="shared" si="5"/>
        <v>99</v>
      </c>
      <c r="V105" s="546" t="s">
        <v>25</v>
      </c>
      <c r="W105" s="626" t="s">
        <v>596</v>
      </c>
      <c r="X105" s="626" t="s">
        <v>608</v>
      </c>
      <c r="Y105" s="546" t="s">
        <v>70</v>
      </c>
      <c r="Z105" s="735" t="s">
        <v>71</v>
      </c>
      <c r="AA105" s="650">
        <v>100</v>
      </c>
      <c r="AB105" s="546">
        <v>100</v>
      </c>
      <c r="AC105" s="807">
        <v>0.02</v>
      </c>
      <c r="AD105" s="807">
        <v>0.02</v>
      </c>
      <c r="AE105" s="546">
        <v>25</v>
      </c>
      <c r="AF105" s="546"/>
      <c r="AG105" s="546"/>
      <c r="AH105" s="546">
        <v>50</v>
      </c>
      <c r="AI105" s="546"/>
      <c r="AJ105" s="546"/>
      <c r="AK105" s="546">
        <v>75</v>
      </c>
      <c r="AL105" s="546"/>
      <c r="AM105" s="546"/>
      <c r="AN105" s="546">
        <v>100</v>
      </c>
      <c r="AO105" s="547"/>
      <c r="AP105" s="543">
        <f t="shared" si="0"/>
        <v>515000</v>
      </c>
      <c r="AQ105" s="750">
        <f t="shared" si="1"/>
        <v>295000</v>
      </c>
      <c r="AR105" s="544">
        <v>0</v>
      </c>
      <c r="AS105" s="752">
        <v>60000</v>
      </c>
      <c r="AT105" s="752">
        <v>0</v>
      </c>
      <c r="AU105" s="752">
        <v>0</v>
      </c>
      <c r="AV105" s="752">
        <v>0</v>
      </c>
      <c r="AW105" s="752">
        <v>0</v>
      </c>
      <c r="AX105" s="752">
        <v>0</v>
      </c>
      <c r="AY105" s="752">
        <v>235000</v>
      </c>
      <c r="AZ105" s="752"/>
      <c r="BA105" s="752">
        <f t="shared" si="6"/>
        <v>70000</v>
      </c>
      <c r="BB105" s="752">
        <v>0</v>
      </c>
      <c r="BC105" s="752">
        <v>70000</v>
      </c>
      <c r="BD105" s="752">
        <v>0</v>
      </c>
      <c r="BE105" s="752">
        <v>0</v>
      </c>
      <c r="BF105" s="752">
        <v>0</v>
      </c>
      <c r="BG105" s="752">
        <v>0</v>
      </c>
      <c r="BH105" s="752">
        <v>0</v>
      </c>
      <c r="BI105" s="752">
        <v>0</v>
      </c>
      <c r="BJ105" s="752"/>
      <c r="BK105" s="752">
        <f t="shared" si="7"/>
        <v>85000</v>
      </c>
      <c r="BL105" s="752">
        <v>0</v>
      </c>
      <c r="BM105" s="752">
        <v>85000</v>
      </c>
      <c r="BN105" s="752">
        <v>0</v>
      </c>
      <c r="BO105" s="752">
        <v>0</v>
      </c>
      <c r="BP105" s="752">
        <v>0</v>
      </c>
      <c r="BQ105" s="752">
        <v>0</v>
      </c>
      <c r="BR105" s="752">
        <v>0</v>
      </c>
      <c r="BS105" s="752">
        <v>0</v>
      </c>
      <c r="BT105" s="544"/>
      <c r="BU105" s="544">
        <f t="shared" si="4"/>
        <v>65000</v>
      </c>
      <c r="BV105" s="544">
        <v>0</v>
      </c>
      <c r="BW105" s="544">
        <v>65000</v>
      </c>
      <c r="BX105" s="544">
        <v>0</v>
      </c>
      <c r="BY105" s="544">
        <v>0</v>
      </c>
      <c r="BZ105" s="544">
        <v>0</v>
      </c>
      <c r="CA105" s="544">
        <v>0</v>
      </c>
      <c r="CB105" s="544">
        <v>0</v>
      </c>
      <c r="CC105" s="548">
        <v>0</v>
      </c>
      <c r="CD105" s="543"/>
      <c r="CE105" s="544"/>
    </row>
    <row r="106" spans="2:83" ht="21" customHeight="1" thickBot="1">
      <c r="B106" s="1053"/>
      <c r="C106" s="182"/>
      <c r="D106" s="181"/>
      <c r="E106" s="1057"/>
      <c r="F106" s="1060"/>
      <c r="G106" s="1063"/>
      <c r="H106" s="1047"/>
      <c r="I106" s="1089"/>
      <c r="J106" s="1133"/>
      <c r="K106" s="1133"/>
      <c r="L106" s="1133"/>
      <c r="M106" s="1283"/>
      <c r="N106" s="1133"/>
      <c r="O106" s="1133"/>
      <c r="P106" s="1172"/>
      <c r="Q106" s="550" t="s">
        <v>374</v>
      </c>
      <c r="R106" s="627" t="s">
        <v>603</v>
      </c>
      <c r="S106" s="551" t="s">
        <v>17</v>
      </c>
      <c r="T106" s="551">
        <v>2244091101</v>
      </c>
      <c r="U106" s="551">
        <f t="shared" si="5"/>
        <v>100</v>
      </c>
      <c r="V106" s="551" t="s">
        <v>17</v>
      </c>
      <c r="W106" s="627" t="s">
        <v>597</v>
      </c>
      <c r="X106" s="627" t="s">
        <v>604</v>
      </c>
      <c r="Y106" s="551" t="s">
        <v>70</v>
      </c>
      <c r="Z106" s="736" t="s">
        <v>71</v>
      </c>
      <c r="AA106" s="651">
        <v>0</v>
      </c>
      <c r="AB106" s="551">
        <v>60</v>
      </c>
      <c r="AC106" s="808">
        <v>0.01</v>
      </c>
      <c r="AD106" s="829">
        <v>0.01</v>
      </c>
      <c r="AE106" s="551">
        <v>60</v>
      </c>
      <c r="AF106" s="551"/>
      <c r="AG106" s="551"/>
      <c r="AH106" s="551">
        <v>0</v>
      </c>
      <c r="AI106" s="551"/>
      <c r="AJ106" s="551"/>
      <c r="AK106" s="551">
        <v>0</v>
      </c>
      <c r="AL106" s="551"/>
      <c r="AM106" s="551"/>
      <c r="AN106" s="551">
        <v>0</v>
      </c>
      <c r="AO106" s="552"/>
      <c r="AP106" s="554">
        <f t="shared" si="0"/>
        <v>4200</v>
      </c>
      <c r="AQ106" s="751">
        <f t="shared" si="1"/>
        <v>4200</v>
      </c>
      <c r="AR106" s="549">
        <v>0</v>
      </c>
      <c r="AS106" s="549">
        <v>0</v>
      </c>
      <c r="AT106" s="549">
        <v>0</v>
      </c>
      <c r="AU106" s="549">
        <v>0</v>
      </c>
      <c r="AV106" s="549">
        <v>0</v>
      </c>
      <c r="AW106" s="549">
        <v>0</v>
      </c>
      <c r="AX106" s="549">
        <v>0</v>
      </c>
      <c r="AY106" s="549">
        <v>4200</v>
      </c>
      <c r="AZ106" s="549"/>
      <c r="BA106" s="549">
        <f t="shared" si="6"/>
        <v>0</v>
      </c>
      <c r="BB106" s="549">
        <v>0</v>
      </c>
      <c r="BC106" s="549">
        <v>0</v>
      </c>
      <c r="BD106" s="549">
        <v>0</v>
      </c>
      <c r="BE106" s="549">
        <v>0</v>
      </c>
      <c r="BF106" s="549">
        <v>0</v>
      </c>
      <c r="BG106" s="549">
        <v>0</v>
      </c>
      <c r="BH106" s="549">
        <v>0</v>
      </c>
      <c r="BI106" s="549">
        <v>0</v>
      </c>
      <c r="BJ106" s="549"/>
      <c r="BK106" s="549">
        <f t="shared" si="7"/>
        <v>0</v>
      </c>
      <c r="BL106" s="549">
        <v>0</v>
      </c>
      <c r="BM106" s="549">
        <v>0</v>
      </c>
      <c r="BN106" s="549">
        <v>0</v>
      </c>
      <c r="BO106" s="549">
        <v>0</v>
      </c>
      <c r="BP106" s="549">
        <v>0</v>
      </c>
      <c r="BQ106" s="549">
        <v>0</v>
      </c>
      <c r="BR106" s="549">
        <v>0</v>
      </c>
      <c r="BS106" s="549">
        <v>0</v>
      </c>
      <c r="BT106" s="549"/>
      <c r="BU106" s="549">
        <f t="shared" si="4"/>
        <v>0</v>
      </c>
      <c r="BV106" s="549"/>
      <c r="BW106" s="549"/>
      <c r="BX106" s="544">
        <v>0</v>
      </c>
      <c r="BY106" s="544">
        <v>0</v>
      </c>
      <c r="BZ106" s="544">
        <v>0</v>
      </c>
      <c r="CA106" s="544">
        <v>0</v>
      </c>
      <c r="CB106" s="544">
        <v>0</v>
      </c>
      <c r="CC106" s="553">
        <v>0</v>
      </c>
      <c r="CD106" s="543"/>
      <c r="CE106" s="544"/>
    </row>
    <row r="107" spans="2:83" ht="21" customHeight="1" thickBot="1">
      <c r="B107" s="1053"/>
      <c r="C107" s="182"/>
      <c r="D107" s="181"/>
      <c r="E107" s="221" t="s">
        <v>375</v>
      </c>
      <c r="F107" s="591"/>
      <c r="G107" s="221" t="s">
        <v>376</v>
      </c>
      <c r="H107" s="592" t="s">
        <v>582</v>
      </c>
      <c r="I107" s="556">
        <v>20</v>
      </c>
      <c r="J107" s="628" t="s">
        <v>583</v>
      </c>
      <c r="K107" s="628" t="s">
        <v>584</v>
      </c>
      <c r="L107" s="589"/>
      <c r="M107" s="628">
        <v>100</v>
      </c>
      <c r="N107" s="589"/>
      <c r="O107" s="589">
        <v>50</v>
      </c>
      <c r="P107" s="593">
        <v>100</v>
      </c>
      <c r="Q107" s="556" t="s">
        <v>377</v>
      </c>
      <c r="R107" s="628" t="s">
        <v>585</v>
      </c>
      <c r="S107" s="557"/>
      <c r="T107" s="557">
        <v>2244131101</v>
      </c>
      <c r="U107" s="557">
        <f t="shared" si="5"/>
        <v>101</v>
      </c>
      <c r="V107" s="557"/>
      <c r="W107" s="628" t="s">
        <v>583</v>
      </c>
      <c r="X107" s="628" t="s">
        <v>549</v>
      </c>
      <c r="Y107" s="557" t="s">
        <v>70</v>
      </c>
      <c r="Z107" s="737" t="s">
        <v>71</v>
      </c>
      <c r="AA107" s="652"/>
      <c r="AB107" s="557">
        <v>100</v>
      </c>
      <c r="AC107" s="840">
        <v>0.005</v>
      </c>
      <c r="AD107" s="809">
        <v>0</v>
      </c>
      <c r="AE107" s="557">
        <v>0</v>
      </c>
      <c r="AF107" s="557"/>
      <c r="AG107" s="557"/>
      <c r="AH107" s="557">
        <v>50</v>
      </c>
      <c r="AI107" s="557"/>
      <c r="AJ107" s="557"/>
      <c r="AK107" s="557">
        <v>100</v>
      </c>
      <c r="AL107" s="557"/>
      <c r="AM107" s="557"/>
      <c r="AN107" s="557">
        <v>0</v>
      </c>
      <c r="AO107" s="558"/>
      <c r="AP107" s="559">
        <f aca="true" t="shared" si="8" ref="AP107:AP122">+BA107+BK107++BU107+AQ107</f>
        <v>6000</v>
      </c>
      <c r="AQ107" s="555">
        <f aca="true" t="shared" si="9" ref="AQ107:AQ122">+AR107+AS107+AT107+AU107+AV107+AW107+AX107+AY107</f>
        <v>0</v>
      </c>
      <c r="AR107" s="555">
        <v>0</v>
      </c>
      <c r="AS107" s="555">
        <v>0</v>
      </c>
      <c r="AT107" s="555">
        <v>0</v>
      </c>
      <c r="AU107" s="555">
        <v>0</v>
      </c>
      <c r="AV107" s="555">
        <v>0</v>
      </c>
      <c r="AW107" s="555">
        <v>0</v>
      </c>
      <c r="AX107" s="555">
        <v>0</v>
      </c>
      <c r="AY107" s="555">
        <v>0</v>
      </c>
      <c r="AZ107" s="555"/>
      <c r="BA107" s="555">
        <f aca="true" t="shared" si="10" ref="BA107:BA122">+BB107+BC107+BD107+BE107+BF107+BG107+BH107+BI107</f>
        <v>3000</v>
      </c>
      <c r="BB107" s="555">
        <v>0</v>
      </c>
      <c r="BC107" s="555">
        <v>3000</v>
      </c>
      <c r="BD107" s="555">
        <v>0</v>
      </c>
      <c r="BE107" s="555">
        <v>0</v>
      </c>
      <c r="BF107" s="555">
        <v>0</v>
      </c>
      <c r="BG107" s="555">
        <v>0</v>
      </c>
      <c r="BH107" s="555">
        <v>0</v>
      </c>
      <c r="BI107" s="555">
        <v>0</v>
      </c>
      <c r="BJ107" s="555"/>
      <c r="BK107" s="555">
        <f aca="true" t="shared" si="11" ref="BK107:BK122">+BL107+BM107+BN107+BO107+BP107+BQ107+BR107+BS107</f>
        <v>3000</v>
      </c>
      <c r="BL107" s="555">
        <v>0</v>
      </c>
      <c r="BM107" s="555">
        <v>3000</v>
      </c>
      <c r="BN107" s="555">
        <v>0</v>
      </c>
      <c r="BO107" s="555">
        <v>0</v>
      </c>
      <c r="BP107" s="555">
        <v>0</v>
      </c>
      <c r="BQ107" s="555">
        <v>0</v>
      </c>
      <c r="BR107" s="555">
        <v>0</v>
      </c>
      <c r="BS107" s="555">
        <v>0</v>
      </c>
      <c r="BT107" s="555"/>
      <c r="BU107" s="555">
        <f aca="true" t="shared" si="12" ref="BU107:BU122">+BV107+BW107+BX107+BY107+BZ107+CA107+CB107+CC107</f>
        <v>0</v>
      </c>
      <c r="BV107" s="555">
        <v>0</v>
      </c>
      <c r="BW107" s="555">
        <v>0</v>
      </c>
      <c r="BX107" s="555">
        <v>0</v>
      </c>
      <c r="BY107" s="555">
        <v>0</v>
      </c>
      <c r="BZ107" s="555">
        <v>0</v>
      </c>
      <c r="CA107" s="555">
        <v>0</v>
      </c>
      <c r="CB107" s="555">
        <v>0</v>
      </c>
      <c r="CC107" s="555">
        <v>0</v>
      </c>
      <c r="CD107" s="560"/>
      <c r="CE107" s="561"/>
    </row>
    <row r="108" spans="2:83" ht="21" customHeight="1" thickBot="1">
      <c r="B108" s="1054"/>
      <c r="C108" s="194"/>
      <c r="D108" s="198"/>
      <c r="E108" s="221" t="s">
        <v>378</v>
      </c>
      <c r="F108" s="594"/>
      <c r="G108" s="221" t="s">
        <v>379</v>
      </c>
      <c r="H108" s="592" t="s">
        <v>579</v>
      </c>
      <c r="I108" s="565">
        <v>21</v>
      </c>
      <c r="J108" s="629" t="s">
        <v>580</v>
      </c>
      <c r="K108" s="629" t="s">
        <v>581</v>
      </c>
      <c r="L108" s="562">
        <v>1</v>
      </c>
      <c r="M108" s="562">
        <v>1</v>
      </c>
      <c r="N108" s="562"/>
      <c r="O108" s="562">
        <v>1</v>
      </c>
      <c r="P108" s="595">
        <v>1</v>
      </c>
      <c r="Q108" s="565" t="s">
        <v>380</v>
      </c>
      <c r="R108" s="629" t="s">
        <v>576</v>
      </c>
      <c r="S108" s="566" t="s">
        <v>50</v>
      </c>
      <c r="T108" s="566">
        <v>2244111101</v>
      </c>
      <c r="U108" s="566">
        <f t="shared" si="5"/>
        <v>102</v>
      </c>
      <c r="V108" s="566" t="s">
        <v>50</v>
      </c>
      <c r="W108" s="566" t="s">
        <v>577</v>
      </c>
      <c r="X108" s="629" t="s">
        <v>578</v>
      </c>
      <c r="Y108" s="566" t="s">
        <v>70</v>
      </c>
      <c r="Z108" s="738" t="s">
        <v>71</v>
      </c>
      <c r="AA108" s="653">
        <v>1</v>
      </c>
      <c r="AB108" s="566">
        <v>1</v>
      </c>
      <c r="AC108" s="810">
        <v>0.01</v>
      </c>
      <c r="AD108" s="810">
        <v>0.01</v>
      </c>
      <c r="AE108" s="566">
        <v>1</v>
      </c>
      <c r="AF108" s="566"/>
      <c r="AG108" s="566"/>
      <c r="AH108" s="566">
        <v>0</v>
      </c>
      <c r="AI108" s="566"/>
      <c r="AJ108" s="566"/>
      <c r="AK108" s="566">
        <v>0</v>
      </c>
      <c r="AL108" s="566"/>
      <c r="AM108" s="566"/>
      <c r="AN108" s="566">
        <v>0</v>
      </c>
      <c r="AO108" s="567"/>
      <c r="AP108" s="568">
        <f t="shared" si="8"/>
        <v>30000</v>
      </c>
      <c r="AQ108" s="563">
        <f t="shared" si="9"/>
        <v>30000</v>
      </c>
      <c r="AR108" s="563">
        <v>0</v>
      </c>
      <c r="AS108" s="563">
        <v>30000</v>
      </c>
      <c r="AT108" s="563">
        <v>0</v>
      </c>
      <c r="AU108" s="563">
        <v>0</v>
      </c>
      <c r="AV108" s="563">
        <v>0</v>
      </c>
      <c r="AW108" s="563">
        <v>0</v>
      </c>
      <c r="AX108" s="563">
        <v>0</v>
      </c>
      <c r="AY108" s="563">
        <v>0</v>
      </c>
      <c r="AZ108" s="563"/>
      <c r="BA108" s="563">
        <f t="shared" si="10"/>
        <v>0</v>
      </c>
      <c r="BB108" s="563">
        <v>0</v>
      </c>
      <c r="BC108" s="563">
        <v>0</v>
      </c>
      <c r="BD108" s="563">
        <v>0</v>
      </c>
      <c r="BE108" s="563">
        <v>0</v>
      </c>
      <c r="BF108" s="563">
        <v>0</v>
      </c>
      <c r="BG108" s="563">
        <v>0</v>
      </c>
      <c r="BH108" s="563">
        <v>0</v>
      </c>
      <c r="BI108" s="563">
        <v>0</v>
      </c>
      <c r="BJ108" s="563"/>
      <c r="BK108" s="563">
        <f t="shared" si="11"/>
        <v>0</v>
      </c>
      <c r="BL108" s="563">
        <v>0</v>
      </c>
      <c r="BM108" s="563">
        <v>0</v>
      </c>
      <c r="BN108" s="563">
        <v>0</v>
      </c>
      <c r="BO108" s="563">
        <v>0</v>
      </c>
      <c r="BP108" s="563">
        <v>0</v>
      </c>
      <c r="BQ108" s="563">
        <v>0</v>
      </c>
      <c r="BR108" s="563">
        <v>0</v>
      </c>
      <c r="BS108" s="563">
        <v>0</v>
      </c>
      <c r="BT108" s="563"/>
      <c r="BU108" s="563">
        <f t="shared" si="12"/>
        <v>0</v>
      </c>
      <c r="BV108" s="563">
        <v>0</v>
      </c>
      <c r="BW108" s="563">
        <v>0</v>
      </c>
      <c r="BX108" s="563">
        <v>0</v>
      </c>
      <c r="BY108" s="563">
        <v>0</v>
      </c>
      <c r="BZ108" s="563">
        <v>0</v>
      </c>
      <c r="CA108" s="563">
        <v>0</v>
      </c>
      <c r="CB108" s="563">
        <v>0</v>
      </c>
      <c r="CC108" s="564">
        <v>0</v>
      </c>
      <c r="CD108" s="569"/>
      <c r="CE108" s="570"/>
    </row>
    <row r="109" spans="2:83" ht="21" customHeight="1">
      <c r="B109" s="1052" t="s">
        <v>381</v>
      </c>
      <c r="C109" s="180"/>
      <c r="D109" s="181"/>
      <c r="E109" s="1055" t="s">
        <v>382</v>
      </c>
      <c r="F109" s="1058"/>
      <c r="G109" s="1055" t="s">
        <v>383</v>
      </c>
      <c r="H109" s="1044" t="s">
        <v>552</v>
      </c>
      <c r="I109" s="1285">
        <v>22</v>
      </c>
      <c r="J109" s="1288" t="s">
        <v>552</v>
      </c>
      <c r="K109" s="1288" t="s">
        <v>562</v>
      </c>
      <c r="L109" s="1288"/>
      <c r="M109" s="1288"/>
      <c r="N109" s="1288"/>
      <c r="O109" s="1288"/>
      <c r="P109" s="1291"/>
      <c r="Q109" s="573" t="s">
        <v>384</v>
      </c>
      <c r="R109" s="630" t="s">
        <v>553</v>
      </c>
      <c r="S109" s="574" t="s">
        <v>48</v>
      </c>
      <c r="T109" s="574">
        <v>2244112101</v>
      </c>
      <c r="U109" s="574">
        <f t="shared" si="5"/>
        <v>103</v>
      </c>
      <c r="V109" s="574" t="s">
        <v>48</v>
      </c>
      <c r="W109" s="630" t="s">
        <v>553</v>
      </c>
      <c r="X109" s="630" t="s">
        <v>554</v>
      </c>
      <c r="Y109" s="574" t="s">
        <v>138</v>
      </c>
      <c r="Z109" s="739" t="s">
        <v>71</v>
      </c>
      <c r="AA109" s="654">
        <v>0</v>
      </c>
      <c r="AB109" s="574">
        <v>1</v>
      </c>
      <c r="AC109" s="811">
        <v>0.01</v>
      </c>
      <c r="AD109" s="811">
        <v>0.01</v>
      </c>
      <c r="AE109" s="574">
        <v>1</v>
      </c>
      <c r="AF109" s="574"/>
      <c r="AG109" s="574"/>
      <c r="AH109" s="574">
        <v>1</v>
      </c>
      <c r="AI109" s="574"/>
      <c r="AJ109" s="574"/>
      <c r="AK109" s="574">
        <v>1</v>
      </c>
      <c r="AL109" s="574"/>
      <c r="AM109" s="574"/>
      <c r="AN109" s="574">
        <v>1</v>
      </c>
      <c r="AO109" s="575"/>
      <c r="AP109" s="576">
        <f t="shared" si="8"/>
        <v>65232</v>
      </c>
      <c r="AQ109" s="571">
        <f t="shared" si="9"/>
        <v>29823</v>
      </c>
      <c r="AR109" s="571">
        <v>29823</v>
      </c>
      <c r="AS109" s="689">
        <v>0</v>
      </c>
      <c r="AT109" s="689">
        <v>0</v>
      </c>
      <c r="AU109" s="689">
        <v>0</v>
      </c>
      <c r="AV109" s="689">
        <v>0</v>
      </c>
      <c r="AW109" s="689">
        <v>0</v>
      </c>
      <c r="AX109" s="689">
        <v>0</v>
      </c>
      <c r="AY109" s="689">
        <v>0</v>
      </c>
      <c r="AZ109" s="571"/>
      <c r="BA109" s="571">
        <f t="shared" si="10"/>
        <v>7945</v>
      </c>
      <c r="BB109" s="571">
        <v>4945</v>
      </c>
      <c r="BC109" s="571">
        <v>3000</v>
      </c>
      <c r="BD109" s="571">
        <v>0</v>
      </c>
      <c r="BE109" s="571">
        <v>0</v>
      </c>
      <c r="BF109" s="571">
        <v>0</v>
      </c>
      <c r="BG109" s="571">
        <v>0</v>
      </c>
      <c r="BH109" s="571">
        <v>0</v>
      </c>
      <c r="BI109" s="571">
        <v>0</v>
      </c>
      <c r="BJ109" s="571"/>
      <c r="BK109" s="571">
        <f t="shared" si="11"/>
        <v>5000</v>
      </c>
      <c r="BL109" s="571">
        <v>0</v>
      </c>
      <c r="BM109" s="571">
        <v>5000</v>
      </c>
      <c r="BN109" s="571">
        <v>0</v>
      </c>
      <c r="BO109" s="571">
        <v>0</v>
      </c>
      <c r="BP109" s="571">
        <v>0</v>
      </c>
      <c r="BQ109" s="571">
        <v>0</v>
      </c>
      <c r="BR109" s="571">
        <v>0</v>
      </c>
      <c r="BS109" s="571">
        <v>0</v>
      </c>
      <c r="BT109" s="571"/>
      <c r="BU109" s="571">
        <f t="shared" si="12"/>
        <v>22464</v>
      </c>
      <c r="BV109" s="571">
        <v>18464</v>
      </c>
      <c r="BW109" s="571">
        <v>4000</v>
      </c>
      <c r="BX109" s="571">
        <v>0</v>
      </c>
      <c r="BY109" s="571">
        <v>0</v>
      </c>
      <c r="BZ109" s="571">
        <v>0</v>
      </c>
      <c r="CA109" s="571">
        <v>0</v>
      </c>
      <c r="CB109" s="571">
        <v>0</v>
      </c>
      <c r="CC109" s="572">
        <v>0</v>
      </c>
      <c r="CD109" s="577"/>
      <c r="CE109" s="578"/>
    </row>
    <row r="110" spans="2:83" ht="21" customHeight="1">
      <c r="B110" s="1053"/>
      <c r="C110" s="182"/>
      <c r="D110" s="181"/>
      <c r="E110" s="1056"/>
      <c r="F110" s="1059"/>
      <c r="G110" s="1056"/>
      <c r="H110" s="1045"/>
      <c r="I110" s="1286"/>
      <c r="J110" s="1289"/>
      <c r="K110" s="1289"/>
      <c r="L110" s="1289"/>
      <c r="M110" s="1289"/>
      <c r="N110" s="1289"/>
      <c r="O110" s="1289"/>
      <c r="P110" s="1292"/>
      <c r="Q110" s="579" t="s">
        <v>555</v>
      </c>
      <c r="R110" s="631" t="s">
        <v>558</v>
      </c>
      <c r="S110" s="580" t="s">
        <v>49</v>
      </c>
      <c r="T110" s="580">
        <v>2244112102</v>
      </c>
      <c r="U110" s="580">
        <f t="shared" si="5"/>
        <v>104</v>
      </c>
      <c r="V110" s="580" t="s">
        <v>49</v>
      </c>
      <c r="W110" s="580" t="s">
        <v>556</v>
      </c>
      <c r="X110" s="631" t="s">
        <v>557</v>
      </c>
      <c r="Y110" s="580" t="s">
        <v>138</v>
      </c>
      <c r="Z110" s="740" t="s">
        <v>71</v>
      </c>
      <c r="AA110" s="582">
        <v>100</v>
      </c>
      <c r="AB110" s="580">
        <v>100</v>
      </c>
      <c r="AC110" s="812">
        <v>0.01</v>
      </c>
      <c r="AD110" s="812">
        <v>0</v>
      </c>
      <c r="AE110" s="580">
        <v>0</v>
      </c>
      <c r="AF110" s="580"/>
      <c r="AG110" s="580"/>
      <c r="AH110" s="580">
        <v>100</v>
      </c>
      <c r="AI110" s="580"/>
      <c r="AJ110" s="580"/>
      <c r="AK110" s="580">
        <v>100</v>
      </c>
      <c r="AL110" s="580"/>
      <c r="AM110" s="580"/>
      <c r="AN110" s="580">
        <v>100</v>
      </c>
      <c r="AO110" s="581"/>
      <c r="AP110" s="577">
        <f t="shared" si="8"/>
        <v>20000</v>
      </c>
      <c r="AQ110" s="578">
        <f t="shared" si="9"/>
        <v>0</v>
      </c>
      <c r="AR110" s="578">
        <v>0</v>
      </c>
      <c r="AS110" s="578">
        <v>0</v>
      </c>
      <c r="AT110" s="578">
        <v>0</v>
      </c>
      <c r="AU110" s="578">
        <v>0</v>
      </c>
      <c r="AV110" s="578">
        <v>0</v>
      </c>
      <c r="AW110" s="578">
        <v>0</v>
      </c>
      <c r="AX110" s="578">
        <v>0</v>
      </c>
      <c r="AY110" s="578">
        <v>0</v>
      </c>
      <c r="AZ110" s="578"/>
      <c r="BA110" s="578">
        <f t="shared" si="10"/>
        <v>5000</v>
      </c>
      <c r="BB110" s="578">
        <v>0</v>
      </c>
      <c r="BC110" s="578">
        <v>5000</v>
      </c>
      <c r="BD110" s="578">
        <v>0</v>
      </c>
      <c r="BE110" s="578">
        <v>0</v>
      </c>
      <c r="BF110" s="578">
        <v>0</v>
      </c>
      <c r="BG110" s="578">
        <v>0</v>
      </c>
      <c r="BH110" s="578">
        <v>0</v>
      </c>
      <c r="BI110" s="578">
        <v>0</v>
      </c>
      <c r="BJ110" s="578"/>
      <c r="BK110" s="578">
        <f t="shared" si="11"/>
        <v>8000</v>
      </c>
      <c r="BL110" s="578">
        <v>0</v>
      </c>
      <c r="BM110" s="578">
        <v>8000</v>
      </c>
      <c r="BN110" s="578">
        <v>0</v>
      </c>
      <c r="BO110" s="578">
        <v>0</v>
      </c>
      <c r="BP110" s="578">
        <v>0</v>
      </c>
      <c r="BQ110" s="578">
        <v>0</v>
      </c>
      <c r="BR110" s="578">
        <v>0</v>
      </c>
      <c r="BS110" s="578">
        <v>0</v>
      </c>
      <c r="BT110" s="578"/>
      <c r="BU110" s="578">
        <f t="shared" si="12"/>
        <v>7000</v>
      </c>
      <c r="BV110" s="578">
        <v>0</v>
      </c>
      <c r="BW110" s="578">
        <v>7000</v>
      </c>
      <c r="BX110" s="578">
        <v>0</v>
      </c>
      <c r="BY110" s="578">
        <v>0</v>
      </c>
      <c r="BZ110" s="578">
        <v>0</v>
      </c>
      <c r="CA110" s="578">
        <v>0</v>
      </c>
      <c r="CB110" s="578">
        <v>0</v>
      </c>
      <c r="CC110" s="578">
        <v>0</v>
      </c>
      <c r="CD110" s="578">
        <v>0</v>
      </c>
      <c r="CE110" s="578"/>
    </row>
    <row r="111" spans="2:83" ht="21" customHeight="1">
      <c r="B111" s="1053"/>
      <c r="C111" s="182"/>
      <c r="D111" s="181"/>
      <c r="E111" s="1056"/>
      <c r="F111" s="1059"/>
      <c r="G111" s="1056"/>
      <c r="H111" s="1045"/>
      <c r="I111" s="1286"/>
      <c r="J111" s="1289"/>
      <c r="K111" s="1289"/>
      <c r="L111" s="1289"/>
      <c r="M111" s="1289"/>
      <c r="N111" s="1289"/>
      <c r="O111" s="1289"/>
      <c r="P111" s="1292"/>
      <c r="Q111" s="582" t="s">
        <v>385</v>
      </c>
      <c r="R111" s="631" t="s">
        <v>559</v>
      </c>
      <c r="S111" s="580" t="s">
        <v>49</v>
      </c>
      <c r="T111" s="580">
        <v>2244112103</v>
      </c>
      <c r="U111" s="580">
        <f t="shared" si="5"/>
        <v>105</v>
      </c>
      <c r="V111" s="580" t="s">
        <v>49</v>
      </c>
      <c r="W111" s="631" t="s">
        <v>561</v>
      </c>
      <c r="X111" s="631" t="s">
        <v>560</v>
      </c>
      <c r="Y111" s="580" t="s">
        <v>70</v>
      </c>
      <c r="Z111" s="740" t="s">
        <v>71</v>
      </c>
      <c r="AA111" s="582">
        <v>100</v>
      </c>
      <c r="AB111" s="580">
        <v>100</v>
      </c>
      <c r="AC111" s="812">
        <v>0.01</v>
      </c>
      <c r="AD111" s="812">
        <v>0.01</v>
      </c>
      <c r="AE111" s="580">
        <v>50</v>
      </c>
      <c r="AF111" s="580"/>
      <c r="AG111" s="580"/>
      <c r="AH111" s="580">
        <v>0</v>
      </c>
      <c r="AI111" s="580"/>
      <c r="AJ111" s="580"/>
      <c r="AK111" s="580">
        <v>100</v>
      </c>
      <c r="AL111" s="580"/>
      <c r="AM111" s="580"/>
      <c r="AN111" s="580">
        <v>0</v>
      </c>
      <c r="AO111" s="581"/>
      <c r="AP111" s="577">
        <f t="shared" si="8"/>
        <v>15000</v>
      </c>
      <c r="AQ111" s="578">
        <f t="shared" si="9"/>
        <v>10000</v>
      </c>
      <c r="AR111" s="578">
        <v>10000</v>
      </c>
      <c r="AS111" s="578">
        <v>0</v>
      </c>
      <c r="AT111" s="578">
        <v>0</v>
      </c>
      <c r="AU111" s="578">
        <v>0</v>
      </c>
      <c r="AV111" s="578">
        <v>0</v>
      </c>
      <c r="AW111" s="578">
        <v>0</v>
      </c>
      <c r="AX111" s="578">
        <v>0</v>
      </c>
      <c r="AY111" s="578">
        <v>0</v>
      </c>
      <c r="AZ111" s="578"/>
      <c r="BA111" s="578">
        <f t="shared" si="10"/>
        <v>0</v>
      </c>
      <c r="BB111" s="578">
        <v>0</v>
      </c>
      <c r="BC111" s="578">
        <v>0</v>
      </c>
      <c r="BD111" s="578">
        <v>0</v>
      </c>
      <c r="BE111" s="578">
        <v>0</v>
      </c>
      <c r="BF111" s="578">
        <v>0</v>
      </c>
      <c r="BG111" s="578">
        <v>0</v>
      </c>
      <c r="BH111" s="578">
        <v>0</v>
      </c>
      <c r="BI111" s="578">
        <v>0</v>
      </c>
      <c r="BJ111" s="578"/>
      <c r="BK111" s="578">
        <f t="shared" si="11"/>
        <v>5000</v>
      </c>
      <c r="BL111" s="578">
        <v>0</v>
      </c>
      <c r="BM111" s="578">
        <v>5000</v>
      </c>
      <c r="BN111" s="578">
        <v>0</v>
      </c>
      <c r="BO111" s="578">
        <v>0</v>
      </c>
      <c r="BP111" s="578">
        <v>0</v>
      </c>
      <c r="BQ111" s="578">
        <v>0</v>
      </c>
      <c r="BR111" s="578">
        <v>0</v>
      </c>
      <c r="BS111" s="578">
        <v>0</v>
      </c>
      <c r="BT111" s="578"/>
      <c r="BU111" s="578">
        <f t="shared" si="12"/>
        <v>0</v>
      </c>
      <c r="BV111" s="578">
        <v>0</v>
      </c>
      <c r="BW111" s="578">
        <v>0</v>
      </c>
      <c r="BX111" s="578">
        <v>0</v>
      </c>
      <c r="BY111" s="578">
        <v>0</v>
      </c>
      <c r="BZ111" s="578">
        <v>0</v>
      </c>
      <c r="CA111" s="578">
        <v>0</v>
      </c>
      <c r="CB111" s="578">
        <v>0</v>
      </c>
      <c r="CC111" s="578">
        <v>0</v>
      </c>
      <c r="CD111" s="578">
        <v>0</v>
      </c>
      <c r="CE111" s="578"/>
    </row>
    <row r="112" spans="2:83" ht="21" customHeight="1">
      <c r="B112" s="1053"/>
      <c r="C112" s="182"/>
      <c r="D112" s="181"/>
      <c r="E112" s="1056"/>
      <c r="F112" s="1059"/>
      <c r="G112" s="1056"/>
      <c r="H112" s="1045"/>
      <c r="I112" s="1286"/>
      <c r="J112" s="1289"/>
      <c r="K112" s="1289"/>
      <c r="L112" s="1289"/>
      <c r="M112" s="1289"/>
      <c r="N112" s="1289"/>
      <c r="O112" s="1289"/>
      <c r="P112" s="1292"/>
      <c r="Q112" s="579" t="s">
        <v>386</v>
      </c>
      <c r="R112" s="631" t="s">
        <v>563</v>
      </c>
      <c r="S112" s="580"/>
      <c r="T112" s="580">
        <v>2244112104</v>
      </c>
      <c r="U112" s="580">
        <f t="shared" si="5"/>
        <v>106</v>
      </c>
      <c r="V112" s="580"/>
      <c r="W112" s="631" t="s">
        <v>565</v>
      </c>
      <c r="X112" s="631" t="s">
        <v>564</v>
      </c>
      <c r="Y112" s="580" t="s">
        <v>70</v>
      </c>
      <c r="Z112" s="740" t="s">
        <v>71</v>
      </c>
      <c r="AA112" s="582">
        <v>12</v>
      </c>
      <c r="AB112" s="580">
        <v>1</v>
      </c>
      <c r="AC112" s="841">
        <v>0.005</v>
      </c>
      <c r="AD112" s="812">
        <v>0</v>
      </c>
      <c r="AE112" s="580">
        <v>0</v>
      </c>
      <c r="AF112" s="580"/>
      <c r="AG112" s="580"/>
      <c r="AH112" s="580">
        <v>1</v>
      </c>
      <c r="AI112" s="580"/>
      <c r="AJ112" s="580"/>
      <c r="AK112" s="580">
        <v>0</v>
      </c>
      <c r="AL112" s="580"/>
      <c r="AM112" s="580"/>
      <c r="AN112" s="580">
        <v>0</v>
      </c>
      <c r="AO112" s="581"/>
      <c r="AP112" s="577">
        <f t="shared" si="8"/>
        <v>3322</v>
      </c>
      <c r="AQ112" s="578">
        <f t="shared" si="9"/>
        <v>0</v>
      </c>
      <c r="AR112" s="578">
        <v>0</v>
      </c>
      <c r="AS112" s="578">
        <v>0</v>
      </c>
      <c r="AT112" s="578">
        <v>0</v>
      </c>
      <c r="AU112" s="578">
        <v>0</v>
      </c>
      <c r="AV112" s="578">
        <v>0</v>
      </c>
      <c r="AW112" s="578">
        <v>0</v>
      </c>
      <c r="AX112" s="578">
        <v>0</v>
      </c>
      <c r="AY112" s="578">
        <v>0</v>
      </c>
      <c r="AZ112" s="578"/>
      <c r="BA112" s="578">
        <f t="shared" si="10"/>
        <v>3322</v>
      </c>
      <c r="BB112" s="578">
        <v>3322</v>
      </c>
      <c r="BC112" s="578">
        <v>0</v>
      </c>
      <c r="BD112" s="578">
        <v>0</v>
      </c>
      <c r="BE112" s="578">
        <v>0</v>
      </c>
      <c r="BF112" s="578">
        <v>0</v>
      </c>
      <c r="BG112" s="578">
        <v>0</v>
      </c>
      <c r="BH112" s="578">
        <v>0</v>
      </c>
      <c r="BI112" s="578">
        <v>0</v>
      </c>
      <c r="BJ112" s="578"/>
      <c r="BK112" s="578">
        <f t="shared" si="11"/>
        <v>0</v>
      </c>
      <c r="BL112" s="578">
        <v>0</v>
      </c>
      <c r="BM112" s="578">
        <v>0</v>
      </c>
      <c r="BN112" s="578">
        <v>0</v>
      </c>
      <c r="BO112" s="578">
        <v>0</v>
      </c>
      <c r="BP112" s="578">
        <v>0</v>
      </c>
      <c r="BQ112" s="578">
        <v>0</v>
      </c>
      <c r="BR112" s="578">
        <v>0</v>
      </c>
      <c r="BS112" s="578">
        <v>0</v>
      </c>
      <c r="BT112" s="578"/>
      <c r="BU112" s="578">
        <f t="shared" si="12"/>
        <v>0</v>
      </c>
      <c r="BV112" s="578">
        <v>0</v>
      </c>
      <c r="BW112" s="578">
        <v>0</v>
      </c>
      <c r="BX112" s="578">
        <v>0</v>
      </c>
      <c r="BY112" s="578">
        <v>0</v>
      </c>
      <c r="BZ112" s="578">
        <v>0</v>
      </c>
      <c r="CA112" s="578">
        <v>0</v>
      </c>
      <c r="CB112" s="578">
        <v>0</v>
      </c>
      <c r="CC112" s="578">
        <v>0</v>
      </c>
      <c r="CD112" s="578"/>
      <c r="CE112" s="578"/>
    </row>
    <row r="113" spans="2:83" ht="21" customHeight="1">
      <c r="B113" s="1053"/>
      <c r="C113" s="182"/>
      <c r="D113" s="181"/>
      <c r="E113" s="1056"/>
      <c r="F113" s="1059"/>
      <c r="G113" s="1056"/>
      <c r="H113" s="1045"/>
      <c r="I113" s="1286"/>
      <c r="J113" s="1289"/>
      <c r="K113" s="1289"/>
      <c r="L113" s="1289"/>
      <c r="M113" s="1289"/>
      <c r="N113" s="1289"/>
      <c r="O113" s="1289"/>
      <c r="P113" s="1292"/>
      <c r="Q113" s="579" t="s">
        <v>387</v>
      </c>
      <c r="R113" s="631" t="s">
        <v>566</v>
      </c>
      <c r="S113" s="580"/>
      <c r="T113" s="580"/>
      <c r="U113" s="580">
        <f t="shared" si="5"/>
        <v>107</v>
      </c>
      <c r="V113" s="580"/>
      <c r="W113" s="631" t="s">
        <v>566</v>
      </c>
      <c r="X113" s="631" t="s">
        <v>567</v>
      </c>
      <c r="Y113" s="580" t="s">
        <v>70</v>
      </c>
      <c r="Z113" s="740" t="s">
        <v>71</v>
      </c>
      <c r="AA113" s="582">
        <v>15</v>
      </c>
      <c r="AB113" s="580">
        <v>50</v>
      </c>
      <c r="AC113" s="812">
        <v>0.01</v>
      </c>
      <c r="AD113" s="812">
        <v>0.01</v>
      </c>
      <c r="AE113" s="580">
        <v>15</v>
      </c>
      <c r="AF113" s="580"/>
      <c r="AG113" s="580"/>
      <c r="AH113" s="580">
        <v>30</v>
      </c>
      <c r="AI113" s="580"/>
      <c r="AJ113" s="580"/>
      <c r="AK113" s="580">
        <v>40</v>
      </c>
      <c r="AL113" s="580"/>
      <c r="AM113" s="580"/>
      <c r="AN113" s="580">
        <v>50</v>
      </c>
      <c r="AO113" s="581"/>
      <c r="AP113" s="577">
        <f t="shared" si="8"/>
        <v>55000</v>
      </c>
      <c r="AQ113" s="578">
        <f t="shared" si="9"/>
        <v>19000</v>
      </c>
      <c r="AR113" s="578">
        <v>0</v>
      </c>
      <c r="AS113" s="578">
        <v>19000</v>
      </c>
      <c r="AT113" s="578">
        <v>0</v>
      </c>
      <c r="AU113" s="578">
        <v>0</v>
      </c>
      <c r="AV113" s="578">
        <v>0</v>
      </c>
      <c r="AW113" s="578">
        <v>0</v>
      </c>
      <c r="AX113" s="578">
        <v>0</v>
      </c>
      <c r="AY113" s="578">
        <v>0</v>
      </c>
      <c r="AZ113" s="578"/>
      <c r="BA113" s="578">
        <f t="shared" si="10"/>
        <v>19000</v>
      </c>
      <c r="BB113" s="578">
        <v>0</v>
      </c>
      <c r="BC113" s="578">
        <v>19000</v>
      </c>
      <c r="BD113" s="578">
        <v>0</v>
      </c>
      <c r="BE113" s="578">
        <v>0</v>
      </c>
      <c r="BF113" s="578">
        <v>0</v>
      </c>
      <c r="BG113" s="578">
        <v>0</v>
      </c>
      <c r="BH113" s="578">
        <v>0</v>
      </c>
      <c r="BI113" s="578">
        <v>0</v>
      </c>
      <c r="BJ113" s="578"/>
      <c r="BK113" s="578">
        <f t="shared" si="11"/>
        <v>7000</v>
      </c>
      <c r="BL113" s="578">
        <v>0</v>
      </c>
      <c r="BM113" s="578">
        <v>7000</v>
      </c>
      <c r="BN113" s="578">
        <v>0</v>
      </c>
      <c r="BO113" s="578">
        <v>0</v>
      </c>
      <c r="BP113" s="578">
        <v>0</v>
      </c>
      <c r="BQ113" s="578">
        <v>0</v>
      </c>
      <c r="BR113" s="578">
        <v>0</v>
      </c>
      <c r="BS113" s="578">
        <v>0</v>
      </c>
      <c r="BT113" s="578"/>
      <c r="BU113" s="578">
        <f t="shared" si="12"/>
        <v>10000</v>
      </c>
      <c r="BV113" s="578">
        <v>0</v>
      </c>
      <c r="BW113" s="578">
        <v>10000</v>
      </c>
      <c r="BX113" s="578">
        <v>0</v>
      </c>
      <c r="BY113" s="578">
        <v>0</v>
      </c>
      <c r="BZ113" s="578">
        <v>0</v>
      </c>
      <c r="CA113" s="578">
        <v>0</v>
      </c>
      <c r="CB113" s="578">
        <v>0</v>
      </c>
      <c r="CC113" s="578">
        <v>0</v>
      </c>
      <c r="CD113" s="578"/>
      <c r="CE113" s="578"/>
    </row>
    <row r="114" spans="2:83" ht="21" customHeight="1">
      <c r="B114" s="1053"/>
      <c r="C114" s="182"/>
      <c r="D114" s="181"/>
      <c r="E114" s="1056"/>
      <c r="F114" s="1059"/>
      <c r="G114" s="1056"/>
      <c r="H114" s="1045"/>
      <c r="I114" s="1286"/>
      <c r="J114" s="1289"/>
      <c r="K114" s="1289"/>
      <c r="L114" s="1289"/>
      <c r="M114" s="1289"/>
      <c r="N114" s="1289"/>
      <c r="O114" s="1289"/>
      <c r="P114" s="1292"/>
      <c r="Q114" s="579" t="s">
        <v>388</v>
      </c>
      <c r="R114" s="631" t="s">
        <v>569</v>
      </c>
      <c r="S114" s="580"/>
      <c r="T114" s="580">
        <v>2244112105</v>
      </c>
      <c r="U114" s="580">
        <f t="shared" si="5"/>
        <v>108</v>
      </c>
      <c r="V114" s="580"/>
      <c r="W114" s="580" t="s">
        <v>568</v>
      </c>
      <c r="X114" s="631" t="s">
        <v>570</v>
      </c>
      <c r="Y114" s="580"/>
      <c r="Z114" s="740" t="s">
        <v>71</v>
      </c>
      <c r="AA114" s="582">
        <v>0</v>
      </c>
      <c r="AB114" s="580">
        <v>100</v>
      </c>
      <c r="AC114" s="812">
        <v>0.01</v>
      </c>
      <c r="AD114" s="812">
        <v>0</v>
      </c>
      <c r="AE114" s="580">
        <v>0</v>
      </c>
      <c r="AF114" s="580"/>
      <c r="AG114" s="580"/>
      <c r="AH114" s="580">
        <v>100</v>
      </c>
      <c r="AI114" s="580"/>
      <c r="AJ114" s="580"/>
      <c r="AK114" s="580">
        <v>0</v>
      </c>
      <c r="AL114" s="580"/>
      <c r="AM114" s="580"/>
      <c r="AN114" s="580">
        <v>0</v>
      </c>
      <c r="AO114" s="581"/>
      <c r="AP114" s="577">
        <f t="shared" si="8"/>
        <v>60000</v>
      </c>
      <c r="AQ114" s="578">
        <f t="shared" si="9"/>
        <v>0</v>
      </c>
      <c r="AR114" s="578">
        <v>0</v>
      </c>
      <c r="AS114" s="578">
        <v>0</v>
      </c>
      <c r="AT114" s="578">
        <v>0</v>
      </c>
      <c r="AU114" s="578">
        <v>0</v>
      </c>
      <c r="AV114" s="578">
        <v>0</v>
      </c>
      <c r="AW114" s="578">
        <v>0</v>
      </c>
      <c r="AX114" s="578">
        <v>0</v>
      </c>
      <c r="AY114" s="578">
        <v>0</v>
      </c>
      <c r="AZ114" s="578"/>
      <c r="BA114" s="578">
        <f t="shared" si="10"/>
        <v>60000</v>
      </c>
      <c r="BB114" s="578">
        <v>0</v>
      </c>
      <c r="BC114" s="578">
        <v>60000</v>
      </c>
      <c r="BD114" s="578">
        <v>0</v>
      </c>
      <c r="BE114" s="578">
        <v>0</v>
      </c>
      <c r="BF114" s="578">
        <v>0</v>
      </c>
      <c r="BG114" s="578">
        <v>0</v>
      </c>
      <c r="BH114" s="578">
        <v>0</v>
      </c>
      <c r="BI114" s="578">
        <v>0</v>
      </c>
      <c r="BJ114" s="578"/>
      <c r="BK114" s="578">
        <f t="shared" si="11"/>
        <v>0</v>
      </c>
      <c r="BL114" s="578">
        <v>0</v>
      </c>
      <c r="BM114" s="578">
        <v>0</v>
      </c>
      <c r="BN114" s="578">
        <v>0</v>
      </c>
      <c r="BO114" s="578">
        <v>0</v>
      </c>
      <c r="BP114" s="578">
        <v>0</v>
      </c>
      <c r="BQ114" s="578">
        <v>0</v>
      </c>
      <c r="BR114" s="578">
        <v>0</v>
      </c>
      <c r="BS114" s="578">
        <v>0</v>
      </c>
      <c r="BT114" s="578"/>
      <c r="BU114" s="578">
        <f t="shared" si="12"/>
        <v>0</v>
      </c>
      <c r="BV114" s="578">
        <v>0</v>
      </c>
      <c r="BW114" s="578">
        <v>0</v>
      </c>
      <c r="BX114" s="578">
        <v>0</v>
      </c>
      <c r="BY114" s="578">
        <v>0</v>
      </c>
      <c r="BZ114" s="578">
        <v>0</v>
      </c>
      <c r="CA114" s="578">
        <v>0</v>
      </c>
      <c r="CB114" s="578">
        <v>0</v>
      </c>
      <c r="CC114" s="578">
        <v>0</v>
      </c>
      <c r="CD114" s="578"/>
      <c r="CE114" s="578"/>
    </row>
    <row r="115" spans="2:83" ht="21" customHeight="1">
      <c r="B115" s="1053"/>
      <c r="C115" s="182"/>
      <c r="D115" s="181"/>
      <c r="E115" s="1056"/>
      <c r="F115" s="1059"/>
      <c r="G115" s="1056"/>
      <c r="H115" s="1045"/>
      <c r="I115" s="1286"/>
      <c r="J115" s="1289"/>
      <c r="K115" s="1289"/>
      <c r="L115" s="1289"/>
      <c r="M115" s="1289"/>
      <c r="N115" s="1289"/>
      <c r="O115" s="1289"/>
      <c r="P115" s="1292"/>
      <c r="Q115" s="579" t="s">
        <v>389</v>
      </c>
      <c r="R115" s="631" t="s">
        <v>571</v>
      </c>
      <c r="S115" s="580"/>
      <c r="T115" s="580">
        <v>2244112106</v>
      </c>
      <c r="U115" s="580">
        <f t="shared" si="5"/>
        <v>109</v>
      </c>
      <c r="V115" s="580"/>
      <c r="W115" s="631" t="s">
        <v>572</v>
      </c>
      <c r="X115" s="631" t="s">
        <v>573</v>
      </c>
      <c r="Y115" s="631" t="s">
        <v>138</v>
      </c>
      <c r="Z115" s="740" t="s">
        <v>71</v>
      </c>
      <c r="AA115" s="582">
        <v>1</v>
      </c>
      <c r="AB115" s="580">
        <v>100</v>
      </c>
      <c r="AC115" s="841">
        <v>0.005</v>
      </c>
      <c r="AD115" s="812">
        <v>0</v>
      </c>
      <c r="AE115" s="580">
        <v>0</v>
      </c>
      <c r="AF115" s="580"/>
      <c r="AG115" s="580"/>
      <c r="AH115" s="580">
        <v>100</v>
      </c>
      <c r="AI115" s="580"/>
      <c r="AJ115" s="580"/>
      <c r="AK115" s="580">
        <v>100</v>
      </c>
      <c r="AL115" s="580"/>
      <c r="AM115" s="580"/>
      <c r="AN115" s="580">
        <v>100</v>
      </c>
      <c r="AO115" s="581"/>
      <c r="AP115" s="577">
        <f t="shared" si="8"/>
        <v>6000</v>
      </c>
      <c r="AQ115" s="578">
        <f t="shared" si="9"/>
        <v>0</v>
      </c>
      <c r="AR115" s="578">
        <v>0</v>
      </c>
      <c r="AS115" s="690">
        <v>0</v>
      </c>
      <c r="AT115" s="690">
        <v>0</v>
      </c>
      <c r="AU115" s="690">
        <v>0</v>
      </c>
      <c r="AV115" s="690">
        <v>0</v>
      </c>
      <c r="AW115" s="690">
        <v>0</v>
      </c>
      <c r="AX115" s="690">
        <v>0</v>
      </c>
      <c r="AY115" s="690">
        <v>0</v>
      </c>
      <c r="AZ115" s="578"/>
      <c r="BA115" s="578">
        <f t="shared" si="10"/>
        <v>1000</v>
      </c>
      <c r="BB115" s="578">
        <v>0</v>
      </c>
      <c r="BC115" s="578">
        <v>1000</v>
      </c>
      <c r="BD115" s="690">
        <v>0</v>
      </c>
      <c r="BE115" s="690">
        <v>0</v>
      </c>
      <c r="BF115" s="690">
        <v>0</v>
      </c>
      <c r="BG115" s="690">
        <v>0</v>
      </c>
      <c r="BH115" s="690">
        <v>0</v>
      </c>
      <c r="BI115" s="690">
        <v>0</v>
      </c>
      <c r="BJ115" s="690"/>
      <c r="BK115" s="578">
        <f t="shared" si="11"/>
        <v>3000</v>
      </c>
      <c r="BL115" s="578">
        <v>3000</v>
      </c>
      <c r="BM115" s="578">
        <v>0</v>
      </c>
      <c r="BN115" s="690">
        <v>0</v>
      </c>
      <c r="BO115" s="690">
        <v>0</v>
      </c>
      <c r="BP115" s="690">
        <v>0</v>
      </c>
      <c r="BQ115" s="690">
        <v>0</v>
      </c>
      <c r="BR115" s="690">
        <v>0</v>
      </c>
      <c r="BS115" s="690">
        <v>0</v>
      </c>
      <c r="BT115" s="690"/>
      <c r="BU115" s="578">
        <f t="shared" si="12"/>
        <v>2000</v>
      </c>
      <c r="BV115" s="578">
        <v>2000</v>
      </c>
      <c r="BW115" s="578">
        <v>0</v>
      </c>
      <c r="BX115" s="690">
        <v>0</v>
      </c>
      <c r="BY115" s="690">
        <v>0</v>
      </c>
      <c r="BZ115" s="690">
        <v>0</v>
      </c>
      <c r="CA115" s="690">
        <v>0</v>
      </c>
      <c r="CB115" s="690">
        <v>0</v>
      </c>
      <c r="CC115" s="690">
        <v>0</v>
      </c>
      <c r="CD115" s="690"/>
      <c r="CE115" s="578"/>
    </row>
    <row r="116" spans="2:83" ht="21" customHeight="1" thickBot="1">
      <c r="B116" s="1053"/>
      <c r="C116" s="182"/>
      <c r="D116" s="181"/>
      <c r="E116" s="1057"/>
      <c r="F116" s="1060"/>
      <c r="G116" s="1057"/>
      <c r="H116" s="1048"/>
      <c r="I116" s="1287"/>
      <c r="J116" s="1290"/>
      <c r="K116" s="1290"/>
      <c r="L116" s="1290"/>
      <c r="M116" s="1290"/>
      <c r="N116" s="1290"/>
      <c r="O116" s="1290"/>
      <c r="P116" s="1293"/>
      <c r="Q116" s="584" t="s">
        <v>390</v>
      </c>
      <c r="R116" s="632" t="s">
        <v>534</v>
      </c>
      <c r="S116" s="585"/>
      <c r="T116" s="585">
        <v>2244112106</v>
      </c>
      <c r="U116" s="585">
        <f t="shared" si="5"/>
        <v>110</v>
      </c>
      <c r="V116" s="585"/>
      <c r="W116" s="632" t="s">
        <v>574</v>
      </c>
      <c r="X116" s="632" t="s">
        <v>575</v>
      </c>
      <c r="Y116" s="585" t="s">
        <v>138</v>
      </c>
      <c r="Z116" s="741" t="s">
        <v>71</v>
      </c>
      <c r="AA116" s="655">
        <v>20</v>
      </c>
      <c r="AB116" s="585">
        <v>100</v>
      </c>
      <c r="AC116" s="813">
        <v>0.01</v>
      </c>
      <c r="AD116" s="813">
        <v>0</v>
      </c>
      <c r="AE116" s="585">
        <v>0</v>
      </c>
      <c r="AF116" s="585"/>
      <c r="AG116" s="585"/>
      <c r="AH116" s="585">
        <v>100</v>
      </c>
      <c r="AI116" s="585"/>
      <c r="AJ116" s="585"/>
      <c r="AK116" s="585">
        <v>100</v>
      </c>
      <c r="AL116" s="585"/>
      <c r="AM116" s="585"/>
      <c r="AN116" s="585">
        <v>100</v>
      </c>
      <c r="AO116" s="586"/>
      <c r="AP116" s="587">
        <f t="shared" si="8"/>
        <v>16000</v>
      </c>
      <c r="AQ116" s="583">
        <f t="shared" si="9"/>
        <v>0</v>
      </c>
      <c r="AR116" s="583">
        <v>0</v>
      </c>
      <c r="AS116" s="583">
        <v>0</v>
      </c>
      <c r="AT116" s="583">
        <v>0</v>
      </c>
      <c r="AU116" s="583">
        <v>0</v>
      </c>
      <c r="AV116" s="583">
        <v>0</v>
      </c>
      <c r="AW116" s="583">
        <v>0</v>
      </c>
      <c r="AX116" s="583">
        <v>0</v>
      </c>
      <c r="AY116" s="583">
        <v>0</v>
      </c>
      <c r="AZ116" s="583"/>
      <c r="BA116" s="583">
        <f t="shared" si="10"/>
        <v>10000</v>
      </c>
      <c r="BB116" s="583">
        <v>0</v>
      </c>
      <c r="BC116" s="583">
        <v>10000</v>
      </c>
      <c r="BD116" s="583">
        <v>0</v>
      </c>
      <c r="BE116" s="583">
        <v>0</v>
      </c>
      <c r="BF116" s="583">
        <v>0</v>
      </c>
      <c r="BG116" s="583">
        <v>0</v>
      </c>
      <c r="BH116" s="583">
        <v>0</v>
      </c>
      <c r="BI116" s="583">
        <v>0</v>
      </c>
      <c r="BJ116" s="583"/>
      <c r="BK116" s="583">
        <f t="shared" si="11"/>
        <v>3000</v>
      </c>
      <c r="BL116" s="583">
        <v>3000</v>
      </c>
      <c r="BM116" s="583">
        <v>0</v>
      </c>
      <c r="BN116" s="583">
        <v>0</v>
      </c>
      <c r="BO116" s="583">
        <v>0</v>
      </c>
      <c r="BP116" s="583">
        <v>0</v>
      </c>
      <c r="BQ116" s="583">
        <v>0</v>
      </c>
      <c r="BR116" s="583">
        <v>0</v>
      </c>
      <c r="BS116" s="583">
        <v>0</v>
      </c>
      <c r="BT116" s="583"/>
      <c r="BU116" s="583">
        <f t="shared" si="12"/>
        <v>3000</v>
      </c>
      <c r="BV116" s="583">
        <v>0</v>
      </c>
      <c r="BW116" s="583">
        <v>3000</v>
      </c>
      <c r="BX116" s="583">
        <v>0</v>
      </c>
      <c r="BY116" s="583">
        <v>0</v>
      </c>
      <c r="BZ116" s="583">
        <v>0</v>
      </c>
      <c r="CA116" s="583">
        <v>0</v>
      </c>
      <c r="CB116" s="583">
        <v>0</v>
      </c>
      <c r="CC116" s="583">
        <v>0</v>
      </c>
      <c r="CD116" s="583"/>
      <c r="CE116" s="578"/>
    </row>
    <row r="117" spans="2:83" ht="21" customHeight="1">
      <c r="B117" s="1053"/>
      <c r="C117" s="182"/>
      <c r="D117" s="181"/>
      <c r="E117" s="1055" t="s">
        <v>391</v>
      </c>
      <c r="F117" s="1058"/>
      <c r="G117" s="1055" t="s">
        <v>392</v>
      </c>
      <c r="H117" s="1149" t="s">
        <v>542</v>
      </c>
      <c r="I117" s="1303">
        <v>23</v>
      </c>
      <c r="J117" s="1305" t="s">
        <v>543</v>
      </c>
      <c r="K117" s="1305" t="s">
        <v>544</v>
      </c>
      <c r="L117" s="1305"/>
      <c r="M117" s="1305"/>
      <c r="N117" s="1305"/>
      <c r="O117" s="1305"/>
      <c r="P117" s="1307"/>
      <c r="Q117" s="518" t="s">
        <v>393</v>
      </c>
      <c r="R117" s="633" t="s">
        <v>545</v>
      </c>
      <c r="S117" s="511" t="s">
        <v>52</v>
      </c>
      <c r="T117" s="511">
        <v>2244081101</v>
      </c>
      <c r="U117" s="511">
        <f t="shared" si="5"/>
        <v>111</v>
      </c>
      <c r="V117" s="511" t="s">
        <v>52</v>
      </c>
      <c r="W117" s="633" t="s">
        <v>545</v>
      </c>
      <c r="X117" s="633" t="s">
        <v>547</v>
      </c>
      <c r="Y117" s="511" t="s">
        <v>138</v>
      </c>
      <c r="Z117" s="742" t="s">
        <v>71</v>
      </c>
      <c r="AA117" s="518">
        <v>2</v>
      </c>
      <c r="AB117" s="687">
        <v>2</v>
      </c>
      <c r="AC117" s="842">
        <v>0.005</v>
      </c>
      <c r="AD117" s="814">
        <v>0</v>
      </c>
      <c r="AE117" s="684">
        <v>0</v>
      </c>
      <c r="AF117" s="511"/>
      <c r="AG117" s="511"/>
      <c r="AH117" s="511">
        <v>0</v>
      </c>
      <c r="AI117" s="511"/>
      <c r="AJ117" s="511"/>
      <c r="AK117" s="687">
        <v>2</v>
      </c>
      <c r="AL117" s="687"/>
      <c r="AM117" s="687"/>
      <c r="AN117" s="687">
        <v>2</v>
      </c>
      <c r="AO117" s="512"/>
      <c r="AP117" s="513">
        <f t="shared" si="8"/>
        <v>7000</v>
      </c>
      <c r="AQ117" s="510">
        <f>+AR117+AS117+AT117+AU117+AV117+AW117+AX117+AY117</f>
        <v>0</v>
      </c>
      <c r="AR117" s="510">
        <v>0</v>
      </c>
      <c r="AS117" s="510">
        <v>0</v>
      </c>
      <c r="AT117" s="510">
        <v>0</v>
      </c>
      <c r="AU117" s="510">
        <v>0</v>
      </c>
      <c r="AV117" s="510">
        <v>0</v>
      </c>
      <c r="AW117" s="510">
        <v>0</v>
      </c>
      <c r="AX117" s="510">
        <v>0</v>
      </c>
      <c r="AY117" s="510">
        <v>0</v>
      </c>
      <c r="AZ117" s="510"/>
      <c r="BA117" s="510">
        <f t="shared" si="10"/>
        <v>0</v>
      </c>
      <c r="BB117" s="510">
        <v>0</v>
      </c>
      <c r="BC117" s="510">
        <v>0</v>
      </c>
      <c r="BD117" s="510">
        <v>0</v>
      </c>
      <c r="BE117" s="510">
        <v>0</v>
      </c>
      <c r="BF117" s="510">
        <v>0</v>
      </c>
      <c r="BG117" s="510">
        <v>0</v>
      </c>
      <c r="BH117" s="510">
        <v>0</v>
      </c>
      <c r="BI117" s="510">
        <v>0</v>
      </c>
      <c r="BJ117" s="510"/>
      <c r="BK117" s="510">
        <f t="shared" si="11"/>
        <v>4000</v>
      </c>
      <c r="BL117" s="510">
        <v>4000</v>
      </c>
      <c r="BM117" s="510">
        <v>0</v>
      </c>
      <c r="BN117" s="510">
        <v>0</v>
      </c>
      <c r="BO117" s="510">
        <v>0</v>
      </c>
      <c r="BP117" s="510">
        <v>0</v>
      </c>
      <c r="BQ117" s="510">
        <v>0</v>
      </c>
      <c r="BR117" s="510">
        <v>0</v>
      </c>
      <c r="BS117" s="510">
        <v>0</v>
      </c>
      <c r="BT117" s="510"/>
      <c r="BU117" s="510">
        <f t="shared" si="12"/>
        <v>3000</v>
      </c>
      <c r="BV117" s="510">
        <v>0</v>
      </c>
      <c r="BW117" s="510">
        <v>3000</v>
      </c>
      <c r="BX117" s="510">
        <v>0</v>
      </c>
      <c r="BY117" s="510">
        <v>0</v>
      </c>
      <c r="BZ117" s="510">
        <v>0</v>
      </c>
      <c r="CA117" s="510">
        <v>0</v>
      </c>
      <c r="CB117" s="510">
        <v>0</v>
      </c>
      <c r="CC117" s="510">
        <v>0</v>
      </c>
      <c r="CD117" s="197"/>
      <c r="CE117" s="197"/>
    </row>
    <row r="118" spans="2:83" ht="21" customHeight="1">
      <c r="B118" s="1053"/>
      <c r="C118" s="182"/>
      <c r="D118" s="181"/>
      <c r="E118" s="1056"/>
      <c r="F118" s="1059"/>
      <c r="G118" s="1056"/>
      <c r="H118" s="1150"/>
      <c r="I118" s="1304"/>
      <c r="J118" s="1306"/>
      <c r="K118" s="1306"/>
      <c r="L118" s="1306"/>
      <c r="M118" s="1306"/>
      <c r="N118" s="1306"/>
      <c r="O118" s="1306"/>
      <c r="P118" s="1308"/>
      <c r="Q118" s="488" t="s">
        <v>394</v>
      </c>
      <c r="R118" s="634" t="s">
        <v>548</v>
      </c>
      <c r="S118" s="214" t="s">
        <v>53</v>
      </c>
      <c r="T118" s="214">
        <v>2244081102</v>
      </c>
      <c r="U118" s="214">
        <f t="shared" si="5"/>
        <v>112</v>
      </c>
      <c r="V118" s="214" t="s">
        <v>53</v>
      </c>
      <c r="W118" s="634" t="s">
        <v>548</v>
      </c>
      <c r="X118" s="688" t="s">
        <v>549</v>
      </c>
      <c r="Y118" s="214" t="s">
        <v>70</v>
      </c>
      <c r="Z118" s="743" t="s">
        <v>71</v>
      </c>
      <c r="AA118" s="488">
        <v>0</v>
      </c>
      <c r="AB118" s="214">
        <v>100</v>
      </c>
      <c r="AC118" s="843">
        <v>0.005</v>
      </c>
      <c r="AD118" s="815">
        <v>0</v>
      </c>
      <c r="AE118" s="685">
        <v>0</v>
      </c>
      <c r="AF118" s="214"/>
      <c r="AG118" s="214"/>
      <c r="AH118" s="214">
        <v>0</v>
      </c>
      <c r="AI118" s="214"/>
      <c r="AJ118" s="214"/>
      <c r="AK118" s="214">
        <v>0</v>
      </c>
      <c r="AL118" s="214"/>
      <c r="AM118" s="214"/>
      <c r="AN118" s="214">
        <v>100</v>
      </c>
      <c r="AO118" s="487"/>
      <c r="AP118" s="196">
        <f t="shared" si="8"/>
        <v>2000</v>
      </c>
      <c r="AQ118" s="510">
        <f>+AR118+AS118+AT118+AU118+AV118+AW118+AX118+AY118</f>
        <v>0</v>
      </c>
      <c r="AR118" s="510">
        <v>0</v>
      </c>
      <c r="AS118" s="510">
        <v>0</v>
      </c>
      <c r="AT118" s="510">
        <v>0</v>
      </c>
      <c r="AU118" s="510">
        <v>0</v>
      </c>
      <c r="AV118" s="510">
        <v>0</v>
      </c>
      <c r="AW118" s="510">
        <v>0</v>
      </c>
      <c r="AX118" s="510">
        <v>0</v>
      </c>
      <c r="AY118" s="510">
        <v>0</v>
      </c>
      <c r="AZ118" s="197"/>
      <c r="BA118" s="510">
        <f>+BB118+BC118+BD118+BE118+BF118+BG118+BH118+BI118</f>
        <v>0</v>
      </c>
      <c r="BB118" s="510">
        <v>0</v>
      </c>
      <c r="BC118" s="510">
        <v>0</v>
      </c>
      <c r="BD118" s="510">
        <v>0</v>
      </c>
      <c r="BE118" s="510">
        <v>0</v>
      </c>
      <c r="BF118" s="510">
        <v>0</v>
      </c>
      <c r="BG118" s="510">
        <v>0</v>
      </c>
      <c r="BH118" s="510">
        <v>0</v>
      </c>
      <c r="BI118" s="510">
        <v>0</v>
      </c>
      <c r="BJ118" s="197"/>
      <c r="BK118" s="197">
        <f t="shared" si="11"/>
        <v>0</v>
      </c>
      <c r="BL118" s="197">
        <v>0</v>
      </c>
      <c r="BM118" s="510">
        <v>0</v>
      </c>
      <c r="BN118" s="510">
        <v>0</v>
      </c>
      <c r="BO118" s="510">
        <v>0</v>
      </c>
      <c r="BP118" s="510">
        <v>0</v>
      </c>
      <c r="BQ118" s="510">
        <v>0</v>
      </c>
      <c r="BR118" s="510">
        <v>0</v>
      </c>
      <c r="BS118" s="510">
        <v>0</v>
      </c>
      <c r="BT118" s="197"/>
      <c r="BU118" s="197">
        <f t="shared" si="12"/>
        <v>2000</v>
      </c>
      <c r="BV118" s="510">
        <v>0</v>
      </c>
      <c r="BW118" s="510">
        <v>2000</v>
      </c>
      <c r="BX118" s="510">
        <v>0</v>
      </c>
      <c r="BY118" s="510">
        <v>0</v>
      </c>
      <c r="BZ118" s="510">
        <v>0</v>
      </c>
      <c r="CA118" s="510">
        <v>0</v>
      </c>
      <c r="CB118" s="510">
        <v>0</v>
      </c>
      <c r="CC118" s="510">
        <v>0</v>
      </c>
      <c r="CD118" s="197"/>
      <c r="CE118" s="197"/>
    </row>
    <row r="119" spans="2:83" ht="21" customHeight="1" thickBot="1">
      <c r="B119" s="1053"/>
      <c r="C119" s="182"/>
      <c r="D119" s="181"/>
      <c r="E119" s="1057"/>
      <c r="F119" s="1060"/>
      <c r="G119" s="1057"/>
      <c r="H119" s="1151"/>
      <c r="I119" s="1304"/>
      <c r="J119" s="1306"/>
      <c r="K119" s="1306"/>
      <c r="L119" s="1306"/>
      <c r="M119" s="1306"/>
      <c r="N119" s="1306"/>
      <c r="O119" s="1306"/>
      <c r="P119" s="1308"/>
      <c r="Q119" s="691" t="s">
        <v>395</v>
      </c>
      <c r="R119" s="692" t="s">
        <v>550</v>
      </c>
      <c r="S119" s="693" t="s">
        <v>52</v>
      </c>
      <c r="T119" s="694">
        <v>2244081103</v>
      </c>
      <c r="U119" s="694">
        <f t="shared" si="5"/>
        <v>113</v>
      </c>
      <c r="V119" s="693" t="s">
        <v>52</v>
      </c>
      <c r="W119" s="692" t="s">
        <v>551</v>
      </c>
      <c r="X119" s="695" t="s">
        <v>549</v>
      </c>
      <c r="Y119" s="694" t="s">
        <v>70</v>
      </c>
      <c r="Z119" s="744" t="s">
        <v>71</v>
      </c>
      <c r="AA119" s="697">
        <v>2</v>
      </c>
      <c r="AB119" s="694">
        <v>2</v>
      </c>
      <c r="AC119" s="816">
        <v>0.01</v>
      </c>
      <c r="AD119" s="816">
        <v>0</v>
      </c>
      <c r="AE119" s="698">
        <v>0</v>
      </c>
      <c r="AF119" s="694"/>
      <c r="AG119" s="694"/>
      <c r="AH119" s="694">
        <v>0</v>
      </c>
      <c r="AI119" s="694"/>
      <c r="AJ119" s="694"/>
      <c r="AK119" s="694">
        <v>2</v>
      </c>
      <c r="AL119" s="694"/>
      <c r="AM119" s="694"/>
      <c r="AN119" s="694">
        <v>4</v>
      </c>
      <c r="AO119" s="696"/>
      <c r="AP119" s="699">
        <f t="shared" si="8"/>
        <v>7000</v>
      </c>
      <c r="AQ119" s="700">
        <f>+AR119+AS119+AT119+AU119+AV119+AW119+AX119+AY119</f>
        <v>0</v>
      </c>
      <c r="AR119" s="700">
        <v>0</v>
      </c>
      <c r="AS119" s="700">
        <v>0</v>
      </c>
      <c r="AT119" s="700">
        <v>0</v>
      </c>
      <c r="AU119" s="700">
        <v>0</v>
      </c>
      <c r="AV119" s="700">
        <v>0</v>
      </c>
      <c r="AW119" s="700">
        <v>0</v>
      </c>
      <c r="AX119" s="700">
        <v>0</v>
      </c>
      <c r="AY119" s="700">
        <v>0</v>
      </c>
      <c r="AZ119" s="701"/>
      <c r="BA119" s="700">
        <f>+BB119+BC119+BD119+BE119+BF119+BG119+BH119+BI119</f>
        <v>0</v>
      </c>
      <c r="BB119" s="700">
        <v>0</v>
      </c>
      <c r="BC119" s="700">
        <v>0</v>
      </c>
      <c r="BD119" s="700">
        <v>0</v>
      </c>
      <c r="BE119" s="700">
        <v>0</v>
      </c>
      <c r="BF119" s="700">
        <v>0</v>
      </c>
      <c r="BG119" s="700">
        <v>0</v>
      </c>
      <c r="BH119" s="700">
        <v>0</v>
      </c>
      <c r="BI119" s="700">
        <v>0</v>
      </c>
      <c r="BJ119" s="701"/>
      <c r="BK119" s="701">
        <f t="shared" si="11"/>
        <v>4000</v>
      </c>
      <c r="BL119" s="701">
        <v>4000</v>
      </c>
      <c r="BM119" s="700">
        <v>0</v>
      </c>
      <c r="BN119" s="700">
        <v>0</v>
      </c>
      <c r="BO119" s="700">
        <v>0</v>
      </c>
      <c r="BP119" s="700">
        <v>0</v>
      </c>
      <c r="BQ119" s="700">
        <v>0</v>
      </c>
      <c r="BR119" s="700">
        <v>0</v>
      </c>
      <c r="BS119" s="700">
        <v>0</v>
      </c>
      <c r="BT119" s="701"/>
      <c r="BU119" s="701">
        <f t="shared" si="12"/>
        <v>3000</v>
      </c>
      <c r="BV119" s="701">
        <v>0</v>
      </c>
      <c r="BW119" s="701">
        <v>3000</v>
      </c>
      <c r="BX119" s="700">
        <v>0</v>
      </c>
      <c r="BY119" s="700">
        <v>0</v>
      </c>
      <c r="BZ119" s="700">
        <v>0</v>
      </c>
      <c r="CA119" s="700">
        <v>0</v>
      </c>
      <c r="CB119" s="700">
        <v>0</v>
      </c>
      <c r="CC119" s="700">
        <v>0</v>
      </c>
      <c r="CD119" s="197"/>
      <c r="CE119" s="197"/>
    </row>
    <row r="120" spans="2:83" ht="21" customHeight="1">
      <c r="B120" s="1053"/>
      <c r="C120" s="182"/>
      <c r="D120" s="181"/>
      <c r="E120" s="1055" t="s">
        <v>396</v>
      </c>
      <c r="F120" s="1058"/>
      <c r="G120" s="1055" t="s">
        <v>397</v>
      </c>
      <c r="H120" s="1294" t="s">
        <v>531</v>
      </c>
      <c r="I120" s="1297">
        <v>24</v>
      </c>
      <c r="J120" s="1300" t="s">
        <v>532</v>
      </c>
      <c r="K120" s="1300" t="s">
        <v>533</v>
      </c>
      <c r="L120" s="1300"/>
      <c r="M120" s="1300">
        <v>50</v>
      </c>
      <c r="N120" s="1300"/>
      <c r="O120" s="1300">
        <v>25</v>
      </c>
      <c r="P120" s="1309">
        <v>50</v>
      </c>
      <c r="Q120" s="702" t="s">
        <v>398</v>
      </c>
      <c r="R120" s="703" t="s">
        <v>534</v>
      </c>
      <c r="S120" s="704" t="s">
        <v>47</v>
      </c>
      <c r="T120" s="704">
        <v>2244121101</v>
      </c>
      <c r="U120" s="704">
        <f t="shared" si="5"/>
        <v>114</v>
      </c>
      <c r="V120" s="704" t="s">
        <v>47</v>
      </c>
      <c r="W120" s="703" t="s">
        <v>534</v>
      </c>
      <c r="X120" s="703" t="s">
        <v>535</v>
      </c>
      <c r="Y120" s="704" t="s">
        <v>138</v>
      </c>
      <c r="Z120" s="745" t="s">
        <v>71</v>
      </c>
      <c r="AA120" s="706"/>
      <c r="AB120" s="704">
        <v>2</v>
      </c>
      <c r="AC120" s="844">
        <v>0.005</v>
      </c>
      <c r="AD120" s="817">
        <v>0</v>
      </c>
      <c r="AE120" s="704">
        <v>0</v>
      </c>
      <c r="AF120" s="704"/>
      <c r="AG120" s="704"/>
      <c r="AH120" s="704">
        <v>2</v>
      </c>
      <c r="AI120" s="704"/>
      <c r="AJ120" s="704"/>
      <c r="AK120" s="704">
        <v>2</v>
      </c>
      <c r="AL120" s="704"/>
      <c r="AM120" s="704"/>
      <c r="AN120" s="704">
        <v>2</v>
      </c>
      <c r="AO120" s="705"/>
      <c r="AP120" s="707">
        <f t="shared" si="8"/>
        <v>4000</v>
      </c>
      <c r="AQ120" s="708">
        <f t="shared" si="9"/>
        <v>0</v>
      </c>
      <c r="AR120" s="708">
        <v>0</v>
      </c>
      <c r="AS120" s="708">
        <v>0</v>
      </c>
      <c r="AT120" s="708">
        <v>0</v>
      </c>
      <c r="AU120" s="708">
        <v>0</v>
      </c>
      <c r="AV120" s="708">
        <v>0</v>
      </c>
      <c r="AW120" s="708">
        <v>0</v>
      </c>
      <c r="AX120" s="708">
        <v>0</v>
      </c>
      <c r="AY120" s="708">
        <v>0</v>
      </c>
      <c r="AZ120" s="708"/>
      <c r="BA120" s="708">
        <f t="shared" si="10"/>
        <v>1000</v>
      </c>
      <c r="BB120" s="708">
        <v>0</v>
      </c>
      <c r="BC120" s="708">
        <v>1000</v>
      </c>
      <c r="BD120" s="708">
        <v>0</v>
      </c>
      <c r="BE120" s="708">
        <v>0</v>
      </c>
      <c r="BF120" s="708">
        <v>0</v>
      </c>
      <c r="BG120" s="708">
        <v>0</v>
      </c>
      <c r="BH120" s="708">
        <v>0</v>
      </c>
      <c r="BI120" s="708">
        <v>0</v>
      </c>
      <c r="BJ120" s="708"/>
      <c r="BK120" s="708">
        <f t="shared" si="11"/>
        <v>2000</v>
      </c>
      <c r="BL120" s="708">
        <v>0</v>
      </c>
      <c r="BM120" s="708">
        <v>2000</v>
      </c>
      <c r="BN120" s="708">
        <v>0</v>
      </c>
      <c r="BO120" s="708">
        <v>0</v>
      </c>
      <c r="BP120" s="708">
        <v>0</v>
      </c>
      <c r="BQ120" s="708">
        <v>0</v>
      </c>
      <c r="BR120" s="708">
        <v>0</v>
      </c>
      <c r="BS120" s="708">
        <v>0</v>
      </c>
      <c r="BT120" s="708"/>
      <c r="BU120" s="708">
        <f t="shared" si="12"/>
        <v>1000</v>
      </c>
      <c r="BV120" s="708">
        <v>0</v>
      </c>
      <c r="BW120" s="708">
        <v>1000</v>
      </c>
      <c r="BX120" s="708">
        <v>0</v>
      </c>
      <c r="BY120" s="708">
        <v>0</v>
      </c>
      <c r="BZ120" s="708">
        <v>0</v>
      </c>
      <c r="CA120" s="708">
        <v>0</v>
      </c>
      <c r="CB120" s="708">
        <v>0</v>
      </c>
      <c r="CC120" s="709">
        <v>0</v>
      </c>
      <c r="CD120" s="602"/>
      <c r="CE120" s="600"/>
    </row>
    <row r="121" spans="2:83" ht="21" customHeight="1">
      <c r="B121" s="1053"/>
      <c r="C121" s="182"/>
      <c r="D121" s="181"/>
      <c r="E121" s="1056"/>
      <c r="F121" s="1059"/>
      <c r="G121" s="1056"/>
      <c r="H121" s="1295"/>
      <c r="I121" s="1298"/>
      <c r="J121" s="1301"/>
      <c r="K121" s="1301"/>
      <c r="L121" s="1301"/>
      <c r="M121" s="1301"/>
      <c r="N121" s="1301"/>
      <c r="O121" s="1301"/>
      <c r="P121" s="1310"/>
      <c r="Q121" s="597" t="s">
        <v>399</v>
      </c>
      <c r="R121" s="598" t="s">
        <v>539</v>
      </c>
      <c r="S121" s="599" t="s">
        <v>46</v>
      </c>
      <c r="T121" s="599">
        <v>2244121102</v>
      </c>
      <c r="U121" s="599">
        <f t="shared" si="5"/>
        <v>115</v>
      </c>
      <c r="V121" s="599" t="s">
        <v>46</v>
      </c>
      <c r="W121" s="598" t="s">
        <v>536</v>
      </c>
      <c r="X121" s="598" t="s">
        <v>537</v>
      </c>
      <c r="Y121" s="599" t="s">
        <v>138</v>
      </c>
      <c r="Z121" s="746" t="s">
        <v>71</v>
      </c>
      <c r="AA121" s="656"/>
      <c r="AB121" s="599">
        <v>2</v>
      </c>
      <c r="AC121" s="845">
        <v>0.005</v>
      </c>
      <c r="AD121" s="818">
        <v>0</v>
      </c>
      <c r="AE121" s="599">
        <v>0</v>
      </c>
      <c r="AF121" s="599"/>
      <c r="AG121" s="599"/>
      <c r="AH121" s="599">
        <v>2</v>
      </c>
      <c r="AI121" s="599"/>
      <c r="AJ121" s="599"/>
      <c r="AK121" s="599">
        <v>2</v>
      </c>
      <c r="AL121" s="599"/>
      <c r="AM121" s="599"/>
      <c r="AN121" s="599">
        <v>2</v>
      </c>
      <c r="AO121" s="601"/>
      <c r="AP121" s="602">
        <f t="shared" si="8"/>
        <v>3000</v>
      </c>
      <c r="AQ121" s="600">
        <f t="shared" si="9"/>
        <v>0</v>
      </c>
      <c r="AR121" s="600">
        <v>0</v>
      </c>
      <c r="AS121" s="600">
        <v>0</v>
      </c>
      <c r="AT121" s="600">
        <v>0</v>
      </c>
      <c r="AU121" s="600">
        <v>0</v>
      </c>
      <c r="AV121" s="600">
        <v>0</v>
      </c>
      <c r="AW121" s="600">
        <v>0</v>
      </c>
      <c r="AX121" s="600">
        <v>0</v>
      </c>
      <c r="AY121" s="600">
        <v>0</v>
      </c>
      <c r="AZ121" s="600"/>
      <c r="BA121" s="600">
        <f t="shared" si="10"/>
        <v>1000</v>
      </c>
      <c r="BB121" s="600">
        <v>0</v>
      </c>
      <c r="BC121" s="600">
        <v>1000</v>
      </c>
      <c r="BD121" s="600">
        <v>0</v>
      </c>
      <c r="BE121" s="600">
        <v>0</v>
      </c>
      <c r="BF121" s="600">
        <v>0</v>
      </c>
      <c r="BG121" s="600">
        <v>0</v>
      </c>
      <c r="BH121" s="600">
        <v>0</v>
      </c>
      <c r="BI121" s="600">
        <v>0</v>
      </c>
      <c r="BJ121" s="600"/>
      <c r="BK121" s="600">
        <f t="shared" si="11"/>
        <v>1000</v>
      </c>
      <c r="BL121" s="600">
        <v>0</v>
      </c>
      <c r="BM121" s="600">
        <v>1000</v>
      </c>
      <c r="BN121" s="600">
        <v>0</v>
      </c>
      <c r="BO121" s="600">
        <v>0</v>
      </c>
      <c r="BP121" s="600">
        <v>0</v>
      </c>
      <c r="BQ121" s="600">
        <v>0</v>
      </c>
      <c r="BR121" s="600">
        <v>0</v>
      </c>
      <c r="BS121" s="600">
        <v>0</v>
      </c>
      <c r="BT121" s="600"/>
      <c r="BU121" s="600">
        <f t="shared" si="12"/>
        <v>1000</v>
      </c>
      <c r="BV121" s="600">
        <v>0</v>
      </c>
      <c r="BW121" s="600">
        <v>1000</v>
      </c>
      <c r="BX121" s="600">
        <v>0</v>
      </c>
      <c r="BY121" s="600">
        <v>0</v>
      </c>
      <c r="BZ121" s="600">
        <v>0</v>
      </c>
      <c r="CA121" s="600">
        <v>0</v>
      </c>
      <c r="CB121" s="600">
        <v>0</v>
      </c>
      <c r="CC121" s="710">
        <v>0</v>
      </c>
      <c r="CD121" s="602"/>
      <c r="CE121" s="600"/>
    </row>
    <row r="122" spans="2:83" ht="21" customHeight="1" thickBot="1">
      <c r="B122" s="1054"/>
      <c r="C122" s="194"/>
      <c r="D122" s="198"/>
      <c r="E122" s="1057"/>
      <c r="F122" s="1060"/>
      <c r="G122" s="1057"/>
      <c r="H122" s="1296"/>
      <c r="I122" s="1299"/>
      <c r="J122" s="1302"/>
      <c r="K122" s="1302"/>
      <c r="L122" s="1302"/>
      <c r="M122" s="1302"/>
      <c r="N122" s="1302"/>
      <c r="O122" s="1302"/>
      <c r="P122" s="1311"/>
      <c r="Q122" s="711" t="s">
        <v>400</v>
      </c>
      <c r="R122" s="712" t="s">
        <v>538</v>
      </c>
      <c r="S122" s="713"/>
      <c r="T122" s="713">
        <v>2244121103</v>
      </c>
      <c r="U122" s="713">
        <f t="shared" si="5"/>
        <v>116</v>
      </c>
      <c r="V122" s="713"/>
      <c r="W122" s="713" t="s">
        <v>540</v>
      </c>
      <c r="X122" s="712" t="s">
        <v>541</v>
      </c>
      <c r="Y122" s="713"/>
      <c r="Z122" s="747" t="s">
        <v>71</v>
      </c>
      <c r="AA122" s="715"/>
      <c r="AB122" s="713">
        <v>1</v>
      </c>
      <c r="AC122" s="830">
        <v>0.005</v>
      </c>
      <c r="AD122" s="831">
        <v>0.005</v>
      </c>
      <c r="AE122" s="713">
        <v>1</v>
      </c>
      <c r="AF122" s="713"/>
      <c r="AG122" s="713"/>
      <c r="AH122" s="713">
        <v>1</v>
      </c>
      <c r="AI122" s="713"/>
      <c r="AJ122" s="713"/>
      <c r="AK122" s="713">
        <v>1</v>
      </c>
      <c r="AL122" s="713"/>
      <c r="AM122" s="713"/>
      <c r="AN122" s="713">
        <v>1</v>
      </c>
      <c r="AO122" s="714"/>
      <c r="AP122" s="716">
        <f t="shared" si="8"/>
        <v>0</v>
      </c>
      <c r="AQ122" s="717">
        <f t="shared" si="9"/>
        <v>0</v>
      </c>
      <c r="AR122" s="717"/>
      <c r="AS122" s="717"/>
      <c r="AT122" s="717"/>
      <c r="AU122" s="717"/>
      <c r="AV122" s="717"/>
      <c r="AW122" s="717"/>
      <c r="AX122" s="717"/>
      <c r="AY122" s="717"/>
      <c r="AZ122" s="717"/>
      <c r="BA122" s="717">
        <f t="shared" si="10"/>
        <v>0</v>
      </c>
      <c r="BB122" s="717"/>
      <c r="BC122" s="717"/>
      <c r="BD122" s="717"/>
      <c r="BE122" s="717"/>
      <c r="BF122" s="717"/>
      <c r="BG122" s="717"/>
      <c r="BH122" s="717"/>
      <c r="BI122" s="717"/>
      <c r="BJ122" s="717"/>
      <c r="BK122" s="717">
        <f t="shared" si="11"/>
        <v>0</v>
      </c>
      <c r="BL122" s="717"/>
      <c r="BM122" s="717"/>
      <c r="BN122" s="717"/>
      <c r="BO122" s="717"/>
      <c r="BP122" s="717"/>
      <c r="BQ122" s="717"/>
      <c r="BR122" s="717"/>
      <c r="BS122" s="717"/>
      <c r="BT122" s="717"/>
      <c r="BU122" s="717">
        <f t="shared" si="12"/>
        <v>0</v>
      </c>
      <c r="BV122" s="717"/>
      <c r="BW122" s="717"/>
      <c r="BX122" s="717"/>
      <c r="BY122" s="717"/>
      <c r="BZ122" s="717"/>
      <c r="CA122" s="717"/>
      <c r="CB122" s="717"/>
      <c r="CC122" s="718"/>
      <c r="CD122" s="602"/>
      <c r="CE122" s="600"/>
    </row>
    <row r="123" spans="6:39" ht="21" customHeight="1">
      <c r="F123" s="588">
        <f>SUM(F7:F122)</f>
        <v>0</v>
      </c>
      <c r="I123" s="621" t="s">
        <v>530</v>
      </c>
      <c r="N123" s="109">
        <f>SUM(N7:N122)</f>
        <v>0</v>
      </c>
      <c r="AC123" s="832">
        <f>SUM(AC7:AC122)</f>
        <v>1.0000000000000007</v>
      </c>
      <c r="AD123" s="832">
        <f>SUM(AD7:AD122)</f>
        <v>1.0000000000000007</v>
      </c>
      <c r="AE123" s="686"/>
      <c r="AG123" s="199">
        <f>SUM(AG7:AG122)</f>
        <v>0</v>
      </c>
      <c r="AJ123" s="199">
        <f>SUM(AJ7:AJ122)</f>
        <v>0</v>
      </c>
      <c r="AM123" s="199">
        <f>SUM(AM7:AM122)</f>
        <v>0</v>
      </c>
    </row>
    <row r="124" spans="28:53" ht="21" customHeight="1">
      <c r="AB124" s="199">
        <v>5</v>
      </c>
      <c r="AE124" s="686"/>
      <c r="BA124" s="108">
        <f>+SUM(BA7:BA122)</f>
        <v>7592605</v>
      </c>
    </row>
    <row r="125" ht="21" customHeight="1">
      <c r="AE125" s="686"/>
    </row>
    <row r="126" ht="21" customHeight="1">
      <c r="AE126" s="686"/>
    </row>
    <row r="127" ht="21" customHeight="1">
      <c r="AE127" s="686"/>
    </row>
    <row r="128" ht="21" customHeight="1">
      <c r="AE128" s="686"/>
    </row>
    <row r="129" ht="21" customHeight="1">
      <c r="AE129" s="686"/>
    </row>
    <row r="130" ht="21" customHeight="1">
      <c r="AE130" s="686"/>
    </row>
    <row r="131" ht="21" customHeight="1">
      <c r="AE131" s="686"/>
    </row>
    <row r="132" ht="21" customHeight="1">
      <c r="AE132" s="686"/>
    </row>
    <row r="133" ht="21" customHeight="1">
      <c r="AE133" s="686"/>
    </row>
    <row r="134" ht="21" customHeight="1">
      <c r="AE134" s="686"/>
    </row>
    <row r="135" ht="21" customHeight="1">
      <c r="AE135" s="686"/>
    </row>
    <row r="136" ht="21" customHeight="1">
      <c r="AE136" s="686"/>
    </row>
    <row r="137" ht="21" customHeight="1">
      <c r="AE137" s="686"/>
    </row>
    <row r="138" ht="21" customHeight="1">
      <c r="AE138" s="686"/>
    </row>
    <row r="139" ht="21" customHeight="1">
      <c r="AE139" s="686"/>
    </row>
    <row r="140" ht="21" customHeight="1">
      <c r="AE140" s="686"/>
    </row>
    <row r="141" ht="21" customHeight="1">
      <c r="AE141" s="686"/>
    </row>
    <row r="142" ht="21" customHeight="1">
      <c r="AE142" s="686"/>
    </row>
    <row r="143" ht="21" customHeight="1">
      <c r="AE143" s="686"/>
    </row>
    <row r="144" ht="21" customHeight="1">
      <c r="AE144" s="686"/>
    </row>
    <row r="145" ht="21" customHeight="1">
      <c r="AE145" s="686"/>
    </row>
    <row r="146" ht="21" customHeight="1">
      <c r="AE146" s="686"/>
    </row>
    <row r="147" ht="21" customHeight="1">
      <c r="AE147" s="686"/>
    </row>
    <row r="148" ht="21" customHeight="1">
      <c r="AE148" s="686"/>
    </row>
    <row r="149" ht="21" customHeight="1">
      <c r="AE149" s="686"/>
    </row>
    <row r="150" ht="21" customHeight="1">
      <c r="AE150" s="686"/>
    </row>
    <row r="151" ht="21" customHeight="1">
      <c r="AE151" s="686"/>
    </row>
    <row r="152" ht="21" customHeight="1">
      <c r="AE152" s="686"/>
    </row>
    <row r="153" ht="21" customHeight="1">
      <c r="AE153" s="686"/>
    </row>
    <row r="154" ht="21" customHeight="1">
      <c r="AE154" s="686"/>
    </row>
    <row r="155" ht="21" customHeight="1">
      <c r="AE155" s="686"/>
    </row>
    <row r="156" ht="21" customHeight="1">
      <c r="AE156" s="686"/>
    </row>
    <row r="157" ht="21" customHeight="1">
      <c r="AE157" s="686"/>
    </row>
    <row r="158" ht="21" customHeight="1">
      <c r="AE158" s="686"/>
    </row>
    <row r="159" ht="18.75">
      <c r="AE159" s="686"/>
    </row>
    <row r="160" ht="18.75">
      <c r="AE160" s="686"/>
    </row>
    <row r="161" ht="18.75">
      <c r="AE161" s="686"/>
    </row>
    <row r="162" ht="18.75">
      <c r="AE162" s="686"/>
    </row>
    <row r="273" ht="18.75"/>
    <row r="274" ht="18.75"/>
    <row r="275" ht="18.75"/>
    <row r="276" ht="18.75"/>
  </sheetData>
  <sheetProtection/>
  <mergeCells count="256">
    <mergeCell ref="K117:K119"/>
    <mergeCell ref="L117:L119"/>
    <mergeCell ref="M120:M122"/>
    <mergeCell ref="N120:N122"/>
    <mergeCell ref="O117:O119"/>
    <mergeCell ref="P117:P119"/>
    <mergeCell ref="O120:O122"/>
    <mergeCell ref="P120:P122"/>
    <mergeCell ref="M117:M119"/>
    <mergeCell ref="N117:N119"/>
    <mergeCell ref="O109:O116"/>
    <mergeCell ref="P109:P116"/>
    <mergeCell ref="H120:H122"/>
    <mergeCell ref="H117:H119"/>
    <mergeCell ref="I120:I122"/>
    <mergeCell ref="J120:J122"/>
    <mergeCell ref="K120:K122"/>
    <mergeCell ref="L120:L122"/>
    <mergeCell ref="I117:I119"/>
    <mergeCell ref="J117:J119"/>
    <mergeCell ref="I109:I116"/>
    <mergeCell ref="J109:J116"/>
    <mergeCell ref="K109:K116"/>
    <mergeCell ref="L109:L116"/>
    <mergeCell ref="M109:M116"/>
    <mergeCell ref="N109:N116"/>
    <mergeCell ref="O97:O99"/>
    <mergeCell ref="P97:P99"/>
    <mergeCell ref="I100:I106"/>
    <mergeCell ref="J100:J106"/>
    <mergeCell ref="K100:K106"/>
    <mergeCell ref="L100:L106"/>
    <mergeCell ref="M100:M106"/>
    <mergeCell ref="N100:N106"/>
    <mergeCell ref="O100:O106"/>
    <mergeCell ref="P100:P106"/>
    <mergeCell ref="I97:I99"/>
    <mergeCell ref="J97:J99"/>
    <mergeCell ref="K97:K99"/>
    <mergeCell ref="L97:L99"/>
    <mergeCell ref="M97:M99"/>
    <mergeCell ref="N97:N99"/>
    <mergeCell ref="O84:O91"/>
    <mergeCell ref="P84:P91"/>
    <mergeCell ref="I92:I96"/>
    <mergeCell ref="J92:J96"/>
    <mergeCell ref="K92:K96"/>
    <mergeCell ref="L92:L96"/>
    <mergeCell ref="M92:M96"/>
    <mergeCell ref="N92:N96"/>
    <mergeCell ref="O92:O96"/>
    <mergeCell ref="P92:P96"/>
    <mergeCell ref="N73:N83"/>
    <mergeCell ref="O73:O83"/>
    <mergeCell ref="P73:P83"/>
    <mergeCell ref="J67:J72"/>
    <mergeCell ref="I84:I91"/>
    <mergeCell ref="J84:J91"/>
    <mergeCell ref="K84:K91"/>
    <mergeCell ref="L84:L91"/>
    <mergeCell ref="M84:M91"/>
    <mergeCell ref="N84:N91"/>
    <mergeCell ref="O67:O72"/>
    <mergeCell ref="P58:P62"/>
    <mergeCell ref="O63:O66"/>
    <mergeCell ref="P63:P66"/>
    <mergeCell ref="P67:P72"/>
    <mergeCell ref="I73:I83"/>
    <mergeCell ref="J73:J83"/>
    <mergeCell ref="K73:K83"/>
    <mergeCell ref="L73:L83"/>
    <mergeCell ref="M73:M83"/>
    <mergeCell ref="K63:K66"/>
    <mergeCell ref="L63:L66"/>
    <mergeCell ref="M63:M66"/>
    <mergeCell ref="N63:N66"/>
    <mergeCell ref="K67:K72"/>
    <mergeCell ref="L67:L72"/>
    <mergeCell ref="M67:M72"/>
    <mergeCell ref="N67:N72"/>
    <mergeCell ref="O54:O57"/>
    <mergeCell ref="P54:P57"/>
    <mergeCell ref="J52:J53"/>
    <mergeCell ref="J58:J62"/>
    <mergeCell ref="K58:K62"/>
    <mergeCell ref="L58:L62"/>
    <mergeCell ref="M58:M62"/>
    <mergeCell ref="N58:N62"/>
    <mergeCell ref="O58:O62"/>
    <mergeCell ref="N52:N53"/>
    <mergeCell ref="O52:O53"/>
    <mergeCell ref="O47:O51"/>
    <mergeCell ref="P52:P53"/>
    <mergeCell ref="I54:I57"/>
    <mergeCell ref="J54:J57"/>
    <mergeCell ref="K54:K57"/>
    <mergeCell ref="L54:L57"/>
    <mergeCell ref="M54:M57"/>
    <mergeCell ref="N54:N57"/>
    <mergeCell ref="P47:P51"/>
    <mergeCell ref="M43:M46"/>
    <mergeCell ref="J47:J51"/>
    <mergeCell ref="K47:K51"/>
    <mergeCell ref="L47:L51"/>
    <mergeCell ref="N43:N46"/>
    <mergeCell ref="K43:K46"/>
    <mergeCell ref="J43:J46"/>
    <mergeCell ref="M47:M51"/>
    <mergeCell ref="N47:N51"/>
    <mergeCell ref="F67:F72"/>
    <mergeCell ref="F73:F83"/>
    <mergeCell ref="I28:I29"/>
    <mergeCell ref="I19:I27"/>
    <mergeCell ref="I52:I53"/>
    <mergeCell ref="I58:I62"/>
    <mergeCell ref="I67:I72"/>
    <mergeCell ref="I41:I42"/>
    <mergeCell ref="I63:I66"/>
    <mergeCell ref="I30:I40"/>
    <mergeCell ref="M41:M42"/>
    <mergeCell ref="G52:G53"/>
    <mergeCell ref="G54:G57"/>
    <mergeCell ref="H63:H66"/>
    <mergeCell ref="L41:L42"/>
    <mergeCell ref="L43:L46"/>
    <mergeCell ref="K52:K53"/>
    <mergeCell ref="L52:L53"/>
    <mergeCell ref="M52:M53"/>
    <mergeCell ref="J63:J66"/>
    <mergeCell ref="K41:K42"/>
    <mergeCell ref="I43:I46"/>
    <mergeCell ref="I47:I51"/>
    <mergeCell ref="J41:J42"/>
    <mergeCell ref="F92:F96"/>
    <mergeCell ref="F47:F51"/>
    <mergeCell ref="F52:F53"/>
    <mergeCell ref="F54:F57"/>
    <mergeCell ref="F58:F62"/>
    <mergeCell ref="F63:F66"/>
    <mergeCell ref="P41:P42"/>
    <mergeCell ref="P43:P46"/>
    <mergeCell ref="N28:N29"/>
    <mergeCell ref="O30:O40"/>
    <mergeCell ref="N41:N42"/>
    <mergeCell ref="O41:O42"/>
    <mergeCell ref="O43:O46"/>
    <mergeCell ref="P28:P29"/>
    <mergeCell ref="N30:N40"/>
    <mergeCell ref="P30:P40"/>
    <mergeCell ref="K30:K40"/>
    <mergeCell ref="L30:L40"/>
    <mergeCell ref="M30:M40"/>
    <mergeCell ref="M19:M27"/>
    <mergeCell ref="L28:L29"/>
    <mergeCell ref="M28:M29"/>
    <mergeCell ref="K19:K27"/>
    <mergeCell ref="K28:K29"/>
    <mergeCell ref="N19:N27"/>
    <mergeCell ref="O19:O27"/>
    <mergeCell ref="P19:P27"/>
    <mergeCell ref="O28:O29"/>
    <mergeCell ref="O7:O10"/>
    <mergeCell ref="P7:P10"/>
    <mergeCell ref="P17:P18"/>
    <mergeCell ref="P11:P16"/>
    <mergeCell ref="N11:N16"/>
    <mergeCell ref="O11:O16"/>
    <mergeCell ref="K11:K16"/>
    <mergeCell ref="M11:M16"/>
    <mergeCell ref="L11:L16"/>
    <mergeCell ref="N7:N10"/>
    <mergeCell ref="E17:E18"/>
    <mergeCell ref="G17:G18"/>
    <mergeCell ref="I11:I16"/>
    <mergeCell ref="K17:K18"/>
    <mergeCell ref="L17:L18"/>
    <mergeCell ref="M17:M18"/>
    <mergeCell ref="N17:N18"/>
    <mergeCell ref="E19:E29"/>
    <mergeCell ref="L7:L10"/>
    <mergeCell ref="M7:M10"/>
    <mergeCell ref="J7:J10"/>
    <mergeCell ref="K7:K10"/>
    <mergeCell ref="G11:G16"/>
    <mergeCell ref="H7:H16"/>
    <mergeCell ref="G28:G29"/>
    <mergeCell ref="J19:J27"/>
    <mergeCell ref="J28:J29"/>
    <mergeCell ref="F7:F10"/>
    <mergeCell ref="F11:F16"/>
    <mergeCell ref="I17:I18"/>
    <mergeCell ref="J17:J18"/>
    <mergeCell ref="J11:J16"/>
    <mergeCell ref="G19:G27"/>
    <mergeCell ref="H19:H29"/>
    <mergeCell ref="D7:D66"/>
    <mergeCell ref="C7:C66"/>
    <mergeCell ref="E7:E16"/>
    <mergeCell ref="H17:H18"/>
    <mergeCell ref="F17:F18"/>
    <mergeCell ref="F19:F29"/>
    <mergeCell ref="F30:F40"/>
    <mergeCell ref="F41:F42"/>
    <mergeCell ref="F43:F46"/>
    <mergeCell ref="G41:G42"/>
    <mergeCell ref="B2:CE2"/>
    <mergeCell ref="B3:CE3"/>
    <mergeCell ref="B4:CE4"/>
    <mergeCell ref="B5:CE5"/>
    <mergeCell ref="I7:I10"/>
    <mergeCell ref="G7:G10"/>
    <mergeCell ref="B7:B66"/>
    <mergeCell ref="O17:O18"/>
    <mergeCell ref="E63:E66"/>
    <mergeCell ref="E30:E62"/>
    <mergeCell ref="G63:G66"/>
    <mergeCell ref="G43:G46"/>
    <mergeCell ref="G47:G51"/>
    <mergeCell ref="G30:G40"/>
    <mergeCell ref="J30:J40"/>
    <mergeCell ref="H30:H62"/>
    <mergeCell ref="G58:G62"/>
    <mergeCell ref="B67:B96"/>
    <mergeCell ref="E67:E72"/>
    <mergeCell ref="E73:E83"/>
    <mergeCell ref="G67:G72"/>
    <mergeCell ref="G73:G83"/>
    <mergeCell ref="E84:E91"/>
    <mergeCell ref="G84:G91"/>
    <mergeCell ref="E92:E96"/>
    <mergeCell ref="G92:G96"/>
    <mergeCell ref="F84:F91"/>
    <mergeCell ref="B97:B108"/>
    <mergeCell ref="E97:E99"/>
    <mergeCell ref="E100:E106"/>
    <mergeCell ref="G97:G99"/>
    <mergeCell ref="G100:G106"/>
    <mergeCell ref="F100:F106"/>
    <mergeCell ref="F97:F99"/>
    <mergeCell ref="B109:B122"/>
    <mergeCell ref="E109:E116"/>
    <mergeCell ref="G109:G116"/>
    <mergeCell ref="E117:E119"/>
    <mergeCell ref="G117:G119"/>
    <mergeCell ref="E120:E122"/>
    <mergeCell ref="G120:G122"/>
    <mergeCell ref="F109:F116"/>
    <mergeCell ref="F117:F119"/>
    <mergeCell ref="F120:F122"/>
    <mergeCell ref="H97:H99"/>
    <mergeCell ref="H101:H106"/>
    <mergeCell ref="H109:H116"/>
    <mergeCell ref="H67:H72"/>
    <mergeCell ref="H73:H83"/>
    <mergeCell ref="H84:H91"/>
    <mergeCell ref="H92:H96"/>
  </mergeCells>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tabColor theme="2" tint="-0.4999699890613556"/>
  </sheetPr>
  <dimension ref="B1:AK36"/>
  <sheetViews>
    <sheetView zoomScalePageLayoutView="0" workbookViewId="0" topLeftCell="B5">
      <pane xSplit="1" ySplit="6" topLeftCell="T31" activePane="bottomRight" state="frozen"/>
      <selection pane="topLeft" activeCell="B5" sqref="B5"/>
      <selection pane="topRight" activeCell="C5" sqref="C5"/>
      <selection pane="bottomLeft" activeCell="B11" sqref="B11"/>
      <selection pane="bottomRight" activeCell="AP33" sqref="AP33"/>
    </sheetView>
  </sheetViews>
  <sheetFormatPr defaultColWidth="11.421875" defaultRowHeight="15"/>
  <cols>
    <col min="1" max="1" width="4.57421875" style="897" customWidth="1"/>
    <col min="2" max="2" width="30.28125" style="90" customWidth="1"/>
    <col min="3" max="3" width="14.140625" style="90" customWidth="1"/>
    <col min="4" max="4" width="27.7109375" style="897" customWidth="1"/>
    <col min="5" max="5" width="10.00390625" style="897" customWidth="1"/>
    <col min="6" max="7" width="11.421875" style="897" customWidth="1"/>
    <col min="8" max="8" width="19.28125" style="898" customWidth="1"/>
    <col min="9" max="9" width="15.7109375" style="898" customWidth="1"/>
    <col min="10" max="10" width="4.8515625" style="898" customWidth="1"/>
    <col min="11" max="12" width="5.7109375" style="897" customWidth="1"/>
    <col min="13" max="13" width="6.57421875" style="897" customWidth="1"/>
    <col min="14" max="14" width="6.140625" style="897" customWidth="1"/>
    <col min="15" max="32" width="5.00390625" style="897" customWidth="1"/>
    <col min="33" max="33" width="5.140625" style="90" customWidth="1"/>
    <col min="34" max="34" width="5.421875" style="897" customWidth="1"/>
    <col min="35" max="35" width="4.8515625" style="897" customWidth="1"/>
    <col min="36" max="36" width="7.140625" style="897" customWidth="1"/>
    <col min="37" max="16384" width="11.421875" style="897"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668</v>
      </c>
      <c r="C4" s="1381"/>
      <c r="D4" s="1381"/>
      <c r="E4" s="1381"/>
      <c r="F4" s="1381"/>
      <c r="G4" s="1381"/>
      <c r="H4" s="1382"/>
      <c r="I4" s="1385" t="s">
        <v>669</v>
      </c>
      <c r="J4" s="1386"/>
      <c r="K4" s="1386"/>
      <c r="L4" s="1386"/>
      <c r="M4" s="1386"/>
      <c r="N4" s="1386"/>
      <c r="O4" s="1386"/>
      <c r="P4" s="1386"/>
      <c r="Q4" s="1386"/>
      <c r="R4" s="1386"/>
      <c r="S4" s="1386"/>
      <c r="T4" s="1387"/>
      <c r="U4" s="1385" t="s">
        <v>672</v>
      </c>
      <c r="V4" s="1388"/>
      <c r="W4" s="1388"/>
      <c r="X4" s="1388"/>
      <c r="Y4" s="1388"/>
      <c r="Z4" s="1388"/>
      <c r="AA4" s="1388"/>
      <c r="AB4" s="1388"/>
      <c r="AC4" s="1388"/>
      <c r="AD4" s="1388"/>
      <c r="AE4" s="1388"/>
      <c r="AF4" s="1388"/>
      <c r="AG4" s="1388"/>
      <c r="AH4" s="1388"/>
      <c r="AI4" s="1388"/>
      <c r="AJ4" s="1389"/>
    </row>
    <row r="5" spans="2:36" ht="39" customHeight="1" thickBot="1">
      <c r="B5" s="1413" t="s">
        <v>930</v>
      </c>
      <c r="C5" s="1414"/>
      <c r="D5" s="1415"/>
      <c r="E5" s="5"/>
      <c r="F5" s="1416" t="s">
        <v>929</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76.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78" customHeight="1" thickBot="1">
      <c r="B8" s="8" t="s">
        <v>671</v>
      </c>
      <c r="C8" s="1401" t="str">
        <f>+'[1]SICEP'!L87</f>
        <v>VINCULAR EL 50 % DE LAS FAMILIAS A PROYECTOS DE FORTALECIMIENTO, PROMOCION Y PREVENCION FAMILIAR</v>
      </c>
      <c r="D8" s="1402"/>
      <c r="E8" s="1402"/>
      <c r="F8" s="1402"/>
      <c r="G8" s="1402"/>
      <c r="H8" s="1402"/>
      <c r="I8" s="100" t="s">
        <v>67</v>
      </c>
      <c r="J8" s="9">
        <v>0</v>
      </c>
      <c r="K8" s="857">
        <v>0.5</v>
      </c>
      <c r="L8" s="10"/>
      <c r="M8" s="11"/>
      <c r="N8" s="101"/>
      <c r="O8" s="12">
        <f aca="true" t="shared" si="0" ref="O8:AA8">O10+O16+O22</f>
        <v>0</v>
      </c>
      <c r="P8" s="13">
        <f t="shared" si="0"/>
        <v>0</v>
      </c>
      <c r="Q8" s="13">
        <f t="shared" si="0"/>
        <v>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t="s">
        <v>674</v>
      </c>
      <c r="AC8" s="13">
        <f>AC10+AC16+AC22</f>
        <v>0</v>
      </c>
      <c r="AD8" s="13">
        <f>AD10+AD16+AD22</f>
        <v>0</v>
      </c>
      <c r="AE8" s="13">
        <f>+AE10+AE16+AE22</f>
        <v>0</v>
      </c>
      <c r="AF8" s="14">
        <f>AF10+AF16+AF22</f>
        <v>0</v>
      </c>
      <c r="AG8" s="15">
        <f>AG10+AG16+AG22</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105.75" customHeight="1" thickBot="1">
      <c r="B10" s="18" t="s">
        <v>461</v>
      </c>
      <c r="C10" s="19" t="s">
        <v>55</v>
      </c>
      <c r="D10" s="19" t="s">
        <v>462</v>
      </c>
      <c r="E10" s="19" t="s">
        <v>474</v>
      </c>
      <c r="F10" s="19" t="s">
        <v>475</v>
      </c>
      <c r="G10" s="19" t="s">
        <v>476</v>
      </c>
      <c r="H10" s="102" t="s">
        <v>463</v>
      </c>
      <c r="I10" s="104" t="s">
        <v>56</v>
      </c>
      <c r="J10" s="105"/>
      <c r="K10" s="105"/>
      <c r="L10" s="105"/>
      <c r="M10" s="105"/>
      <c r="N10" s="106"/>
      <c r="O10" s="22">
        <f>SUM(O11:O14)</f>
        <v>0</v>
      </c>
      <c r="P10" s="23">
        <f>SUM(P11:P14)</f>
        <v>0</v>
      </c>
      <c r="Q10" s="24">
        <f>SUM(Q11:Q14)</f>
        <v>0</v>
      </c>
      <c r="R10" s="23">
        <f>SUM(R11:R14)</f>
        <v>0</v>
      </c>
      <c r="S10" s="24"/>
      <c r="T10" s="23"/>
      <c r="U10" s="24"/>
      <c r="V10" s="23"/>
      <c r="W10" s="24"/>
      <c r="X10" s="23"/>
      <c r="Y10" s="24"/>
      <c r="Z10" s="23"/>
      <c r="AA10" s="24"/>
      <c r="AB10" s="23"/>
      <c r="AC10" s="24"/>
      <c r="AD10" s="23"/>
      <c r="AE10" s="25">
        <f>O10+Q10</f>
        <v>0</v>
      </c>
      <c r="AF10" s="23">
        <f>AF11</f>
        <v>0</v>
      </c>
      <c r="AG10" s="26">
        <f>SUM(AG11:AG14)</f>
        <v>0</v>
      </c>
      <c r="AH10" s="909"/>
      <c r="AI10" s="909"/>
      <c r="AJ10" s="28"/>
    </row>
    <row r="11" spans="2:36" ht="33" customHeight="1">
      <c r="B11" s="1323" t="str">
        <f>+'[1]SICEP'!C89</f>
        <v>FORTALECIMIENTO DE LA
COMISARIA DE FAMILIA.</v>
      </c>
      <c r="C11" s="95"/>
      <c r="D11" s="916" t="s">
        <v>928</v>
      </c>
      <c r="E11" s="908"/>
      <c r="F11" s="30"/>
      <c r="G11" s="31"/>
      <c r="H11" s="1399" t="str">
        <f>+'[1]SICEP'!S89</f>
        <v>IMPLEMENTAR LA
COMISARIA DE FAMILIA
</v>
      </c>
      <c r="I11" s="1350" t="str">
        <f>+'[1]SICEP'!W89</f>
        <v>NO DE COMISARIAS FORTALECIDAS</v>
      </c>
      <c r="J11" s="904"/>
      <c r="K11" s="1365">
        <f>+'[1]SICEP'!T89</f>
        <v>1</v>
      </c>
      <c r="L11" s="103"/>
      <c r="M11" s="1351"/>
      <c r="N11" s="1398"/>
      <c r="O11" s="920"/>
      <c r="P11" s="34"/>
      <c r="Q11" s="925"/>
      <c r="R11" s="36"/>
      <c r="S11" s="36"/>
      <c r="T11" s="36"/>
      <c r="U11" s="36"/>
      <c r="V11" s="36"/>
      <c r="W11" s="36"/>
      <c r="X11" s="36"/>
      <c r="Y11" s="36"/>
      <c r="Z11" s="36"/>
      <c r="AA11" s="36"/>
      <c r="AB11" s="36"/>
      <c r="AC11" s="37"/>
      <c r="AD11" s="37"/>
      <c r="AE11" s="1314"/>
      <c r="AF11" s="1314"/>
      <c r="AG11" s="39"/>
      <c r="AH11" s="1316"/>
      <c r="AI11" s="1316"/>
      <c r="AJ11" s="1318"/>
    </row>
    <row r="12" spans="2:36" ht="39.75" customHeight="1">
      <c r="B12" s="1337"/>
      <c r="C12" s="96"/>
      <c r="D12" s="914" t="s">
        <v>927</v>
      </c>
      <c r="E12" s="905"/>
      <c r="F12" s="41"/>
      <c r="G12" s="31"/>
      <c r="H12" s="1338"/>
      <c r="I12" s="1350"/>
      <c r="J12" s="924">
        <f>+'[1]SICEP'!X89</f>
        <v>0</v>
      </c>
      <c r="K12" s="1365"/>
      <c r="L12" s="923">
        <f>+'[1]SICEP'!Y89</f>
        <v>1</v>
      </c>
      <c r="M12" s="1351"/>
      <c r="N12" s="1398"/>
      <c r="O12" s="922"/>
      <c r="P12" s="34"/>
      <c r="Q12" s="921"/>
      <c r="R12" s="37"/>
      <c r="S12" s="37">
        <v>60000</v>
      </c>
      <c r="T12" s="37"/>
      <c r="U12" s="37"/>
      <c r="V12" s="37"/>
      <c r="W12" s="37"/>
      <c r="X12" s="37"/>
      <c r="Y12" s="37"/>
      <c r="Z12" s="37"/>
      <c r="AA12" s="37"/>
      <c r="AB12" s="37"/>
      <c r="AC12" s="37"/>
      <c r="AD12" s="37"/>
      <c r="AE12" s="1314"/>
      <c r="AF12" s="1314"/>
      <c r="AG12" s="39"/>
      <c r="AH12" s="1316"/>
      <c r="AI12" s="1316"/>
      <c r="AJ12" s="1318"/>
    </row>
    <row r="13" spans="2:36" ht="17.25" customHeight="1">
      <c r="B13" s="1337"/>
      <c r="C13" s="96"/>
      <c r="D13" s="905"/>
      <c r="E13" s="905"/>
      <c r="F13" s="45"/>
      <c r="G13" s="31"/>
      <c r="H13" s="1338"/>
      <c r="I13" s="1350"/>
      <c r="J13" s="904"/>
      <c r="K13" s="1365"/>
      <c r="L13" s="32"/>
      <c r="M13" s="1351"/>
      <c r="N13" s="1398"/>
      <c r="O13" s="920"/>
      <c r="P13" s="34"/>
      <c r="Q13" s="919"/>
      <c r="R13" s="37"/>
      <c r="S13" s="37"/>
      <c r="T13" s="37"/>
      <c r="U13" s="37"/>
      <c r="V13" s="37"/>
      <c r="W13" s="37"/>
      <c r="X13" s="37"/>
      <c r="Y13" s="37"/>
      <c r="Z13" s="37"/>
      <c r="AA13" s="37"/>
      <c r="AB13" s="37"/>
      <c r="AC13" s="37"/>
      <c r="AD13" s="37"/>
      <c r="AE13" s="1314"/>
      <c r="AF13" s="1314"/>
      <c r="AG13" s="47"/>
      <c r="AH13" s="1316"/>
      <c r="AI13" s="1316"/>
      <c r="AJ13" s="1318"/>
    </row>
    <row r="14" spans="2:36" ht="17.25" customHeight="1" thickBot="1">
      <c r="B14" s="1324"/>
      <c r="C14" s="97"/>
      <c r="D14" s="901"/>
      <c r="E14" s="901"/>
      <c r="F14" s="49"/>
      <c r="G14" s="50"/>
      <c r="H14" s="1326"/>
      <c r="I14" s="1328"/>
      <c r="J14" s="900"/>
      <c r="K14" s="1330"/>
      <c r="L14" s="52"/>
      <c r="M14" s="1313"/>
      <c r="N14" s="1334"/>
      <c r="O14" s="918"/>
      <c r="P14" s="54"/>
      <c r="Q14" s="917"/>
      <c r="R14" s="56"/>
      <c r="S14" s="56"/>
      <c r="T14" s="56"/>
      <c r="U14" s="56"/>
      <c r="V14" s="56"/>
      <c r="W14" s="56"/>
      <c r="X14" s="56"/>
      <c r="Y14" s="56"/>
      <c r="Z14" s="56"/>
      <c r="AA14" s="56"/>
      <c r="AB14" s="56"/>
      <c r="AC14" s="56"/>
      <c r="AD14" s="56"/>
      <c r="AE14" s="1315"/>
      <c r="AF14" s="1315"/>
      <c r="AG14" s="58"/>
      <c r="AH14" s="1317"/>
      <c r="AI14" s="1317"/>
      <c r="AJ14" s="1319"/>
    </row>
    <row r="15" spans="2:36" ht="4.5" customHeight="1" thickBot="1">
      <c r="B15" s="1320"/>
      <c r="C15" s="1321"/>
      <c r="D15" s="1321"/>
      <c r="E15" s="1321"/>
      <c r="F15" s="1321"/>
      <c r="G15" s="1321"/>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2"/>
    </row>
    <row r="16" spans="2:36" ht="36" customHeight="1" thickBot="1">
      <c r="B16" s="18" t="s">
        <v>461</v>
      </c>
      <c r="C16" s="19" t="s">
        <v>55</v>
      </c>
      <c r="D16" s="19" t="s">
        <v>462</v>
      </c>
      <c r="E16" s="19" t="s">
        <v>54</v>
      </c>
      <c r="F16" s="19" t="s">
        <v>475</v>
      </c>
      <c r="G16" s="19" t="s">
        <v>476</v>
      </c>
      <c r="H16" s="102" t="s">
        <v>464</v>
      </c>
      <c r="I16" s="104" t="s">
        <v>56</v>
      </c>
      <c r="J16" s="21"/>
      <c r="K16" s="59"/>
      <c r="L16" s="59"/>
      <c r="M16" s="60"/>
      <c r="N16" s="61"/>
      <c r="O16" s="22">
        <f>SUM(O17:O20)</f>
        <v>0</v>
      </c>
      <c r="P16" s="23">
        <f>SUM(P17:P20)</f>
        <v>0</v>
      </c>
      <c r="Q16" s="24">
        <f>SUM(Q17:Q20)</f>
        <v>0</v>
      </c>
      <c r="R16" s="23">
        <f>SUM(R17:R20)</f>
        <v>0</v>
      </c>
      <c r="S16" s="24"/>
      <c r="T16" s="23"/>
      <c r="U16" s="24"/>
      <c r="V16" s="23"/>
      <c r="W16" s="24"/>
      <c r="X16" s="23"/>
      <c r="Y16" s="24"/>
      <c r="Z16" s="23"/>
      <c r="AA16" s="24"/>
      <c r="AB16" s="23"/>
      <c r="AC16" s="24"/>
      <c r="AD16" s="23"/>
      <c r="AE16" s="24">
        <f>AE17</f>
        <v>0</v>
      </c>
      <c r="AF16" s="23">
        <f>AF17</f>
        <v>0</v>
      </c>
      <c r="AG16" s="26">
        <f>SUM(AG17:AG20)</f>
        <v>0</v>
      </c>
      <c r="AH16" s="909"/>
      <c r="AI16" s="909"/>
      <c r="AJ16" s="28"/>
    </row>
    <row r="17" spans="2:36" ht="45">
      <c r="B17" s="1361" t="str">
        <f>+'[1]SICEP'!C90</f>
        <v>ORIENTAR ELFORTALECIMIENTO DE LAS
FAMILIAS A PARTIR DE PROCESOS DE PROMOCIÓN,PREVENCIÓN Y CONCILIACIÓN A NIVEL LEGAL Y PSICOSOCIAL</v>
      </c>
      <c r="C17" s="98"/>
      <c r="D17" s="916" t="s">
        <v>926</v>
      </c>
      <c r="E17" s="913"/>
      <c r="F17" s="63"/>
      <c r="G17" s="31"/>
      <c r="H17" s="1363" t="str">
        <f>+'[1]SICEP'!S90</f>
        <v>ADELANTAR 24 TALLERES
DE PREVENCIÓN,
PROMOCIÓN Y
CONCILIACIÓN ORIENTADOS
A LA FAMILIA
</v>
      </c>
      <c r="I17" s="1359" t="str">
        <f>+'[1]SICEP'!W90</f>
        <v>NO DE TALLERES REALIZADOS</v>
      </c>
      <c r="J17" s="915">
        <f>+'[1]SICEP'!X90</f>
        <v>0</v>
      </c>
      <c r="K17" s="1453">
        <f>+'[1]SICEP'!T90</f>
        <v>24</v>
      </c>
      <c r="L17" s="64">
        <f>+'[1]SICEP'!Y90</f>
        <v>6</v>
      </c>
      <c r="M17" s="1344"/>
      <c r="N17" s="1354"/>
      <c r="O17" s="65"/>
      <c r="P17" s="38"/>
      <c r="Q17" s="38"/>
      <c r="R17" s="38"/>
      <c r="S17" s="38">
        <v>300</v>
      </c>
      <c r="T17" s="38"/>
      <c r="U17" s="38"/>
      <c r="V17" s="38"/>
      <c r="W17" s="38"/>
      <c r="X17" s="38"/>
      <c r="Y17" s="38"/>
      <c r="Z17" s="38"/>
      <c r="AA17" s="38"/>
      <c r="AB17" s="38"/>
      <c r="AC17" s="38"/>
      <c r="AD17" s="38"/>
      <c r="AE17" s="1314"/>
      <c r="AF17" s="1314"/>
      <c r="AG17" s="66"/>
      <c r="AH17" s="1316"/>
      <c r="AI17" s="1344"/>
      <c r="AJ17" s="1335"/>
    </row>
    <row r="18" spans="2:36" ht="22.5">
      <c r="B18" s="1361"/>
      <c r="C18" s="98"/>
      <c r="D18" s="914" t="s">
        <v>925</v>
      </c>
      <c r="E18" s="913"/>
      <c r="F18" s="63"/>
      <c r="G18" s="31"/>
      <c r="H18" s="1363"/>
      <c r="I18" s="1359"/>
      <c r="J18" s="912"/>
      <c r="K18" s="1342"/>
      <c r="L18" s="64"/>
      <c r="M18" s="1344"/>
      <c r="N18" s="1354"/>
      <c r="O18" s="65"/>
      <c r="P18" s="38"/>
      <c r="Q18" s="38"/>
      <c r="R18" s="38"/>
      <c r="S18" s="38"/>
      <c r="T18" s="38"/>
      <c r="U18" s="38"/>
      <c r="V18" s="38"/>
      <c r="W18" s="38"/>
      <c r="X18" s="38"/>
      <c r="Y18" s="38"/>
      <c r="Z18" s="38"/>
      <c r="AA18" s="38"/>
      <c r="AB18" s="38"/>
      <c r="AC18" s="38"/>
      <c r="AD18" s="38"/>
      <c r="AE18" s="1314"/>
      <c r="AF18" s="1314"/>
      <c r="AG18" s="66"/>
      <c r="AH18" s="1316"/>
      <c r="AI18" s="1344"/>
      <c r="AJ18" s="1335"/>
    </row>
    <row r="19" spans="2:36" ht="11.25">
      <c r="B19" s="1361"/>
      <c r="C19" s="98"/>
      <c r="D19" s="913"/>
      <c r="E19" s="913"/>
      <c r="F19" s="67"/>
      <c r="G19" s="31"/>
      <c r="H19" s="1363"/>
      <c r="I19" s="1359"/>
      <c r="J19" s="912"/>
      <c r="K19" s="1342"/>
      <c r="L19" s="64"/>
      <c r="M19" s="1344"/>
      <c r="N19" s="1354"/>
      <c r="O19" s="65"/>
      <c r="P19" s="38"/>
      <c r="Q19" s="38"/>
      <c r="R19" s="38"/>
      <c r="S19" s="38"/>
      <c r="T19" s="38"/>
      <c r="U19" s="38"/>
      <c r="V19" s="38"/>
      <c r="W19" s="38"/>
      <c r="X19" s="38"/>
      <c r="Y19" s="38"/>
      <c r="Z19" s="38"/>
      <c r="AA19" s="38"/>
      <c r="AB19" s="38"/>
      <c r="AC19" s="38"/>
      <c r="AD19" s="38"/>
      <c r="AE19" s="1314"/>
      <c r="AF19" s="1314"/>
      <c r="AG19" s="68"/>
      <c r="AH19" s="1316"/>
      <c r="AI19" s="1344"/>
      <c r="AJ19" s="1335"/>
    </row>
    <row r="20" spans="2:37" ht="12" thickBot="1">
      <c r="B20" s="1362"/>
      <c r="C20" s="99"/>
      <c r="D20" s="911"/>
      <c r="E20" s="911"/>
      <c r="F20" s="70"/>
      <c r="G20" s="50"/>
      <c r="H20" s="1364"/>
      <c r="I20" s="1360"/>
      <c r="J20" s="910"/>
      <c r="K20" s="1343"/>
      <c r="L20" s="71"/>
      <c r="M20" s="1345"/>
      <c r="N20" s="1355"/>
      <c r="O20" s="72"/>
      <c r="P20" s="57"/>
      <c r="Q20" s="57"/>
      <c r="R20" s="57"/>
      <c r="S20" s="57"/>
      <c r="T20" s="57"/>
      <c r="U20" s="57"/>
      <c r="V20" s="57"/>
      <c r="W20" s="57"/>
      <c r="X20" s="57"/>
      <c r="Y20" s="57"/>
      <c r="Z20" s="57"/>
      <c r="AA20" s="57"/>
      <c r="AB20" s="57"/>
      <c r="AC20" s="57"/>
      <c r="AD20" s="57"/>
      <c r="AE20" s="1315"/>
      <c r="AF20" s="1315"/>
      <c r="AG20" s="73"/>
      <c r="AH20" s="1317"/>
      <c r="AI20" s="1345"/>
      <c r="AJ20" s="1336"/>
      <c r="AK20" s="903"/>
    </row>
    <row r="21" spans="2:37" ht="4.5" customHeight="1" thickBot="1">
      <c r="B21" s="1320"/>
      <c r="C21" s="1321"/>
      <c r="D21" s="1321"/>
      <c r="E21" s="1321"/>
      <c r="F21" s="1321"/>
      <c r="G21" s="1321"/>
      <c r="H21" s="1321"/>
      <c r="I21" s="1321"/>
      <c r="J21" s="1321"/>
      <c r="K21" s="1321"/>
      <c r="L21" s="1321"/>
      <c r="M21" s="1321"/>
      <c r="N21" s="1321"/>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2"/>
      <c r="AK21" s="903"/>
    </row>
    <row r="22" spans="2:37" ht="74.25" customHeight="1" thickBot="1">
      <c r="B22" s="18" t="s">
        <v>461</v>
      </c>
      <c r="C22" s="19" t="s">
        <v>55</v>
      </c>
      <c r="D22" s="19" t="s">
        <v>462</v>
      </c>
      <c r="E22" s="19" t="s">
        <v>54</v>
      </c>
      <c r="F22" s="19" t="s">
        <v>475</v>
      </c>
      <c r="G22" s="19" t="s">
        <v>476</v>
      </c>
      <c r="H22" s="102" t="s">
        <v>465</v>
      </c>
      <c r="I22" s="104" t="s">
        <v>56</v>
      </c>
      <c r="J22" s="21"/>
      <c r="K22" s="75"/>
      <c r="L22" s="59"/>
      <c r="M22" s="60"/>
      <c r="N22" s="61"/>
      <c r="O22" s="22">
        <f>SUM(O23:O25)</f>
        <v>0</v>
      </c>
      <c r="P22" s="23">
        <f>SUM(P23:P25)</f>
        <v>0</v>
      </c>
      <c r="Q22" s="24">
        <f>SUM(Q23:Q25)</f>
        <v>0</v>
      </c>
      <c r="R22" s="23">
        <f>SUM(R23:R25)</f>
        <v>0</v>
      </c>
      <c r="S22" s="24"/>
      <c r="T22" s="23"/>
      <c r="U22" s="24"/>
      <c r="V22" s="23"/>
      <c r="W22" s="24"/>
      <c r="X22" s="23"/>
      <c r="Y22" s="24"/>
      <c r="Z22" s="23"/>
      <c r="AA22" s="24"/>
      <c r="AB22" s="23"/>
      <c r="AC22" s="24"/>
      <c r="AD22" s="23"/>
      <c r="AE22" s="76">
        <f>AE23</f>
        <v>0</v>
      </c>
      <c r="AF22" s="23">
        <f>AF23</f>
        <v>0</v>
      </c>
      <c r="AG22" s="26">
        <f>SUM(AG23:AG25)</f>
        <v>0</v>
      </c>
      <c r="AH22" s="909"/>
      <c r="AI22" s="909"/>
      <c r="AJ22" s="28"/>
      <c r="AK22" s="903"/>
    </row>
    <row r="23" spans="2:37" ht="24.75" customHeight="1">
      <c r="B23" s="1323" t="str">
        <f>+'[1]SICEP'!C91</f>
        <v>GARANTIZAR MEDIANTE CONVENIO LA PRESTACIÓN DE LOS SERVICIOS DE UN HOGAR DE PASO.</v>
      </c>
      <c r="C23" s="95"/>
      <c r="D23" s="908" t="s">
        <v>924</v>
      </c>
      <c r="E23" s="908"/>
      <c r="F23" s="77"/>
      <c r="G23" s="78"/>
      <c r="H23" s="1325" t="str">
        <f>+'[1]SICEP'!S91</f>
        <v>COFINANCIAR LA
EXISTENCIA DE UN HOGAR
DE PASO
</v>
      </c>
      <c r="I23" s="1339" t="str">
        <f>+'[1]SICEP'!W91</f>
        <v>NO DE HOGARES </v>
      </c>
      <c r="J23" s="907"/>
      <c r="K23" s="1346"/>
      <c r="L23" s="80"/>
      <c r="M23" s="1346"/>
      <c r="N23" s="1356"/>
      <c r="O23" s="81"/>
      <c r="P23" s="82"/>
      <c r="Q23" s="83"/>
      <c r="R23" s="82"/>
      <c r="S23" s="82">
        <v>500</v>
      </c>
      <c r="T23" s="82"/>
      <c r="U23" s="82"/>
      <c r="V23" s="82"/>
      <c r="W23" s="82"/>
      <c r="X23" s="82"/>
      <c r="Y23" s="82"/>
      <c r="Z23" s="82"/>
      <c r="AA23" s="82"/>
      <c r="AB23" s="82"/>
      <c r="AC23" s="38"/>
      <c r="AD23" s="38"/>
      <c r="AE23" s="1314"/>
      <c r="AF23" s="1314"/>
      <c r="AG23" s="66"/>
      <c r="AH23" s="1344"/>
      <c r="AI23" s="1344"/>
      <c r="AJ23" s="1335"/>
      <c r="AK23" s="903"/>
    </row>
    <row r="24" spans="2:37" ht="21" customHeight="1">
      <c r="B24" s="1337"/>
      <c r="C24" s="96"/>
      <c r="D24" s="905"/>
      <c r="E24" s="905"/>
      <c r="F24" s="84"/>
      <c r="G24" s="31"/>
      <c r="H24" s="1338"/>
      <c r="I24" s="1340"/>
      <c r="J24" s="904"/>
      <c r="K24" s="1347"/>
      <c r="L24" s="64"/>
      <c r="M24" s="1347"/>
      <c r="N24" s="1357"/>
      <c r="O24" s="85"/>
      <c r="P24" s="86"/>
      <c r="Q24" s="87"/>
      <c r="R24" s="86"/>
      <c r="S24" s="86"/>
      <c r="T24" s="86"/>
      <c r="U24" s="86"/>
      <c r="V24" s="86"/>
      <c r="W24" s="86"/>
      <c r="X24" s="86"/>
      <c r="Y24" s="86"/>
      <c r="Z24" s="86"/>
      <c r="AA24" s="86"/>
      <c r="AB24" s="86"/>
      <c r="AC24" s="38"/>
      <c r="AD24" s="38"/>
      <c r="AE24" s="1342"/>
      <c r="AF24" s="1342"/>
      <c r="AG24" s="66"/>
      <c r="AH24" s="1344"/>
      <c r="AI24" s="1344"/>
      <c r="AJ24" s="1335"/>
      <c r="AK24" s="903"/>
    </row>
    <row r="25" spans="2:36" ht="21" customHeight="1" thickBot="1">
      <c r="B25" s="1324"/>
      <c r="C25" s="97"/>
      <c r="D25" s="901"/>
      <c r="E25" s="901"/>
      <c r="F25" s="88"/>
      <c r="G25" s="50"/>
      <c r="H25" s="1326"/>
      <c r="I25" s="1341"/>
      <c r="J25" s="900"/>
      <c r="K25" s="1348"/>
      <c r="L25" s="71"/>
      <c r="M25" s="1348"/>
      <c r="N25" s="1358"/>
      <c r="O25" s="72"/>
      <c r="P25" s="57"/>
      <c r="Q25" s="54"/>
      <c r="R25" s="57"/>
      <c r="S25" s="57"/>
      <c r="T25" s="57"/>
      <c r="U25" s="57"/>
      <c r="V25" s="57"/>
      <c r="W25" s="57"/>
      <c r="X25" s="57"/>
      <c r="Y25" s="57"/>
      <c r="Z25" s="57"/>
      <c r="AA25" s="57"/>
      <c r="AB25" s="57"/>
      <c r="AC25" s="57"/>
      <c r="AD25" s="57"/>
      <c r="AE25" s="1343"/>
      <c r="AF25" s="1343"/>
      <c r="AG25" s="89"/>
      <c r="AH25" s="1345"/>
      <c r="AI25" s="1345"/>
      <c r="AJ25" s="1336"/>
    </row>
    <row r="26" ht="12" thickBot="1"/>
    <row r="27" spans="2:37" ht="74.25" customHeight="1" thickBot="1">
      <c r="B27" s="18" t="s">
        <v>461</v>
      </c>
      <c r="C27" s="19" t="s">
        <v>55</v>
      </c>
      <c r="D27" s="19" t="s">
        <v>462</v>
      </c>
      <c r="E27" s="19" t="s">
        <v>54</v>
      </c>
      <c r="F27" s="19" t="s">
        <v>475</v>
      </c>
      <c r="G27" s="19" t="s">
        <v>476</v>
      </c>
      <c r="H27" s="102" t="s">
        <v>465</v>
      </c>
      <c r="I27" s="104" t="s">
        <v>56</v>
      </c>
      <c r="J27" s="21"/>
      <c r="K27" s="75"/>
      <c r="L27" s="59"/>
      <c r="M27" s="60"/>
      <c r="N27" s="61"/>
      <c r="O27" s="22">
        <f>SUM(O28:O30)</f>
        <v>0</v>
      </c>
      <c r="P27" s="23">
        <f>SUM(P28:P30)</f>
        <v>0</v>
      </c>
      <c r="Q27" s="24">
        <f>SUM(Q28:Q30)</f>
        <v>0</v>
      </c>
      <c r="R27" s="23">
        <f>SUM(R28:R30)</f>
        <v>0</v>
      </c>
      <c r="S27" s="24"/>
      <c r="T27" s="23"/>
      <c r="U27" s="24"/>
      <c r="V27" s="23"/>
      <c r="W27" s="24"/>
      <c r="X27" s="23"/>
      <c r="Y27" s="24"/>
      <c r="Z27" s="23"/>
      <c r="AA27" s="24"/>
      <c r="AB27" s="23"/>
      <c r="AC27" s="24"/>
      <c r="AD27" s="23"/>
      <c r="AE27" s="76">
        <f>AE28</f>
        <v>0</v>
      </c>
      <c r="AF27" s="23">
        <f>AF28</f>
        <v>0</v>
      </c>
      <c r="AG27" s="26">
        <f>SUM(AG28:AG30)</f>
        <v>0</v>
      </c>
      <c r="AH27" s="909"/>
      <c r="AI27" s="909"/>
      <c r="AJ27" s="28"/>
      <c r="AK27" s="903"/>
    </row>
    <row r="28" spans="2:37" ht="24.75" customHeight="1">
      <c r="B28" s="1323" t="str">
        <f>+'[1]SICEP'!C92</f>
        <v>DESARROLLO DE PROGRAMAS DE PREVENCIÓN Y PROMOCIÓN EN TEMAS DE FORMACIÓN FAMILIAR</v>
      </c>
      <c r="C28" s="95"/>
      <c r="D28" s="906" t="s">
        <v>796</v>
      </c>
      <c r="E28" s="908"/>
      <c r="F28" s="77"/>
      <c r="G28" s="78"/>
      <c r="H28" s="1325" t="str">
        <f>+'[1]SICEP'!S92</f>
        <v>CREACION DE 1 ESCUELA DE PADRES AL AÑO
</v>
      </c>
      <c r="I28" s="1339" t="str">
        <f>+'[1]SICEP'!W92</f>
        <v>NO DE ESCUELAS DE PADRES</v>
      </c>
      <c r="J28" s="907"/>
      <c r="K28" s="1346"/>
      <c r="L28" s="80"/>
      <c r="M28" s="1346"/>
      <c r="N28" s="1356"/>
      <c r="O28" s="81"/>
      <c r="P28" s="82"/>
      <c r="Q28" s="83"/>
      <c r="R28" s="82"/>
      <c r="S28" s="82">
        <v>300</v>
      </c>
      <c r="T28" s="82"/>
      <c r="U28" s="82"/>
      <c r="V28" s="82"/>
      <c r="W28" s="82"/>
      <c r="X28" s="82"/>
      <c r="Y28" s="82"/>
      <c r="Z28" s="82"/>
      <c r="AA28" s="82"/>
      <c r="AB28" s="82"/>
      <c r="AC28" s="38"/>
      <c r="AD28" s="38"/>
      <c r="AE28" s="1314"/>
      <c r="AF28" s="1314"/>
      <c r="AG28" s="66"/>
      <c r="AH28" s="1344"/>
      <c r="AI28" s="1344"/>
      <c r="AJ28" s="1335"/>
      <c r="AK28" s="903"/>
    </row>
    <row r="29" spans="2:37" ht="21" customHeight="1">
      <c r="B29" s="1337"/>
      <c r="C29" s="96"/>
      <c r="D29" s="906" t="s">
        <v>798</v>
      </c>
      <c r="E29" s="905"/>
      <c r="F29" s="84"/>
      <c r="G29" s="31"/>
      <c r="H29" s="1338"/>
      <c r="I29" s="1340"/>
      <c r="J29" s="904"/>
      <c r="K29" s="1347"/>
      <c r="L29" s="64"/>
      <c r="M29" s="1347"/>
      <c r="N29" s="1357"/>
      <c r="O29" s="85"/>
      <c r="P29" s="86"/>
      <c r="Q29" s="87"/>
      <c r="R29" s="86"/>
      <c r="S29" s="86"/>
      <c r="T29" s="86"/>
      <c r="U29" s="86"/>
      <c r="V29" s="86"/>
      <c r="W29" s="86"/>
      <c r="X29" s="86"/>
      <c r="Y29" s="86"/>
      <c r="Z29" s="86"/>
      <c r="AA29" s="86"/>
      <c r="AB29" s="86"/>
      <c r="AC29" s="38"/>
      <c r="AD29" s="38"/>
      <c r="AE29" s="1342"/>
      <c r="AF29" s="1342"/>
      <c r="AG29" s="66"/>
      <c r="AH29" s="1344"/>
      <c r="AI29" s="1344"/>
      <c r="AJ29" s="1335"/>
      <c r="AK29" s="903"/>
    </row>
    <row r="30" spans="2:36" ht="21" customHeight="1" thickBot="1">
      <c r="B30" s="1324"/>
      <c r="C30" s="97"/>
      <c r="D30" s="902" t="s">
        <v>799</v>
      </c>
      <c r="E30" s="901"/>
      <c r="F30" s="88"/>
      <c r="G30" s="50"/>
      <c r="H30" s="1326"/>
      <c r="I30" s="1341"/>
      <c r="J30" s="900"/>
      <c r="K30" s="1348"/>
      <c r="L30" s="71"/>
      <c r="M30" s="1348"/>
      <c r="N30" s="1358"/>
      <c r="O30" s="72"/>
      <c r="P30" s="57"/>
      <c r="Q30" s="54"/>
      <c r="R30" s="57"/>
      <c r="S30" s="57"/>
      <c r="T30" s="57"/>
      <c r="U30" s="57"/>
      <c r="V30" s="57"/>
      <c r="W30" s="57"/>
      <c r="X30" s="57"/>
      <c r="Y30" s="57"/>
      <c r="Z30" s="57"/>
      <c r="AA30" s="57"/>
      <c r="AB30" s="57"/>
      <c r="AC30" s="57"/>
      <c r="AD30" s="57"/>
      <c r="AE30" s="1343"/>
      <c r="AF30" s="1343"/>
      <c r="AG30" s="89"/>
      <c r="AH30" s="1345"/>
      <c r="AI30" s="1345"/>
      <c r="AJ30" s="1336"/>
    </row>
    <row r="36" spans="9:10" s="897" customFormat="1" ht="11.25">
      <c r="I36" s="899"/>
      <c r="J36" s="899"/>
    </row>
  </sheetData>
  <sheetProtection/>
  <mergeCells count="78">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H11:H14"/>
    <mergeCell ref="I11:I14"/>
    <mergeCell ref="K11:K14"/>
    <mergeCell ref="M11:M14"/>
    <mergeCell ref="N11:N14"/>
    <mergeCell ref="AE11:AE14"/>
    <mergeCell ref="AF11:AF14"/>
    <mergeCell ref="AH11:AH14"/>
    <mergeCell ref="AI11:AI14"/>
    <mergeCell ref="AJ11:AJ14"/>
    <mergeCell ref="B15:AJ15"/>
    <mergeCell ref="B17:B20"/>
    <mergeCell ref="H17:H20"/>
    <mergeCell ref="I17:I20"/>
    <mergeCell ref="K17:K20"/>
    <mergeCell ref="M17:M20"/>
    <mergeCell ref="N17:N20"/>
    <mergeCell ref="AE17:AE20"/>
    <mergeCell ref="AF17:AF20"/>
    <mergeCell ref="AH17:AH20"/>
    <mergeCell ref="AI17:AI20"/>
    <mergeCell ref="AJ17:AJ20"/>
    <mergeCell ref="B21:AJ21"/>
    <mergeCell ref="B23:B25"/>
    <mergeCell ref="H23:H25"/>
    <mergeCell ref="I23:I25"/>
    <mergeCell ref="K23:K25"/>
    <mergeCell ref="M23:M25"/>
    <mergeCell ref="N23:N25"/>
    <mergeCell ref="AE23:AE25"/>
    <mergeCell ref="B28:B30"/>
    <mergeCell ref="H28:H30"/>
    <mergeCell ref="I28:I30"/>
    <mergeCell ref="K28:K30"/>
    <mergeCell ref="M28:M30"/>
    <mergeCell ref="N28:N30"/>
    <mergeCell ref="AE28:AE30"/>
    <mergeCell ref="AF28:AF30"/>
    <mergeCell ref="AH28:AH30"/>
    <mergeCell ref="AI28:AI30"/>
    <mergeCell ref="AJ28:AJ30"/>
    <mergeCell ref="AF23:AF25"/>
    <mergeCell ref="AH23:AH25"/>
    <mergeCell ref="AI23:AI25"/>
    <mergeCell ref="AJ23:AJ25"/>
  </mergeCells>
  <printOptions/>
  <pageMargins left="0.7" right="0.7" top="0.75" bottom="0.75" header="0.3" footer="0.3"/>
  <pageSetup orientation="landscape" paperSize="5" scale="55" r:id="rId3"/>
  <legacyDrawing r:id="rId2"/>
</worksheet>
</file>

<file path=xl/worksheets/sheet11.xml><?xml version="1.0" encoding="utf-8"?>
<worksheet xmlns="http://schemas.openxmlformats.org/spreadsheetml/2006/main" xmlns:r="http://schemas.openxmlformats.org/officeDocument/2006/relationships">
  <sheetPr>
    <tabColor theme="2" tint="-0.4999699890613556"/>
  </sheetPr>
  <dimension ref="B1:AK23"/>
  <sheetViews>
    <sheetView zoomScalePageLayoutView="0" workbookViewId="0" topLeftCell="B8">
      <selection activeCell="B15" sqref="B15:AJ15"/>
    </sheetView>
  </sheetViews>
  <sheetFormatPr defaultColWidth="11.421875" defaultRowHeight="15"/>
  <cols>
    <col min="1" max="1" width="4.57421875" style="897" customWidth="1"/>
    <col min="2" max="2" width="30.28125" style="90" customWidth="1"/>
    <col min="3" max="3" width="14.140625" style="90" customWidth="1"/>
    <col min="4" max="4" width="27.7109375" style="897" customWidth="1"/>
    <col min="5" max="5" width="10.00390625" style="897" customWidth="1"/>
    <col min="6" max="7" width="11.421875" style="897" customWidth="1"/>
    <col min="8" max="8" width="21.421875" style="898" customWidth="1"/>
    <col min="9" max="9" width="15.7109375" style="898" customWidth="1"/>
    <col min="10" max="10" width="6.7109375" style="898" customWidth="1"/>
    <col min="11" max="12" width="5.7109375" style="897" customWidth="1"/>
    <col min="13" max="13" width="6.57421875" style="897" customWidth="1"/>
    <col min="14" max="14" width="6.140625" style="897" customWidth="1"/>
    <col min="15" max="32" width="5.00390625" style="897" customWidth="1"/>
    <col min="33" max="33" width="5.140625" style="90" customWidth="1"/>
    <col min="34" max="34" width="5.421875" style="897" customWidth="1"/>
    <col min="35" max="35" width="4.8515625" style="897" customWidth="1"/>
    <col min="36" max="36" width="7.140625" style="897" customWidth="1"/>
    <col min="37" max="16384" width="11.421875" style="897"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668</v>
      </c>
      <c r="C4" s="1381"/>
      <c r="D4" s="1381"/>
      <c r="E4" s="1381"/>
      <c r="F4" s="1381"/>
      <c r="G4" s="1381"/>
      <c r="H4" s="1382"/>
      <c r="I4" s="1385" t="s">
        <v>933</v>
      </c>
      <c r="J4" s="1386"/>
      <c r="K4" s="1386"/>
      <c r="L4" s="1386"/>
      <c r="M4" s="1386"/>
      <c r="N4" s="1386"/>
      <c r="O4" s="1386"/>
      <c r="P4" s="1386"/>
      <c r="Q4" s="1386"/>
      <c r="R4" s="1386"/>
      <c r="S4" s="1386"/>
      <c r="T4" s="1387"/>
      <c r="U4" s="1385" t="s">
        <v>672</v>
      </c>
      <c r="V4" s="1388"/>
      <c r="W4" s="1388"/>
      <c r="X4" s="1388"/>
      <c r="Y4" s="1388"/>
      <c r="Z4" s="1388"/>
      <c r="AA4" s="1388"/>
      <c r="AB4" s="1388"/>
      <c r="AC4" s="1388"/>
      <c r="AD4" s="1388"/>
      <c r="AE4" s="1388"/>
      <c r="AF4" s="1388"/>
      <c r="AG4" s="1388"/>
      <c r="AH4" s="1388"/>
      <c r="AI4" s="1388"/>
      <c r="AJ4" s="1389"/>
    </row>
    <row r="5" spans="2:36" ht="39" customHeight="1" thickBot="1">
      <c r="B5" s="1413" t="s">
        <v>930</v>
      </c>
      <c r="C5" s="1414"/>
      <c r="D5" s="1415"/>
      <c r="E5" s="5"/>
      <c r="F5" s="1416" t="s">
        <v>929</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76.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78" customHeight="1" thickBot="1">
      <c r="B8" s="8" t="s">
        <v>671</v>
      </c>
      <c r="C8" s="1401" t="str">
        <f>+'[1]SICEP'!L102</f>
        <v>VINCULAR A   200 MUJERES DEL ÁREA URBANA Y RURAL A PROCESOS DE FORMACIÓN, PRODUCCIÓN Y CONCERTACIÓN DE POLÍTICA PUBLICA</v>
      </c>
      <c r="D8" s="1402"/>
      <c r="E8" s="1402"/>
      <c r="F8" s="1402"/>
      <c r="G8" s="1402"/>
      <c r="H8" s="1402"/>
      <c r="I8" s="100" t="str">
        <f>+'[1]SICEP'!P102</f>
        <v>No  MUJERES</v>
      </c>
      <c r="J8" s="9">
        <v>0</v>
      </c>
      <c r="K8" s="933">
        <v>200</v>
      </c>
      <c r="L8" s="10"/>
      <c r="M8" s="11"/>
      <c r="N8" s="101"/>
      <c r="O8" s="12">
        <f aca="true" t="shared" si="0" ref="O8:AA8">O10+O16+O22</f>
        <v>0</v>
      </c>
      <c r="P8" s="13">
        <f t="shared" si="0"/>
        <v>0</v>
      </c>
      <c r="Q8" s="13">
        <f t="shared" si="0"/>
        <v>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t="s">
        <v>674</v>
      </c>
      <c r="AC8" s="13">
        <f>AC10+AC16+AC22</f>
        <v>0</v>
      </c>
      <c r="AD8" s="13">
        <f>AD10+AD16+AD22</f>
        <v>0</v>
      </c>
      <c r="AE8" s="13">
        <f>+AE10+AE16+AE22</f>
        <v>0</v>
      </c>
      <c r="AF8" s="14">
        <f>AF10+AF16+AF22</f>
        <v>0</v>
      </c>
      <c r="AG8" s="15" t="e">
        <f>AG10+AG16+#REF!</f>
        <v>#REF!</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105.75" customHeight="1" thickBot="1">
      <c r="B10" s="18" t="s">
        <v>461</v>
      </c>
      <c r="C10" s="19" t="s">
        <v>55</v>
      </c>
      <c r="D10" s="19" t="s">
        <v>462</v>
      </c>
      <c r="E10" s="19" t="s">
        <v>474</v>
      </c>
      <c r="F10" s="19" t="s">
        <v>475</v>
      </c>
      <c r="G10" s="19" t="s">
        <v>476</v>
      </c>
      <c r="H10" s="102" t="s">
        <v>463</v>
      </c>
      <c r="I10" s="104" t="s">
        <v>56</v>
      </c>
      <c r="J10" s="105"/>
      <c r="K10" s="105"/>
      <c r="L10" s="105"/>
      <c r="M10" s="105"/>
      <c r="N10" s="106"/>
      <c r="O10" s="22">
        <f>SUM(O11:O14)</f>
        <v>0</v>
      </c>
      <c r="P10" s="23">
        <f>SUM(P11:P14)</f>
        <v>0</v>
      </c>
      <c r="Q10" s="24">
        <f>SUM(Q11:Q14)</f>
        <v>0</v>
      </c>
      <c r="R10" s="23">
        <f>SUM(R11:R14)</f>
        <v>0</v>
      </c>
      <c r="S10" s="24"/>
      <c r="T10" s="23"/>
      <c r="U10" s="24"/>
      <c r="V10" s="23"/>
      <c r="W10" s="24"/>
      <c r="X10" s="23"/>
      <c r="Y10" s="24"/>
      <c r="Z10" s="23"/>
      <c r="AA10" s="24"/>
      <c r="AB10" s="23"/>
      <c r="AC10" s="24"/>
      <c r="AD10" s="23"/>
      <c r="AE10" s="25">
        <f>O10+Q10</f>
        <v>0</v>
      </c>
      <c r="AF10" s="23">
        <f>AF11</f>
        <v>0</v>
      </c>
      <c r="AG10" s="26">
        <f>SUM(AG11:AG14)</f>
        <v>0</v>
      </c>
      <c r="AH10" s="909"/>
      <c r="AI10" s="909"/>
      <c r="AJ10" s="28"/>
    </row>
    <row r="11" spans="2:36" ht="54" customHeight="1">
      <c r="B11" s="1323" t="str">
        <f>+'[1]SICEP'!C104</f>
        <v>APOYO A PROGRAMAS DE
ORIENTACIÓN Y GENERACIÓN
DE INGRESOS A MUJERES
CABEZA DE FAMILIA EN
CONDICIONES DE
VULNERABILIDAD</v>
      </c>
      <c r="C11" s="95"/>
      <c r="D11" s="906" t="s">
        <v>939</v>
      </c>
      <c r="E11" s="908"/>
      <c r="F11" s="30"/>
      <c r="G11" s="31"/>
      <c r="H11" s="1399" t="str">
        <f>+'[1]SICEP'!S104</f>
        <v>CAPACITAR Y ORIENTAR A
150 MUJERES EN
PROCESOS DE
EMPRENDIMIENTO LABORAL
</v>
      </c>
      <c r="I11" s="1350" t="str">
        <f>+'[1]SICEP'!W104</f>
        <v>NO DE MUJERES</v>
      </c>
      <c r="J11" s="1532"/>
      <c r="K11" s="1365">
        <f>+'[1]SICEP'!T104</f>
        <v>150</v>
      </c>
      <c r="L11" s="1535">
        <v>40</v>
      </c>
      <c r="M11" s="1351"/>
      <c r="N11" s="1398"/>
      <c r="O11" s="920"/>
      <c r="P11" s="34"/>
      <c r="Q11" s="925"/>
      <c r="R11" s="36"/>
      <c r="S11" s="36">
        <v>300</v>
      </c>
      <c r="T11" s="36"/>
      <c r="U11" s="36"/>
      <c r="V11" s="36"/>
      <c r="W11" s="36"/>
      <c r="X11" s="36"/>
      <c r="Y11" s="36"/>
      <c r="Z11" s="36"/>
      <c r="AA11" s="36"/>
      <c r="AB11" s="36"/>
      <c r="AC11" s="37"/>
      <c r="AD11" s="37"/>
      <c r="AE11" s="1314"/>
      <c r="AF11" s="1314"/>
      <c r="AG11" s="39"/>
      <c r="AH11" s="1316"/>
      <c r="AI11" s="1316"/>
      <c r="AJ11" s="1318"/>
    </row>
    <row r="12" spans="2:36" ht="60" customHeight="1">
      <c r="B12" s="1337"/>
      <c r="C12" s="96"/>
      <c r="D12" s="953" t="s">
        <v>938</v>
      </c>
      <c r="E12" s="905"/>
      <c r="F12" s="41"/>
      <c r="G12" s="31"/>
      <c r="H12" s="1338"/>
      <c r="I12" s="1350"/>
      <c r="J12" s="1533"/>
      <c r="K12" s="1365"/>
      <c r="L12" s="1536"/>
      <c r="M12" s="1351"/>
      <c r="N12" s="1398"/>
      <c r="O12" s="922"/>
      <c r="P12" s="34"/>
      <c r="Q12" s="921"/>
      <c r="R12" s="37"/>
      <c r="S12" s="37"/>
      <c r="T12" s="37"/>
      <c r="U12" s="37"/>
      <c r="V12" s="37"/>
      <c r="W12" s="37"/>
      <c r="X12" s="37"/>
      <c r="Y12" s="37"/>
      <c r="Z12" s="37"/>
      <c r="AA12" s="37"/>
      <c r="AB12" s="37"/>
      <c r="AC12" s="37"/>
      <c r="AD12" s="37"/>
      <c r="AE12" s="1314"/>
      <c r="AF12" s="1314"/>
      <c r="AG12" s="39"/>
      <c r="AH12" s="1316"/>
      <c r="AI12" s="1316"/>
      <c r="AJ12" s="1318"/>
    </row>
    <row r="13" spans="2:36" ht="17.25" customHeight="1">
      <c r="B13" s="1337"/>
      <c r="C13" s="96"/>
      <c r="D13" s="905"/>
      <c r="E13" s="905"/>
      <c r="F13" s="45"/>
      <c r="G13" s="31"/>
      <c r="H13" s="1338"/>
      <c r="I13" s="1350"/>
      <c r="J13" s="1533"/>
      <c r="K13" s="1365"/>
      <c r="L13" s="1536"/>
      <c r="M13" s="1351"/>
      <c r="N13" s="1398"/>
      <c r="O13" s="920"/>
      <c r="P13" s="34"/>
      <c r="Q13" s="919"/>
      <c r="R13" s="37"/>
      <c r="S13" s="37"/>
      <c r="T13" s="37"/>
      <c r="U13" s="37"/>
      <c r="V13" s="37"/>
      <c r="W13" s="37"/>
      <c r="X13" s="37"/>
      <c r="Y13" s="37"/>
      <c r="Z13" s="37"/>
      <c r="AA13" s="37"/>
      <c r="AB13" s="37"/>
      <c r="AC13" s="37"/>
      <c r="AD13" s="37"/>
      <c r="AE13" s="1314"/>
      <c r="AF13" s="1314"/>
      <c r="AG13" s="47"/>
      <c r="AH13" s="1316"/>
      <c r="AI13" s="1316"/>
      <c r="AJ13" s="1318"/>
    </row>
    <row r="14" spans="2:36" ht="17.25" customHeight="1" thickBot="1">
      <c r="B14" s="1324"/>
      <c r="C14" s="97"/>
      <c r="D14" s="901"/>
      <c r="E14" s="901"/>
      <c r="F14" s="49"/>
      <c r="G14" s="50"/>
      <c r="H14" s="1326"/>
      <c r="I14" s="1328"/>
      <c r="J14" s="1534"/>
      <c r="K14" s="1330"/>
      <c r="L14" s="1537"/>
      <c r="M14" s="1313"/>
      <c r="N14" s="1334"/>
      <c r="O14" s="918"/>
      <c r="P14" s="54"/>
      <c r="Q14" s="917"/>
      <c r="R14" s="56"/>
      <c r="S14" s="56"/>
      <c r="T14" s="56"/>
      <c r="U14" s="56"/>
      <c r="V14" s="56"/>
      <c r="W14" s="56"/>
      <c r="X14" s="56"/>
      <c r="Y14" s="56"/>
      <c r="Z14" s="56"/>
      <c r="AA14" s="56"/>
      <c r="AB14" s="56"/>
      <c r="AC14" s="56"/>
      <c r="AD14" s="56"/>
      <c r="AE14" s="1315"/>
      <c r="AF14" s="1315"/>
      <c r="AG14" s="58"/>
      <c r="AH14" s="1317"/>
      <c r="AI14" s="1317"/>
      <c r="AJ14" s="1319"/>
    </row>
    <row r="15" spans="2:36" ht="4.5" customHeight="1" thickBot="1">
      <c r="B15" s="1320"/>
      <c r="C15" s="1321"/>
      <c r="D15" s="1321"/>
      <c r="E15" s="1321"/>
      <c r="F15" s="1321"/>
      <c r="G15" s="1321"/>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2"/>
    </row>
    <row r="16" spans="2:36" ht="36" customHeight="1" thickBot="1">
      <c r="B16" s="18" t="s">
        <v>461</v>
      </c>
      <c r="C16" s="19" t="s">
        <v>55</v>
      </c>
      <c r="D16" s="19" t="s">
        <v>462</v>
      </c>
      <c r="E16" s="19" t="s">
        <v>54</v>
      </c>
      <c r="F16" s="19" t="s">
        <v>475</v>
      </c>
      <c r="G16" s="19" t="s">
        <v>476</v>
      </c>
      <c r="H16" s="102" t="s">
        <v>464</v>
      </c>
      <c r="I16" s="104" t="s">
        <v>56</v>
      </c>
      <c r="J16" s="21"/>
      <c r="K16" s="59"/>
      <c r="L16" s="59"/>
      <c r="M16" s="60"/>
      <c r="N16" s="61"/>
      <c r="O16" s="22">
        <f>SUM(O17:O20)</f>
        <v>0</v>
      </c>
      <c r="P16" s="23">
        <f>SUM(P17:P20)</f>
        <v>0</v>
      </c>
      <c r="Q16" s="24">
        <f>SUM(Q17:Q20)</f>
        <v>0</v>
      </c>
      <c r="R16" s="23">
        <f>SUM(R17:R20)</f>
        <v>0</v>
      </c>
      <c r="S16" s="24"/>
      <c r="T16" s="23"/>
      <c r="U16" s="24"/>
      <c r="V16" s="23"/>
      <c r="W16" s="24"/>
      <c r="X16" s="23"/>
      <c r="Y16" s="24"/>
      <c r="Z16" s="23"/>
      <c r="AA16" s="24"/>
      <c r="AB16" s="23"/>
      <c r="AC16" s="24"/>
      <c r="AD16" s="23"/>
      <c r="AE16" s="24">
        <f>AE17</f>
        <v>0</v>
      </c>
      <c r="AF16" s="23">
        <f>AF17</f>
        <v>0</v>
      </c>
      <c r="AG16" s="26">
        <f>SUM(AG17:AG20)</f>
        <v>0</v>
      </c>
      <c r="AH16" s="909"/>
      <c r="AI16" s="909"/>
      <c r="AJ16" s="28"/>
    </row>
    <row r="17" spans="2:36" ht="45">
      <c r="B17" s="1361" t="str">
        <f>+'[1]SICEP'!C105</f>
        <v>FORMULACIÓN E
IMPLEMENTACIÓN DE
ACCIONES QUE PROMUEVAN
LA PREVENCIÓN Y ATENCIÓN A
MUJERES VICTIMAS DE LA
VIOLENCIA</v>
      </c>
      <c r="C17" s="98"/>
      <c r="D17" s="916" t="s">
        <v>937</v>
      </c>
      <c r="E17" s="913"/>
      <c r="F17" s="63"/>
      <c r="G17" s="31"/>
      <c r="H17" s="1363" t="str">
        <f>+'[1]SICEP'!S105</f>
        <v>FORMULAR UNA POLÍTICA  PÚBLICA</v>
      </c>
      <c r="I17" s="1359" t="str">
        <f>+'[1]SICEP'!W105</f>
        <v>POLITICA PUBLICA FORMULADA</v>
      </c>
      <c r="J17" s="915"/>
      <c r="K17" s="1453">
        <f>+'[1]SICEP'!T105</f>
        <v>1</v>
      </c>
      <c r="L17" s="64"/>
      <c r="M17" s="1344"/>
      <c r="N17" s="1354"/>
      <c r="O17" s="65"/>
      <c r="P17" s="38"/>
      <c r="Q17" s="38"/>
      <c r="R17" s="38"/>
      <c r="S17" s="38"/>
      <c r="T17" s="38"/>
      <c r="U17" s="38"/>
      <c r="V17" s="38"/>
      <c r="W17" s="38"/>
      <c r="X17" s="38"/>
      <c r="Y17" s="38"/>
      <c r="Z17" s="38"/>
      <c r="AA17" s="38"/>
      <c r="AB17" s="38"/>
      <c r="AC17" s="38"/>
      <c r="AD17" s="38"/>
      <c r="AE17" s="1314"/>
      <c r="AF17" s="1314"/>
      <c r="AG17" s="66"/>
      <c r="AH17" s="1316"/>
      <c r="AI17" s="1344"/>
      <c r="AJ17" s="1335"/>
    </row>
    <row r="18" spans="2:36" ht="56.25">
      <c r="B18" s="1361"/>
      <c r="C18" s="98"/>
      <c r="D18" s="914" t="s">
        <v>936</v>
      </c>
      <c r="E18" s="913"/>
      <c r="F18" s="63"/>
      <c r="G18" s="31"/>
      <c r="H18" s="1363"/>
      <c r="I18" s="1359"/>
      <c r="J18" s="915" t="e">
        <f>+'[1]SICEP'!X105</f>
        <v>#REF!</v>
      </c>
      <c r="K18" s="1342"/>
      <c r="L18" s="64">
        <f>+'[1]SICEP'!Y105</f>
        <v>1</v>
      </c>
      <c r="M18" s="1344"/>
      <c r="N18" s="1354"/>
      <c r="O18" s="65"/>
      <c r="P18" s="38"/>
      <c r="Q18" s="38"/>
      <c r="R18" s="38"/>
      <c r="S18" s="38"/>
      <c r="T18" s="38"/>
      <c r="U18" s="38"/>
      <c r="V18" s="38"/>
      <c r="W18" s="38"/>
      <c r="X18" s="38"/>
      <c r="Y18" s="38"/>
      <c r="Z18" s="38"/>
      <c r="AA18" s="38"/>
      <c r="AB18" s="38"/>
      <c r="AC18" s="38"/>
      <c r="AD18" s="38"/>
      <c r="AE18" s="1314"/>
      <c r="AF18" s="1314"/>
      <c r="AG18" s="66"/>
      <c r="AH18" s="1316"/>
      <c r="AI18" s="1344"/>
      <c r="AJ18" s="1335"/>
    </row>
    <row r="19" spans="2:36" ht="56.25">
      <c r="B19" s="1361"/>
      <c r="C19" s="98"/>
      <c r="D19" s="932" t="s">
        <v>935</v>
      </c>
      <c r="E19" s="913"/>
      <c r="F19" s="67"/>
      <c r="G19" s="31"/>
      <c r="H19" s="1363"/>
      <c r="I19" s="1359"/>
      <c r="J19" s="912"/>
      <c r="K19" s="1342"/>
      <c r="L19" s="64"/>
      <c r="M19" s="1344"/>
      <c r="N19" s="1354"/>
      <c r="O19" s="65"/>
      <c r="P19" s="38"/>
      <c r="Q19" s="38"/>
      <c r="R19" s="38"/>
      <c r="S19" s="38"/>
      <c r="T19" s="38"/>
      <c r="U19" s="38"/>
      <c r="V19" s="38"/>
      <c r="W19" s="38"/>
      <c r="X19" s="38"/>
      <c r="Y19" s="38"/>
      <c r="Z19" s="38"/>
      <c r="AA19" s="38"/>
      <c r="AB19" s="38"/>
      <c r="AC19" s="38"/>
      <c r="AD19" s="38"/>
      <c r="AE19" s="1314"/>
      <c r="AF19" s="1314"/>
      <c r="AG19" s="68"/>
      <c r="AH19" s="1316"/>
      <c r="AI19" s="1344"/>
      <c r="AJ19" s="1335"/>
    </row>
    <row r="20" spans="2:37" ht="57" thickBot="1">
      <c r="B20" s="1362"/>
      <c r="C20" s="99"/>
      <c r="D20" s="932" t="s">
        <v>934</v>
      </c>
      <c r="E20" s="911"/>
      <c r="F20" s="70"/>
      <c r="G20" s="50"/>
      <c r="H20" s="1364"/>
      <c r="I20" s="1360"/>
      <c r="J20" s="910"/>
      <c r="K20" s="1343"/>
      <c r="L20" s="71"/>
      <c r="M20" s="1345"/>
      <c r="N20" s="1355"/>
      <c r="O20" s="72"/>
      <c r="P20" s="57"/>
      <c r="Q20" s="57"/>
      <c r="R20" s="57"/>
      <c r="S20" s="57"/>
      <c r="T20" s="57"/>
      <c r="U20" s="57"/>
      <c r="V20" s="57"/>
      <c r="W20" s="57"/>
      <c r="X20" s="57"/>
      <c r="Y20" s="57"/>
      <c r="Z20" s="57"/>
      <c r="AA20" s="57"/>
      <c r="AB20" s="57"/>
      <c r="AC20" s="57"/>
      <c r="AD20" s="57"/>
      <c r="AE20" s="1315"/>
      <c r="AF20" s="1315"/>
      <c r="AG20" s="73"/>
      <c r="AH20" s="1317"/>
      <c r="AI20" s="1345"/>
      <c r="AJ20" s="1336"/>
      <c r="AK20" s="903"/>
    </row>
    <row r="21" spans="2:37" ht="4.5" customHeight="1" thickBot="1">
      <c r="B21" s="1320"/>
      <c r="C21" s="1321"/>
      <c r="D21" s="1321"/>
      <c r="E21" s="1321"/>
      <c r="F21" s="1321"/>
      <c r="G21" s="1321"/>
      <c r="H21" s="1321"/>
      <c r="I21" s="1321"/>
      <c r="J21" s="1321"/>
      <c r="K21" s="1321"/>
      <c r="L21" s="1321"/>
      <c r="M21" s="1321"/>
      <c r="N21" s="1321"/>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2"/>
      <c r="AK21" s="903"/>
    </row>
    <row r="23" spans="9:10" ht="11.25">
      <c r="I23" s="899"/>
      <c r="J23" s="899"/>
    </row>
  </sheetData>
  <sheetProtection/>
  <mergeCells count="58">
    <mergeCell ref="O5:AF5"/>
    <mergeCell ref="M6:M7"/>
    <mergeCell ref="J11:J14"/>
    <mergeCell ref="L11:L14"/>
    <mergeCell ref="B2:AJ2"/>
    <mergeCell ref="B3:AJ3"/>
    <mergeCell ref="B4:H4"/>
    <mergeCell ref="I4:T4"/>
    <mergeCell ref="U4:AJ4"/>
    <mergeCell ref="B5:D5"/>
    <mergeCell ref="F5:N5"/>
    <mergeCell ref="K11:K14"/>
    <mergeCell ref="M11:M14"/>
    <mergeCell ref="AG5:AJ5"/>
    <mergeCell ref="B6:B7"/>
    <mergeCell ref="C6:H7"/>
    <mergeCell ref="I6:I7"/>
    <mergeCell ref="J6:J7"/>
    <mergeCell ref="K6:K7"/>
    <mergeCell ref="L6:L7"/>
    <mergeCell ref="AE6:AF6"/>
    <mergeCell ref="AJ11:AJ14"/>
    <mergeCell ref="AH6:AH7"/>
    <mergeCell ref="AI6:AI7"/>
    <mergeCell ref="AJ6:AJ7"/>
    <mergeCell ref="AF11:AF14"/>
    <mergeCell ref="AI11:AI14"/>
    <mergeCell ref="AG6:AG7"/>
    <mergeCell ref="N6:N7"/>
    <mergeCell ref="O6:P6"/>
    <mergeCell ref="Q6:R6"/>
    <mergeCell ref="S6:T6"/>
    <mergeCell ref="U6:V6"/>
    <mergeCell ref="AE11:AE14"/>
    <mergeCell ref="W6:X6"/>
    <mergeCell ref="Y6:Z6"/>
    <mergeCell ref="AA6:AB6"/>
    <mergeCell ref="AC6:AD6"/>
    <mergeCell ref="M17:M20"/>
    <mergeCell ref="C8:H8"/>
    <mergeCell ref="B9:AJ9"/>
    <mergeCell ref="B11:B14"/>
    <mergeCell ref="H11:H14"/>
    <mergeCell ref="I11:I14"/>
    <mergeCell ref="AE17:AE20"/>
    <mergeCell ref="AF17:AF20"/>
    <mergeCell ref="AH17:AH20"/>
    <mergeCell ref="N11:N14"/>
    <mergeCell ref="N17:N20"/>
    <mergeCell ref="AH11:AH14"/>
    <mergeCell ref="AI17:AI20"/>
    <mergeCell ref="AJ17:AJ20"/>
    <mergeCell ref="B21:AJ21"/>
    <mergeCell ref="B15:AJ15"/>
    <mergeCell ref="B17:B20"/>
    <mergeCell ref="H17:H20"/>
    <mergeCell ref="I17:I20"/>
    <mergeCell ref="K17:K20"/>
  </mergeCells>
  <printOptions/>
  <pageMargins left="0.7" right="0.7" top="0.75" bottom="0.75" header="0.3" footer="0.3"/>
  <pageSetup horizontalDpi="200" verticalDpi="200" orientation="landscape" paperSize="5" scale="55" r:id="rId3"/>
  <legacyDrawing r:id="rId2"/>
</worksheet>
</file>

<file path=xl/worksheets/sheet12.xml><?xml version="1.0" encoding="utf-8"?>
<worksheet xmlns="http://schemas.openxmlformats.org/spreadsheetml/2006/main" xmlns:r="http://schemas.openxmlformats.org/officeDocument/2006/relationships">
  <sheetPr>
    <tabColor theme="2" tint="-0.4999699890613556"/>
  </sheetPr>
  <dimension ref="B1:AK32"/>
  <sheetViews>
    <sheetView zoomScalePageLayoutView="0" workbookViewId="0" topLeftCell="A7">
      <pane xSplit="2" ySplit="4" topLeftCell="J25" activePane="bottomRight" state="frozen"/>
      <selection pane="topLeft" activeCell="A7" sqref="A7"/>
      <selection pane="topRight" activeCell="C7" sqref="C7"/>
      <selection pane="bottomLeft" activeCell="A11" sqref="A11"/>
      <selection pane="bottomRight" activeCell="AE29" sqref="AE29:AE32"/>
    </sheetView>
  </sheetViews>
  <sheetFormatPr defaultColWidth="11.421875" defaultRowHeight="15"/>
  <cols>
    <col min="1" max="1" width="4.57421875" style="897" customWidth="1"/>
    <col min="2" max="2" width="30.28125" style="90" customWidth="1"/>
    <col min="3" max="3" width="14.140625" style="90" customWidth="1"/>
    <col min="4" max="4" width="27.7109375" style="897" customWidth="1"/>
    <col min="5" max="5" width="10.00390625" style="897" customWidth="1"/>
    <col min="6" max="7" width="11.421875" style="897" customWidth="1"/>
    <col min="8" max="8" width="19.28125" style="898" customWidth="1"/>
    <col min="9" max="9" width="15.7109375" style="898" customWidth="1"/>
    <col min="10" max="10" width="4.8515625" style="898" customWidth="1"/>
    <col min="11" max="12" width="5.7109375" style="897" customWidth="1"/>
    <col min="13" max="13" width="6.57421875" style="897" customWidth="1"/>
    <col min="14" max="14" width="6.140625" style="897" customWidth="1"/>
    <col min="15" max="18" width="5.00390625" style="897" customWidth="1"/>
    <col min="19" max="19" width="6.7109375" style="897" customWidth="1"/>
    <col min="20" max="32" width="5.00390625" style="897" customWidth="1"/>
    <col min="33" max="33" width="5.140625" style="90" customWidth="1"/>
    <col min="34" max="34" width="5.421875" style="897" customWidth="1"/>
    <col min="35" max="35" width="4.8515625" style="897" customWidth="1"/>
    <col min="36" max="36" width="7.140625" style="897" customWidth="1"/>
    <col min="37" max="16384" width="11.421875" style="897"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668</v>
      </c>
      <c r="C4" s="1381"/>
      <c r="D4" s="1381"/>
      <c r="E4" s="1381"/>
      <c r="F4" s="1381"/>
      <c r="G4" s="1381"/>
      <c r="H4" s="1382"/>
      <c r="I4" s="1385" t="s">
        <v>1251</v>
      </c>
      <c r="J4" s="1386"/>
      <c r="K4" s="1386"/>
      <c r="L4" s="1386"/>
      <c r="M4" s="1386"/>
      <c r="N4" s="1386"/>
      <c r="O4" s="1386"/>
      <c r="P4" s="1386"/>
      <c r="Q4" s="1386"/>
      <c r="R4" s="1386"/>
      <c r="S4" s="1386"/>
      <c r="T4" s="1387"/>
      <c r="U4" s="1385" t="s">
        <v>672</v>
      </c>
      <c r="V4" s="1388"/>
      <c r="W4" s="1388"/>
      <c r="X4" s="1388"/>
      <c r="Y4" s="1388"/>
      <c r="Z4" s="1388"/>
      <c r="AA4" s="1388"/>
      <c r="AB4" s="1388"/>
      <c r="AC4" s="1388"/>
      <c r="AD4" s="1388"/>
      <c r="AE4" s="1388"/>
      <c r="AF4" s="1388"/>
      <c r="AG4" s="1388"/>
      <c r="AH4" s="1388"/>
      <c r="AI4" s="1388"/>
      <c r="AJ4" s="1389"/>
    </row>
    <row r="5" spans="2:36" ht="54" customHeight="1" thickBot="1">
      <c r="B5" s="1413" t="s">
        <v>932</v>
      </c>
      <c r="C5" s="1414"/>
      <c r="D5" s="1415"/>
      <c r="E5" s="5"/>
      <c r="F5" s="1416" t="s">
        <v>931</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76.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78" customHeight="1" thickBot="1">
      <c r="B8" s="8" t="s">
        <v>671</v>
      </c>
      <c r="C8" s="1401" t="str">
        <f>+'[1]SICEP'!L107</f>
        <v>IMPLEMENTAR Y SOSTENENER EL DESARROLLO DE 6 PROGRAMAS DIRIGIDOS A MEJORAR LA CALIDAD DE VIDA DE POBLACION </v>
      </c>
      <c r="D8" s="1402"/>
      <c r="E8" s="1402"/>
      <c r="F8" s="1402"/>
      <c r="G8" s="1402"/>
      <c r="H8" s="1402"/>
      <c r="I8" s="100" t="str">
        <f>+'[1]SICEP'!P107</f>
        <v>No  PROGRAMAS </v>
      </c>
      <c r="J8" s="9"/>
      <c r="K8" s="933">
        <v>6</v>
      </c>
      <c r="L8" s="10"/>
      <c r="M8" s="11"/>
      <c r="N8" s="101"/>
      <c r="O8" s="12">
        <f aca="true" t="shared" si="0" ref="O8:AA8">O10+O16+O22</f>
        <v>0</v>
      </c>
      <c r="P8" s="13">
        <f t="shared" si="0"/>
        <v>0</v>
      </c>
      <c r="Q8" s="13">
        <f t="shared" si="0"/>
        <v>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t="s">
        <v>674</v>
      </c>
      <c r="AC8" s="13">
        <f>AC10+AC16+AC22</f>
        <v>0</v>
      </c>
      <c r="AD8" s="13">
        <f>AD10+AD16+AD22</f>
        <v>0</v>
      </c>
      <c r="AE8" s="13">
        <f>+AE10+AE16+AE22</f>
        <v>10000</v>
      </c>
      <c r="AF8" s="14">
        <f>AF10+AF16+AF22</f>
        <v>0</v>
      </c>
      <c r="AG8" s="15" t="e">
        <f>AG10+AG16+#REF!</f>
        <v>#REF!</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44.25" customHeight="1" thickBot="1">
      <c r="B10" s="18" t="s">
        <v>461</v>
      </c>
      <c r="C10" s="19" t="s">
        <v>55</v>
      </c>
      <c r="D10" s="878" t="s">
        <v>462</v>
      </c>
      <c r="E10" s="19" t="s">
        <v>474</v>
      </c>
      <c r="F10" s="19" t="s">
        <v>475</v>
      </c>
      <c r="G10" s="19" t="s">
        <v>476</v>
      </c>
      <c r="H10" s="102" t="s">
        <v>463</v>
      </c>
      <c r="I10" s="104" t="s">
        <v>56</v>
      </c>
      <c r="J10" s="105"/>
      <c r="K10" s="105"/>
      <c r="L10" s="105"/>
      <c r="M10" s="105"/>
      <c r="N10" s="106"/>
      <c r="O10" s="22">
        <f>SUM(O11:O14)</f>
        <v>0</v>
      </c>
      <c r="P10" s="23">
        <f>SUM(P11:P14)</f>
        <v>0</v>
      </c>
      <c r="Q10" s="24">
        <f>SUM(Q11:Q14)</f>
        <v>0</v>
      </c>
      <c r="R10" s="23">
        <f>SUM(R11:R14)</f>
        <v>0</v>
      </c>
      <c r="S10" s="24"/>
      <c r="T10" s="23"/>
      <c r="U10" s="24"/>
      <c r="V10" s="23"/>
      <c r="W10" s="24"/>
      <c r="X10" s="23"/>
      <c r="Y10" s="24"/>
      <c r="Z10" s="23"/>
      <c r="AA10" s="24"/>
      <c r="AB10" s="23"/>
      <c r="AC10" s="24"/>
      <c r="AD10" s="23"/>
      <c r="AE10" s="25">
        <f>O10+Q10</f>
        <v>0</v>
      </c>
      <c r="AF10" s="23">
        <f>AF11</f>
        <v>0</v>
      </c>
      <c r="AG10" s="26">
        <f>SUM(AG11:AG14)</f>
        <v>0</v>
      </c>
      <c r="AH10" s="909"/>
      <c r="AI10" s="909"/>
      <c r="AJ10" s="28"/>
    </row>
    <row r="11" spans="2:36" ht="21" customHeight="1">
      <c r="B11" s="1323" t="str">
        <f>+'[1]SICEP'!C109</f>
        <v>DESARROLLAR Y/O
COFINANCIAR ACCIONES DE
ATENCIÓN INTEGRAL A LA
POBLACIÓN ADULTO MAYOR
DEL MUNICIPIO</v>
      </c>
      <c r="C11" s="95"/>
      <c r="D11" s="1036"/>
      <c r="E11" s="908"/>
      <c r="F11" s="30"/>
      <c r="G11" s="31"/>
      <c r="H11" s="1399"/>
      <c r="I11" s="1350"/>
      <c r="J11" s="904"/>
      <c r="K11" s="1365"/>
      <c r="L11" s="103"/>
      <c r="M11" s="1351"/>
      <c r="N11" s="1398"/>
      <c r="O11" s="920"/>
      <c r="P11" s="34"/>
      <c r="Q11" s="925"/>
      <c r="R11" s="36"/>
      <c r="S11" s="36"/>
      <c r="T11" s="36"/>
      <c r="U11" s="36"/>
      <c r="V11" s="36"/>
      <c r="W11" s="36"/>
      <c r="X11" s="36"/>
      <c r="Y11" s="36"/>
      <c r="Z11" s="36"/>
      <c r="AA11" s="36"/>
      <c r="AB11" s="36"/>
      <c r="AC11" s="37"/>
      <c r="AD11" s="37"/>
      <c r="AE11" s="1314">
        <v>61301.37</v>
      </c>
      <c r="AF11" s="1314"/>
      <c r="AG11" s="39"/>
      <c r="AH11" s="1316"/>
      <c r="AI11" s="1316"/>
      <c r="AJ11" s="1318"/>
    </row>
    <row r="12" spans="2:36" ht="21" customHeight="1">
      <c r="B12" s="1337"/>
      <c r="C12" s="96" t="s">
        <v>1246</v>
      </c>
      <c r="D12" s="953"/>
      <c r="E12" s="905"/>
      <c r="F12" s="41"/>
      <c r="G12" s="31"/>
      <c r="H12" s="1338"/>
      <c r="I12" s="1350"/>
      <c r="J12" s="924"/>
      <c r="K12" s="1365"/>
      <c r="L12" s="923"/>
      <c r="M12" s="1351"/>
      <c r="N12" s="1398"/>
      <c r="O12" s="922"/>
      <c r="P12" s="34"/>
      <c r="Q12" s="921"/>
      <c r="R12" s="37"/>
      <c r="S12" s="37"/>
      <c r="T12" s="37"/>
      <c r="U12" s="37"/>
      <c r="V12" s="37"/>
      <c r="W12" s="37"/>
      <c r="X12" s="37"/>
      <c r="Y12" s="37"/>
      <c r="Z12" s="37"/>
      <c r="AA12" s="37"/>
      <c r="AB12" s="37"/>
      <c r="AC12" s="37"/>
      <c r="AD12" s="37"/>
      <c r="AE12" s="1314"/>
      <c r="AF12" s="1314"/>
      <c r="AG12" s="39"/>
      <c r="AH12" s="1316"/>
      <c r="AI12" s="1316"/>
      <c r="AJ12" s="1318"/>
    </row>
    <row r="13" spans="2:36" ht="21" customHeight="1">
      <c r="B13" s="1337"/>
      <c r="C13" s="96"/>
      <c r="D13" s="905" t="s">
        <v>1284</v>
      </c>
      <c r="E13" s="905"/>
      <c r="F13" s="45"/>
      <c r="G13" s="31"/>
      <c r="H13" s="1338"/>
      <c r="I13" s="1350"/>
      <c r="J13" s="904"/>
      <c r="K13" s="1365"/>
      <c r="L13" s="32"/>
      <c r="M13" s="1351"/>
      <c r="N13" s="1398"/>
      <c r="O13" s="920"/>
      <c r="P13" s="34"/>
      <c r="Q13" s="919"/>
      <c r="R13" s="37"/>
      <c r="S13" s="37"/>
      <c r="T13" s="37"/>
      <c r="U13" s="37"/>
      <c r="V13" s="37"/>
      <c r="W13" s="37"/>
      <c r="X13" s="37"/>
      <c r="Y13" s="37"/>
      <c r="Z13" s="37"/>
      <c r="AA13" s="37"/>
      <c r="AB13" s="37"/>
      <c r="AC13" s="37"/>
      <c r="AD13" s="37"/>
      <c r="AE13" s="1314"/>
      <c r="AF13" s="1314"/>
      <c r="AG13" s="47"/>
      <c r="AH13" s="1316"/>
      <c r="AI13" s="1316"/>
      <c r="AJ13" s="1318"/>
    </row>
    <row r="14" spans="2:36" ht="21" customHeight="1" thickBot="1">
      <c r="B14" s="1324"/>
      <c r="C14" s="97"/>
      <c r="D14" s="901"/>
      <c r="E14" s="901"/>
      <c r="F14" s="49"/>
      <c r="G14" s="50"/>
      <c r="H14" s="1326"/>
      <c r="I14" s="1328"/>
      <c r="J14" s="900"/>
      <c r="K14" s="1330"/>
      <c r="L14" s="52"/>
      <c r="M14" s="1313"/>
      <c r="N14" s="1334"/>
      <c r="O14" s="918"/>
      <c r="P14" s="54"/>
      <c r="Q14" s="917"/>
      <c r="R14" s="56"/>
      <c r="S14" s="56"/>
      <c r="T14" s="56"/>
      <c r="U14" s="56"/>
      <c r="V14" s="56"/>
      <c r="W14" s="56"/>
      <c r="X14" s="56"/>
      <c r="Y14" s="56"/>
      <c r="Z14" s="56"/>
      <c r="AA14" s="56"/>
      <c r="AB14" s="56"/>
      <c r="AC14" s="56"/>
      <c r="AD14" s="56"/>
      <c r="AE14" s="1315"/>
      <c r="AF14" s="1315"/>
      <c r="AG14" s="58"/>
      <c r="AH14" s="1317"/>
      <c r="AI14" s="1317"/>
      <c r="AJ14" s="1319"/>
    </row>
    <row r="15" spans="2:36" ht="18" customHeight="1" thickBot="1">
      <c r="B15" s="1320"/>
      <c r="C15" s="1321"/>
      <c r="D15" s="1321"/>
      <c r="E15" s="1321"/>
      <c r="F15" s="1321"/>
      <c r="G15" s="1321"/>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2"/>
    </row>
    <row r="16" spans="2:36" ht="44.25" customHeight="1" thickBot="1">
      <c r="B16" s="18" t="s">
        <v>461</v>
      </c>
      <c r="C16" s="19" t="s">
        <v>55</v>
      </c>
      <c r="D16" s="19" t="s">
        <v>462</v>
      </c>
      <c r="E16" s="19" t="s">
        <v>54</v>
      </c>
      <c r="F16" s="19" t="s">
        <v>475</v>
      </c>
      <c r="G16" s="19" t="s">
        <v>476</v>
      </c>
      <c r="H16" s="102" t="s">
        <v>464</v>
      </c>
      <c r="I16" s="104" t="s">
        <v>56</v>
      </c>
      <c r="J16" s="21"/>
      <c r="K16" s="59"/>
      <c r="L16" s="59"/>
      <c r="M16" s="60"/>
      <c r="N16" s="61"/>
      <c r="O16" s="22">
        <f>SUM(O17:O20)</f>
        <v>0</v>
      </c>
      <c r="P16" s="23">
        <f>SUM(P17:P20)</f>
        <v>0</v>
      </c>
      <c r="Q16" s="24">
        <f>SUM(Q17:Q20)</f>
        <v>0</v>
      </c>
      <c r="R16" s="23">
        <f>SUM(R17:R20)</f>
        <v>0</v>
      </c>
      <c r="S16" s="24"/>
      <c r="T16" s="23"/>
      <c r="U16" s="24"/>
      <c r="V16" s="23"/>
      <c r="W16" s="24"/>
      <c r="X16" s="23"/>
      <c r="Y16" s="24"/>
      <c r="Z16" s="23"/>
      <c r="AA16" s="24"/>
      <c r="AB16" s="23"/>
      <c r="AC16" s="24"/>
      <c r="AD16" s="23"/>
      <c r="AE16" s="24">
        <f>AE17</f>
        <v>10000</v>
      </c>
      <c r="AF16" s="23">
        <f>AF17</f>
        <v>0</v>
      </c>
      <c r="AG16" s="26">
        <f>SUM(AG17:AG20)</f>
        <v>0</v>
      </c>
      <c r="AH16" s="909"/>
      <c r="AI16" s="909"/>
      <c r="AJ16" s="28"/>
    </row>
    <row r="17" spans="2:36" ht="21.75" customHeight="1">
      <c r="B17" s="1361" t="str">
        <f>+'[1]SICEP'!C110</f>
        <v>FORTALECER UN BANCO DE
AYUDAS TÉCNICAS PARA LA
POBLACIÓN EN CONDICIONES
DE DISCAPACIDAD</v>
      </c>
      <c r="C17" s="98"/>
      <c r="D17" s="916" t="s">
        <v>1245</v>
      </c>
      <c r="E17" s="913"/>
      <c r="F17" s="63"/>
      <c r="G17" s="31"/>
      <c r="H17" s="1363"/>
      <c r="I17" s="1359"/>
      <c r="J17" s="915"/>
      <c r="K17" s="1453"/>
      <c r="L17" s="64"/>
      <c r="M17" s="1344"/>
      <c r="N17" s="1354"/>
      <c r="O17" s="65"/>
      <c r="P17" s="38"/>
      <c r="Q17" s="38"/>
      <c r="R17" s="38"/>
      <c r="S17" s="38"/>
      <c r="T17" s="38"/>
      <c r="U17" s="38"/>
      <c r="V17" s="38"/>
      <c r="W17" s="38"/>
      <c r="X17" s="38"/>
      <c r="Y17" s="38"/>
      <c r="Z17" s="38"/>
      <c r="AA17" s="38"/>
      <c r="AB17" s="38"/>
      <c r="AC17" s="38"/>
      <c r="AD17" s="38"/>
      <c r="AE17" s="1314">
        <v>10000</v>
      </c>
      <c r="AF17" s="1314"/>
      <c r="AG17" s="66"/>
      <c r="AH17" s="1316"/>
      <c r="AI17" s="1344"/>
      <c r="AJ17" s="1335"/>
    </row>
    <row r="18" spans="2:36" ht="21.75" customHeight="1">
      <c r="B18" s="1361"/>
      <c r="C18" s="96" t="s">
        <v>1248</v>
      </c>
      <c r="D18" s="914" t="s">
        <v>1244</v>
      </c>
      <c r="E18" s="913"/>
      <c r="F18" s="63"/>
      <c r="G18" s="31"/>
      <c r="H18" s="1363"/>
      <c r="I18" s="1359"/>
      <c r="J18" s="915"/>
      <c r="K18" s="1342"/>
      <c r="L18" s="64"/>
      <c r="M18" s="1344"/>
      <c r="N18" s="1354"/>
      <c r="O18" s="65"/>
      <c r="P18" s="38"/>
      <c r="Q18" s="38"/>
      <c r="R18" s="38"/>
      <c r="S18" s="38"/>
      <c r="T18" s="38"/>
      <c r="U18" s="38"/>
      <c r="V18" s="38"/>
      <c r="W18" s="38"/>
      <c r="X18" s="38"/>
      <c r="Y18" s="38"/>
      <c r="Z18" s="38"/>
      <c r="AA18" s="38"/>
      <c r="AB18" s="38"/>
      <c r="AC18" s="38"/>
      <c r="AD18" s="38"/>
      <c r="AE18" s="1314"/>
      <c r="AF18" s="1314"/>
      <c r="AG18" s="66"/>
      <c r="AH18" s="1316"/>
      <c r="AI18" s="1344"/>
      <c r="AJ18" s="1335"/>
    </row>
    <row r="19" spans="2:36" ht="21.75" customHeight="1">
      <c r="B19" s="1361"/>
      <c r="C19" s="98"/>
      <c r="D19" s="932" t="s">
        <v>1243</v>
      </c>
      <c r="E19" s="913"/>
      <c r="F19" s="67"/>
      <c r="G19" s="31"/>
      <c r="H19" s="1363"/>
      <c r="I19" s="1359"/>
      <c r="J19" s="912"/>
      <c r="K19" s="1342"/>
      <c r="L19" s="64"/>
      <c r="M19" s="1344"/>
      <c r="N19" s="1354"/>
      <c r="O19" s="65"/>
      <c r="P19" s="38"/>
      <c r="Q19" s="38"/>
      <c r="R19" s="38"/>
      <c r="S19" s="38"/>
      <c r="T19" s="38"/>
      <c r="U19" s="38"/>
      <c r="V19" s="38"/>
      <c r="W19" s="38"/>
      <c r="X19" s="38"/>
      <c r="Y19" s="38"/>
      <c r="Z19" s="38"/>
      <c r="AA19" s="38"/>
      <c r="AB19" s="38"/>
      <c r="AC19" s="38"/>
      <c r="AD19" s="38"/>
      <c r="AE19" s="1314"/>
      <c r="AF19" s="1314"/>
      <c r="AG19" s="68"/>
      <c r="AH19" s="1316"/>
      <c r="AI19" s="1344"/>
      <c r="AJ19" s="1335"/>
    </row>
    <row r="20" spans="2:37" ht="21.75" customHeight="1" thickBot="1">
      <c r="B20" s="1362"/>
      <c r="C20" s="99"/>
      <c r="D20" s="932"/>
      <c r="E20" s="911"/>
      <c r="F20" s="70"/>
      <c r="G20" s="50"/>
      <c r="H20" s="1364"/>
      <c r="I20" s="1360"/>
      <c r="J20" s="910"/>
      <c r="K20" s="1343"/>
      <c r="L20" s="71"/>
      <c r="M20" s="1345"/>
      <c r="N20" s="1355"/>
      <c r="O20" s="72"/>
      <c r="P20" s="57"/>
      <c r="Q20" s="57"/>
      <c r="R20" s="57"/>
      <c r="S20" s="57"/>
      <c r="T20" s="57"/>
      <c r="U20" s="57"/>
      <c r="V20" s="57"/>
      <c r="W20" s="57"/>
      <c r="X20" s="57"/>
      <c r="Y20" s="57"/>
      <c r="Z20" s="57"/>
      <c r="AA20" s="57"/>
      <c r="AB20" s="57"/>
      <c r="AC20" s="57"/>
      <c r="AD20" s="57"/>
      <c r="AE20" s="1315"/>
      <c r="AF20" s="1315"/>
      <c r="AG20" s="73"/>
      <c r="AH20" s="1317"/>
      <c r="AI20" s="1345"/>
      <c r="AJ20" s="1336"/>
      <c r="AK20" s="903"/>
    </row>
    <row r="21" spans="2:37" ht="22.5" customHeight="1" thickBot="1">
      <c r="B21" s="1320"/>
      <c r="C21" s="1321"/>
      <c r="D21" s="1321"/>
      <c r="E21" s="1321"/>
      <c r="F21" s="1321"/>
      <c r="G21" s="1321"/>
      <c r="H21" s="1321"/>
      <c r="I21" s="1321"/>
      <c r="J21" s="1321"/>
      <c r="K21" s="1321"/>
      <c r="L21" s="1321"/>
      <c r="M21" s="1321"/>
      <c r="N21" s="1321"/>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2"/>
      <c r="AK21" s="903"/>
    </row>
    <row r="22" spans="2:36" ht="44.25" customHeight="1" thickBot="1">
      <c r="B22" s="18" t="s">
        <v>461</v>
      </c>
      <c r="C22" s="19" t="s">
        <v>55</v>
      </c>
      <c r="D22" s="19" t="s">
        <v>462</v>
      </c>
      <c r="E22" s="19" t="s">
        <v>474</v>
      </c>
      <c r="F22" s="19" t="s">
        <v>475</v>
      </c>
      <c r="G22" s="19" t="s">
        <v>476</v>
      </c>
      <c r="H22" s="102" t="s">
        <v>463</v>
      </c>
      <c r="I22" s="104" t="s">
        <v>56</v>
      </c>
      <c r="J22" s="105"/>
      <c r="K22" s="105"/>
      <c r="L22" s="105"/>
      <c r="M22" s="105"/>
      <c r="N22" s="106"/>
      <c r="O22" s="22">
        <f>SUM(O23:O26)</f>
        <v>0</v>
      </c>
      <c r="P22" s="23">
        <f>SUM(P23:P26)</f>
        <v>0</v>
      </c>
      <c r="Q22" s="24">
        <f>SUM(Q23:Q26)</f>
        <v>0</v>
      </c>
      <c r="R22" s="23">
        <f>SUM(R23:R26)</f>
        <v>0</v>
      </c>
      <c r="S22" s="24"/>
      <c r="T22" s="23"/>
      <c r="U22" s="24"/>
      <c r="V22" s="23"/>
      <c r="W22" s="24"/>
      <c r="X22" s="23"/>
      <c r="Y22" s="24"/>
      <c r="Z22" s="23"/>
      <c r="AA22" s="24"/>
      <c r="AB22" s="23"/>
      <c r="AC22" s="24"/>
      <c r="AD22" s="23"/>
      <c r="AE22" s="25">
        <f>O22+Q22</f>
        <v>0</v>
      </c>
      <c r="AF22" s="23">
        <f>AF23</f>
        <v>0</v>
      </c>
      <c r="AG22" s="26">
        <f>SUM(AG23:AG26)</f>
        <v>0</v>
      </c>
      <c r="AH22" s="909"/>
      <c r="AI22" s="909"/>
      <c r="AJ22" s="28"/>
    </row>
    <row r="23" spans="2:36" ht="19.5" customHeight="1">
      <c r="B23" s="1323" t="str">
        <f>+'[1]SICEP'!C111</f>
        <v>APOYAR LAS ACCIONES
BRINDADAS A TRAVÉS DEL
CENTRO DE VIDA SENSORIAL</v>
      </c>
      <c r="C23" s="95"/>
      <c r="D23" s="906"/>
      <c r="E23" s="908"/>
      <c r="F23" s="30"/>
      <c r="G23" s="31"/>
      <c r="H23" s="1399"/>
      <c r="I23" s="1350"/>
      <c r="J23" s="904"/>
      <c r="K23" s="1365"/>
      <c r="L23" s="103"/>
      <c r="M23" s="1351"/>
      <c r="N23" s="1398"/>
      <c r="O23" s="920"/>
      <c r="P23" s="34"/>
      <c r="Q23" s="925"/>
      <c r="R23" s="36"/>
      <c r="S23" s="36">
        <v>10000</v>
      </c>
      <c r="T23" s="36"/>
      <c r="U23" s="36"/>
      <c r="V23" s="36"/>
      <c r="W23" s="36"/>
      <c r="X23" s="36"/>
      <c r="Y23" s="36"/>
      <c r="Z23" s="36"/>
      <c r="AA23" s="36"/>
      <c r="AB23" s="36"/>
      <c r="AC23" s="37"/>
      <c r="AD23" s="37"/>
      <c r="AE23" s="1314"/>
      <c r="AF23" s="1314"/>
      <c r="AG23" s="39"/>
      <c r="AH23" s="1316"/>
      <c r="AI23" s="1316"/>
      <c r="AJ23" s="1318"/>
    </row>
    <row r="24" spans="2:36" ht="19.5" customHeight="1">
      <c r="B24" s="1337"/>
      <c r="C24" s="96" t="s">
        <v>1249</v>
      </c>
      <c r="D24" s="931"/>
      <c r="E24" s="905"/>
      <c r="F24" s="41"/>
      <c r="G24" s="31"/>
      <c r="H24" s="1338"/>
      <c r="I24" s="1350"/>
      <c r="J24" s="924"/>
      <c r="K24" s="1365"/>
      <c r="L24" s="923"/>
      <c r="M24" s="1351"/>
      <c r="N24" s="1398"/>
      <c r="O24" s="922"/>
      <c r="P24" s="34"/>
      <c r="Q24" s="921"/>
      <c r="R24" s="37"/>
      <c r="S24" s="37"/>
      <c r="T24" s="37"/>
      <c r="U24" s="37"/>
      <c r="V24" s="37"/>
      <c r="W24" s="37"/>
      <c r="X24" s="37"/>
      <c r="Y24" s="37"/>
      <c r="Z24" s="37"/>
      <c r="AA24" s="37"/>
      <c r="AB24" s="37"/>
      <c r="AC24" s="37"/>
      <c r="AD24" s="37"/>
      <c r="AE24" s="1314"/>
      <c r="AF24" s="1314"/>
      <c r="AG24" s="39"/>
      <c r="AH24" s="1316"/>
      <c r="AI24" s="1316"/>
      <c r="AJ24" s="1318"/>
    </row>
    <row r="25" spans="2:36" ht="19.5" customHeight="1">
      <c r="B25" s="1337"/>
      <c r="C25" s="96"/>
      <c r="D25" s="905"/>
      <c r="E25" s="905"/>
      <c r="F25" s="45"/>
      <c r="G25" s="31"/>
      <c r="H25" s="1338"/>
      <c r="I25" s="1350"/>
      <c r="J25" s="904"/>
      <c r="K25" s="1365"/>
      <c r="L25" s="32"/>
      <c r="M25" s="1351"/>
      <c r="N25" s="1398"/>
      <c r="O25" s="920"/>
      <c r="P25" s="34"/>
      <c r="Q25" s="919"/>
      <c r="R25" s="37"/>
      <c r="S25" s="37"/>
      <c r="T25" s="37"/>
      <c r="U25" s="37"/>
      <c r="V25" s="37"/>
      <c r="W25" s="37"/>
      <c r="X25" s="37"/>
      <c r="Y25" s="37"/>
      <c r="Z25" s="37"/>
      <c r="AA25" s="37"/>
      <c r="AB25" s="37"/>
      <c r="AC25" s="37"/>
      <c r="AD25" s="37"/>
      <c r="AE25" s="1314"/>
      <c r="AF25" s="1314"/>
      <c r="AG25" s="47"/>
      <c r="AH25" s="1316"/>
      <c r="AI25" s="1316"/>
      <c r="AJ25" s="1318"/>
    </row>
    <row r="26" spans="2:36" ht="19.5" customHeight="1" thickBot="1">
      <c r="B26" s="1324"/>
      <c r="C26" s="97"/>
      <c r="D26" s="901"/>
      <c r="E26" s="901"/>
      <c r="F26" s="49"/>
      <c r="G26" s="50"/>
      <c r="H26" s="1326"/>
      <c r="I26" s="1328"/>
      <c r="J26" s="900"/>
      <c r="K26" s="1330"/>
      <c r="L26" s="52"/>
      <c r="M26" s="1313"/>
      <c r="N26" s="1334"/>
      <c r="O26" s="918"/>
      <c r="P26" s="54"/>
      <c r="Q26" s="917"/>
      <c r="R26" s="56"/>
      <c r="S26" s="56"/>
      <c r="T26" s="56"/>
      <c r="U26" s="56"/>
      <c r="V26" s="56"/>
      <c r="W26" s="56"/>
      <c r="X26" s="56"/>
      <c r="Y26" s="56"/>
      <c r="Z26" s="56"/>
      <c r="AA26" s="56"/>
      <c r="AB26" s="56"/>
      <c r="AC26" s="56"/>
      <c r="AD26" s="56"/>
      <c r="AE26" s="1315"/>
      <c r="AF26" s="1315"/>
      <c r="AG26" s="58"/>
      <c r="AH26" s="1317"/>
      <c r="AI26" s="1317"/>
      <c r="AJ26" s="1319"/>
    </row>
    <row r="27" spans="2:36" ht="4.5" customHeight="1" thickBot="1">
      <c r="B27" s="1320"/>
      <c r="C27" s="1321"/>
      <c r="D27" s="1321"/>
      <c r="E27" s="1321"/>
      <c r="F27" s="1321"/>
      <c r="G27" s="1321"/>
      <c r="H27" s="1321"/>
      <c r="I27" s="1321"/>
      <c r="J27" s="1321"/>
      <c r="K27" s="1321"/>
      <c r="L27" s="1321"/>
      <c r="M27" s="1321"/>
      <c r="N27" s="1321"/>
      <c r="O27" s="1321"/>
      <c r="P27" s="1321"/>
      <c r="Q27" s="1321"/>
      <c r="R27" s="1321"/>
      <c r="S27" s="1321"/>
      <c r="T27" s="1321"/>
      <c r="U27" s="1321"/>
      <c r="V27" s="1321"/>
      <c r="W27" s="1321"/>
      <c r="X27" s="1321"/>
      <c r="Y27" s="1321"/>
      <c r="Z27" s="1321"/>
      <c r="AA27" s="1321"/>
      <c r="AB27" s="1321"/>
      <c r="AC27" s="1321"/>
      <c r="AD27" s="1321"/>
      <c r="AE27" s="1321"/>
      <c r="AF27" s="1321"/>
      <c r="AG27" s="1321"/>
      <c r="AH27" s="1321"/>
      <c r="AI27" s="1321"/>
      <c r="AJ27" s="1322"/>
    </row>
    <row r="28" spans="2:36" ht="34.5" thickBot="1">
      <c r="B28" s="18" t="s">
        <v>461</v>
      </c>
      <c r="C28" s="19" t="s">
        <v>55</v>
      </c>
      <c r="D28" s="19" t="s">
        <v>462</v>
      </c>
      <c r="E28" s="19" t="s">
        <v>474</v>
      </c>
      <c r="F28" s="19" t="s">
        <v>475</v>
      </c>
      <c r="G28" s="19" t="s">
        <v>476</v>
      </c>
      <c r="H28" s="102" t="s">
        <v>463</v>
      </c>
      <c r="I28" s="104" t="s">
        <v>56</v>
      </c>
      <c r="J28" s="105"/>
      <c r="K28" s="105"/>
      <c r="L28" s="105"/>
      <c r="M28" s="105"/>
      <c r="N28" s="106"/>
      <c r="O28" s="22">
        <f>SUM(O29:O32)</f>
        <v>0</v>
      </c>
      <c r="P28" s="23">
        <f>SUM(P29:P32)</f>
        <v>0</v>
      </c>
      <c r="Q28" s="24">
        <f>SUM(Q29:Q32)</f>
        <v>0</v>
      </c>
      <c r="R28" s="23">
        <f>SUM(R29:R32)</f>
        <v>0</v>
      </c>
      <c r="S28" s="24"/>
      <c r="T28" s="23"/>
      <c r="U28" s="24"/>
      <c r="V28" s="23"/>
      <c r="W28" s="24"/>
      <c r="X28" s="23"/>
      <c r="Y28" s="24"/>
      <c r="Z28" s="23"/>
      <c r="AA28" s="24"/>
      <c r="AB28" s="23"/>
      <c r="AC28" s="24"/>
      <c r="AD28" s="23"/>
      <c r="AE28" s="25">
        <f>O28+Q28</f>
        <v>0</v>
      </c>
      <c r="AF28" s="23">
        <f>AF29</f>
        <v>0</v>
      </c>
      <c r="AG28" s="26">
        <f>SUM(AG29:AG32)</f>
        <v>0</v>
      </c>
      <c r="AH28" s="909"/>
      <c r="AI28" s="909"/>
      <c r="AJ28" s="28"/>
    </row>
    <row r="29" spans="2:36" ht="11.25">
      <c r="B29" s="1323" t="s">
        <v>1247</v>
      </c>
      <c r="C29" s="95"/>
      <c r="D29" s="1003"/>
      <c r="E29" s="908"/>
      <c r="F29" s="30"/>
      <c r="G29" s="31"/>
      <c r="H29" s="1399"/>
      <c r="I29" s="1350"/>
      <c r="J29" s="904"/>
      <c r="K29" s="1365"/>
      <c r="L29" s="103"/>
      <c r="M29" s="1351"/>
      <c r="N29" s="1398"/>
      <c r="O29" s="920"/>
      <c r="P29" s="34"/>
      <c r="Q29" s="925"/>
      <c r="R29" s="36"/>
      <c r="S29" s="36">
        <v>500</v>
      </c>
      <c r="T29" s="36"/>
      <c r="U29" s="36"/>
      <c r="V29" s="36"/>
      <c r="W29" s="36"/>
      <c r="X29" s="36"/>
      <c r="Y29" s="36"/>
      <c r="Z29" s="36"/>
      <c r="AA29" s="36"/>
      <c r="AB29" s="36"/>
      <c r="AC29" s="37"/>
      <c r="AD29" s="37"/>
      <c r="AE29" s="1314">
        <v>5000</v>
      </c>
      <c r="AF29" s="1314"/>
      <c r="AG29" s="39"/>
      <c r="AH29" s="1316"/>
      <c r="AI29" s="1316"/>
      <c r="AJ29" s="1318"/>
    </row>
    <row r="30" spans="2:36" ht="11.25">
      <c r="B30" s="1337"/>
      <c r="C30" s="96" t="s">
        <v>1250</v>
      </c>
      <c r="D30" s="931"/>
      <c r="E30" s="905"/>
      <c r="F30" s="41"/>
      <c r="G30" s="31"/>
      <c r="H30" s="1338"/>
      <c r="I30" s="1350"/>
      <c r="J30" s="924"/>
      <c r="K30" s="1365"/>
      <c r="L30" s="923"/>
      <c r="M30" s="1351"/>
      <c r="N30" s="1398"/>
      <c r="O30" s="922"/>
      <c r="P30" s="34"/>
      <c r="Q30" s="921"/>
      <c r="R30" s="37"/>
      <c r="S30" s="37"/>
      <c r="T30" s="37"/>
      <c r="U30" s="37"/>
      <c r="V30" s="37"/>
      <c r="W30" s="37"/>
      <c r="X30" s="37"/>
      <c r="Y30" s="37"/>
      <c r="Z30" s="37"/>
      <c r="AA30" s="37"/>
      <c r="AB30" s="37"/>
      <c r="AC30" s="37"/>
      <c r="AD30" s="37"/>
      <c r="AE30" s="1314"/>
      <c r="AF30" s="1314"/>
      <c r="AG30" s="39"/>
      <c r="AH30" s="1316"/>
      <c r="AI30" s="1316"/>
      <c r="AJ30" s="1318"/>
    </row>
    <row r="31" spans="2:36" ht="11.25">
      <c r="B31" s="1337"/>
      <c r="C31" s="96"/>
      <c r="D31" s="905"/>
      <c r="E31" s="905"/>
      <c r="F31" s="45"/>
      <c r="G31" s="31"/>
      <c r="H31" s="1338"/>
      <c r="I31" s="1350"/>
      <c r="J31" s="904"/>
      <c r="K31" s="1365"/>
      <c r="L31" s="32"/>
      <c r="M31" s="1351"/>
      <c r="N31" s="1398"/>
      <c r="O31" s="920"/>
      <c r="P31" s="34"/>
      <c r="Q31" s="919"/>
      <c r="R31" s="37"/>
      <c r="S31" s="37"/>
      <c r="T31" s="37"/>
      <c r="U31" s="37"/>
      <c r="V31" s="37"/>
      <c r="W31" s="37"/>
      <c r="X31" s="37"/>
      <c r="Y31" s="37"/>
      <c r="Z31" s="37"/>
      <c r="AA31" s="37"/>
      <c r="AB31" s="37"/>
      <c r="AC31" s="37"/>
      <c r="AD31" s="37"/>
      <c r="AE31" s="1314"/>
      <c r="AF31" s="1314"/>
      <c r="AG31" s="47"/>
      <c r="AH31" s="1316"/>
      <c r="AI31" s="1316"/>
      <c r="AJ31" s="1318"/>
    </row>
    <row r="32" spans="2:36" ht="12" thickBot="1">
      <c r="B32" s="1324"/>
      <c r="C32" s="97"/>
      <c r="D32" s="901"/>
      <c r="E32" s="901"/>
      <c r="F32" s="49"/>
      <c r="G32" s="50"/>
      <c r="H32" s="1326"/>
      <c r="I32" s="1328"/>
      <c r="J32" s="900"/>
      <c r="K32" s="1330"/>
      <c r="L32" s="52"/>
      <c r="M32" s="1313"/>
      <c r="N32" s="1334"/>
      <c r="O32" s="918"/>
      <c r="P32" s="54"/>
      <c r="Q32" s="917"/>
      <c r="R32" s="56"/>
      <c r="S32" s="56"/>
      <c r="T32" s="56"/>
      <c r="U32" s="56"/>
      <c r="V32" s="56"/>
      <c r="W32" s="56"/>
      <c r="X32" s="56"/>
      <c r="Y32" s="56"/>
      <c r="Z32" s="56"/>
      <c r="AA32" s="56"/>
      <c r="AB32" s="56"/>
      <c r="AC32" s="56"/>
      <c r="AD32" s="56"/>
      <c r="AE32" s="1315"/>
      <c r="AF32" s="1315"/>
      <c r="AG32" s="58"/>
      <c r="AH32" s="1317"/>
      <c r="AI32" s="1317"/>
      <c r="AJ32" s="1319"/>
    </row>
  </sheetData>
  <sheetProtection/>
  <mergeCells count="79">
    <mergeCell ref="AE29:AE32"/>
    <mergeCell ref="AF29:AF32"/>
    <mergeCell ref="AH29:AH32"/>
    <mergeCell ref="AI29:AI32"/>
    <mergeCell ref="AJ29:AJ32"/>
    <mergeCell ref="B29:B32"/>
    <mergeCell ref="H29:H32"/>
    <mergeCell ref="I29:I32"/>
    <mergeCell ref="K29:K32"/>
    <mergeCell ref="M29:M32"/>
    <mergeCell ref="N29:N32"/>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AE6:AF6"/>
    <mergeCell ref="AG6:AG7"/>
    <mergeCell ref="M6:M7"/>
    <mergeCell ref="N6:N7"/>
    <mergeCell ref="O6:P6"/>
    <mergeCell ref="Q6:R6"/>
    <mergeCell ref="S6:T6"/>
    <mergeCell ref="U6:V6"/>
    <mergeCell ref="K11:K14"/>
    <mergeCell ref="M11:M14"/>
    <mergeCell ref="W6:X6"/>
    <mergeCell ref="Y6:Z6"/>
    <mergeCell ref="AA6:AB6"/>
    <mergeCell ref="AC6:AD6"/>
    <mergeCell ref="AI11:AI14"/>
    <mergeCell ref="AJ11:AJ14"/>
    <mergeCell ref="AH6:AH7"/>
    <mergeCell ref="AI6:AI7"/>
    <mergeCell ref="AJ6:AJ7"/>
    <mergeCell ref="C8:H8"/>
    <mergeCell ref="B9:AJ9"/>
    <mergeCell ref="B11:B14"/>
    <mergeCell ref="H11:H14"/>
    <mergeCell ref="I11:I14"/>
    <mergeCell ref="M17:M20"/>
    <mergeCell ref="N17:N20"/>
    <mergeCell ref="AE17:AE20"/>
    <mergeCell ref="AF17:AF20"/>
    <mergeCell ref="AH17:AH20"/>
    <mergeCell ref="N11:N14"/>
    <mergeCell ref="AE11:AE14"/>
    <mergeCell ref="AF11:AF14"/>
    <mergeCell ref="AH11:AH14"/>
    <mergeCell ref="I23:I26"/>
    <mergeCell ref="K23:K26"/>
    <mergeCell ref="M23:M26"/>
    <mergeCell ref="N23:N26"/>
    <mergeCell ref="AE23:AE26"/>
    <mergeCell ref="B15:AJ15"/>
    <mergeCell ref="B17:B20"/>
    <mergeCell ref="H17:H20"/>
    <mergeCell ref="I17:I20"/>
    <mergeCell ref="K17:K20"/>
    <mergeCell ref="AF23:AF26"/>
    <mergeCell ref="AH23:AH26"/>
    <mergeCell ref="AI23:AI26"/>
    <mergeCell ref="AJ23:AJ26"/>
    <mergeCell ref="B27:AJ27"/>
    <mergeCell ref="AI17:AI20"/>
    <mergeCell ref="AJ17:AJ20"/>
    <mergeCell ref="B21:AJ21"/>
    <mergeCell ref="B23:B26"/>
    <mergeCell ref="H23:H26"/>
  </mergeCells>
  <printOptions/>
  <pageMargins left="0.7" right="0.7" top="0.75" bottom="0.75" header="0.3" footer="0.3"/>
  <pageSetup horizontalDpi="200" verticalDpi="200" orientation="landscape" paperSize="5" scale="55" r:id="rId3"/>
  <legacyDrawing r:id="rId2"/>
</worksheet>
</file>

<file path=xl/worksheets/sheet13.xml><?xml version="1.0" encoding="utf-8"?>
<worksheet xmlns="http://schemas.openxmlformats.org/spreadsheetml/2006/main" xmlns:r="http://schemas.openxmlformats.org/officeDocument/2006/relationships">
  <sheetPr>
    <tabColor theme="2" tint="-0.4999699890613556"/>
  </sheetPr>
  <dimension ref="B1:AK41"/>
  <sheetViews>
    <sheetView zoomScalePageLayoutView="0" workbookViewId="0" topLeftCell="A6">
      <pane xSplit="2" ySplit="5" topLeftCell="J31" activePane="bottomRight" state="frozen"/>
      <selection pane="topLeft" activeCell="A6" sqref="A6"/>
      <selection pane="topRight" activeCell="C6" sqref="C6"/>
      <selection pane="bottomLeft" activeCell="A11" sqref="A11"/>
      <selection pane="bottomRight" activeCell="R8" sqref="Q8:AF8"/>
    </sheetView>
  </sheetViews>
  <sheetFormatPr defaultColWidth="11.421875" defaultRowHeight="15"/>
  <cols>
    <col min="1" max="1" width="4.57421875" style="897" customWidth="1"/>
    <col min="2" max="2" width="30.28125" style="90" customWidth="1"/>
    <col min="3" max="3" width="14.140625" style="90" customWidth="1"/>
    <col min="4" max="4" width="33.421875" style="897" customWidth="1"/>
    <col min="5" max="5" width="10.00390625" style="897" customWidth="1"/>
    <col min="6" max="7" width="11.421875" style="897" customWidth="1"/>
    <col min="8" max="8" width="19.28125" style="898" customWidth="1"/>
    <col min="9" max="9" width="15.7109375" style="898" customWidth="1"/>
    <col min="10" max="10" width="4.8515625" style="898" customWidth="1"/>
    <col min="11" max="12" width="5.7109375" style="897" customWidth="1"/>
    <col min="13" max="13" width="6.57421875" style="897" customWidth="1"/>
    <col min="14" max="14" width="6.140625" style="897" customWidth="1"/>
    <col min="15" max="32" width="5.00390625" style="897" customWidth="1"/>
    <col min="33" max="33" width="5.140625" style="90" customWidth="1"/>
    <col min="34" max="34" width="5.421875" style="897" customWidth="1"/>
    <col min="35" max="35" width="4.8515625" style="897" customWidth="1"/>
    <col min="36" max="36" width="7.140625" style="897" customWidth="1"/>
    <col min="37" max="16384" width="11.421875" style="897"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668</v>
      </c>
      <c r="C4" s="1381"/>
      <c r="D4" s="1381"/>
      <c r="E4" s="1381"/>
      <c r="F4" s="1381"/>
      <c r="G4" s="1381"/>
      <c r="H4" s="1382"/>
      <c r="I4" s="1385" t="s">
        <v>933</v>
      </c>
      <c r="J4" s="1386"/>
      <c r="K4" s="1386"/>
      <c r="L4" s="1386"/>
      <c r="M4" s="1386"/>
      <c r="N4" s="1386"/>
      <c r="O4" s="1386"/>
      <c r="P4" s="1386"/>
      <c r="Q4" s="1386"/>
      <c r="R4" s="1386"/>
      <c r="S4" s="1386"/>
      <c r="T4" s="1387"/>
      <c r="U4" s="1385" t="s">
        <v>672</v>
      </c>
      <c r="V4" s="1388"/>
      <c r="W4" s="1388"/>
      <c r="X4" s="1388"/>
      <c r="Y4" s="1388"/>
      <c r="Z4" s="1388"/>
      <c r="AA4" s="1388"/>
      <c r="AB4" s="1388"/>
      <c r="AC4" s="1388"/>
      <c r="AD4" s="1388"/>
      <c r="AE4" s="1388"/>
      <c r="AF4" s="1388"/>
      <c r="AG4" s="1388"/>
      <c r="AH4" s="1388"/>
      <c r="AI4" s="1388"/>
      <c r="AJ4" s="1389"/>
    </row>
    <row r="5" spans="2:36" ht="54" customHeight="1" thickBot="1">
      <c r="B5" s="1413" t="s">
        <v>959</v>
      </c>
      <c r="C5" s="1414"/>
      <c r="D5" s="1415"/>
      <c r="E5" s="5"/>
      <c r="F5" s="1416" t="s">
        <v>931</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76.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78" customHeight="1" thickBot="1">
      <c r="B8" s="8" t="s">
        <v>671</v>
      </c>
      <c r="C8" s="1401" t="str">
        <f>+'[1]SICEP'!L114</f>
        <v>BRINDAR ATENCIÓN INTEGRAL AL 100% DE LA VÍCTIMA DEL CONFLICTO ARMADO </v>
      </c>
      <c r="D8" s="1402"/>
      <c r="E8" s="1402"/>
      <c r="F8" s="1402"/>
      <c r="G8" s="1402"/>
      <c r="H8" s="1402"/>
      <c r="I8" s="100" t="str">
        <f>+'[1]SICEP'!P114</f>
        <v>% DE LA VÍCTIMA </v>
      </c>
      <c r="J8" s="9" t="e">
        <f>+'[1]SICEP'!Q94</f>
        <v>#REF!</v>
      </c>
      <c r="K8" s="941">
        <v>1</v>
      </c>
      <c r="L8" s="10"/>
      <c r="M8" s="11"/>
      <c r="N8" s="101"/>
      <c r="O8" s="12"/>
      <c r="P8" s="13" t="e">
        <f>P10+P16+#REF!</f>
        <v>#REF!</v>
      </c>
      <c r="Q8" s="13"/>
      <c r="R8" s="13"/>
      <c r="S8" s="13"/>
      <c r="T8" s="13"/>
      <c r="U8" s="13"/>
      <c r="V8" s="13"/>
      <c r="W8" s="13"/>
      <c r="X8" s="13"/>
      <c r="Y8" s="13"/>
      <c r="Z8" s="13"/>
      <c r="AA8" s="13"/>
      <c r="AB8" s="13"/>
      <c r="AC8" s="13"/>
      <c r="AD8" s="13"/>
      <c r="AE8" s="13"/>
      <c r="AF8" s="14"/>
      <c r="AG8" s="15" t="e">
        <f>AG10+AG16+#REF!</f>
        <v>#REF!</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105.75" customHeight="1" thickBot="1">
      <c r="B10" s="18" t="s">
        <v>461</v>
      </c>
      <c r="C10" s="19" t="s">
        <v>55</v>
      </c>
      <c r="D10" s="19" t="s">
        <v>462</v>
      </c>
      <c r="E10" s="19" t="s">
        <v>474</v>
      </c>
      <c r="F10" s="19" t="s">
        <v>475</v>
      </c>
      <c r="G10" s="19" t="s">
        <v>476</v>
      </c>
      <c r="H10" s="102" t="s">
        <v>463</v>
      </c>
      <c r="I10" s="104" t="s">
        <v>56</v>
      </c>
      <c r="J10" s="105"/>
      <c r="K10" s="105"/>
      <c r="L10" s="105"/>
      <c r="M10" s="105"/>
      <c r="N10" s="106"/>
      <c r="O10" s="22">
        <f>SUM(O11:O14)</f>
        <v>0</v>
      </c>
      <c r="P10" s="23">
        <f>SUM(P11:P14)</f>
        <v>0</v>
      </c>
      <c r="Q10" s="24">
        <f>SUM(Q11:Q14)</f>
        <v>0</v>
      </c>
      <c r="R10" s="23">
        <f>SUM(R11:R14)</f>
        <v>0</v>
      </c>
      <c r="S10" s="24"/>
      <c r="T10" s="23"/>
      <c r="U10" s="24"/>
      <c r="V10" s="23"/>
      <c r="W10" s="24"/>
      <c r="X10" s="23"/>
      <c r="Y10" s="24"/>
      <c r="Z10" s="23"/>
      <c r="AA10" s="24"/>
      <c r="AB10" s="23"/>
      <c r="AC10" s="24"/>
      <c r="AD10" s="23"/>
      <c r="AE10" s="25">
        <f>O10+Q10</f>
        <v>0</v>
      </c>
      <c r="AF10" s="23">
        <f>AF11</f>
        <v>0</v>
      </c>
      <c r="AG10" s="26">
        <f>SUM(AG11:AG14)</f>
        <v>0</v>
      </c>
      <c r="AH10" s="909"/>
      <c r="AI10" s="909"/>
      <c r="AJ10" s="28"/>
    </row>
    <row r="11" spans="2:36" ht="51" customHeight="1">
      <c r="B11" s="1323" t="str">
        <f>+'[1]SICEP'!C116</f>
        <v>VERDAD Y JUSTICIA</v>
      </c>
      <c r="C11" s="95"/>
      <c r="D11" s="906" t="s">
        <v>958</v>
      </c>
      <c r="E11" s="908"/>
      <c r="F11" s="30"/>
      <c r="G11" s="31"/>
      <c r="H11" s="1399" t="str">
        <f>+'[1]SICEP'!S116</f>
        <v>INCREMENTAR DE 0% AL  100% DE LA POBLACIÓN VÍCTIMA DEL CONFLICTO </v>
      </c>
      <c r="I11" s="1350" t="str">
        <f>+'[1]SICEP'!W116</f>
        <v>% DE LAS FAMILIAS VÍCTIMAS DEL CONFLICTO </v>
      </c>
      <c r="J11" s="904"/>
      <c r="K11" s="1541">
        <f>+'[1]SICEP'!T116</f>
        <v>100</v>
      </c>
      <c r="L11" s="103"/>
      <c r="M11" s="1351"/>
      <c r="N11" s="1398"/>
      <c r="O11" s="920"/>
      <c r="P11" s="34"/>
      <c r="Q11" s="925"/>
      <c r="R11" s="36"/>
      <c r="S11" s="36">
        <v>250</v>
      </c>
      <c r="T11" s="36"/>
      <c r="U11" s="36"/>
      <c r="V11" s="36"/>
      <c r="W11" s="36"/>
      <c r="X11" s="36"/>
      <c r="Y11" s="36"/>
      <c r="Z11" s="36"/>
      <c r="AA11" s="36"/>
      <c r="AB11" s="36"/>
      <c r="AC11" s="37"/>
      <c r="AD11" s="37"/>
      <c r="AE11" s="1314"/>
      <c r="AF11" s="1314"/>
      <c r="AG11" s="39"/>
      <c r="AH11" s="1316"/>
      <c r="AI11" s="1316"/>
      <c r="AJ11" s="1318"/>
    </row>
    <row r="12" spans="2:36" ht="60" customHeight="1">
      <c r="B12" s="1337"/>
      <c r="C12" s="96"/>
      <c r="D12" s="940" t="s">
        <v>957</v>
      </c>
      <c r="E12" s="905"/>
      <c r="F12" s="41"/>
      <c r="G12" s="31"/>
      <c r="H12" s="1338"/>
      <c r="I12" s="1350"/>
      <c r="J12" s="924" t="e">
        <f>+'[1]SICEP'!X116</f>
        <v>#REF!</v>
      </c>
      <c r="K12" s="1541"/>
      <c r="L12" s="923">
        <f>+'[1]SICEP'!Y116</f>
        <v>25</v>
      </c>
      <c r="M12" s="1351"/>
      <c r="N12" s="1398"/>
      <c r="O12" s="922"/>
      <c r="P12" s="34"/>
      <c r="Q12" s="921"/>
      <c r="R12" s="37"/>
      <c r="S12" s="37"/>
      <c r="T12" s="37"/>
      <c r="U12" s="37"/>
      <c r="V12" s="37"/>
      <c r="W12" s="37"/>
      <c r="X12" s="37"/>
      <c r="Y12" s="37"/>
      <c r="Z12" s="37"/>
      <c r="AA12" s="37"/>
      <c r="AB12" s="37"/>
      <c r="AC12" s="37"/>
      <c r="AD12" s="37"/>
      <c r="AE12" s="1314"/>
      <c r="AF12" s="1314"/>
      <c r="AG12" s="39"/>
      <c r="AH12" s="1316"/>
      <c r="AI12" s="1316"/>
      <c r="AJ12" s="1318"/>
    </row>
    <row r="13" spans="2:36" ht="17.25" customHeight="1">
      <c r="B13" s="1337"/>
      <c r="C13" s="96"/>
      <c r="D13" s="940" t="s">
        <v>956</v>
      </c>
      <c r="E13" s="905"/>
      <c r="F13" s="45"/>
      <c r="G13" s="31"/>
      <c r="H13" s="1338"/>
      <c r="I13" s="1350"/>
      <c r="J13" s="904"/>
      <c r="K13" s="1541"/>
      <c r="L13" s="32"/>
      <c r="M13" s="1351"/>
      <c r="N13" s="1398"/>
      <c r="O13" s="920"/>
      <c r="P13" s="34"/>
      <c r="Q13" s="919"/>
      <c r="R13" s="37"/>
      <c r="S13" s="37"/>
      <c r="T13" s="37"/>
      <c r="U13" s="37"/>
      <c r="V13" s="37"/>
      <c r="W13" s="37"/>
      <c r="X13" s="37"/>
      <c r="Y13" s="37"/>
      <c r="Z13" s="37"/>
      <c r="AA13" s="37"/>
      <c r="AB13" s="37"/>
      <c r="AC13" s="37"/>
      <c r="AD13" s="37"/>
      <c r="AE13" s="1314"/>
      <c r="AF13" s="1314"/>
      <c r="AG13" s="47"/>
      <c r="AH13" s="1316"/>
      <c r="AI13" s="1316"/>
      <c r="AJ13" s="1318"/>
    </row>
    <row r="14" spans="2:36" ht="17.25" customHeight="1" thickBot="1">
      <c r="B14" s="1324"/>
      <c r="C14" s="97"/>
      <c r="D14" s="940" t="s">
        <v>955</v>
      </c>
      <c r="E14" s="901"/>
      <c r="F14" s="49"/>
      <c r="G14" s="50"/>
      <c r="H14" s="1326"/>
      <c r="I14" s="1328"/>
      <c r="J14" s="900"/>
      <c r="K14" s="1542"/>
      <c r="L14" s="52"/>
      <c r="M14" s="1313"/>
      <c r="N14" s="1334"/>
      <c r="O14" s="918"/>
      <c r="P14" s="54"/>
      <c r="Q14" s="917"/>
      <c r="R14" s="56"/>
      <c r="S14" s="56"/>
      <c r="T14" s="56"/>
      <c r="U14" s="56"/>
      <c r="V14" s="56"/>
      <c r="W14" s="56"/>
      <c r="X14" s="56"/>
      <c r="Y14" s="56"/>
      <c r="Z14" s="56"/>
      <c r="AA14" s="56"/>
      <c r="AB14" s="56"/>
      <c r="AC14" s="56"/>
      <c r="AD14" s="56"/>
      <c r="AE14" s="1315"/>
      <c r="AF14" s="1315"/>
      <c r="AG14" s="58"/>
      <c r="AH14" s="1317"/>
      <c r="AI14" s="1317"/>
      <c r="AJ14" s="1319"/>
    </row>
    <row r="15" spans="2:36" ht="4.5" customHeight="1" thickBot="1">
      <c r="B15" s="1320"/>
      <c r="C15" s="1321"/>
      <c r="D15" s="1321"/>
      <c r="E15" s="1321"/>
      <c r="F15" s="1321"/>
      <c r="G15" s="1321"/>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2"/>
    </row>
    <row r="16" spans="2:36" ht="36" customHeight="1" thickBot="1">
      <c r="B16" s="18" t="s">
        <v>461</v>
      </c>
      <c r="C16" s="19" t="s">
        <v>55</v>
      </c>
      <c r="D16" s="19" t="s">
        <v>462</v>
      </c>
      <c r="E16" s="19" t="s">
        <v>54</v>
      </c>
      <c r="F16" s="19" t="s">
        <v>475</v>
      </c>
      <c r="G16" s="19" t="s">
        <v>476</v>
      </c>
      <c r="H16" s="102" t="s">
        <v>464</v>
      </c>
      <c r="I16" s="104" t="s">
        <v>56</v>
      </c>
      <c r="J16" s="21"/>
      <c r="K16" s="59"/>
      <c r="L16" s="59"/>
      <c r="M16" s="60"/>
      <c r="N16" s="61"/>
      <c r="O16" s="22">
        <f>SUM(O17:O22)</f>
        <v>0</v>
      </c>
      <c r="P16" s="23">
        <f>SUM(P17:P22)</f>
        <v>0</v>
      </c>
      <c r="Q16" s="24">
        <f>SUM(Q17:Q22)</f>
        <v>0</v>
      </c>
      <c r="R16" s="23">
        <f>SUM(R17:R22)</f>
        <v>0</v>
      </c>
      <c r="S16" s="24"/>
      <c r="T16" s="23"/>
      <c r="U16" s="24"/>
      <c r="V16" s="23"/>
      <c r="W16" s="24"/>
      <c r="X16" s="23"/>
      <c r="Y16" s="24"/>
      <c r="Z16" s="23"/>
      <c r="AA16" s="24"/>
      <c r="AB16" s="23"/>
      <c r="AC16" s="24"/>
      <c r="AD16" s="23"/>
      <c r="AE16" s="24">
        <f>AE17</f>
        <v>0</v>
      </c>
      <c r="AF16" s="23">
        <f>AF17</f>
        <v>0</v>
      </c>
      <c r="AG16" s="26">
        <f>SUM(AG17:AG22)</f>
        <v>0</v>
      </c>
      <c r="AH16" s="909"/>
      <c r="AI16" s="909"/>
      <c r="AJ16" s="28"/>
    </row>
    <row r="17" spans="2:36" ht="33.75">
      <c r="B17" s="1361" t="str">
        <f>+'[1]SICEP'!C117</f>
        <v>PROMOCIÓN Y PREVENCIÓN</v>
      </c>
      <c r="C17" s="98"/>
      <c r="D17" s="940" t="s">
        <v>954</v>
      </c>
      <c r="E17" s="913"/>
      <c r="F17" s="63"/>
      <c r="G17" s="31"/>
      <c r="H17" s="1363" t="str">
        <f>+'[1]SICEP'!S117</f>
        <v>INCREMENTAR DEL 0% AL
100% LA ATENCIÓN DE
POBLACIÓN VÍCTIMA DEL
CONFLICTO.
</v>
      </c>
      <c r="I17" s="1359" t="str">
        <f>+'[1]SICEP'!W117</f>
        <v>% DE VÍCTIMAS DEL CONFLICTO </v>
      </c>
      <c r="J17" s="915"/>
      <c r="K17" s="1453"/>
      <c r="L17" s="64"/>
      <c r="M17" s="1344"/>
      <c r="N17" s="1354"/>
      <c r="O17" s="65"/>
      <c r="P17" s="38"/>
      <c r="Q17" s="38"/>
      <c r="R17" s="38"/>
      <c r="S17" s="38"/>
      <c r="T17" s="38"/>
      <c r="U17" s="38"/>
      <c r="V17" s="38"/>
      <c r="W17" s="38"/>
      <c r="X17" s="38"/>
      <c r="Y17" s="38"/>
      <c r="Z17" s="38"/>
      <c r="AA17" s="38"/>
      <c r="AB17" s="38"/>
      <c r="AC17" s="38"/>
      <c r="AD17" s="38"/>
      <c r="AE17" s="1314"/>
      <c r="AF17" s="1314"/>
      <c r="AG17" s="66"/>
      <c r="AH17" s="1316"/>
      <c r="AI17" s="1344"/>
      <c r="AJ17" s="1335"/>
    </row>
    <row r="18" spans="2:36" ht="33.75">
      <c r="B18" s="1361"/>
      <c r="C18" s="98"/>
      <c r="D18" s="940" t="s">
        <v>953</v>
      </c>
      <c r="E18" s="913"/>
      <c r="F18" s="63"/>
      <c r="G18" s="31"/>
      <c r="H18" s="1363"/>
      <c r="I18" s="1359"/>
      <c r="J18" s="915"/>
      <c r="K18" s="1453"/>
      <c r="L18" s="64"/>
      <c r="M18" s="1344"/>
      <c r="N18" s="1354"/>
      <c r="O18" s="65"/>
      <c r="P18" s="38"/>
      <c r="Q18" s="38"/>
      <c r="R18" s="38"/>
      <c r="S18" s="38">
        <v>250</v>
      </c>
      <c r="T18" s="38"/>
      <c r="U18" s="38"/>
      <c r="V18" s="38"/>
      <c r="W18" s="38"/>
      <c r="X18" s="38"/>
      <c r="Y18" s="38"/>
      <c r="Z18" s="38"/>
      <c r="AA18" s="38"/>
      <c r="AB18" s="38"/>
      <c r="AC18" s="38"/>
      <c r="AD18" s="38"/>
      <c r="AE18" s="1314"/>
      <c r="AF18" s="1314"/>
      <c r="AG18" s="66"/>
      <c r="AH18" s="1316"/>
      <c r="AI18" s="1344"/>
      <c r="AJ18" s="1335"/>
    </row>
    <row r="19" spans="2:36" ht="45">
      <c r="B19" s="1361"/>
      <c r="C19" s="98"/>
      <c r="D19" s="940" t="s">
        <v>952</v>
      </c>
      <c r="E19" s="913"/>
      <c r="F19" s="63"/>
      <c r="G19" s="31"/>
      <c r="H19" s="1363"/>
      <c r="I19" s="1359"/>
      <c r="J19" s="915"/>
      <c r="K19" s="1453"/>
      <c r="L19" s="64"/>
      <c r="M19" s="1344"/>
      <c r="N19" s="1354"/>
      <c r="O19" s="65"/>
      <c r="P19" s="38"/>
      <c r="Q19" s="38"/>
      <c r="R19" s="38"/>
      <c r="S19" s="38"/>
      <c r="T19" s="38"/>
      <c r="U19" s="38"/>
      <c r="V19" s="38"/>
      <c r="W19" s="38"/>
      <c r="X19" s="38"/>
      <c r="Y19" s="38"/>
      <c r="Z19" s="38"/>
      <c r="AA19" s="38"/>
      <c r="AB19" s="38"/>
      <c r="AC19" s="38"/>
      <c r="AD19" s="38"/>
      <c r="AE19" s="1314"/>
      <c r="AF19" s="1314"/>
      <c r="AG19" s="66"/>
      <c r="AH19" s="1316"/>
      <c r="AI19" s="1344"/>
      <c r="AJ19" s="1335"/>
    </row>
    <row r="20" spans="2:36" ht="33.75">
      <c r="B20" s="1361"/>
      <c r="C20" s="98"/>
      <c r="D20" s="940" t="s">
        <v>951</v>
      </c>
      <c r="E20" s="913"/>
      <c r="F20" s="63"/>
      <c r="G20" s="31"/>
      <c r="H20" s="1363"/>
      <c r="I20" s="1359"/>
      <c r="J20" s="915"/>
      <c r="K20" s="1342"/>
      <c r="L20" s="64"/>
      <c r="M20" s="1344"/>
      <c r="N20" s="1354"/>
      <c r="O20" s="65"/>
      <c r="P20" s="38"/>
      <c r="Q20" s="38"/>
      <c r="R20" s="38"/>
      <c r="S20" s="38"/>
      <c r="T20" s="38"/>
      <c r="U20" s="38"/>
      <c r="V20" s="38"/>
      <c r="W20" s="38"/>
      <c r="X20" s="38"/>
      <c r="Y20" s="38"/>
      <c r="Z20" s="38"/>
      <c r="AA20" s="38"/>
      <c r="AB20" s="38"/>
      <c r="AC20" s="38"/>
      <c r="AD20" s="38"/>
      <c r="AE20" s="1314"/>
      <c r="AF20" s="1314"/>
      <c r="AG20" s="66"/>
      <c r="AH20" s="1316"/>
      <c r="AI20" s="1344"/>
      <c r="AJ20" s="1335"/>
    </row>
    <row r="21" spans="2:36" ht="45">
      <c r="B21" s="1361"/>
      <c r="C21" s="98"/>
      <c r="D21" s="940" t="s">
        <v>950</v>
      </c>
      <c r="E21" s="913"/>
      <c r="F21" s="67"/>
      <c r="G21" s="31"/>
      <c r="H21" s="1363"/>
      <c r="I21" s="1359"/>
      <c r="J21" s="912"/>
      <c r="K21" s="1342"/>
      <c r="L21" s="64"/>
      <c r="M21" s="1344"/>
      <c r="N21" s="1354"/>
      <c r="O21" s="65"/>
      <c r="P21" s="38"/>
      <c r="Q21" s="38"/>
      <c r="R21" s="38"/>
      <c r="S21" s="38"/>
      <c r="T21" s="38"/>
      <c r="U21" s="38"/>
      <c r="V21" s="38"/>
      <c r="W21" s="38"/>
      <c r="X21" s="38"/>
      <c r="Y21" s="38"/>
      <c r="Z21" s="38"/>
      <c r="AA21" s="38"/>
      <c r="AB21" s="38"/>
      <c r="AC21" s="38"/>
      <c r="AD21" s="38"/>
      <c r="AE21" s="1314"/>
      <c r="AF21" s="1314"/>
      <c r="AG21" s="68"/>
      <c r="AH21" s="1316"/>
      <c r="AI21" s="1344"/>
      <c r="AJ21" s="1335"/>
    </row>
    <row r="22" spans="2:37" ht="45.75" thickBot="1">
      <c r="B22" s="1362"/>
      <c r="C22" s="99"/>
      <c r="D22" s="940" t="s">
        <v>949</v>
      </c>
      <c r="E22" s="911"/>
      <c r="F22" s="70"/>
      <c r="G22" s="50"/>
      <c r="H22" s="1364"/>
      <c r="I22" s="1360"/>
      <c r="J22" s="910"/>
      <c r="K22" s="1343"/>
      <c r="L22" s="71"/>
      <c r="M22" s="1345"/>
      <c r="N22" s="1355"/>
      <c r="O22" s="72"/>
      <c r="P22" s="57"/>
      <c r="Q22" s="57"/>
      <c r="R22" s="57"/>
      <c r="S22" s="57"/>
      <c r="T22" s="57"/>
      <c r="U22" s="57"/>
      <c r="V22" s="57"/>
      <c r="W22" s="57"/>
      <c r="X22" s="57"/>
      <c r="Y22" s="57"/>
      <c r="Z22" s="57"/>
      <c r="AA22" s="57"/>
      <c r="AB22" s="57"/>
      <c r="AC22" s="57"/>
      <c r="AD22" s="57"/>
      <c r="AE22" s="1315"/>
      <c r="AF22" s="1315"/>
      <c r="AG22" s="73"/>
      <c r="AH22" s="1317"/>
      <c r="AI22" s="1345"/>
      <c r="AJ22" s="1336"/>
      <c r="AK22" s="903"/>
    </row>
    <row r="23" spans="2:37" ht="4.5" customHeight="1" thickBot="1">
      <c r="B23" s="1320"/>
      <c r="C23" s="1321"/>
      <c r="D23" s="1321"/>
      <c r="E23" s="1321"/>
      <c r="F23" s="1321"/>
      <c r="G23" s="1321"/>
      <c r="H23" s="1321"/>
      <c r="I23" s="1321"/>
      <c r="J23" s="1321"/>
      <c r="K23" s="1321"/>
      <c r="L23" s="1321"/>
      <c r="M23" s="1321"/>
      <c r="N23" s="1321"/>
      <c r="O23" s="1321"/>
      <c r="P23" s="1321"/>
      <c r="Q23" s="1321"/>
      <c r="R23" s="1321"/>
      <c r="S23" s="1321"/>
      <c r="T23" s="1321"/>
      <c r="U23" s="1321"/>
      <c r="V23" s="1321"/>
      <c r="W23" s="1321"/>
      <c r="X23" s="1321"/>
      <c r="Y23" s="1321"/>
      <c r="Z23" s="1321"/>
      <c r="AA23" s="1321"/>
      <c r="AB23" s="1321"/>
      <c r="AC23" s="1321"/>
      <c r="AD23" s="1321"/>
      <c r="AE23" s="1321"/>
      <c r="AF23" s="1321"/>
      <c r="AG23" s="1321"/>
      <c r="AH23" s="1321"/>
      <c r="AI23" s="1321"/>
      <c r="AJ23" s="1322"/>
      <c r="AK23" s="903"/>
    </row>
    <row r="24" ht="12" thickBot="1"/>
    <row r="25" spans="2:36" ht="105.75" customHeight="1" thickBot="1">
      <c r="B25" s="18" t="s">
        <v>461</v>
      </c>
      <c r="C25" s="19" t="s">
        <v>55</v>
      </c>
      <c r="D25" s="19" t="s">
        <v>462</v>
      </c>
      <c r="E25" s="19" t="s">
        <v>474</v>
      </c>
      <c r="F25" s="19" t="s">
        <v>475</v>
      </c>
      <c r="G25" s="19" t="s">
        <v>476</v>
      </c>
      <c r="H25" s="102" t="s">
        <v>463</v>
      </c>
      <c r="I25" s="104" t="s">
        <v>56</v>
      </c>
      <c r="J25" s="105"/>
      <c r="K25" s="105"/>
      <c r="L25" s="105"/>
      <c r="M25" s="105"/>
      <c r="N25" s="106"/>
      <c r="O25" s="22">
        <f>SUM(O26:O29)</f>
        <v>0</v>
      </c>
      <c r="P25" s="23">
        <f>SUM(P26:P29)</f>
        <v>0</v>
      </c>
      <c r="Q25" s="24">
        <f>SUM(Q26:Q29)</f>
        <v>0</v>
      </c>
      <c r="R25" s="23">
        <f>SUM(R26:R29)</f>
        <v>0</v>
      </c>
      <c r="S25" s="24"/>
      <c r="T25" s="23"/>
      <c r="U25" s="24"/>
      <c r="V25" s="23"/>
      <c r="W25" s="24"/>
      <c r="X25" s="23"/>
      <c r="Y25" s="24"/>
      <c r="Z25" s="23"/>
      <c r="AA25" s="24"/>
      <c r="AB25" s="23"/>
      <c r="AC25" s="24"/>
      <c r="AD25" s="23"/>
      <c r="AE25" s="25">
        <f>O25+Q25</f>
        <v>0</v>
      </c>
      <c r="AF25" s="23">
        <f>AF26</f>
        <v>0</v>
      </c>
      <c r="AG25" s="26">
        <f>SUM(AG26:AG29)</f>
        <v>0</v>
      </c>
      <c r="AH25" s="909"/>
      <c r="AI25" s="909"/>
      <c r="AJ25" s="28"/>
    </row>
    <row r="26" spans="2:36" ht="54" customHeight="1">
      <c r="B26" s="1323" t="str">
        <f>+'[1]SICEP'!C118</f>
        <v>ASISTENCIA Y ATENCIÓN</v>
      </c>
      <c r="C26" s="95"/>
      <c r="D26" s="940" t="s">
        <v>948</v>
      </c>
      <c r="E26" s="908"/>
      <c r="F26" s="30"/>
      <c r="G26" s="31"/>
      <c r="H26" s="1399"/>
      <c r="I26" s="1350"/>
      <c r="J26" s="904"/>
      <c r="K26" s="1365"/>
      <c r="L26" s="103"/>
      <c r="M26" s="1351"/>
      <c r="N26" s="1398"/>
      <c r="O26" s="920"/>
      <c r="P26" s="34"/>
      <c r="Q26" s="925"/>
      <c r="R26" s="36"/>
      <c r="S26" s="36">
        <v>250</v>
      </c>
      <c r="T26" s="36"/>
      <c r="U26" s="36"/>
      <c r="V26" s="36"/>
      <c r="W26" s="36"/>
      <c r="X26" s="36"/>
      <c r="Y26" s="36"/>
      <c r="Z26" s="36"/>
      <c r="AA26" s="36"/>
      <c r="AB26" s="36"/>
      <c r="AC26" s="37"/>
      <c r="AD26" s="37"/>
      <c r="AE26" s="1314"/>
      <c r="AF26" s="1314"/>
      <c r="AG26" s="39"/>
      <c r="AH26" s="1316"/>
      <c r="AI26" s="1316"/>
      <c r="AJ26" s="1318"/>
    </row>
    <row r="27" spans="2:36" ht="60" customHeight="1">
      <c r="B27" s="1337"/>
      <c r="C27" s="96"/>
      <c r="D27" s="906" t="s">
        <v>947</v>
      </c>
      <c r="E27" s="905"/>
      <c r="F27" s="41"/>
      <c r="G27" s="31"/>
      <c r="H27" s="1338"/>
      <c r="I27" s="1350"/>
      <c r="J27" s="924"/>
      <c r="K27" s="1365"/>
      <c r="L27" s="923"/>
      <c r="M27" s="1351"/>
      <c r="N27" s="1398"/>
      <c r="O27" s="922"/>
      <c r="P27" s="34"/>
      <c r="Q27" s="921"/>
      <c r="R27" s="37"/>
      <c r="S27" s="37"/>
      <c r="T27" s="37"/>
      <c r="U27" s="37"/>
      <c r="V27" s="37"/>
      <c r="W27" s="37"/>
      <c r="X27" s="37"/>
      <c r="Y27" s="37"/>
      <c r="Z27" s="37"/>
      <c r="AA27" s="37"/>
      <c r="AB27" s="37"/>
      <c r="AC27" s="37"/>
      <c r="AD27" s="37"/>
      <c r="AE27" s="1314"/>
      <c r="AF27" s="1314"/>
      <c r="AG27" s="39"/>
      <c r="AH27" s="1316"/>
      <c r="AI27" s="1316"/>
      <c r="AJ27" s="1318"/>
    </row>
    <row r="28" spans="2:36" ht="17.25" customHeight="1">
      <c r="B28" s="1337"/>
      <c r="C28" s="96"/>
      <c r="D28" s="940" t="s">
        <v>946</v>
      </c>
      <c r="E28" s="905"/>
      <c r="F28" s="45"/>
      <c r="G28" s="31"/>
      <c r="H28" s="1338"/>
      <c r="I28" s="1350"/>
      <c r="J28" s="904"/>
      <c r="K28" s="1365"/>
      <c r="L28" s="32"/>
      <c r="M28" s="1351"/>
      <c r="N28" s="1398"/>
      <c r="O28" s="920"/>
      <c r="P28" s="34"/>
      <c r="Q28" s="919"/>
      <c r="R28" s="37"/>
      <c r="S28" s="37"/>
      <c r="T28" s="37"/>
      <c r="U28" s="37"/>
      <c r="V28" s="37"/>
      <c r="W28" s="37"/>
      <c r="X28" s="37"/>
      <c r="Y28" s="37"/>
      <c r="Z28" s="37"/>
      <c r="AA28" s="37"/>
      <c r="AB28" s="37"/>
      <c r="AC28" s="37"/>
      <c r="AD28" s="37"/>
      <c r="AE28" s="1314"/>
      <c r="AF28" s="1314"/>
      <c r="AG28" s="47"/>
      <c r="AH28" s="1316"/>
      <c r="AI28" s="1316"/>
      <c r="AJ28" s="1318"/>
    </row>
    <row r="29" spans="2:36" ht="17.25" customHeight="1" thickBot="1">
      <c r="B29" s="1324"/>
      <c r="C29" s="97"/>
      <c r="D29" s="901"/>
      <c r="E29" s="901"/>
      <c r="F29" s="49"/>
      <c r="G29" s="50"/>
      <c r="H29" s="1326"/>
      <c r="I29" s="1328"/>
      <c r="J29" s="900"/>
      <c r="K29" s="1330"/>
      <c r="L29" s="52"/>
      <c r="M29" s="1313"/>
      <c r="N29" s="1334"/>
      <c r="O29" s="918"/>
      <c r="P29" s="54"/>
      <c r="Q29" s="917"/>
      <c r="R29" s="56"/>
      <c r="S29" s="56"/>
      <c r="T29" s="56"/>
      <c r="U29" s="56"/>
      <c r="V29" s="56"/>
      <c r="W29" s="56"/>
      <c r="X29" s="56"/>
      <c r="Y29" s="56"/>
      <c r="Z29" s="56"/>
      <c r="AA29" s="56"/>
      <c r="AB29" s="56"/>
      <c r="AC29" s="56"/>
      <c r="AD29" s="56"/>
      <c r="AE29" s="1315"/>
      <c r="AF29" s="1315"/>
      <c r="AG29" s="58"/>
      <c r="AH29" s="1317"/>
      <c r="AI29" s="1317"/>
      <c r="AJ29" s="1319"/>
    </row>
    <row r="30" spans="2:36" ht="4.5" customHeight="1" thickBot="1">
      <c r="B30" s="1320"/>
      <c r="C30" s="1321"/>
      <c r="D30" s="1321"/>
      <c r="E30" s="1321"/>
      <c r="F30" s="1321"/>
      <c r="G30" s="1321"/>
      <c r="H30" s="1321"/>
      <c r="I30" s="1321"/>
      <c r="J30" s="1321"/>
      <c r="K30" s="1321"/>
      <c r="L30" s="1321"/>
      <c r="M30" s="1321"/>
      <c r="N30" s="1321"/>
      <c r="O30" s="1321"/>
      <c r="P30" s="1321"/>
      <c r="Q30" s="1321"/>
      <c r="R30" s="1321"/>
      <c r="S30" s="1321"/>
      <c r="T30" s="1321"/>
      <c r="U30" s="1321"/>
      <c r="V30" s="1321"/>
      <c r="W30" s="1321"/>
      <c r="X30" s="1321"/>
      <c r="Y30" s="1321"/>
      <c r="Z30" s="1321"/>
      <c r="AA30" s="1321"/>
      <c r="AB30" s="1321"/>
      <c r="AC30" s="1321"/>
      <c r="AD30" s="1321"/>
      <c r="AE30" s="1321"/>
      <c r="AF30" s="1321"/>
      <c r="AG30" s="1321"/>
      <c r="AH30" s="1321"/>
      <c r="AI30" s="1321"/>
      <c r="AJ30" s="1322"/>
    </row>
    <row r="31" ht="12" thickBot="1"/>
    <row r="32" spans="2:36" ht="105.75" customHeight="1" thickBot="1">
      <c r="B32" s="18" t="s">
        <v>461</v>
      </c>
      <c r="C32" s="19" t="s">
        <v>55</v>
      </c>
      <c r="D32" s="19" t="s">
        <v>462</v>
      </c>
      <c r="E32" s="19" t="s">
        <v>474</v>
      </c>
      <c r="F32" s="19" t="s">
        <v>475</v>
      </c>
      <c r="G32" s="19" t="s">
        <v>476</v>
      </c>
      <c r="H32" s="102" t="s">
        <v>463</v>
      </c>
      <c r="I32" s="104" t="s">
        <v>56</v>
      </c>
      <c r="J32" s="105"/>
      <c r="K32" s="105"/>
      <c r="L32" s="105"/>
      <c r="M32" s="105"/>
      <c r="N32" s="106"/>
      <c r="O32" s="22">
        <f>SUM(O33:O36)</f>
        <v>0</v>
      </c>
      <c r="P32" s="23">
        <f>SUM(P33:P36)</f>
        <v>0</v>
      </c>
      <c r="Q32" s="24">
        <f>SUM(Q33:Q36)</f>
        <v>0</v>
      </c>
      <c r="R32" s="23">
        <f>SUM(R33:R36)</f>
        <v>0</v>
      </c>
      <c r="S32" s="24"/>
      <c r="T32" s="23"/>
      <c r="U32" s="24"/>
      <c r="V32" s="23"/>
      <c r="W32" s="24"/>
      <c r="X32" s="23"/>
      <c r="Y32" s="24"/>
      <c r="Z32" s="23"/>
      <c r="AA32" s="24"/>
      <c r="AB32" s="23"/>
      <c r="AC32" s="24"/>
      <c r="AD32" s="23"/>
      <c r="AE32" s="25">
        <f>O32+Q32</f>
        <v>0</v>
      </c>
      <c r="AF32" s="23">
        <f>AF33</f>
        <v>0</v>
      </c>
      <c r="AG32" s="26">
        <f>SUM(AG33:AG36)</f>
        <v>0</v>
      </c>
      <c r="AH32" s="909"/>
      <c r="AI32" s="909"/>
      <c r="AJ32" s="28"/>
    </row>
    <row r="33" spans="2:36" ht="41.25" customHeight="1">
      <c r="B33" s="1323" t="str">
        <f>+'[1]SICEP'!C119</f>
        <v>REPARACIÓN INTEGRAL</v>
      </c>
      <c r="C33" s="95"/>
      <c r="D33" s="906" t="s">
        <v>945</v>
      </c>
      <c r="E33" s="908"/>
      <c r="F33" s="30"/>
      <c r="G33" s="31"/>
      <c r="H33" s="1399"/>
      <c r="I33" s="1350"/>
      <c r="J33" s="904"/>
      <c r="K33" s="1365"/>
      <c r="L33" s="103"/>
      <c r="M33" s="1351"/>
      <c r="N33" s="1398"/>
      <c r="O33" s="920"/>
      <c r="P33" s="34"/>
      <c r="Q33" s="925"/>
      <c r="R33" s="36"/>
      <c r="S33" s="36">
        <v>250</v>
      </c>
      <c r="T33" s="36"/>
      <c r="U33" s="36"/>
      <c r="V33" s="36"/>
      <c r="W33" s="36"/>
      <c r="X33" s="36"/>
      <c r="Y33" s="36"/>
      <c r="Z33" s="36"/>
      <c r="AA33" s="36"/>
      <c r="AB33" s="36"/>
      <c r="AC33" s="37"/>
      <c r="AD33" s="37"/>
      <c r="AE33" s="1314"/>
      <c r="AF33" s="1314"/>
      <c r="AG33" s="39"/>
      <c r="AH33" s="1316"/>
      <c r="AI33" s="1316"/>
      <c r="AJ33" s="1318"/>
    </row>
    <row r="34" spans="2:36" ht="36" customHeight="1">
      <c r="B34" s="1337"/>
      <c r="C34" s="96"/>
      <c r="D34" s="940" t="s">
        <v>944</v>
      </c>
      <c r="E34" s="905"/>
      <c r="F34" s="41"/>
      <c r="G34" s="31"/>
      <c r="H34" s="1338"/>
      <c r="I34" s="1350"/>
      <c r="J34" s="924"/>
      <c r="K34" s="1365"/>
      <c r="L34" s="923"/>
      <c r="M34" s="1351"/>
      <c r="N34" s="1398"/>
      <c r="O34" s="922"/>
      <c r="P34" s="34"/>
      <c r="Q34" s="921"/>
      <c r="R34" s="37"/>
      <c r="S34" s="37"/>
      <c r="T34" s="37"/>
      <c r="U34" s="37"/>
      <c r="V34" s="37"/>
      <c r="W34" s="37"/>
      <c r="X34" s="37"/>
      <c r="Y34" s="37"/>
      <c r="Z34" s="37"/>
      <c r="AA34" s="37"/>
      <c r="AB34" s="37"/>
      <c r="AC34" s="37"/>
      <c r="AD34" s="37"/>
      <c r="AE34" s="1314"/>
      <c r="AF34" s="1314"/>
      <c r="AG34" s="39"/>
      <c r="AH34" s="1316"/>
      <c r="AI34" s="1316"/>
      <c r="AJ34" s="1318"/>
    </row>
    <row r="35" spans="2:36" ht="56.25" customHeight="1">
      <c r="B35" s="1337"/>
      <c r="C35" s="96"/>
      <c r="D35" s="940" t="s">
        <v>943</v>
      </c>
      <c r="E35" s="905"/>
      <c r="F35" s="45"/>
      <c r="G35" s="31"/>
      <c r="H35" s="1338"/>
      <c r="I35" s="1350"/>
      <c r="J35" s="904"/>
      <c r="K35" s="1365"/>
      <c r="L35" s="32"/>
      <c r="M35" s="1351"/>
      <c r="N35" s="1398"/>
      <c r="O35" s="920"/>
      <c r="P35" s="34"/>
      <c r="Q35" s="919"/>
      <c r="R35" s="37"/>
      <c r="S35" s="37"/>
      <c r="T35" s="37"/>
      <c r="U35" s="37"/>
      <c r="V35" s="37"/>
      <c r="W35" s="37"/>
      <c r="X35" s="37"/>
      <c r="Y35" s="37"/>
      <c r="Z35" s="37"/>
      <c r="AA35" s="37"/>
      <c r="AB35" s="37"/>
      <c r="AC35" s="37"/>
      <c r="AD35" s="37"/>
      <c r="AE35" s="1314"/>
      <c r="AF35" s="1314"/>
      <c r="AG35" s="47"/>
      <c r="AH35" s="1316"/>
      <c r="AI35" s="1316"/>
      <c r="AJ35" s="1318"/>
    </row>
    <row r="36" spans="2:36" ht="17.25" customHeight="1" thickBot="1">
      <c r="B36" s="1324"/>
      <c r="C36" s="97"/>
      <c r="D36" s="901"/>
      <c r="E36" s="901"/>
      <c r="F36" s="49"/>
      <c r="G36" s="50"/>
      <c r="H36" s="1326"/>
      <c r="I36" s="1328"/>
      <c r="J36" s="900"/>
      <c r="K36" s="1330"/>
      <c r="L36" s="52"/>
      <c r="M36" s="1313"/>
      <c r="N36" s="1334"/>
      <c r="O36" s="918"/>
      <c r="P36" s="54"/>
      <c r="Q36" s="917"/>
      <c r="R36" s="56"/>
      <c r="S36" s="56"/>
      <c r="T36" s="56"/>
      <c r="U36" s="56"/>
      <c r="V36" s="56"/>
      <c r="W36" s="56"/>
      <c r="X36" s="56"/>
      <c r="Y36" s="56"/>
      <c r="Z36" s="56"/>
      <c r="AA36" s="56"/>
      <c r="AB36" s="56"/>
      <c r="AC36" s="56"/>
      <c r="AD36" s="56"/>
      <c r="AE36" s="1315"/>
      <c r="AF36" s="1315"/>
      <c r="AG36" s="58"/>
      <c r="AH36" s="1317"/>
      <c r="AI36" s="1317"/>
      <c r="AJ36" s="1319"/>
    </row>
    <row r="37" ht="12" thickBot="1"/>
    <row r="38" spans="2:36" ht="105.75" customHeight="1" thickBot="1">
      <c r="B38" s="18" t="s">
        <v>461</v>
      </c>
      <c r="C38" s="19" t="s">
        <v>55</v>
      </c>
      <c r="D38" s="19" t="s">
        <v>462</v>
      </c>
      <c r="E38" s="19" t="s">
        <v>474</v>
      </c>
      <c r="F38" s="19" t="s">
        <v>475</v>
      </c>
      <c r="G38" s="19" t="s">
        <v>476</v>
      </c>
      <c r="H38" s="102" t="s">
        <v>463</v>
      </c>
      <c r="I38" s="871" t="s">
        <v>56</v>
      </c>
      <c r="J38" s="60"/>
      <c r="K38" s="60"/>
      <c r="L38" s="60"/>
      <c r="M38" s="60"/>
      <c r="N38" s="61"/>
      <c r="O38" s="22">
        <f>SUM(O39:O41)</f>
        <v>0</v>
      </c>
      <c r="P38" s="23">
        <f>SUM(P39:P41)</f>
        <v>0</v>
      </c>
      <c r="Q38" s="24">
        <f>SUM(Q39:Q41)</f>
        <v>0</v>
      </c>
      <c r="R38" s="23">
        <f>SUM(R39:R41)</f>
        <v>0</v>
      </c>
      <c r="S38" s="24"/>
      <c r="T38" s="23"/>
      <c r="U38" s="24"/>
      <c r="V38" s="23"/>
      <c r="W38" s="24"/>
      <c r="X38" s="23"/>
      <c r="Y38" s="24"/>
      <c r="Z38" s="23"/>
      <c r="AA38" s="24"/>
      <c r="AB38" s="23"/>
      <c r="AC38" s="24"/>
      <c r="AD38" s="23"/>
      <c r="AE38" s="25">
        <f>O38+Q38</f>
        <v>0</v>
      </c>
      <c r="AF38" s="23">
        <f>AF39</f>
        <v>0</v>
      </c>
      <c r="AG38" s="26">
        <f>SUM(AG39:AG41)</f>
        <v>0</v>
      </c>
      <c r="AH38" s="909"/>
      <c r="AI38" s="909"/>
      <c r="AJ38" s="28"/>
    </row>
    <row r="39" spans="2:36" ht="29.25" customHeight="1">
      <c r="B39" s="1323" t="str">
        <f>+'[1]SICEP'!C120</f>
        <v>FORTALECER EL COMITÉ DE JUSTICIA TRANSICIONAL Y LAS ACCIONES PROGRAMADAS A TRAVÉS DEL PIU</v>
      </c>
      <c r="C39" s="95"/>
      <c r="D39" s="939" t="s">
        <v>942</v>
      </c>
      <c r="E39" s="908"/>
      <c r="F39" s="30"/>
      <c r="G39" s="78"/>
      <c r="H39" s="1325"/>
      <c r="I39" s="1327"/>
      <c r="J39" s="907"/>
      <c r="K39" s="1329"/>
      <c r="L39" s="938"/>
      <c r="M39" s="1312"/>
      <c r="N39" s="1333"/>
      <c r="O39" s="937"/>
      <c r="P39" s="83"/>
      <c r="Q39" s="936"/>
      <c r="R39" s="36"/>
      <c r="S39" s="36">
        <v>200</v>
      </c>
      <c r="T39" s="36"/>
      <c r="U39" s="36"/>
      <c r="V39" s="36"/>
      <c r="W39" s="36"/>
      <c r="X39" s="36"/>
      <c r="Y39" s="36"/>
      <c r="Z39" s="36"/>
      <c r="AA39" s="36"/>
      <c r="AB39" s="36"/>
      <c r="AC39" s="36"/>
      <c r="AD39" s="36"/>
      <c r="AE39" s="1539"/>
      <c r="AF39" s="1539"/>
      <c r="AG39" s="935"/>
      <c r="AH39" s="1540"/>
      <c r="AI39" s="1540"/>
      <c r="AJ39" s="1538"/>
    </row>
    <row r="40" spans="2:36" ht="45" customHeight="1">
      <c r="B40" s="1337"/>
      <c r="C40" s="96"/>
      <c r="D40" s="916" t="s">
        <v>941</v>
      </c>
      <c r="E40" s="905"/>
      <c r="F40" s="41"/>
      <c r="G40" s="31"/>
      <c r="H40" s="1338"/>
      <c r="I40" s="1350"/>
      <c r="J40" s="924"/>
      <c r="K40" s="1365"/>
      <c r="L40" s="923"/>
      <c r="M40" s="1351"/>
      <c r="N40" s="1398"/>
      <c r="O40" s="922"/>
      <c r="P40" s="34"/>
      <c r="Q40" s="921"/>
      <c r="R40" s="37"/>
      <c r="S40" s="37"/>
      <c r="T40" s="37"/>
      <c r="U40" s="37"/>
      <c r="V40" s="37"/>
      <c r="W40" s="37"/>
      <c r="X40" s="37"/>
      <c r="Y40" s="37"/>
      <c r="Z40" s="37"/>
      <c r="AA40" s="37"/>
      <c r="AB40" s="37"/>
      <c r="AC40" s="37"/>
      <c r="AD40" s="37"/>
      <c r="AE40" s="1314"/>
      <c r="AF40" s="1314"/>
      <c r="AG40" s="39"/>
      <c r="AH40" s="1316"/>
      <c r="AI40" s="1316"/>
      <c r="AJ40" s="1318"/>
    </row>
    <row r="41" spans="2:36" ht="98.25" customHeight="1" thickBot="1">
      <c r="B41" s="1324"/>
      <c r="C41" s="97"/>
      <c r="D41" s="934" t="s">
        <v>940</v>
      </c>
      <c r="E41" s="901"/>
      <c r="F41" s="49"/>
      <c r="G41" s="50"/>
      <c r="H41" s="1326"/>
      <c r="I41" s="1328"/>
      <c r="J41" s="900"/>
      <c r="K41" s="1330"/>
      <c r="L41" s="52"/>
      <c r="M41" s="1313"/>
      <c r="N41" s="1334"/>
      <c r="O41" s="918"/>
      <c r="P41" s="54"/>
      <c r="Q41" s="917"/>
      <c r="R41" s="56"/>
      <c r="S41" s="56"/>
      <c r="T41" s="56"/>
      <c r="U41" s="56"/>
      <c r="V41" s="56"/>
      <c r="W41" s="56"/>
      <c r="X41" s="56"/>
      <c r="Y41" s="56"/>
      <c r="Z41" s="56"/>
      <c r="AA41" s="56"/>
      <c r="AB41" s="56"/>
      <c r="AC41" s="56"/>
      <c r="AD41" s="56"/>
      <c r="AE41" s="1315"/>
      <c r="AF41" s="1315"/>
      <c r="AG41" s="58"/>
      <c r="AH41" s="1317"/>
      <c r="AI41" s="1317"/>
      <c r="AJ41" s="1319"/>
    </row>
    <row r="42" ht="27" customHeight="1"/>
  </sheetData>
  <sheetProtection/>
  <mergeCells count="90">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AG6:AG7"/>
    <mergeCell ref="M6:M7"/>
    <mergeCell ref="N6:N7"/>
    <mergeCell ref="O6:P6"/>
    <mergeCell ref="Q6:R6"/>
    <mergeCell ref="S6:T6"/>
    <mergeCell ref="U6:V6"/>
    <mergeCell ref="M11:M14"/>
    <mergeCell ref="W6:X6"/>
    <mergeCell ref="Y6:Z6"/>
    <mergeCell ref="AA6:AB6"/>
    <mergeCell ref="AC6:AD6"/>
    <mergeCell ref="AE6:AF6"/>
    <mergeCell ref="AJ11:AJ14"/>
    <mergeCell ref="AH6:AH7"/>
    <mergeCell ref="AI6:AI7"/>
    <mergeCell ref="AJ6:AJ7"/>
    <mergeCell ref="C8:H8"/>
    <mergeCell ref="B9:AJ9"/>
    <mergeCell ref="B11:B14"/>
    <mergeCell ref="H11:H14"/>
    <mergeCell ref="I11:I14"/>
    <mergeCell ref="K11:K14"/>
    <mergeCell ref="AH17:AH22"/>
    <mergeCell ref="N11:N14"/>
    <mergeCell ref="AE11:AE14"/>
    <mergeCell ref="AF11:AF14"/>
    <mergeCell ref="AH11:AH14"/>
    <mergeCell ref="AI11:AI14"/>
    <mergeCell ref="AE26:AE29"/>
    <mergeCell ref="B15:AJ15"/>
    <mergeCell ref="B17:B22"/>
    <mergeCell ref="H17:H22"/>
    <mergeCell ref="I17:I22"/>
    <mergeCell ref="K17:K22"/>
    <mergeCell ref="M17:M22"/>
    <mergeCell ref="N17:N22"/>
    <mergeCell ref="AE17:AE22"/>
    <mergeCell ref="AF17:AF22"/>
    <mergeCell ref="M33:M36"/>
    <mergeCell ref="AI17:AI22"/>
    <mergeCell ref="AJ17:AJ22"/>
    <mergeCell ref="B23:AJ23"/>
    <mergeCell ref="B26:B29"/>
    <mergeCell ref="H26:H29"/>
    <mergeCell ref="I26:I29"/>
    <mergeCell ref="K26:K29"/>
    <mergeCell ref="M26:M29"/>
    <mergeCell ref="N26:N29"/>
    <mergeCell ref="AJ33:AJ36"/>
    <mergeCell ref="AF26:AF29"/>
    <mergeCell ref="AH26:AH29"/>
    <mergeCell ref="AI26:AI29"/>
    <mergeCell ref="AJ26:AJ29"/>
    <mergeCell ref="B30:AJ30"/>
    <mergeCell ref="B33:B36"/>
    <mergeCell ref="H33:H36"/>
    <mergeCell ref="I33:I36"/>
    <mergeCell ref="K33:K36"/>
    <mergeCell ref="N33:N36"/>
    <mergeCell ref="AE33:AE36"/>
    <mergeCell ref="AF33:AF36"/>
    <mergeCell ref="AH33:AH36"/>
    <mergeCell ref="AI33:AI36"/>
    <mergeCell ref="AE39:AE41"/>
    <mergeCell ref="AF39:AF41"/>
    <mergeCell ref="AH39:AH41"/>
    <mergeCell ref="AI39:AI41"/>
    <mergeCell ref="AJ39:AJ41"/>
    <mergeCell ref="B39:B41"/>
    <mergeCell ref="H39:H41"/>
    <mergeCell ref="I39:I41"/>
    <mergeCell ref="K39:K41"/>
    <mergeCell ref="M39:M41"/>
    <mergeCell ref="N39:N41"/>
  </mergeCells>
  <printOptions/>
  <pageMargins left="0.7" right="0.7" top="0.75" bottom="0.75" header="0.3" footer="0.3"/>
  <pageSetup horizontalDpi="200" verticalDpi="200" orientation="landscape" paperSize="5" scale="55" r:id="rId3"/>
  <legacyDrawing r:id="rId2"/>
</worksheet>
</file>

<file path=xl/worksheets/sheet14.xml><?xml version="1.0" encoding="utf-8"?>
<worksheet xmlns="http://schemas.openxmlformats.org/spreadsheetml/2006/main" xmlns:r="http://schemas.openxmlformats.org/officeDocument/2006/relationships">
  <sheetPr>
    <tabColor theme="2" tint="-0.4999699890613556"/>
  </sheetPr>
  <dimension ref="B1:AK36"/>
  <sheetViews>
    <sheetView zoomScale="70" zoomScaleNormal="70" zoomScalePageLayoutView="0" workbookViewId="0" topLeftCell="B16">
      <selection activeCell="Q34" sqref="Q34"/>
    </sheetView>
  </sheetViews>
  <sheetFormatPr defaultColWidth="11.421875" defaultRowHeight="15"/>
  <cols>
    <col min="1" max="1" width="4.57421875" style="0" customWidth="1"/>
    <col min="2" max="2" width="15.8515625" style="90" customWidth="1"/>
    <col min="3" max="3" width="17.8515625" style="90" customWidth="1"/>
    <col min="4" max="4" width="30.421875" style="0" customWidth="1"/>
    <col min="5" max="5" width="10.00390625" style="0" customWidth="1"/>
    <col min="8" max="8" width="19.28125" style="91" customWidth="1"/>
    <col min="9" max="9" width="15.7109375" style="91" customWidth="1"/>
    <col min="10" max="10" width="4.8515625" style="91" customWidth="1"/>
    <col min="11" max="12" width="5.7109375" style="0" customWidth="1"/>
    <col min="13" max="13" width="6.57421875" style="0" customWidth="1"/>
    <col min="14" max="14" width="6.140625" style="0" customWidth="1"/>
    <col min="15" max="32" width="5.00390625" style="0" customWidth="1"/>
    <col min="33" max="33" width="5.140625" style="92" customWidth="1"/>
    <col min="34" max="34" width="5.421875" style="0" customWidth="1"/>
    <col min="35" max="35" width="4.8515625" style="0" customWidth="1"/>
    <col min="36" max="36" width="7.140625" style="0" customWidth="1"/>
  </cols>
  <sheetData>
    <row r="1" spans="2:36" ht="15.75"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c r="B2" s="1512" t="s">
        <v>667</v>
      </c>
      <c r="C2" s="1513"/>
      <c r="D2" s="1513"/>
      <c r="E2" s="1513"/>
      <c r="F2" s="1513"/>
      <c r="G2" s="1513"/>
      <c r="H2" s="1513"/>
      <c r="I2" s="1513"/>
      <c r="J2" s="1513"/>
      <c r="K2" s="1513"/>
      <c r="L2" s="1513"/>
      <c r="M2" s="1513"/>
      <c r="N2" s="1513"/>
      <c r="O2" s="1513"/>
      <c r="P2" s="1513"/>
      <c r="Q2" s="1513"/>
      <c r="R2" s="1513"/>
      <c r="S2" s="1513"/>
      <c r="T2" s="1513"/>
      <c r="U2" s="1513"/>
      <c r="V2" s="1513"/>
      <c r="W2" s="1513"/>
      <c r="X2" s="1513"/>
      <c r="Y2" s="1513"/>
      <c r="Z2" s="1513"/>
      <c r="AA2" s="1513"/>
      <c r="AB2" s="1513"/>
      <c r="AC2" s="1513"/>
      <c r="AD2" s="1513"/>
      <c r="AE2" s="1513"/>
      <c r="AF2" s="1513"/>
      <c r="AG2" s="1513"/>
      <c r="AH2" s="1513"/>
      <c r="AI2" s="1513"/>
      <c r="AJ2" s="1514"/>
    </row>
    <row r="3" spans="2:36" ht="15.75"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668</v>
      </c>
      <c r="C4" s="1381"/>
      <c r="D4" s="1381"/>
      <c r="E4" s="1381"/>
      <c r="F4" s="1381"/>
      <c r="G4" s="1381"/>
      <c r="H4" s="1382"/>
      <c r="I4" s="1385" t="s">
        <v>698</v>
      </c>
      <c r="J4" s="1386"/>
      <c r="K4" s="1386"/>
      <c r="L4" s="1386"/>
      <c r="M4" s="1386"/>
      <c r="N4" s="1386"/>
      <c r="O4" s="1386"/>
      <c r="P4" s="1386"/>
      <c r="Q4" s="1386"/>
      <c r="R4" s="1386"/>
      <c r="S4" s="1386"/>
      <c r="T4" s="1387"/>
      <c r="U4" s="1385" t="s">
        <v>672</v>
      </c>
      <c r="V4" s="1388"/>
      <c r="W4" s="1388"/>
      <c r="X4" s="1388"/>
      <c r="Y4" s="1388"/>
      <c r="Z4" s="1388"/>
      <c r="AA4" s="1388"/>
      <c r="AB4" s="1388"/>
      <c r="AC4" s="1388"/>
      <c r="AD4" s="1388"/>
      <c r="AE4" s="1388"/>
      <c r="AF4" s="1388"/>
      <c r="AG4" s="1388"/>
      <c r="AH4" s="1388"/>
      <c r="AI4" s="1388"/>
      <c r="AJ4" s="1389"/>
    </row>
    <row r="5" spans="2:36" ht="83.25" customHeight="1" thickBot="1">
      <c r="B5" s="1413" t="s">
        <v>700</v>
      </c>
      <c r="C5" s="1414"/>
      <c r="D5" s="1415"/>
      <c r="E5" s="5"/>
      <c r="F5" s="1515" t="s">
        <v>699</v>
      </c>
      <c r="G5" s="1515"/>
      <c r="H5" s="1515"/>
      <c r="I5" s="1515"/>
      <c r="J5" s="1515"/>
      <c r="K5" s="1515"/>
      <c r="L5" s="1515"/>
      <c r="M5" s="1515"/>
      <c r="N5" s="1516"/>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510" t="s">
        <v>467</v>
      </c>
      <c r="K6" s="1510" t="s">
        <v>452</v>
      </c>
      <c r="L6" s="1548" t="s">
        <v>673</v>
      </c>
      <c r="M6" s="1505" t="s">
        <v>468</v>
      </c>
      <c r="N6" s="1507" t="s">
        <v>469</v>
      </c>
      <c r="O6" s="1509" t="s">
        <v>57</v>
      </c>
      <c r="P6" s="1503"/>
      <c r="Q6" s="1502" t="s">
        <v>58</v>
      </c>
      <c r="R6" s="1503"/>
      <c r="S6" s="1502" t="s">
        <v>59</v>
      </c>
      <c r="T6" s="1503"/>
      <c r="U6" s="1502" t="s">
        <v>455</v>
      </c>
      <c r="V6" s="1503"/>
      <c r="W6" s="1502" t="s">
        <v>454</v>
      </c>
      <c r="X6" s="1503"/>
      <c r="Y6" s="1502" t="s">
        <v>60</v>
      </c>
      <c r="Z6" s="1503"/>
      <c r="AA6" s="1502" t="s">
        <v>453</v>
      </c>
      <c r="AB6" s="1503"/>
      <c r="AC6" s="1502" t="s">
        <v>456</v>
      </c>
      <c r="AD6" s="1503"/>
      <c r="AE6" s="1502" t="s">
        <v>457</v>
      </c>
      <c r="AF6" s="1504"/>
      <c r="AG6" s="1411" t="s">
        <v>458</v>
      </c>
      <c r="AH6" s="1407" t="s">
        <v>459</v>
      </c>
      <c r="AI6" s="1424" t="s">
        <v>460</v>
      </c>
      <c r="AJ6" s="1383" t="s">
        <v>470</v>
      </c>
    </row>
    <row r="7" spans="2:36" ht="48.75" customHeight="1" thickBot="1">
      <c r="B7" s="1373"/>
      <c r="C7" s="1370"/>
      <c r="D7" s="1371"/>
      <c r="E7" s="1371"/>
      <c r="F7" s="1371"/>
      <c r="G7" s="1371"/>
      <c r="H7" s="1371"/>
      <c r="I7" s="1404"/>
      <c r="J7" s="1511" t="s">
        <v>467</v>
      </c>
      <c r="K7" s="1511"/>
      <c r="L7" s="1549"/>
      <c r="M7" s="1506"/>
      <c r="N7" s="1508"/>
      <c r="O7" s="6" t="s">
        <v>471</v>
      </c>
      <c r="P7" s="93" t="s">
        <v>472</v>
      </c>
      <c r="Q7" s="7" t="s">
        <v>471</v>
      </c>
      <c r="R7" s="93" t="s">
        <v>472</v>
      </c>
      <c r="S7" s="7" t="s">
        <v>471</v>
      </c>
      <c r="T7" s="93" t="s">
        <v>472</v>
      </c>
      <c r="U7" s="7" t="s">
        <v>471</v>
      </c>
      <c r="V7" s="93" t="s">
        <v>472</v>
      </c>
      <c r="W7" s="7" t="s">
        <v>471</v>
      </c>
      <c r="X7" s="93" t="s">
        <v>472</v>
      </c>
      <c r="Y7" s="7" t="s">
        <v>471</v>
      </c>
      <c r="Z7" s="93" t="s">
        <v>472</v>
      </c>
      <c r="AA7" s="7" t="s">
        <v>471</v>
      </c>
      <c r="AB7" s="93" t="s">
        <v>473</v>
      </c>
      <c r="AC7" s="7" t="s">
        <v>471</v>
      </c>
      <c r="AD7" s="93" t="s">
        <v>473</v>
      </c>
      <c r="AE7" s="7" t="s">
        <v>471</v>
      </c>
      <c r="AF7" s="94" t="s">
        <v>473</v>
      </c>
      <c r="AG7" s="1412"/>
      <c r="AH7" s="1408"/>
      <c r="AI7" s="1425"/>
      <c r="AJ7" s="1384"/>
    </row>
    <row r="8" spans="2:36" ht="42" customHeight="1" thickBot="1">
      <c r="B8" s="8" t="s">
        <v>701</v>
      </c>
      <c r="C8" s="1401" t="s">
        <v>635</v>
      </c>
      <c r="D8" s="1402"/>
      <c r="E8" s="1402"/>
      <c r="F8" s="1402"/>
      <c r="G8" s="1402"/>
      <c r="H8" s="1402"/>
      <c r="I8" s="100" t="s">
        <v>702</v>
      </c>
      <c r="J8" s="9"/>
      <c r="K8" s="862">
        <v>230</v>
      </c>
      <c r="L8" s="10"/>
      <c r="M8" s="11"/>
      <c r="N8" s="101"/>
      <c r="O8" s="12">
        <f aca="true" t="shared" si="0" ref="O8:AA8">O10+O19+O25</f>
        <v>0</v>
      </c>
      <c r="P8" s="13">
        <f t="shared" si="0"/>
        <v>0</v>
      </c>
      <c r="Q8" s="13">
        <f t="shared" si="0"/>
        <v>55000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t="s">
        <v>674</v>
      </c>
      <c r="AC8" s="13">
        <f>AC10+AC19+AC25</f>
        <v>0</v>
      </c>
      <c r="AD8" s="13">
        <f>AD10+AD19+AD25</f>
        <v>0</v>
      </c>
      <c r="AE8" s="13">
        <f>+AE10+AE19+AE25</f>
        <v>45000</v>
      </c>
      <c r="AF8" s="14">
        <f>AF10+AF19+AF25</f>
        <v>0</v>
      </c>
      <c r="AG8" s="15">
        <f>AG10+AG19+AG25</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47.25" customHeight="1" thickBot="1">
      <c r="B10" s="18" t="s">
        <v>461</v>
      </c>
      <c r="C10" s="19" t="s">
        <v>55</v>
      </c>
      <c r="D10" s="19" t="s">
        <v>462</v>
      </c>
      <c r="E10" s="19" t="s">
        <v>474</v>
      </c>
      <c r="F10" s="20" t="s">
        <v>475</v>
      </c>
      <c r="G10" s="20" t="s">
        <v>476</v>
      </c>
      <c r="H10" s="102" t="s">
        <v>463</v>
      </c>
      <c r="I10" s="104" t="s">
        <v>56</v>
      </c>
      <c r="J10" s="105"/>
      <c r="K10" s="105"/>
      <c r="L10" s="105"/>
      <c r="M10" s="105"/>
      <c r="N10" s="106"/>
      <c r="O10" s="22">
        <f>SUM(O11:O17)</f>
        <v>0</v>
      </c>
      <c r="P10" s="23">
        <f>SUM(P11:P17)</f>
        <v>0</v>
      </c>
      <c r="Q10" s="24">
        <f>SUM(Q11:Q17)</f>
        <v>45000</v>
      </c>
      <c r="R10" s="23">
        <f>SUM(R11:R17)</f>
        <v>0</v>
      </c>
      <c r="S10" s="24"/>
      <c r="T10" s="23"/>
      <c r="U10" s="24"/>
      <c r="V10" s="23"/>
      <c r="W10" s="24"/>
      <c r="X10" s="23"/>
      <c r="Y10" s="24"/>
      <c r="Z10" s="23"/>
      <c r="AA10" s="24"/>
      <c r="AB10" s="23"/>
      <c r="AC10" s="24"/>
      <c r="AD10" s="23"/>
      <c r="AE10" s="25">
        <f>O10+Q10</f>
        <v>45000</v>
      </c>
      <c r="AF10" s="23">
        <f>AF11</f>
        <v>0</v>
      </c>
      <c r="AG10" s="26">
        <f>SUM(AG11:AG17)</f>
        <v>0</v>
      </c>
      <c r="AH10" s="27"/>
      <c r="AI10" s="27"/>
      <c r="AJ10" s="28"/>
    </row>
    <row r="11" spans="2:36" ht="27.75" customHeight="1">
      <c r="B11" s="1361" t="s">
        <v>679</v>
      </c>
      <c r="C11" s="1543" t="s">
        <v>703</v>
      </c>
      <c r="D11" s="29" t="s">
        <v>716</v>
      </c>
      <c r="E11" s="29" t="s">
        <v>714</v>
      </c>
      <c r="F11" s="30"/>
      <c r="G11" s="31"/>
      <c r="H11" s="1531" t="s">
        <v>710</v>
      </c>
      <c r="I11" s="1496" t="s">
        <v>711</v>
      </c>
      <c r="J11" s="1501">
        <v>0</v>
      </c>
      <c r="K11" s="1546">
        <v>200</v>
      </c>
      <c r="L11" s="1331">
        <v>50</v>
      </c>
      <c r="M11" s="1349"/>
      <c r="N11" s="1398"/>
      <c r="O11" s="33"/>
      <c r="P11" s="34"/>
      <c r="Q11" s="35">
        <v>45000</v>
      </c>
      <c r="R11" s="36"/>
      <c r="S11" s="36"/>
      <c r="T11" s="36"/>
      <c r="U11" s="36"/>
      <c r="V11" s="36"/>
      <c r="W11" s="36"/>
      <c r="X11" s="36"/>
      <c r="Y11" s="36"/>
      <c r="Z11" s="36"/>
      <c r="AA11" s="36"/>
      <c r="AB11" s="36"/>
      <c r="AC11" s="37"/>
      <c r="AD11" s="37"/>
      <c r="AE11" s="1314"/>
      <c r="AF11" s="1314"/>
      <c r="AG11" s="39"/>
      <c r="AH11" s="1316"/>
      <c r="AI11" s="1316"/>
      <c r="AJ11" s="1318"/>
    </row>
    <row r="12" spans="2:36" ht="27" customHeight="1">
      <c r="B12" s="1361"/>
      <c r="C12" s="1544"/>
      <c r="D12" s="40" t="s">
        <v>717</v>
      </c>
      <c r="E12" s="40" t="s">
        <v>714</v>
      </c>
      <c r="F12" s="41"/>
      <c r="G12" s="31"/>
      <c r="H12" s="1519"/>
      <c r="I12" s="1496"/>
      <c r="J12" s="1496"/>
      <c r="K12" s="1546"/>
      <c r="L12" s="1349"/>
      <c r="M12" s="1349"/>
      <c r="N12" s="1398"/>
      <c r="O12" s="43"/>
      <c r="P12" s="34"/>
      <c r="Q12" s="44"/>
      <c r="R12" s="37"/>
      <c r="S12" s="37"/>
      <c r="T12" s="37"/>
      <c r="U12" s="37"/>
      <c r="V12" s="37"/>
      <c r="W12" s="37"/>
      <c r="X12" s="37"/>
      <c r="Y12" s="37"/>
      <c r="Z12" s="37"/>
      <c r="AA12" s="37"/>
      <c r="AB12" s="37"/>
      <c r="AC12" s="37"/>
      <c r="AD12" s="37"/>
      <c r="AE12" s="1314"/>
      <c r="AF12" s="1314"/>
      <c r="AG12" s="39"/>
      <c r="AH12" s="1316"/>
      <c r="AI12" s="1316"/>
      <c r="AJ12" s="1318"/>
    </row>
    <row r="13" spans="2:36" ht="17.25" customHeight="1">
      <c r="B13" s="1361"/>
      <c r="C13" s="1544"/>
      <c r="D13" s="40" t="s">
        <v>923</v>
      </c>
      <c r="E13" s="40" t="s">
        <v>712</v>
      </c>
      <c r="F13" s="41"/>
      <c r="G13" s="31"/>
      <c r="H13" s="1519"/>
      <c r="I13" s="1496"/>
      <c r="J13" s="1496"/>
      <c r="K13" s="1546"/>
      <c r="L13" s="1349"/>
      <c r="M13" s="1349"/>
      <c r="N13" s="1398"/>
      <c r="O13" s="43"/>
      <c r="P13" s="34"/>
      <c r="Q13" s="44"/>
      <c r="R13" s="37"/>
      <c r="S13" s="37"/>
      <c r="T13" s="37"/>
      <c r="U13" s="37"/>
      <c r="V13" s="37"/>
      <c r="W13" s="37"/>
      <c r="X13" s="37"/>
      <c r="Y13" s="37"/>
      <c r="Z13" s="37"/>
      <c r="AA13" s="37"/>
      <c r="AB13" s="37"/>
      <c r="AC13" s="37"/>
      <c r="AD13" s="37"/>
      <c r="AE13" s="1314"/>
      <c r="AF13" s="1314"/>
      <c r="AG13" s="39"/>
      <c r="AH13" s="1316"/>
      <c r="AI13" s="1316"/>
      <c r="AJ13" s="1318"/>
    </row>
    <row r="14" spans="2:36" ht="24.75" customHeight="1">
      <c r="B14" s="1361"/>
      <c r="C14" s="1544"/>
      <c r="D14" s="40" t="s">
        <v>922</v>
      </c>
      <c r="E14" s="40" t="s">
        <v>712</v>
      </c>
      <c r="F14" s="45"/>
      <c r="G14" s="31"/>
      <c r="H14" s="1519"/>
      <c r="I14" s="1496"/>
      <c r="J14" s="1496"/>
      <c r="K14" s="1546"/>
      <c r="L14" s="1349"/>
      <c r="M14" s="1349"/>
      <c r="N14" s="1398"/>
      <c r="O14" s="33"/>
      <c r="P14" s="34"/>
      <c r="Q14" s="46"/>
      <c r="R14" s="37"/>
      <c r="S14" s="37"/>
      <c r="T14" s="37"/>
      <c r="U14" s="37"/>
      <c r="V14" s="37"/>
      <c r="W14" s="37"/>
      <c r="X14" s="37"/>
      <c r="Y14" s="37"/>
      <c r="Z14" s="37"/>
      <c r="AA14" s="37"/>
      <c r="AB14" s="37"/>
      <c r="AC14" s="37"/>
      <c r="AD14" s="37"/>
      <c r="AE14" s="1314"/>
      <c r="AF14" s="1314"/>
      <c r="AG14" s="47"/>
      <c r="AH14" s="1316"/>
      <c r="AI14" s="1316"/>
      <c r="AJ14" s="1318"/>
    </row>
    <row r="15" spans="2:36" ht="24.75" customHeight="1">
      <c r="B15" s="1446"/>
      <c r="C15" s="1544"/>
      <c r="D15" s="40" t="s">
        <v>718</v>
      </c>
      <c r="E15" s="863" t="s">
        <v>719</v>
      </c>
      <c r="F15" s="864"/>
      <c r="G15" s="860"/>
      <c r="H15" s="1519"/>
      <c r="I15" s="1496"/>
      <c r="J15" s="1496"/>
      <c r="K15" s="1546"/>
      <c r="L15" s="1349"/>
      <c r="M15" s="1349"/>
      <c r="N15" s="1398"/>
      <c r="O15" s="865"/>
      <c r="P15" s="87"/>
      <c r="Q15" s="866"/>
      <c r="R15" s="867"/>
      <c r="S15" s="867"/>
      <c r="T15" s="867"/>
      <c r="U15" s="867"/>
      <c r="V15" s="867"/>
      <c r="W15" s="867"/>
      <c r="X15" s="867"/>
      <c r="Y15" s="867"/>
      <c r="Z15" s="867"/>
      <c r="AA15" s="867"/>
      <c r="AB15" s="867"/>
      <c r="AC15" s="867"/>
      <c r="AD15" s="867"/>
      <c r="AE15" s="1428"/>
      <c r="AF15" s="1428"/>
      <c r="AG15" s="868"/>
      <c r="AH15" s="1440"/>
      <c r="AI15" s="1440"/>
      <c r="AJ15" s="1490"/>
    </row>
    <row r="16" spans="2:36" ht="24.75" customHeight="1">
      <c r="B16" s="1446"/>
      <c r="C16" s="1544"/>
      <c r="D16" s="40" t="s">
        <v>1273</v>
      </c>
      <c r="E16" s="863" t="s">
        <v>1274</v>
      </c>
      <c r="F16" s="864"/>
      <c r="G16" s="860"/>
      <c r="H16" s="1519"/>
      <c r="I16" s="1496"/>
      <c r="J16" s="1496"/>
      <c r="K16" s="1546"/>
      <c r="L16" s="1349"/>
      <c r="M16" s="1349"/>
      <c r="N16" s="1398"/>
      <c r="O16" s="865"/>
      <c r="P16" s="87"/>
      <c r="Q16" s="866"/>
      <c r="R16" s="867"/>
      <c r="S16" s="867"/>
      <c r="T16" s="867"/>
      <c r="U16" s="867"/>
      <c r="V16" s="867"/>
      <c r="W16" s="867"/>
      <c r="X16" s="867"/>
      <c r="Y16" s="867"/>
      <c r="Z16" s="867"/>
      <c r="AA16" s="867"/>
      <c r="AB16" s="867"/>
      <c r="AC16" s="867"/>
      <c r="AD16" s="867"/>
      <c r="AE16" s="1428"/>
      <c r="AF16" s="1428"/>
      <c r="AG16" s="868"/>
      <c r="AH16" s="1440"/>
      <c r="AI16" s="1440"/>
      <c r="AJ16" s="1490"/>
    </row>
    <row r="17" spans="2:36" ht="17.25" customHeight="1" thickBot="1">
      <c r="B17" s="1362"/>
      <c r="C17" s="1545"/>
      <c r="D17" s="40" t="s">
        <v>709</v>
      </c>
      <c r="E17" s="40" t="s">
        <v>713</v>
      </c>
      <c r="F17" s="49"/>
      <c r="G17" s="50"/>
      <c r="H17" s="1520"/>
      <c r="I17" s="1497"/>
      <c r="J17" s="1497"/>
      <c r="K17" s="1547"/>
      <c r="L17" s="1332"/>
      <c r="M17" s="1332"/>
      <c r="N17" s="1334"/>
      <c r="O17" s="53"/>
      <c r="P17" s="54"/>
      <c r="Q17" s="55"/>
      <c r="R17" s="56"/>
      <c r="S17" s="56"/>
      <c r="T17" s="56"/>
      <c r="U17" s="56"/>
      <c r="V17" s="56"/>
      <c r="W17" s="56"/>
      <c r="X17" s="56"/>
      <c r="Y17" s="56"/>
      <c r="Z17" s="56"/>
      <c r="AA17" s="56"/>
      <c r="AB17" s="56"/>
      <c r="AC17" s="56"/>
      <c r="AD17" s="56"/>
      <c r="AE17" s="1315"/>
      <c r="AF17" s="1315"/>
      <c r="AG17" s="58"/>
      <c r="AH17" s="1317"/>
      <c r="AI17" s="1317"/>
      <c r="AJ17" s="1319"/>
    </row>
    <row r="18" spans="2:36" ht="4.5" customHeight="1" thickBot="1">
      <c r="B18" s="1320"/>
      <c r="C18" s="1321"/>
      <c r="D18" s="1321"/>
      <c r="E18" s="1321"/>
      <c r="F18" s="1321"/>
      <c r="G18" s="1321"/>
      <c r="H18" s="1321"/>
      <c r="I18" s="1321"/>
      <c r="J18" s="1321"/>
      <c r="K18" s="1321"/>
      <c r="L18" s="1321"/>
      <c r="M18" s="1321"/>
      <c r="N18" s="1321"/>
      <c r="O18" s="1321"/>
      <c r="P18" s="1321"/>
      <c r="Q18" s="1321"/>
      <c r="R18" s="1321"/>
      <c r="S18" s="1321"/>
      <c r="T18" s="1321"/>
      <c r="U18" s="1321"/>
      <c r="V18" s="1321"/>
      <c r="W18" s="1321"/>
      <c r="X18" s="1321"/>
      <c r="Y18" s="1321"/>
      <c r="Z18" s="1321"/>
      <c r="AA18" s="1321"/>
      <c r="AB18" s="1321"/>
      <c r="AC18" s="1321"/>
      <c r="AD18" s="1321"/>
      <c r="AE18" s="1321"/>
      <c r="AF18" s="1321"/>
      <c r="AG18" s="1321"/>
      <c r="AH18" s="1321"/>
      <c r="AI18" s="1321"/>
      <c r="AJ18" s="1322"/>
    </row>
    <row r="19" spans="2:36" ht="36" customHeight="1" thickBot="1">
      <c r="B19" s="18" t="s">
        <v>461</v>
      </c>
      <c r="C19" s="19" t="s">
        <v>55</v>
      </c>
      <c r="D19" s="19" t="s">
        <v>462</v>
      </c>
      <c r="E19" s="19" t="s">
        <v>54</v>
      </c>
      <c r="F19" s="20" t="s">
        <v>475</v>
      </c>
      <c r="G19" s="20" t="s">
        <v>476</v>
      </c>
      <c r="H19" s="102" t="s">
        <v>464</v>
      </c>
      <c r="I19" s="104" t="s">
        <v>56</v>
      </c>
      <c r="J19" s="21"/>
      <c r="K19" s="59"/>
      <c r="L19" s="59"/>
      <c r="M19" s="60"/>
      <c r="N19" s="61"/>
      <c r="O19" s="22">
        <f>SUM(O20:O23)</f>
        <v>0</v>
      </c>
      <c r="P19" s="23">
        <f>SUM(P20:P23)</f>
        <v>0</v>
      </c>
      <c r="Q19" s="24">
        <f>SUM(Q20:Q23)</f>
        <v>5000</v>
      </c>
      <c r="R19" s="23">
        <f>SUM(R20:R23)</f>
        <v>0</v>
      </c>
      <c r="S19" s="24"/>
      <c r="T19" s="23"/>
      <c r="U19" s="24"/>
      <c r="V19" s="23"/>
      <c r="W19" s="24"/>
      <c r="X19" s="23"/>
      <c r="Y19" s="24"/>
      <c r="Z19" s="23"/>
      <c r="AA19" s="24"/>
      <c r="AB19" s="23"/>
      <c r="AC19" s="24"/>
      <c r="AD19" s="23"/>
      <c r="AE19" s="24">
        <f>AE20</f>
        <v>0</v>
      </c>
      <c r="AF19" s="23">
        <f>AF20</f>
        <v>0</v>
      </c>
      <c r="AG19" s="26">
        <f>SUM(AG20:AG23)</f>
        <v>0</v>
      </c>
      <c r="AH19" s="27"/>
      <c r="AI19" s="27"/>
      <c r="AJ19" s="28"/>
    </row>
    <row r="20" spans="2:36" ht="16.5" customHeight="1">
      <c r="B20" s="1323" t="s">
        <v>680</v>
      </c>
      <c r="C20" s="1543" t="s">
        <v>705</v>
      </c>
      <c r="D20" s="62" t="s">
        <v>708</v>
      </c>
      <c r="E20" s="62" t="s">
        <v>714</v>
      </c>
      <c r="F20" s="63"/>
      <c r="G20" s="31"/>
      <c r="H20" s="1526"/>
      <c r="I20" s="1528"/>
      <c r="J20" s="1517"/>
      <c r="K20" s="1453"/>
      <c r="L20" s="1444"/>
      <c r="M20" s="1344"/>
      <c r="N20" s="1354"/>
      <c r="O20" s="65"/>
      <c r="P20" s="38"/>
      <c r="Q20" s="38"/>
      <c r="R20" s="38"/>
      <c r="S20" s="38"/>
      <c r="T20" s="38"/>
      <c r="U20" s="38"/>
      <c r="V20" s="38"/>
      <c r="W20" s="38"/>
      <c r="X20" s="38"/>
      <c r="Y20" s="38"/>
      <c r="Z20" s="38"/>
      <c r="AA20" s="38"/>
      <c r="AB20" s="38"/>
      <c r="AC20" s="38"/>
      <c r="AD20" s="38"/>
      <c r="AE20" s="1314"/>
      <c r="AF20" s="1314"/>
      <c r="AG20" s="66"/>
      <c r="AH20" s="1316"/>
      <c r="AI20" s="1488"/>
      <c r="AJ20" s="1335"/>
    </row>
    <row r="21" spans="2:36" ht="25.5">
      <c r="B21" s="1337"/>
      <c r="C21" s="1544"/>
      <c r="D21" s="62" t="s">
        <v>1278</v>
      </c>
      <c r="E21" s="62" t="s">
        <v>691</v>
      </c>
      <c r="F21" s="63"/>
      <c r="G21" s="31"/>
      <c r="H21" s="1526"/>
      <c r="I21" s="1528"/>
      <c r="J21" s="1496"/>
      <c r="K21" s="1342"/>
      <c r="L21" s="1352"/>
      <c r="M21" s="1344"/>
      <c r="N21" s="1354"/>
      <c r="O21" s="65"/>
      <c r="P21" s="38"/>
      <c r="Q21" s="38">
        <v>5000</v>
      </c>
      <c r="R21" s="38"/>
      <c r="S21" s="38"/>
      <c r="T21" s="38"/>
      <c r="U21" s="38"/>
      <c r="V21" s="38"/>
      <c r="W21" s="38"/>
      <c r="X21" s="38"/>
      <c r="Y21" s="38"/>
      <c r="Z21" s="38"/>
      <c r="AA21" s="38"/>
      <c r="AB21" s="38"/>
      <c r="AC21" s="38"/>
      <c r="AD21" s="38"/>
      <c r="AE21" s="1314"/>
      <c r="AF21" s="1314"/>
      <c r="AG21" s="66"/>
      <c r="AH21" s="1316"/>
      <c r="AI21" s="1488"/>
      <c r="AJ21" s="1335"/>
    </row>
    <row r="22" spans="2:36" ht="15">
      <c r="B22" s="1337"/>
      <c r="C22" s="1544"/>
      <c r="D22" s="62" t="s">
        <v>1279</v>
      </c>
      <c r="E22" s="62"/>
      <c r="F22" s="63"/>
      <c r="G22" s="31"/>
      <c r="H22" s="1526"/>
      <c r="I22" s="1528"/>
      <c r="J22" s="1496"/>
      <c r="K22" s="1342"/>
      <c r="L22" s="1352"/>
      <c r="M22" s="1344"/>
      <c r="N22" s="1354"/>
      <c r="O22" s="65"/>
      <c r="P22" s="38"/>
      <c r="Q22" s="38"/>
      <c r="R22" s="38"/>
      <c r="S22" s="38"/>
      <c r="T22" s="38"/>
      <c r="U22" s="38"/>
      <c r="V22" s="38"/>
      <c r="W22" s="38"/>
      <c r="X22" s="38"/>
      <c r="Y22" s="38"/>
      <c r="Z22" s="38"/>
      <c r="AA22" s="38"/>
      <c r="AB22" s="38"/>
      <c r="AC22" s="38"/>
      <c r="AD22" s="38"/>
      <c r="AE22" s="1314"/>
      <c r="AF22" s="1314"/>
      <c r="AG22" s="66"/>
      <c r="AH22" s="1316"/>
      <c r="AI22" s="1488"/>
      <c r="AJ22" s="1335"/>
    </row>
    <row r="23" spans="2:36" ht="16.5">
      <c r="B23" s="1337"/>
      <c r="C23" s="1544"/>
      <c r="D23" s="62" t="s">
        <v>715</v>
      </c>
      <c r="E23" s="62" t="s">
        <v>720</v>
      </c>
      <c r="F23" s="67"/>
      <c r="G23" s="31"/>
      <c r="H23" s="1526"/>
      <c r="I23" s="1528"/>
      <c r="J23" s="1496"/>
      <c r="K23" s="1342"/>
      <c r="L23" s="1352"/>
      <c r="M23" s="1344"/>
      <c r="N23" s="1354"/>
      <c r="O23" s="65"/>
      <c r="P23" s="38"/>
      <c r="Q23" s="38"/>
      <c r="R23" s="38"/>
      <c r="S23" s="38"/>
      <c r="T23" s="38"/>
      <c r="U23" s="38"/>
      <c r="V23" s="38"/>
      <c r="W23" s="38"/>
      <c r="X23" s="38"/>
      <c r="Y23" s="38"/>
      <c r="Z23" s="38"/>
      <c r="AA23" s="38"/>
      <c r="AB23" s="38"/>
      <c r="AC23" s="38"/>
      <c r="AD23" s="38"/>
      <c r="AE23" s="1314"/>
      <c r="AF23" s="1314"/>
      <c r="AG23" s="68"/>
      <c r="AH23" s="1316"/>
      <c r="AI23" s="1488"/>
      <c r="AJ23" s="1335"/>
    </row>
    <row r="24" spans="2:37" ht="4.5" customHeight="1" thickBot="1">
      <c r="B24" s="1320"/>
      <c r="C24" s="1321"/>
      <c r="D24" s="1321"/>
      <c r="E24" s="1321"/>
      <c r="F24" s="1321"/>
      <c r="G24" s="1321"/>
      <c r="H24" s="1321"/>
      <c r="I24" s="1321"/>
      <c r="J24" s="1321"/>
      <c r="K24" s="1321"/>
      <c r="L24" s="1321"/>
      <c r="M24" s="1321"/>
      <c r="N24" s="1321"/>
      <c r="O24" s="1321"/>
      <c r="P24" s="1321"/>
      <c r="Q24" s="1321"/>
      <c r="R24" s="1321"/>
      <c r="S24" s="1321"/>
      <c r="T24" s="1321"/>
      <c r="U24" s="1321"/>
      <c r="V24" s="1321"/>
      <c r="W24" s="1321"/>
      <c r="X24" s="1321"/>
      <c r="Y24" s="1321"/>
      <c r="Z24" s="1321"/>
      <c r="AA24" s="1321"/>
      <c r="AB24" s="1321"/>
      <c r="AC24" s="1321"/>
      <c r="AD24" s="1321"/>
      <c r="AE24" s="1321"/>
      <c r="AF24" s="1321"/>
      <c r="AG24" s="1321"/>
      <c r="AH24" s="1321"/>
      <c r="AI24" s="1321"/>
      <c r="AJ24" s="1322"/>
      <c r="AK24" s="74"/>
    </row>
    <row r="25" spans="2:37" ht="74.25" customHeight="1" thickBot="1">
      <c r="B25" s="18" t="s">
        <v>461</v>
      </c>
      <c r="C25" s="19" t="s">
        <v>55</v>
      </c>
      <c r="D25" s="19" t="s">
        <v>462</v>
      </c>
      <c r="E25" s="19" t="s">
        <v>54</v>
      </c>
      <c r="F25" s="20" t="s">
        <v>475</v>
      </c>
      <c r="G25" s="20" t="s">
        <v>476</v>
      </c>
      <c r="H25" s="102" t="s">
        <v>465</v>
      </c>
      <c r="I25" s="104" t="s">
        <v>56</v>
      </c>
      <c r="J25" s="21"/>
      <c r="K25" s="75"/>
      <c r="L25" s="59"/>
      <c r="M25" s="60"/>
      <c r="N25" s="61"/>
      <c r="O25" s="22">
        <f>SUM(O26:O29)</f>
        <v>0</v>
      </c>
      <c r="P25" s="23">
        <f>SUM(P26:P29)</f>
        <v>0</v>
      </c>
      <c r="Q25" s="24">
        <f>SUM(Q26:Q29)</f>
        <v>5000</v>
      </c>
      <c r="R25" s="23">
        <f>SUM(R26:R29)</f>
        <v>0</v>
      </c>
      <c r="S25" s="24"/>
      <c r="T25" s="23"/>
      <c r="U25" s="24"/>
      <c r="V25" s="23"/>
      <c r="W25" s="24"/>
      <c r="X25" s="23"/>
      <c r="Y25" s="24"/>
      <c r="Z25" s="23"/>
      <c r="AA25" s="24"/>
      <c r="AB25" s="23"/>
      <c r="AC25" s="24"/>
      <c r="AD25" s="23"/>
      <c r="AE25" s="76">
        <f>AE26</f>
        <v>0</v>
      </c>
      <c r="AF25" s="23">
        <f>AF26</f>
        <v>0</v>
      </c>
      <c r="AG25" s="26">
        <f>SUM(AG26:AG29)</f>
        <v>0</v>
      </c>
      <c r="AH25" s="27"/>
      <c r="AI25" s="27"/>
      <c r="AJ25" s="28"/>
      <c r="AK25" s="74"/>
    </row>
    <row r="26" spans="2:37" ht="21" customHeight="1">
      <c r="B26" s="1323" t="s">
        <v>681</v>
      </c>
      <c r="C26" s="1543" t="s">
        <v>706</v>
      </c>
      <c r="D26" s="29"/>
      <c r="E26" s="29"/>
      <c r="F26" s="77"/>
      <c r="G26" s="78"/>
      <c r="H26" s="1518"/>
      <c r="I26" s="1521"/>
      <c r="J26" s="1501"/>
      <c r="K26" s="1346"/>
      <c r="L26" s="80"/>
      <c r="M26" s="1346"/>
      <c r="N26" s="1356"/>
      <c r="O26" s="81"/>
      <c r="P26" s="82"/>
      <c r="Q26" s="83"/>
      <c r="R26" s="82"/>
      <c r="S26" s="82"/>
      <c r="T26" s="82"/>
      <c r="U26" s="82"/>
      <c r="V26" s="82"/>
      <c r="W26" s="82"/>
      <c r="X26" s="82"/>
      <c r="Y26" s="82"/>
      <c r="Z26" s="82"/>
      <c r="AA26" s="82"/>
      <c r="AB26" s="82"/>
      <c r="AC26" s="38"/>
      <c r="AD26" s="38"/>
      <c r="AE26" s="1314"/>
      <c r="AF26" s="1314"/>
      <c r="AG26" s="66"/>
      <c r="AH26" s="1488"/>
      <c r="AI26" s="1488"/>
      <c r="AJ26" s="1335"/>
      <c r="AK26" s="74"/>
    </row>
    <row r="27" spans="2:37" ht="21" customHeight="1">
      <c r="B27" s="1337"/>
      <c r="C27" s="1544"/>
      <c r="D27" s="40"/>
      <c r="E27" s="40"/>
      <c r="F27" s="84"/>
      <c r="G27" s="31"/>
      <c r="H27" s="1519"/>
      <c r="I27" s="1522"/>
      <c r="J27" s="1496"/>
      <c r="K27" s="1347"/>
      <c r="L27" s="64"/>
      <c r="M27" s="1347"/>
      <c r="N27" s="1357"/>
      <c r="O27" s="85"/>
      <c r="P27" s="86"/>
      <c r="Q27" s="87">
        <v>5000</v>
      </c>
      <c r="R27" s="86"/>
      <c r="S27" s="86"/>
      <c r="T27" s="86"/>
      <c r="U27" s="86"/>
      <c r="V27" s="86"/>
      <c r="W27" s="86"/>
      <c r="X27" s="86"/>
      <c r="Y27" s="86"/>
      <c r="Z27" s="86"/>
      <c r="AA27" s="86"/>
      <c r="AB27" s="86"/>
      <c r="AC27" s="38"/>
      <c r="AD27" s="38"/>
      <c r="AE27" s="1342"/>
      <c r="AF27" s="1342"/>
      <c r="AG27" s="66"/>
      <c r="AH27" s="1488"/>
      <c r="AI27" s="1488"/>
      <c r="AJ27" s="1335"/>
      <c r="AK27" s="74"/>
    </row>
    <row r="28" spans="2:37" ht="21" customHeight="1">
      <c r="B28" s="1337"/>
      <c r="C28" s="1544"/>
      <c r="D28" s="62"/>
      <c r="E28" s="62"/>
      <c r="F28" s="63"/>
      <c r="G28" s="860"/>
      <c r="H28" s="1519"/>
      <c r="I28" s="1522"/>
      <c r="J28" s="1496"/>
      <c r="K28" s="1347"/>
      <c r="L28" s="858"/>
      <c r="M28" s="1347"/>
      <c r="N28" s="1357"/>
      <c r="O28" s="85"/>
      <c r="P28" s="86"/>
      <c r="Q28" s="87"/>
      <c r="R28" s="86"/>
      <c r="S28" s="86"/>
      <c r="T28" s="86"/>
      <c r="U28" s="86"/>
      <c r="V28" s="86"/>
      <c r="W28" s="86"/>
      <c r="X28" s="86"/>
      <c r="Y28" s="86"/>
      <c r="Z28" s="86"/>
      <c r="AA28" s="86"/>
      <c r="AB28" s="86"/>
      <c r="AC28" s="86"/>
      <c r="AD28" s="86"/>
      <c r="AE28" s="1454"/>
      <c r="AF28" s="1454"/>
      <c r="AG28" s="861"/>
      <c r="AH28" s="1525"/>
      <c r="AI28" s="1525"/>
      <c r="AJ28" s="1434"/>
      <c r="AK28" s="74"/>
    </row>
    <row r="29" spans="2:36" ht="21" customHeight="1" thickBot="1">
      <c r="B29" s="1324"/>
      <c r="C29" s="1545"/>
      <c r="D29" s="48"/>
      <c r="E29" s="48"/>
      <c r="F29" s="88"/>
      <c r="G29" s="50"/>
      <c r="H29" s="1520"/>
      <c r="I29" s="1523"/>
      <c r="J29" s="1497"/>
      <c r="K29" s="1348"/>
      <c r="L29" s="71"/>
      <c r="M29" s="1348"/>
      <c r="N29" s="1358"/>
      <c r="O29" s="72"/>
      <c r="P29" s="57"/>
      <c r="Q29" s="54"/>
      <c r="R29" s="57"/>
      <c r="S29" s="57"/>
      <c r="T29" s="57"/>
      <c r="U29" s="57"/>
      <c r="V29" s="57"/>
      <c r="W29" s="57"/>
      <c r="X29" s="57"/>
      <c r="Y29" s="57"/>
      <c r="Z29" s="57"/>
      <c r="AA29" s="57"/>
      <c r="AB29" s="57"/>
      <c r="AC29" s="57"/>
      <c r="AD29" s="57"/>
      <c r="AE29" s="1343"/>
      <c r="AF29" s="1343"/>
      <c r="AG29" s="89"/>
      <c r="AH29" s="1489"/>
      <c r="AI29" s="1489"/>
      <c r="AJ29" s="1336"/>
    </row>
    <row r="30" ht="15.75" thickBot="1">
      <c r="C30" s="859"/>
    </row>
    <row r="31" spans="2:36" ht="105.75" customHeight="1" thickBot="1">
      <c r="B31" s="18" t="s">
        <v>461</v>
      </c>
      <c r="C31" s="19" t="s">
        <v>55</v>
      </c>
      <c r="D31" s="19" t="s">
        <v>462</v>
      </c>
      <c r="E31" s="19" t="s">
        <v>474</v>
      </c>
      <c r="F31" s="20" t="s">
        <v>475</v>
      </c>
      <c r="G31" s="20" t="s">
        <v>476</v>
      </c>
      <c r="H31" s="102" t="s">
        <v>463</v>
      </c>
      <c r="I31" s="104" t="s">
        <v>56</v>
      </c>
      <c r="J31" s="105"/>
      <c r="K31" s="105"/>
      <c r="L31" s="105"/>
      <c r="M31" s="105"/>
      <c r="N31" s="106"/>
      <c r="O31" s="22">
        <f>SUM(O32:O35)</f>
        <v>0</v>
      </c>
      <c r="P31" s="23">
        <f>SUM(P32:P35)</f>
        <v>0</v>
      </c>
      <c r="Q31" s="24">
        <f>SUM(Q32:Q35)</f>
        <v>5000</v>
      </c>
      <c r="R31" s="23">
        <f>SUM(R32:R35)</f>
        <v>0</v>
      </c>
      <c r="S31" s="24"/>
      <c r="T31" s="23"/>
      <c r="U31" s="24"/>
      <c r="V31" s="23"/>
      <c r="W31" s="24"/>
      <c r="X31" s="23"/>
      <c r="Y31" s="24"/>
      <c r="Z31" s="23"/>
      <c r="AA31" s="24"/>
      <c r="AB31" s="23"/>
      <c r="AC31" s="24"/>
      <c r="AD31" s="23"/>
      <c r="AE31" s="25">
        <f>O31+Q31</f>
        <v>5000</v>
      </c>
      <c r="AF31" s="23">
        <f>AF32</f>
        <v>0</v>
      </c>
      <c r="AG31" s="26">
        <f>SUM(AG32:AG35)</f>
        <v>0</v>
      </c>
      <c r="AH31" s="27"/>
      <c r="AI31" s="27"/>
      <c r="AJ31" s="28"/>
    </row>
    <row r="32" spans="2:36" ht="17.25" customHeight="1">
      <c r="B32" s="1323" t="s">
        <v>704</v>
      </c>
      <c r="C32" s="1543" t="s">
        <v>707</v>
      </c>
      <c r="D32" s="29"/>
      <c r="E32" s="29"/>
      <c r="F32" s="30"/>
      <c r="G32" s="31"/>
      <c r="H32" s="1531"/>
      <c r="I32" s="1496"/>
      <c r="J32" s="42"/>
      <c r="K32" s="1365"/>
      <c r="L32" s="103"/>
      <c r="M32" s="1351"/>
      <c r="N32" s="1398"/>
      <c r="O32" s="33"/>
      <c r="P32" s="34"/>
      <c r="Q32" s="35"/>
      <c r="R32" s="36"/>
      <c r="S32" s="36"/>
      <c r="T32" s="36"/>
      <c r="U32" s="36"/>
      <c r="V32" s="36"/>
      <c r="W32" s="36"/>
      <c r="X32" s="36"/>
      <c r="Y32" s="36"/>
      <c r="Z32" s="36"/>
      <c r="AA32" s="36"/>
      <c r="AB32" s="36"/>
      <c r="AC32" s="37"/>
      <c r="AD32" s="37"/>
      <c r="AE32" s="1314"/>
      <c r="AF32" s="1314"/>
      <c r="AG32" s="39"/>
      <c r="AH32" s="1316"/>
      <c r="AI32" s="1316"/>
      <c r="AJ32" s="1318"/>
    </row>
    <row r="33" spans="2:36" ht="17.25" customHeight="1">
      <c r="B33" s="1337"/>
      <c r="C33" s="1544"/>
      <c r="D33" s="40"/>
      <c r="E33" s="40"/>
      <c r="F33" s="41"/>
      <c r="G33" s="31"/>
      <c r="H33" s="1519"/>
      <c r="I33" s="1496"/>
      <c r="J33" s="42"/>
      <c r="K33" s="1365"/>
      <c r="L33" s="32"/>
      <c r="M33" s="1351"/>
      <c r="N33" s="1398"/>
      <c r="O33" s="43"/>
      <c r="P33" s="34"/>
      <c r="Q33" s="44">
        <v>5000</v>
      </c>
      <c r="R33" s="37"/>
      <c r="S33" s="37"/>
      <c r="T33" s="37"/>
      <c r="U33" s="37"/>
      <c r="V33" s="37"/>
      <c r="W33" s="37"/>
      <c r="X33" s="37"/>
      <c r="Y33" s="37"/>
      <c r="Z33" s="37"/>
      <c r="AA33" s="37"/>
      <c r="AB33" s="37"/>
      <c r="AC33" s="37"/>
      <c r="AD33" s="37"/>
      <c r="AE33" s="1314"/>
      <c r="AF33" s="1314"/>
      <c r="AG33" s="39"/>
      <c r="AH33" s="1316"/>
      <c r="AI33" s="1316"/>
      <c r="AJ33" s="1318"/>
    </row>
    <row r="34" spans="2:36" ht="17.25" customHeight="1">
      <c r="B34" s="1337"/>
      <c r="C34" s="1544"/>
      <c r="D34" s="40"/>
      <c r="E34" s="40"/>
      <c r="F34" s="45"/>
      <c r="G34" s="31"/>
      <c r="H34" s="1519"/>
      <c r="I34" s="1496"/>
      <c r="J34" s="42"/>
      <c r="K34" s="1365"/>
      <c r="L34" s="32"/>
      <c r="M34" s="1351"/>
      <c r="N34" s="1398"/>
      <c r="O34" s="33"/>
      <c r="P34" s="34"/>
      <c r="Q34" s="46"/>
      <c r="R34" s="37"/>
      <c r="S34" s="37"/>
      <c r="T34" s="37"/>
      <c r="U34" s="37"/>
      <c r="V34" s="37"/>
      <c r="W34" s="37"/>
      <c r="X34" s="37"/>
      <c r="Y34" s="37"/>
      <c r="Z34" s="37"/>
      <c r="AA34" s="37"/>
      <c r="AB34" s="37"/>
      <c r="AC34" s="37"/>
      <c r="AD34" s="37"/>
      <c r="AE34" s="1314"/>
      <c r="AF34" s="1314"/>
      <c r="AG34" s="47"/>
      <c r="AH34" s="1316"/>
      <c r="AI34" s="1316"/>
      <c r="AJ34" s="1318"/>
    </row>
    <row r="35" spans="2:36" ht="17.25" customHeight="1" thickBot="1">
      <c r="B35" s="1324"/>
      <c r="C35" s="1545"/>
      <c r="D35" s="48"/>
      <c r="E35" s="48"/>
      <c r="F35" s="49"/>
      <c r="G35" s="50"/>
      <c r="H35" s="1520"/>
      <c r="I35" s="1497"/>
      <c r="J35" s="51"/>
      <c r="K35" s="1330"/>
      <c r="L35" s="52"/>
      <c r="M35" s="1313"/>
      <c r="N35" s="1334"/>
      <c r="O35" s="53"/>
      <c r="P35" s="54"/>
      <c r="Q35" s="55"/>
      <c r="R35" s="56"/>
      <c r="S35" s="56"/>
      <c r="T35" s="56"/>
      <c r="U35" s="56"/>
      <c r="V35" s="56"/>
      <c r="W35" s="56"/>
      <c r="X35" s="56"/>
      <c r="Y35" s="56"/>
      <c r="Z35" s="56"/>
      <c r="AA35" s="56"/>
      <c r="AB35" s="56"/>
      <c r="AC35" s="56"/>
      <c r="AD35" s="56"/>
      <c r="AE35" s="1315"/>
      <c r="AF35" s="1315"/>
      <c r="AG35" s="58"/>
      <c r="AH35" s="1317"/>
      <c r="AI35" s="1317"/>
      <c r="AJ35" s="1319"/>
    </row>
    <row r="36" spans="2:36" ht="4.5" customHeight="1" thickBot="1">
      <c r="B36" s="1320"/>
      <c r="C36" s="1321"/>
      <c r="D36" s="1321"/>
      <c r="E36" s="1321"/>
      <c r="F36" s="1321"/>
      <c r="G36" s="1321"/>
      <c r="H36" s="1321"/>
      <c r="I36" s="1321"/>
      <c r="J36" s="1321"/>
      <c r="K36" s="1321"/>
      <c r="L36" s="1321"/>
      <c r="M36" s="1321"/>
      <c r="N36" s="1321"/>
      <c r="O36" s="1321"/>
      <c r="P36" s="1321"/>
      <c r="Q36" s="1321"/>
      <c r="R36" s="1321"/>
      <c r="S36" s="1321"/>
      <c r="T36" s="1321"/>
      <c r="U36" s="1321"/>
      <c r="V36" s="1321"/>
      <c r="W36" s="1321"/>
      <c r="X36" s="1321"/>
      <c r="Y36" s="1321"/>
      <c r="Z36" s="1321"/>
      <c r="AA36" s="1321"/>
      <c r="AB36" s="1321"/>
      <c r="AC36" s="1321"/>
      <c r="AD36" s="1321"/>
      <c r="AE36" s="1321"/>
      <c r="AF36" s="1321"/>
      <c r="AG36" s="1321"/>
      <c r="AH36" s="1321"/>
      <c r="AI36" s="1321"/>
      <c r="AJ36" s="1322"/>
    </row>
  </sheetData>
  <sheetProtection/>
  <mergeCells count="88">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AE6:AF6"/>
    <mergeCell ref="AG6:AG7"/>
    <mergeCell ref="M6:M7"/>
    <mergeCell ref="N6:N7"/>
    <mergeCell ref="O6:P6"/>
    <mergeCell ref="Q6:R6"/>
    <mergeCell ref="S6:T6"/>
    <mergeCell ref="U6:V6"/>
    <mergeCell ref="I11:I17"/>
    <mergeCell ref="J11:J17"/>
    <mergeCell ref="W6:X6"/>
    <mergeCell ref="Y6:Z6"/>
    <mergeCell ref="AA6:AB6"/>
    <mergeCell ref="AC6:AD6"/>
    <mergeCell ref="AE11:AE17"/>
    <mergeCell ref="AF11:AF17"/>
    <mergeCell ref="AH6:AH7"/>
    <mergeCell ref="AI6:AI7"/>
    <mergeCell ref="AJ6:AJ7"/>
    <mergeCell ref="C8:H8"/>
    <mergeCell ref="B9:AJ9"/>
    <mergeCell ref="B11:B17"/>
    <mergeCell ref="C11:C17"/>
    <mergeCell ref="H11:H17"/>
    <mergeCell ref="J20:J23"/>
    <mergeCell ref="K20:K23"/>
    <mergeCell ref="K11:K17"/>
    <mergeCell ref="L11:L17"/>
    <mergeCell ref="M11:M17"/>
    <mergeCell ref="N11:N17"/>
    <mergeCell ref="AF20:AF23"/>
    <mergeCell ref="AH20:AH23"/>
    <mergeCell ref="AH11:AH17"/>
    <mergeCell ref="AI11:AI17"/>
    <mergeCell ref="AJ11:AJ17"/>
    <mergeCell ref="B18:AJ18"/>
    <mergeCell ref="B20:B23"/>
    <mergeCell ref="C20:C23"/>
    <mergeCell ref="H20:H23"/>
    <mergeCell ref="I20:I23"/>
    <mergeCell ref="M26:M29"/>
    <mergeCell ref="L20:L23"/>
    <mergeCell ref="M20:M23"/>
    <mergeCell ref="N20:N23"/>
    <mergeCell ref="AE20:AE23"/>
    <mergeCell ref="N26:N29"/>
    <mergeCell ref="AE26:AE29"/>
    <mergeCell ref="AJ26:AJ29"/>
    <mergeCell ref="AI20:AI23"/>
    <mergeCell ref="AJ20:AJ23"/>
    <mergeCell ref="B24:AJ24"/>
    <mergeCell ref="B26:B29"/>
    <mergeCell ref="C26:C29"/>
    <mergeCell ref="H26:H29"/>
    <mergeCell ref="I26:I29"/>
    <mergeCell ref="J26:J29"/>
    <mergeCell ref="K26:K29"/>
    <mergeCell ref="AF26:AF29"/>
    <mergeCell ref="AH26:AH29"/>
    <mergeCell ref="AE32:AE35"/>
    <mergeCell ref="AF32:AF35"/>
    <mergeCell ref="AH32:AH35"/>
    <mergeCell ref="AI32:AI35"/>
    <mergeCell ref="AI26:AI29"/>
    <mergeCell ref="AJ32:AJ35"/>
    <mergeCell ref="B36:AJ36"/>
    <mergeCell ref="B32:B35"/>
    <mergeCell ref="H32:H35"/>
    <mergeCell ref="I32:I35"/>
    <mergeCell ref="K32:K35"/>
    <mergeCell ref="M32:M35"/>
    <mergeCell ref="N32:N35"/>
    <mergeCell ref="C32:C35"/>
  </mergeCells>
  <printOptions/>
  <pageMargins left="0.7" right="0.7" top="0.75" bottom="0.75" header="0.3" footer="0.3"/>
  <pageSetup horizontalDpi="600" verticalDpi="600" orientation="landscape" paperSize="5" scale="55" r:id="rId3"/>
  <legacyDrawing r:id="rId2"/>
</worksheet>
</file>

<file path=xl/worksheets/sheet15.xml><?xml version="1.0" encoding="utf-8"?>
<worksheet xmlns="http://schemas.openxmlformats.org/spreadsheetml/2006/main" xmlns:r="http://schemas.openxmlformats.org/officeDocument/2006/relationships">
  <sheetPr>
    <tabColor rgb="FFFFFF00"/>
  </sheetPr>
  <dimension ref="B1:AK39"/>
  <sheetViews>
    <sheetView zoomScale="90" zoomScaleNormal="90" zoomScalePageLayoutView="0" workbookViewId="0" topLeftCell="C27">
      <selection activeCell="Q38" sqref="Q38"/>
    </sheetView>
  </sheetViews>
  <sheetFormatPr defaultColWidth="11.421875" defaultRowHeight="15"/>
  <cols>
    <col min="1" max="1" width="4.57421875" style="942" customWidth="1"/>
    <col min="2" max="2" width="22.7109375" style="90" customWidth="1"/>
    <col min="3" max="3" width="18.140625" style="90" customWidth="1"/>
    <col min="4" max="4" width="27.7109375" style="942" customWidth="1"/>
    <col min="5" max="5" width="10.00390625" style="942" customWidth="1"/>
    <col min="6" max="7" width="11.421875" style="942" customWidth="1"/>
    <col min="8" max="8" width="19.28125" style="943" customWidth="1"/>
    <col min="9" max="9" width="15.7109375" style="943" customWidth="1"/>
    <col min="10" max="10" width="9.140625" style="943" customWidth="1"/>
    <col min="11" max="12" width="5.7109375" style="942" customWidth="1"/>
    <col min="13" max="13" width="6.57421875" style="942" customWidth="1"/>
    <col min="14" max="14" width="6.140625" style="942" customWidth="1"/>
    <col min="15" max="32" width="5.00390625" style="942" customWidth="1"/>
    <col min="33" max="33" width="5.140625" style="90" customWidth="1"/>
    <col min="34" max="34" width="5.421875" style="942" customWidth="1"/>
    <col min="35" max="35" width="4.8515625" style="942" customWidth="1"/>
    <col min="36" max="36" width="7.140625" style="942" customWidth="1"/>
    <col min="37" max="16384" width="11.421875" style="942"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49.5" customHeight="1">
      <c r="B4" s="1380" t="s">
        <v>981</v>
      </c>
      <c r="C4" s="1381"/>
      <c r="D4" s="1381"/>
      <c r="E4" s="1381"/>
      <c r="F4" s="1381"/>
      <c r="G4" s="1381"/>
      <c r="H4" s="1382"/>
      <c r="I4" s="1385" t="s">
        <v>1124</v>
      </c>
      <c r="J4" s="1386"/>
      <c r="K4" s="1386"/>
      <c r="L4" s="1386"/>
      <c r="M4" s="1386"/>
      <c r="N4" s="1386"/>
      <c r="O4" s="1386"/>
      <c r="P4" s="1386"/>
      <c r="Q4" s="1386"/>
      <c r="R4" s="1386"/>
      <c r="S4" s="1386"/>
      <c r="T4" s="1387"/>
      <c r="U4" s="1385" t="s">
        <v>979</v>
      </c>
      <c r="V4" s="1388"/>
      <c r="W4" s="1388"/>
      <c r="X4" s="1388"/>
      <c r="Y4" s="1388"/>
      <c r="Z4" s="1388"/>
      <c r="AA4" s="1388"/>
      <c r="AB4" s="1388"/>
      <c r="AC4" s="1388"/>
      <c r="AD4" s="1388"/>
      <c r="AE4" s="1388"/>
      <c r="AF4" s="1388"/>
      <c r="AG4" s="1388"/>
      <c r="AH4" s="1388"/>
      <c r="AI4" s="1388"/>
      <c r="AJ4" s="1389"/>
    </row>
    <row r="5" spans="2:36" ht="39" customHeight="1" thickBot="1">
      <c r="B5" s="1413" t="s">
        <v>978</v>
      </c>
      <c r="C5" s="1414"/>
      <c r="D5" s="1415"/>
      <c r="E5" s="5"/>
      <c r="F5" s="1416" t="s">
        <v>977</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33"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76.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78" customHeight="1" thickBot="1">
      <c r="B8" s="8" t="s">
        <v>976</v>
      </c>
      <c r="C8" s="1401" t="str">
        <f>+'[1]SICEP'!L133</f>
        <v>CREAR, FORTALECER Y GARANTIZAR LA SOSTENIBILIDAD  8 GRUPOS DE GESTIÓN DE RIESGO</v>
      </c>
      <c r="D8" s="1402"/>
      <c r="E8" s="1402"/>
      <c r="F8" s="1402"/>
      <c r="G8" s="1402"/>
      <c r="H8" s="1402"/>
      <c r="I8" s="100" t="s">
        <v>634</v>
      </c>
      <c r="J8" s="9"/>
      <c r="K8" s="951">
        <v>8</v>
      </c>
      <c r="L8" s="10">
        <f>+'[1]SICEP'!Z133</f>
        <v>5</v>
      </c>
      <c r="M8" s="11"/>
      <c r="N8" s="101"/>
      <c r="O8" s="12">
        <f aca="true" t="shared" si="0" ref="O8:AA8">O10+O15+O21</f>
        <v>0</v>
      </c>
      <c r="P8" s="13">
        <f t="shared" si="0"/>
        <v>0</v>
      </c>
      <c r="Q8" s="13">
        <f t="shared" si="0"/>
        <v>3000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t="s">
        <v>674</v>
      </c>
      <c r="AC8" s="13">
        <f>AC10+AC15+AC21</f>
        <v>0</v>
      </c>
      <c r="AD8" s="13">
        <f>AD10+AD15+AD21</f>
        <v>0</v>
      </c>
      <c r="AE8" s="13">
        <f>+AE10+AE15+AE21</f>
        <v>1000</v>
      </c>
      <c r="AF8" s="14">
        <f>AF10+AF15+AF21</f>
        <v>0</v>
      </c>
      <c r="AG8" s="15">
        <f>AG10+AG15+AG21</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105.75" customHeight="1" thickBot="1">
      <c r="B10" s="18" t="s">
        <v>461</v>
      </c>
      <c r="C10" s="19" t="s">
        <v>55</v>
      </c>
      <c r="D10" s="19" t="s">
        <v>462</v>
      </c>
      <c r="E10" s="19" t="s">
        <v>474</v>
      </c>
      <c r="F10" s="19" t="s">
        <v>475</v>
      </c>
      <c r="G10" s="19" t="s">
        <v>476</v>
      </c>
      <c r="H10" s="102" t="s">
        <v>463</v>
      </c>
      <c r="I10" s="104" t="s">
        <v>56</v>
      </c>
      <c r="J10" s="105"/>
      <c r="K10" s="105"/>
      <c r="L10" s="105"/>
      <c r="M10" s="105"/>
      <c r="N10" s="106"/>
      <c r="O10" s="22">
        <f>SUM(O11:O13)</f>
        <v>0</v>
      </c>
      <c r="P10" s="23">
        <f>SUM(P11:P13)</f>
        <v>0</v>
      </c>
      <c r="Q10" s="24">
        <f>SUM(Q11:Q13)</f>
        <v>1000</v>
      </c>
      <c r="R10" s="23">
        <f>SUM(R11:R13)</f>
        <v>0</v>
      </c>
      <c r="S10" s="24"/>
      <c r="T10" s="23"/>
      <c r="U10" s="24"/>
      <c r="V10" s="23"/>
      <c r="W10" s="24"/>
      <c r="X10" s="23"/>
      <c r="Y10" s="24"/>
      <c r="Z10" s="23"/>
      <c r="AA10" s="24"/>
      <c r="AB10" s="23"/>
      <c r="AC10" s="24"/>
      <c r="AD10" s="23"/>
      <c r="AE10" s="25">
        <f>O10+Q10</f>
        <v>1000</v>
      </c>
      <c r="AF10" s="23">
        <f>AF11</f>
        <v>0</v>
      </c>
      <c r="AG10" s="26">
        <f>SUM(AG11:AG13)</f>
        <v>0</v>
      </c>
      <c r="AH10" s="909"/>
      <c r="AI10" s="909"/>
      <c r="AJ10" s="28"/>
    </row>
    <row r="11" spans="2:36" ht="63" customHeight="1">
      <c r="B11" s="1323" t="str">
        <f>+'[1]PLAN INDICATIVO'!Q62</f>
        <v>REALIZACIÓN DE ESTUDIOS
TÉCNICOS PARA LA
PREVENCIÓN DE DESASTRES
QUE PERMITAN LA DEFINICIÓN
DE ZONAS DE ALTO RIESGO Y
VULNERABILIDAD.</v>
      </c>
      <c r="C11" s="95"/>
      <c r="D11" s="950" t="s">
        <v>975</v>
      </c>
      <c r="E11" s="908" t="s">
        <v>974</v>
      </c>
      <c r="F11" s="30">
        <v>0</v>
      </c>
      <c r="G11" s="31"/>
      <c r="H11" s="1399" t="str">
        <f>+'[1]SICEP'!S135</f>
        <v>FORMULACIÓN Y EJECUCIÓN
DE 8 PROYECTOS DE
EDUCACIÓN AMBIENTAL
</v>
      </c>
      <c r="I11" s="1350" t="str">
        <f>+'[1]SICEP'!W135</f>
        <v>NO DE PROYECTO FORMULADOS</v>
      </c>
      <c r="J11" s="1532" t="e">
        <f>+'[1]SICEP'!X135</f>
        <v>#REF!</v>
      </c>
      <c r="K11" s="1550">
        <f>+'[1]SICEP'!T135</f>
        <v>8</v>
      </c>
      <c r="L11" s="1551">
        <f>+'[1]SICEP'!T135</f>
        <v>8</v>
      </c>
      <c r="M11" s="1351"/>
      <c r="N11" s="1398"/>
      <c r="O11" s="920"/>
      <c r="P11" s="34"/>
      <c r="Q11" s="925"/>
      <c r="R11" s="36"/>
      <c r="S11" s="36"/>
      <c r="T11" s="36"/>
      <c r="U11" s="36"/>
      <c r="V11" s="36"/>
      <c r="W11" s="36"/>
      <c r="X11" s="36"/>
      <c r="Y11" s="36"/>
      <c r="Z11" s="36"/>
      <c r="AA11" s="36"/>
      <c r="AB11" s="36"/>
      <c r="AC11" s="37"/>
      <c r="AD11" s="37"/>
      <c r="AE11" s="1314"/>
      <c r="AF11" s="1314"/>
      <c r="AG11" s="39"/>
      <c r="AH11" s="1316"/>
      <c r="AI11" s="1316"/>
      <c r="AJ11" s="1318"/>
    </row>
    <row r="12" spans="2:36" ht="32.25" customHeight="1">
      <c r="B12" s="1337"/>
      <c r="C12" s="96"/>
      <c r="D12" s="1554" t="s">
        <v>973</v>
      </c>
      <c r="E12" s="905"/>
      <c r="F12" s="45"/>
      <c r="G12" s="31"/>
      <c r="H12" s="1338"/>
      <c r="I12" s="1350"/>
      <c r="J12" s="1533"/>
      <c r="K12" s="1546"/>
      <c r="L12" s="1552"/>
      <c r="M12" s="1351"/>
      <c r="N12" s="1398"/>
      <c r="O12" s="920"/>
      <c r="P12" s="34"/>
      <c r="Q12" s="919">
        <v>1000</v>
      </c>
      <c r="R12" s="37"/>
      <c r="S12" s="37"/>
      <c r="T12" s="37"/>
      <c r="U12" s="37"/>
      <c r="V12" s="37"/>
      <c r="W12" s="37"/>
      <c r="X12" s="37"/>
      <c r="Y12" s="37"/>
      <c r="Z12" s="37"/>
      <c r="AA12" s="37"/>
      <c r="AB12" s="37"/>
      <c r="AC12" s="37"/>
      <c r="AD12" s="37"/>
      <c r="AE12" s="1314"/>
      <c r="AF12" s="1314"/>
      <c r="AG12" s="47"/>
      <c r="AH12" s="1316"/>
      <c r="AI12" s="1316"/>
      <c r="AJ12" s="1318"/>
    </row>
    <row r="13" spans="2:36" ht="17.25" customHeight="1" thickBot="1">
      <c r="B13" s="1324"/>
      <c r="C13" s="97"/>
      <c r="D13" s="1554"/>
      <c r="E13" s="901"/>
      <c r="F13" s="49"/>
      <c r="G13" s="50"/>
      <c r="H13" s="1326"/>
      <c r="I13" s="1328"/>
      <c r="J13" s="1534"/>
      <c r="K13" s="1547"/>
      <c r="L13" s="1553"/>
      <c r="M13" s="1313"/>
      <c r="N13" s="1334"/>
      <c r="O13" s="918"/>
      <c r="P13" s="54"/>
      <c r="Q13" s="917"/>
      <c r="R13" s="56"/>
      <c r="S13" s="56"/>
      <c r="T13" s="56"/>
      <c r="U13" s="56"/>
      <c r="V13" s="56"/>
      <c r="W13" s="56"/>
      <c r="X13" s="56"/>
      <c r="Y13" s="56"/>
      <c r="Z13" s="56"/>
      <c r="AA13" s="56"/>
      <c r="AB13" s="56"/>
      <c r="AC13" s="56"/>
      <c r="AD13" s="56"/>
      <c r="AE13" s="1315"/>
      <c r="AF13" s="1315"/>
      <c r="AG13" s="58"/>
      <c r="AH13" s="1317"/>
      <c r="AI13" s="1317"/>
      <c r="AJ13" s="1319"/>
    </row>
    <row r="14" spans="2:36" ht="4.5" customHeight="1" thickBot="1">
      <c r="B14" s="1320"/>
      <c r="C14" s="1321"/>
      <c r="D14" s="1321"/>
      <c r="E14" s="1321"/>
      <c r="F14" s="1321"/>
      <c r="G14" s="1321"/>
      <c r="H14" s="1321"/>
      <c r="I14" s="1321"/>
      <c r="J14" s="1321"/>
      <c r="K14" s="1321"/>
      <c r="L14" s="1321"/>
      <c r="M14" s="1321"/>
      <c r="N14" s="1321"/>
      <c r="O14" s="1321"/>
      <c r="P14" s="1321"/>
      <c r="Q14" s="1321"/>
      <c r="R14" s="1321"/>
      <c r="S14" s="1321"/>
      <c r="T14" s="1321"/>
      <c r="U14" s="1321"/>
      <c r="V14" s="1321"/>
      <c r="W14" s="1321"/>
      <c r="X14" s="1321"/>
      <c r="Y14" s="1321"/>
      <c r="Z14" s="1321"/>
      <c r="AA14" s="1321"/>
      <c r="AB14" s="1321"/>
      <c r="AC14" s="1321"/>
      <c r="AD14" s="1321"/>
      <c r="AE14" s="1321"/>
      <c r="AF14" s="1321"/>
      <c r="AG14" s="1321"/>
      <c r="AH14" s="1321"/>
      <c r="AI14" s="1321"/>
      <c r="AJ14" s="1322"/>
    </row>
    <row r="15" spans="2:36" ht="36" customHeight="1" thickBot="1">
      <c r="B15" s="18" t="s">
        <v>461</v>
      </c>
      <c r="C15" s="19" t="s">
        <v>55</v>
      </c>
      <c r="D15" s="19" t="s">
        <v>462</v>
      </c>
      <c r="E15" s="19" t="s">
        <v>54</v>
      </c>
      <c r="F15" s="19" t="s">
        <v>475</v>
      </c>
      <c r="G15" s="19" t="s">
        <v>476</v>
      </c>
      <c r="H15" s="102" t="s">
        <v>464</v>
      </c>
      <c r="I15" s="104" t="s">
        <v>56</v>
      </c>
      <c r="J15" s="21"/>
      <c r="K15" s="59"/>
      <c r="L15" s="59"/>
      <c r="M15" s="60"/>
      <c r="N15" s="61"/>
      <c r="O15" s="22">
        <f>SUM(O16:O19)</f>
        <v>0</v>
      </c>
      <c r="P15" s="23">
        <f>SUM(P16:P19)</f>
        <v>0</v>
      </c>
      <c r="Q15" s="24">
        <f>SUM(Q16:Q19)</f>
        <v>1000</v>
      </c>
      <c r="R15" s="23">
        <f>SUM(R16:R19)</f>
        <v>0</v>
      </c>
      <c r="S15" s="24"/>
      <c r="T15" s="23"/>
      <c r="U15" s="24"/>
      <c r="V15" s="23"/>
      <c r="W15" s="24"/>
      <c r="X15" s="23"/>
      <c r="Y15" s="24"/>
      <c r="Z15" s="23"/>
      <c r="AA15" s="24"/>
      <c r="AB15" s="23"/>
      <c r="AC15" s="24"/>
      <c r="AD15" s="23"/>
      <c r="AE15" s="24">
        <f>AE16</f>
        <v>0</v>
      </c>
      <c r="AF15" s="23">
        <f>AF16</f>
        <v>0</v>
      </c>
      <c r="AG15" s="26">
        <f>SUM(AG16:AG19)</f>
        <v>0</v>
      </c>
      <c r="AH15" s="909"/>
      <c r="AI15" s="909"/>
      <c r="AJ15" s="28"/>
    </row>
    <row r="16" spans="2:36" ht="33.75">
      <c r="B16" s="1361" t="str">
        <f>+'[1]PLAN INDICATIVO'!Q63</f>
        <v>FORTALECIMIENTO CLOPAD.</v>
      </c>
      <c r="C16" s="98"/>
      <c r="D16" s="949" t="s">
        <v>972</v>
      </c>
      <c r="E16" s="913"/>
      <c r="F16" s="63"/>
      <c r="G16" s="31"/>
      <c r="H16" s="1363" t="str">
        <f>+'[1]SICEP'!S136</f>
        <v>VINCULAR A LOS MIEMBROS
DEL CLOPAD A 4
CAPACITACIONES
CERTIFICADAS DURANTE EL
CUATRENIO
</v>
      </c>
      <c r="I16" s="1359" t="str">
        <f>+'[1]SICEP'!W136</f>
        <v>NO DE CAPACITACIONES REALIZADAS</v>
      </c>
      <c r="J16" s="912"/>
      <c r="K16" s="1453">
        <f>+'[1]SICEP'!T136</f>
        <v>4</v>
      </c>
      <c r="L16" s="64"/>
      <c r="M16" s="1344"/>
      <c r="N16" s="1354"/>
      <c r="O16" s="65"/>
      <c r="P16" s="38"/>
      <c r="Q16" s="38"/>
      <c r="R16" s="38"/>
      <c r="S16" s="38"/>
      <c r="T16" s="38"/>
      <c r="U16" s="38"/>
      <c r="V16" s="38"/>
      <c r="W16" s="38"/>
      <c r="X16" s="38"/>
      <c r="Y16" s="38"/>
      <c r="Z16" s="38"/>
      <c r="AA16" s="38"/>
      <c r="AB16" s="38"/>
      <c r="AC16" s="38"/>
      <c r="AD16" s="38"/>
      <c r="AE16" s="1314"/>
      <c r="AF16" s="1314"/>
      <c r="AG16" s="66"/>
      <c r="AH16" s="1316"/>
      <c r="AI16" s="1344"/>
      <c r="AJ16" s="1335"/>
    </row>
    <row r="17" spans="2:36" ht="25.5">
      <c r="B17" s="1361"/>
      <c r="C17" s="98"/>
      <c r="D17" s="948" t="s">
        <v>971</v>
      </c>
      <c r="E17" s="913"/>
      <c r="F17" s="63"/>
      <c r="G17" s="31"/>
      <c r="H17" s="1363"/>
      <c r="I17" s="1359"/>
      <c r="J17" s="915" t="e">
        <f>+'[1]SICEP'!X136</f>
        <v>#REF!</v>
      </c>
      <c r="K17" s="1342"/>
      <c r="L17" s="64">
        <f>+'[1]SICEP'!Y136</f>
        <v>1</v>
      </c>
      <c r="M17" s="1344"/>
      <c r="N17" s="1354"/>
      <c r="O17" s="65"/>
      <c r="P17" s="38"/>
      <c r="Q17" s="38">
        <v>1000</v>
      </c>
      <c r="R17" s="38"/>
      <c r="S17" s="38"/>
      <c r="T17" s="38"/>
      <c r="U17" s="38"/>
      <c r="V17" s="38"/>
      <c r="W17" s="38"/>
      <c r="X17" s="38"/>
      <c r="Y17" s="38"/>
      <c r="Z17" s="38"/>
      <c r="AA17" s="38"/>
      <c r="AB17" s="38"/>
      <c r="AC17" s="38"/>
      <c r="AD17" s="38"/>
      <c r="AE17" s="1314"/>
      <c r="AF17" s="1314"/>
      <c r="AG17" s="66"/>
      <c r="AH17" s="1316"/>
      <c r="AI17" s="1344"/>
      <c r="AJ17" s="1335"/>
    </row>
    <row r="18" spans="2:36" ht="22.5">
      <c r="B18" s="1361"/>
      <c r="C18" s="98"/>
      <c r="D18" s="948" t="s">
        <v>970</v>
      </c>
      <c r="E18" s="913"/>
      <c r="F18" s="67"/>
      <c r="G18" s="31"/>
      <c r="H18" s="1363"/>
      <c r="I18" s="1359"/>
      <c r="J18" s="912"/>
      <c r="K18" s="1342"/>
      <c r="L18" s="64"/>
      <c r="M18" s="1344"/>
      <c r="N18" s="1354"/>
      <c r="O18" s="65"/>
      <c r="P18" s="38"/>
      <c r="Q18" s="38"/>
      <c r="R18" s="38"/>
      <c r="S18" s="38"/>
      <c r="T18" s="38"/>
      <c r="U18" s="38"/>
      <c r="V18" s="38"/>
      <c r="W18" s="38"/>
      <c r="X18" s="38"/>
      <c r="Y18" s="38"/>
      <c r="Z18" s="38"/>
      <c r="AA18" s="38"/>
      <c r="AB18" s="38"/>
      <c r="AC18" s="38"/>
      <c r="AD18" s="38"/>
      <c r="AE18" s="1314"/>
      <c r="AF18" s="1314"/>
      <c r="AG18" s="68"/>
      <c r="AH18" s="1316"/>
      <c r="AI18" s="1344"/>
      <c r="AJ18" s="1335"/>
    </row>
    <row r="19" spans="2:37" ht="23.25" thickBot="1">
      <c r="B19" s="1362"/>
      <c r="C19" s="99"/>
      <c r="D19" s="911" t="s">
        <v>1281</v>
      </c>
      <c r="E19" s="911"/>
      <c r="F19" s="70"/>
      <c r="G19" s="50"/>
      <c r="H19" s="1364"/>
      <c r="I19" s="1360"/>
      <c r="J19" s="910"/>
      <c r="K19" s="1343"/>
      <c r="L19" s="71"/>
      <c r="M19" s="1345"/>
      <c r="N19" s="1355"/>
      <c r="O19" s="72"/>
      <c r="P19" s="57"/>
      <c r="Q19" s="57"/>
      <c r="R19" s="57"/>
      <c r="S19" s="57"/>
      <c r="T19" s="57"/>
      <c r="U19" s="57"/>
      <c r="V19" s="57"/>
      <c r="W19" s="57"/>
      <c r="X19" s="57"/>
      <c r="Y19" s="57"/>
      <c r="Z19" s="57"/>
      <c r="AA19" s="57"/>
      <c r="AB19" s="57"/>
      <c r="AC19" s="57"/>
      <c r="AD19" s="57"/>
      <c r="AE19" s="1315"/>
      <c r="AF19" s="1315"/>
      <c r="AG19" s="73"/>
      <c r="AH19" s="1317"/>
      <c r="AI19" s="1345"/>
      <c r="AJ19" s="1336"/>
      <c r="AK19" s="946"/>
    </row>
    <row r="20" spans="2:37" ht="4.5" customHeight="1" thickBot="1">
      <c r="B20" s="1320"/>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1"/>
      <c r="AC20" s="1321"/>
      <c r="AD20" s="1321"/>
      <c r="AE20" s="1321"/>
      <c r="AF20" s="1321"/>
      <c r="AG20" s="1321"/>
      <c r="AH20" s="1321"/>
      <c r="AI20" s="1321"/>
      <c r="AJ20" s="1322"/>
      <c r="AK20" s="946"/>
    </row>
    <row r="21" spans="2:37" ht="74.25" customHeight="1" thickBot="1">
      <c r="B21" s="18" t="s">
        <v>461</v>
      </c>
      <c r="C21" s="19" t="s">
        <v>55</v>
      </c>
      <c r="D21" s="19" t="s">
        <v>462</v>
      </c>
      <c r="E21" s="19" t="s">
        <v>54</v>
      </c>
      <c r="F21" s="19" t="s">
        <v>475</v>
      </c>
      <c r="G21" s="19" t="s">
        <v>476</v>
      </c>
      <c r="H21" s="102" t="s">
        <v>465</v>
      </c>
      <c r="I21" s="104" t="s">
        <v>56</v>
      </c>
      <c r="J21" s="21"/>
      <c r="K21" s="75"/>
      <c r="L21" s="59"/>
      <c r="M21" s="60"/>
      <c r="N21" s="61"/>
      <c r="O21" s="22">
        <f>SUM(O22:O24)</f>
        <v>0</v>
      </c>
      <c r="P21" s="23">
        <f>SUM(P22:P24)</f>
        <v>0</v>
      </c>
      <c r="Q21" s="24">
        <f>SUM(Q22:Q24)</f>
        <v>1000</v>
      </c>
      <c r="R21" s="23">
        <f>SUM(R22:R24)</f>
        <v>0</v>
      </c>
      <c r="S21" s="24"/>
      <c r="T21" s="23"/>
      <c r="U21" s="24"/>
      <c r="V21" s="23"/>
      <c r="W21" s="24"/>
      <c r="X21" s="23"/>
      <c r="Y21" s="24"/>
      <c r="Z21" s="23"/>
      <c r="AA21" s="24"/>
      <c r="AB21" s="23"/>
      <c r="AC21" s="24"/>
      <c r="AD21" s="23"/>
      <c r="AE21" s="76">
        <f>AE22</f>
        <v>0</v>
      </c>
      <c r="AF21" s="23">
        <f>AF22</f>
        <v>0</v>
      </c>
      <c r="AG21" s="26">
        <f>SUM(AG22:AG24)</f>
        <v>0</v>
      </c>
      <c r="AH21" s="909"/>
      <c r="AI21" s="909"/>
      <c r="AJ21" s="28"/>
      <c r="AK21" s="946"/>
    </row>
    <row r="22" spans="2:37" ht="21" customHeight="1">
      <c r="B22" s="1323" t="str">
        <f>+'[1]SICEP'!C137</f>
        <v>CONSTRUCCIÓN DE
INFRAESTRUCTURAS PARA
MITIGAR IMPACTOS
AMBIENTALES POR EFECTO
DEL RIESGO</v>
      </c>
      <c r="C22" s="95"/>
      <c r="D22" s="908" t="s">
        <v>969</v>
      </c>
      <c r="E22" s="908"/>
      <c r="F22" s="77"/>
      <c r="G22" s="78"/>
      <c r="H22" s="1325" t="str">
        <f>+'[1]SICEP'!S137</f>
        <v>CONSTRUIR 2 ESTRUCTURAS EN EL
CUATRENIO
</v>
      </c>
      <c r="I22" s="1339" t="str">
        <f>+'[1]SICEP'!W137</f>
        <v>NO DE ESTRUCTURAS</v>
      </c>
      <c r="J22" s="907"/>
      <c r="K22" s="1346">
        <f>+'[1]SICEP'!T137</f>
        <v>2</v>
      </c>
      <c r="L22" s="80"/>
      <c r="M22" s="1346"/>
      <c r="N22" s="1356"/>
      <c r="O22" s="81"/>
      <c r="P22" s="82"/>
      <c r="Q22" s="83"/>
      <c r="R22" s="82"/>
      <c r="S22" s="82"/>
      <c r="T22" s="82"/>
      <c r="U22" s="82"/>
      <c r="V22" s="82"/>
      <c r="W22" s="82"/>
      <c r="X22" s="82"/>
      <c r="Y22" s="82"/>
      <c r="Z22" s="82"/>
      <c r="AA22" s="82"/>
      <c r="AB22" s="82"/>
      <c r="AC22" s="38"/>
      <c r="AD22" s="38"/>
      <c r="AE22" s="1314"/>
      <c r="AF22" s="1314"/>
      <c r="AG22" s="66"/>
      <c r="AH22" s="1344"/>
      <c r="AI22" s="1344"/>
      <c r="AJ22" s="1335"/>
      <c r="AK22" s="946"/>
    </row>
    <row r="23" spans="2:37" ht="21" customHeight="1">
      <c r="B23" s="1337"/>
      <c r="C23" s="96"/>
      <c r="D23" s="905" t="s">
        <v>968</v>
      </c>
      <c r="E23" s="905"/>
      <c r="F23" s="84"/>
      <c r="G23" s="31"/>
      <c r="H23" s="1338"/>
      <c r="I23" s="1340"/>
      <c r="J23" s="924" t="e">
        <f>+'[1]SICEP'!Q137</f>
        <v>#REF!</v>
      </c>
      <c r="K23" s="1347"/>
      <c r="L23" s="64">
        <f>+'[1]SICEP'!Y137</f>
        <v>0</v>
      </c>
      <c r="M23" s="1347"/>
      <c r="N23" s="1357"/>
      <c r="O23" s="85"/>
      <c r="P23" s="86"/>
      <c r="Q23" s="87">
        <v>1000</v>
      </c>
      <c r="R23" s="86"/>
      <c r="S23" s="86"/>
      <c r="T23" s="86"/>
      <c r="U23" s="86"/>
      <c r="V23" s="86"/>
      <c r="W23" s="37"/>
      <c r="X23" s="37"/>
      <c r="Y23" s="86"/>
      <c r="Z23" s="86"/>
      <c r="AA23" s="86"/>
      <c r="AB23" s="86"/>
      <c r="AC23" s="38"/>
      <c r="AD23" s="38"/>
      <c r="AE23" s="1342"/>
      <c r="AF23" s="1342"/>
      <c r="AG23" s="66"/>
      <c r="AH23" s="1344"/>
      <c r="AI23" s="1344"/>
      <c r="AJ23" s="1335"/>
      <c r="AK23" s="946"/>
    </row>
    <row r="24" spans="2:36" ht="21" customHeight="1" thickBot="1">
      <c r="B24" s="1324"/>
      <c r="C24" s="97"/>
      <c r="D24" s="901" t="s">
        <v>967</v>
      </c>
      <c r="E24" s="901"/>
      <c r="F24" s="88"/>
      <c r="G24" s="50"/>
      <c r="H24" s="1326"/>
      <c r="I24" s="1341"/>
      <c r="J24" s="900"/>
      <c r="K24" s="1348"/>
      <c r="L24" s="71"/>
      <c r="M24" s="1348"/>
      <c r="N24" s="1358"/>
      <c r="O24" s="72"/>
      <c r="P24" s="57"/>
      <c r="Q24" s="54"/>
      <c r="R24" s="57"/>
      <c r="S24" s="57"/>
      <c r="T24" s="57"/>
      <c r="U24" s="57"/>
      <c r="V24" s="57"/>
      <c r="W24" s="57"/>
      <c r="X24" s="57"/>
      <c r="Y24" s="57"/>
      <c r="Z24" s="57"/>
      <c r="AA24" s="57"/>
      <c r="AB24" s="57"/>
      <c r="AC24" s="57"/>
      <c r="AD24" s="57"/>
      <c r="AE24" s="1343"/>
      <c r="AF24" s="1343"/>
      <c r="AG24" s="89"/>
      <c r="AH24" s="1345"/>
      <c r="AI24" s="1345"/>
      <c r="AJ24" s="1336"/>
    </row>
    <row r="25" ht="12" thickBot="1"/>
    <row r="26" spans="2:37" ht="74.25" customHeight="1" thickBot="1">
      <c r="B26" s="18" t="s">
        <v>461</v>
      </c>
      <c r="C26" s="19" t="s">
        <v>55</v>
      </c>
      <c r="D26" s="19" t="s">
        <v>462</v>
      </c>
      <c r="E26" s="19" t="s">
        <v>54</v>
      </c>
      <c r="F26" s="19" t="s">
        <v>475</v>
      </c>
      <c r="G26" s="19" t="s">
        <v>476</v>
      </c>
      <c r="H26" s="102" t="s">
        <v>465</v>
      </c>
      <c r="I26" s="104" t="s">
        <v>56</v>
      </c>
      <c r="J26" s="21"/>
      <c r="K26" s="75"/>
      <c r="L26" s="59"/>
      <c r="M26" s="60"/>
      <c r="N26" s="61"/>
      <c r="O26" s="22">
        <f>SUM(O27:O29)</f>
        <v>0</v>
      </c>
      <c r="P26" s="23">
        <f>SUM(P27:P29)</f>
        <v>0</v>
      </c>
      <c r="Q26" s="24">
        <f>SUM(Q27:Q29)</f>
        <v>2000</v>
      </c>
      <c r="R26" s="23">
        <f>SUM(R27:R29)</f>
        <v>0</v>
      </c>
      <c r="S26" s="24"/>
      <c r="T26" s="23"/>
      <c r="U26" s="24"/>
      <c r="V26" s="23"/>
      <c r="W26" s="24"/>
      <c r="X26" s="23"/>
      <c r="Y26" s="24"/>
      <c r="Z26" s="23"/>
      <c r="AA26" s="24"/>
      <c r="AB26" s="23"/>
      <c r="AC26" s="24"/>
      <c r="AD26" s="23"/>
      <c r="AE26" s="76">
        <f>AE27</f>
        <v>0</v>
      </c>
      <c r="AF26" s="23">
        <f>AF27</f>
        <v>0</v>
      </c>
      <c r="AG26" s="26">
        <f>SUM(AG27:AG29)</f>
        <v>0</v>
      </c>
      <c r="AH26" s="909"/>
      <c r="AI26" s="909"/>
      <c r="AJ26" s="28"/>
      <c r="AK26" s="946"/>
    </row>
    <row r="27" spans="2:37" ht="21" customHeight="1">
      <c r="B27" s="1323" t="s">
        <v>1280</v>
      </c>
      <c r="C27" s="95"/>
      <c r="D27" s="1555" t="s">
        <v>966</v>
      </c>
      <c r="E27" s="908"/>
      <c r="F27" s="77"/>
      <c r="G27" s="78"/>
      <c r="H27" s="1325" t="str">
        <f>+'[1]SICEP'!S138</f>
        <v>2 PREDIOS COMPRADOS
EN LA VIGENCIA.
</v>
      </c>
      <c r="I27" s="1339" t="str">
        <f>+'[1]SICEP'!W138</f>
        <v>NO DE PREDIOS ADQUIRIDOS</v>
      </c>
      <c r="J27" s="907"/>
      <c r="K27" s="1346" t="str">
        <f>+'[1]SICEP'!T142</f>
        <v>NO</v>
      </c>
      <c r="L27" s="80"/>
      <c r="M27" s="1346"/>
      <c r="N27" s="1356"/>
      <c r="O27" s="81"/>
      <c r="P27" s="82"/>
      <c r="Q27" s="83"/>
      <c r="R27" s="82"/>
      <c r="S27" s="82"/>
      <c r="T27" s="82"/>
      <c r="U27" s="82"/>
      <c r="V27" s="82"/>
      <c r="W27" s="82"/>
      <c r="X27" s="82"/>
      <c r="Y27" s="82"/>
      <c r="Z27" s="82"/>
      <c r="AA27" s="82"/>
      <c r="AB27" s="82"/>
      <c r="AC27" s="38"/>
      <c r="AD27" s="38"/>
      <c r="AE27" s="1314"/>
      <c r="AF27" s="1314"/>
      <c r="AG27" s="66"/>
      <c r="AH27" s="1344"/>
      <c r="AI27" s="1344"/>
      <c r="AJ27" s="1335"/>
      <c r="AK27" s="946"/>
    </row>
    <row r="28" spans="2:37" ht="21" customHeight="1">
      <c r="B28" s="1337"/>
      <c r="C28" s="96"/>
      <c r="D28" s="1556"/>
      <c r="E28" s="905"/>
      <c r="F28" s="84"/>
      <c r="G28" s="31"/>
      <c r="H28" s="1338"/>
      <c r="I28" s="1340"/>
      <c r="J28" s="924" t="e">
        <f>+'[1]SICEP'!Q142</f>
        <v>#REF!</v>
      </c>
      <c r="K28" s="1347"/>
      <c r="L28" s="64" t="e">
        <f>+'[1]SICEP'!Y142</f>
        <v>#REF!</v>
      </c>
      <c r="M28" s="1347"/>
      <c r="N28" s="1357"/>
      <c r="O28" s="85"/>
      <c r="P28" s="86"/>
      <c r="Q28" s="87">
        <v>2000</v>
      </c>
      <c r="R28" s="86"/>
      <c r="S28" s="86"/>
      <c r="T28" s="86"/>
      <c r="U28" s="86"/>
      <c r="V28" s="86"/>
      <c r="W28" s="86"/>
      <c r="X28" s="86"/>
      <c r="Y28" s="86"/>
      <c r="Z28" s="86"/>
      <c r="AA28" s="86"/>
      <c r="AB28" s="86"/>
      <c r="AC28" s="38"/>
      <c r="AD28" s="38"/>
      <c r="AE28" s="1342"/>
      <c r="AF28" s="1342"/>
      <c r="AG28" s="66"/>
      <c r="AH28" s="1344"/>
      <c r="AI28" s="1344"/>
      <c r="AJ28" s="1335"/>
      <c r="AK28" s="946"/>
    </row>
    <row r="29" spans="2:36" ht="21" customHeight="1" thickBot="1">
      <c r="B29" s="1324"/>
      <c r="C29" s="97"/>
      <c r="D29" s="901" t="s">
        <v>965</v>
      </c>
      <c r="E29" s="901"/>
      <c r="F29" s="88"/>
      <c r="G29" s="50"/>
      <c r="H29" s="1326"/>
      <c r="I29" s="1341"/>
      <c r="J29" s="900"/>
      <c r="K29" s="1348"/>
      <c r="L29" s="71"/>
      <c r="M29" s="1348"/>
      <c r="N29" s="1358"/>
      <c r="O29" s="72"/>
      <c r="P29" s="57"/>
      <c r="Q29" s="54"/>
      <c r="R29" s="57"/>
      <c r="S29" s="57"/>
      <c r="T29" s="57"/>
      <c r="U29" s="57"/>
      <c r="V29" s="57"/>
      <c r="W29" s="57"/>
      <c r="X29" s="57"/>
      <c r="Y29" s="57"/>
      <c r="Z29" s="57"/>
      <c r="AA29" s="57"/>
      <c r="AB29" s="57"/>
      <c r="AC29" s="57"/>
      <c r="AD29" s="57"/>
      <c r="AE29" s="1343"/>
      <c r="AF29" s="1343"/>
      <c r="AG29" s="89"/>
      <c r="AH29" s="1345"/>
      <c r="AI29" s="1345"/>
      <c r="AJ29" s="1336"/>
    </row>
    <row r="30" ht="12" thickBot="1"/>
    <row r="31" spans="2:37" ht="74.25" customHeight="1" thickBot="1">
      <c r="B31" s="18" t="s">
        <v>461</v>
      </c>
      <c r="C31" s="19" t="s">
        <v>55</v>
      </c>
      <c r="D31" s="19" t="s">
        <v>462</v>
      </c>
      <c r="E31" s="19" t="s">
        <v>54</v>
      </c>
      <c r="F31" s="19" t="s">
        <v>475</v>
      </c>
      <c r="G31" s="19" t="s">
        <v>476</v>
      </c>
      <c r="H31" s="102" t="s">
        <v>465</v>
      </c>
      <c r="I31" s="104" t="s">
        <v>56</v>
      </c>
      <c r="J31" s="21"/>
      <c r="K31" s="75"/>
      <c r="L31" s="59"/>
      <c r="M31" s="60"/>
      <c r="N31" s="61"/>
      <c r="O31" s="22">
        <f>SUM(O32:O34)</f>
        <v>0</v>
      </c>
      <c r="P31" s="23">
        <f>SUM(P32:P34)</f>
        <v>0</v>
      </c>
      <c r="Q31" s="24">
        <f>SUM(Q32:Q34)</f>
        <v>5000</v>
      </c>
      <c r="R31" s="23">
        <f>SUM(R32:R34)</f>
        <v>0</v>
      </c>
      <c r="S31" s="24"/>
      <c r="T31" s="23"/>
      <c r="U31" s="24"/>
      <c r="V31" s="23"/>
      <c r="W31" s="24"/>
      <c r="X31" s="23"/>
      <c r="Y31" s="24"/>
      <c r="Z31" s="23"/>
      <c r="AA31" s="24"/>
      <c r="AB31" s="23"/>
      <c r="AC31" s="24"/>
      <c r="AD31" s="23"/>
      <c r="AE31" s="76">
        <f>AE32</f>
        <v>0</v>
      </c>
      <c r="AF31" s="23">
        <f>AF32</f>
        <v>0</v>
      </c>
      <c r="AG31" s="26">
        <f>SUM(AG32:AG34)</f>
        <v>0</v>
      </c>
      <c r="AH31" s="909"/>
      <c r="AI31" s="909"/>
      <c r="AJ31" s="28"/>
      <c r="AK31" s="946"/>
    </row>
    <row r="32" spans="2:37" ht="21" customHeight="1">
      <c r="B32" s="1323" t="str">
        <f>+'[1]SICEP'!C139</f>
        <v>REUBICACIÓN DE POBLACIÓN UBICADAS EN ZONAS DE ALTO RIESGO</v>
      </c>
      <c r="C32" s="95"/>
      <c r="D32" s="1555" t="s">
        <v>964</v>
      </c>
      <c r="E32" s="908"/>
      <c r="F32" s="77"/>
      <c r="G32" s="78"/>
      <c r="H32" s="1325" t="str">
        <f>+'[1]SICEP'!S139</f>
        <v>10 FAMILIAS
REUBICADAS
</v>
      </c>
      <c r="I32" s="1339" t="str">
        <f>+'[1]SICEP'!W139</f>
        <v>NO DE FAMILIAS REUBICADAS</v>
      </c>
      <c r="J32" s="907"/>
      <c r="K32" s="1346">
        <f>+'[1]SICEP'!T139</f>
        <v>10</v>
      </c>
      <c r="L32" s="80"/>
      <c r="M32" s="1346"/>
      <c r="N32" s="1356">
        <v>0</v>
      </c>
      <c r="O32" s="81"/>
      <c r="P32" s="82"/>
      <c r="Q32" s="83"/>
      <c r="R32" s="82"/>
      <c r="S32" s="82"/>
      <c r="T32" s="82"/>
      <c r="U32" s="82"/>
      <c r="V32" s="82"/>
      <c r="W32" s="82"/>
      <c r="X32" s="82"/>
      <c r="Y32" s="82"/>
      <c r="Z32" s="82"/>
      <c r="AA32" s="82"/>
      <c r="AB32" s="82"/>
      <c r="AC32" s="38"/>
      <c r="AD32" s="38"/>
      <c r="AE32" s="1314"/>
      <c r="AF32" s="1314"/>
      <c r="AG32" s="66"/>
      <c r="AH32" s="1344"/>
      <c r="AI32" s="1344"/>
      <c r="AJ32" s="1335"/>
      <c r="AK32" s="946"/>
    </row>
    <row r="33" spans="2:37" ht="21" customHeight="1">
      <c r="B33" s="1337"/>
      <c r="C33" s="96"/>
      <c r="D33" s="1556"/>
      <c r="E33" s="905"/>
      <c r="F33" s="84"/>
      <c r="G33" s="31"/>
      <c r="H33" s="1338"/>
      <c r="I33" s="1340"/>
      <c r="J33" s="924" t="e">
        <f>+'[1]SICEP'!Q139</f>
        <v>#REF!</v>
      </c>
      <c r="K33" s="1347"/>
      <c r="L33" s="64">
        <f>+'[1]SICEP'!Y140</f>
        <v>1</v>
      </c>
      <c r="M33" s="1347"/>
      <c r="N33" s="1357"/>
      <c r="O33" s="85"/>
      <c r="P33" s="86"/>
      <c r="Q33" s="87">
        <v>5000</v>
      </c>
      <c r="R33" s="86"/>
      <c r="S33" s="86"/>
      <c r="T33" s="86"/>
      <c r="U33" s="86"/>
      <c r="V33" s="86"/>
      <c r="W33" s="86"/>
      <c r="X33" s="86"/>
      <c r="Y33" s="86"/>
      <c r="Z33" s="86"/>
      <c r="AA33" s="86"/>
      <c r="AB33" s="86"/>
      <c r="AC33" s="38"/>
      <c r="AD33" s="38"/>
      <c r="AE33" s="1342"/>
      <c r="AF33" s="1342"/>
      <c r="AG33" s="66"/>
      <c r="AH33" s="1344"/>
      <c r="AI33" s="1344"/>
      <c r="AJ33" s="1335"/>
      <c r="AK33" s="946"/>
    </row>
    <row r="34" spans="2:36" ht="33" customHeight="1" thickBot="1">
      <c r="B34" s="1324"/>
      <c r="C34" s="97"/>
      <c r="D34" s="901" t="s">
        <v>963</v>
      </c>
      <c r="E34" s="901"/>
      <c r="F34" s="88"/>
      <c r="G34" s="50"/>
      <c r="H34" s="1326"/>
      <c r="I34" s="1341"/>
      <c r="J34" s="900"/>
      <c r="K34" s="1348"/>
      <c r="L34" s="71"/>
      <c r="M34" s="1348"/>
      <c r="N34" s="1358"/>
      <c r="O34" s="72"/>
      <c r="P34" s="57"/>
      <c r="Q34" s="54"/>
      <c r="R34" s="57"/>
      <c r="S34" s="57"/>
      <c r="T34" s="57"/>
      <c r="U34" s="57"/>
      <c r="V34" s="57"/>
      <c r="W34" s="57"/>
      <c r="X34" s="57"/>
      <c r="Y34" s="57"/>
      <c r="Z34" s="57"/>
      <c r="AA34" s="57"/>
      <c r="AB34" s="57"/>
      <c r="AC34" s="57"/>
      <c r="AD34" s="57"/>
      <c r="AE34" s="1343"/>
      <c r="AF34" s="1343"/>
      <c r="AG34" s="89"/>
      <c r="AH34" s="1345"/>
      <c r="AI34" s="1345"/>
      <c r="AJ34" s="1336"/>
    </row>
    <row r="35" spans="9:10" ht="12" thickBot="1">
      <c r="I35" s="947"/>
      <c r="J35" s="947"/>
    </row>
    <row r="36" spans="2:37" ht="74.25" customHeight="1" thickBot="1">
      <c r="B36" s="18" t="s">
        <v>461</v>
      </c>
      <c r="C36" s="19" t="s">
        <v>55</v>
      </c>
      <c r="D36" s="19" t="s">
        <v>462</v>
      </c>
      <c r="E36" s="19" t="s">
        <v>54</v>
      </c>
      <c r="F36" s="19" t="s">
        <v>475</v>
      </c>
      <c r="G36" s="19" t="s">
        <v>476</v>
      </c>
      <c r="H36" s="102" t="s">
        <v>465</v>
      </c>
      <c r="I36" s="104" t="s">
        <v>56</v>
      </c>
      <c r="J36" s="21"/>
      <c r="K36" s="75"/>
      <c r="L36" s="59"/>
      <c r="M36" s="60"/>
      <c r="N36" s="61"/>
      <c r="O36" s="22">
        <f>SUM(O37:O39)</f>
        <v>0</v>
      </c>
      <c r="P36" s="23">
        <f>SUM(P37:P39)</f>
        <v>0</v>
      </c>
      <c r="Q36" s="24">
        <f>SUM(Q37:Q39)</f>
        <v>15000</v>
      </c>
      <c r="R36" s="23">
        <f>SUM(R37:R39)</f>
        <v>0</v>
      </c>
      <c r="S36" s="24"/>
      <c r="T36" s="23"/>
      <c r="U36" s="24"/>
      <c r="V36" s="23"/>
      <c r="W36" s="24"/>
      <c r="X36" s="23"/>
      <c r="Y36" s="24"/>
      <c r="Z36" s="23"/>
      <c r="AA36" s="24"/>
      <c r="AB36" s="23"/>
      <c r="AC36" s="24"/>
      <c r="AD36" s="23"/>
      <c r="AE36" s="76">
        <f>AE37</f>
        <v>0</v>
      </c>
      <c r="AF36" s="23">
        <f>AF37</f>
        <v>0</v>
      </c>
      <c r="AG36" s="26">
        <f>SUM(AG37:AG39)</f>
        <v>0</v>
      </c>
      <c r="AH36" s="909"/>
      <c r="AI36" s="909"/>
      <c r="AJ36" s="28"/>
      <c r="AK36" s="946"/>
    </row>
    <row r="37" spans="2:37" ht="21" customHeight="1">
      <c r="B37" s="1557" t="str">
        <f>+'[1]SICEP'!C140</f>
        <v>FORTALECIMIENTO, CAPACITACIÓN Y
SOSTENIMIENTO AL CUERPO DE BOMBEROS Y DEFENSA CIVIL.</v>
      </c>
      <c r="C37" s="945"/>
      <c r="D37" s="916" t="s">
        <v>962</v>
      </c>
      <c r="E37" s="913"/>
      <c r="F37" s="63"/>
      <c r="G37" s="31"/>
      <c r="H37" s="1437" t="str">
        <f>+'[1]SICEP'!S140</f>
        <v>REALIZAR 1 CAPACITACIÓN
AL AÑO
</v>
      </c>
      <c r="I37" s="1339" t="str">
        <f>+'[1]SICEP'!W140</f>
        <v>NO DE CAPACITACIONES REALIZADAS</v>
      </c>
      <c r="J37" s="907"/>
      <c r="K37" s="1346">
        <f>+'[1]SICEP'!T140</f>
        <v>4</v>
      </c>
      <c r="L37" s="80"/>
      <c r="M37" s="1346"/>
      <c r="N37" s="1356"/>
      <c r="O37" s="81"/>
      <c r="P37" s="82"/>
      <c r="Q37" s="83">
        <v>15000</v>
      </c>
      <c r="R37" s="82"/>
      <c r="S37" s="82"/>
      <c r="T37" s="82"/>
      <c r="U37" s="82"/>
      <c r="V37" s="82"/>
      <c r="W37" s="82"/>
      <c r="X37" s="82"/>
      <c r="Y37" s="82"/>
      <c r="Z37" s="82"/>
      <c r="AA37" s="82"/>
      <c r="AB37" s="82"/>
      <c r="AC37" s="38"/>
      <c r="AD37" s="38"/>
      <c r="AE37" s="1428"/>
      <c r="AF37" s="1428"/>
      <c r="AG37" s="66"/>
      <c r="AH37" s="1431"/>
      <c r="AI37" s="1431"/>
      <c r="AJ37" s="1434"/>
      <c r="AK37" s="946"/>
    </row>
    <row r="38" spans="2:37" ht="21" customHeight="1">
      <c r="B38" s="1558"/>
      <c r="C38" s="945"/>
      <c r="D38" s="944" t="s">
        <v>961</v>
      </c>
      <c r="E38" s="913"/>
      <c r="F38" s="63"/>
      <c r="G38" s="31"/>
      <c r="H38" s="1438"/>
      <c r="I38" s="1340"/>
      <c r="J38" s="924" t="e">
        <f>+'[1]SICEP'!X140</f>
        <v>#REF!</v>
      </c>
      <c r="K38" s="1352"/>
      <c r="L38" s="64">
        <f>+'[1]SICEP'!Y140</f>
        <v>1</v>
      </c>
      <c r="M38" s="1352"/>
      <c r="N38" s="1426"/>
      <c r="O38" s="85"/>
      <c r="P38" s="86"/>
      <c r="Q38" s="87"/>
      <c r="R38" s="86"/>
      <c r="S38" s="86"/>
      <c r="T38" s="86"/>
      <c r="U38" s="86"/>
      <c r="V38" s="86"/>
      <c r="W38" s="86"/>
      <c r="X38" s="86"/>
      <c r="Y38" s="86"/>
      <c r="Z38" s="86"/>
      <c r="AA38" s="86"/>
      <c r="AB38" s="86"/>
      <c r="AC38" s="38">
        <v>356.101</v>
      </c>
      <c r="AD38" s="38"/>
      <c r="AE38" s="1429"/>
      <c r="AF38" s="1429"/>
      <c r="AG38" s="66"/>
      <c r="AH38" s="1432"/>
      <c r="AI38" s="1432"/>
      <c r="AJ38" s="1435"/>
      <c r="AK38" s="946"/>
    </row>
    <row r="39" spans="2:36" ht="21" customHeight="1" thickBot="1">
      <c r="B39" s="1558"/>
      <c r="C39" s="945"/>
      <c r="D39" s="944" t="s">
        <v>960</v>
      </c>
      <c r="E39" s="913"/>
      <c r="F39" s="63"/>
      <c r="G39" s="31"/>
      <c r="H39" s="1439"/>
      <c r="I39" s="1341"/>
      <c r="J39" s="900"/>
      <c r="K39" s="1353"/>
      <c r="L39" s="71"/>
      <c r="M39" s="1353"/>
      <c r="N39" s="1427"/>
      <c r="O39" s="72"/>
      <c r="P39" s="57"/>
      <c r="Q39" s="54"/>
      <c r="R39" s="57"/>
      <c r="S39" s="57"/>
      <c r="T39" s="57"/>
      <c r="U39" s="57"/>
      <c r="V39" s="57"/>
      <c r="W39" s="57"/>
      <c r="X39" s="57"/>
      <c r="Y39" s="57"/>
      <c r="Z39" s="57"/>
      <c r="AA39" s="57"/>
      <c r="AB39" s="57"/>
      <c r="AC39" s="57"/>
      <c r="AD39" s="57"/>
      <c r="AE39" s="1430"/>
      <c r="AF39" s="1430"/>
      <c r="AG39" s="89"/>
      <c r="AH39" s="1433"/>
      <c r="AI39" s="1433"/>
      <c r="AJ39" s="1436"/>
    </row>
    <row r="40" ht="15" customHeight="1"/>
    <row r="41" ht="15" customHeight="1"/>
  </sheetData>
  <sheetProtection/>
  <mergeCells count="105">
    <mergeCell ref="AF37:AF39"/>
    <mergeCell ref="AH37:AH39"/>
    <mergeCell ref="AI37:AI39"/>
    <mergeCell ref="AJ37:AJ39"/>
    <mergeCell ref="AH32:AH34"/>
    <mergeCell ref="AI32:AI34"/>
    <mergeCell ref="AJ32:AJ34"/>
    <mergeCell ref="AF32:AF34"/>
    <mergeCell ref="B37:B39"/>
    <mergeCell ref="H37:H39"/>
    <mergeCell ref="I37:I39"/>
    <mergeCell ref="K37:K39"/>
    <mergeCell ref="M37:M39"/>
    <mergeCell ref="N37:N39"/>
    <mergeCell ref="AE37:AE39"/>
    <mergeCell ref="AJ27:AJ29"/>
    <mergeCell ref="B32:B34"/>
    <mergeCell ref="D32:D33"/>
    <mergeCell ref="H32:H34"/>
    <mergeCell ref="I32:I34"/>
    <mergeCell ref="K32:K34"/>
    <mergeCell ref="M32:M34"/>
    <mergeCell ref="N32:N34"/>
    <mergeCell ref="AE32:AE34"/>
    <mergeCell ref="M27:M29"/>
    <mergeCell ref="N27:N29"/>
    <mergeCell ref="AE27:AE29"/>
    <mergeCell ref="AF27:AF29"/>
    <mergeCell ref="AH27:AH29"/>
    <mergeCell ref="AI27:AI29"/>
    <mergeCell ref="AE22:AE24"/>
    <mergeCell ref="AF22:AF24"/>
    <mergeCell ref="AH22:AH24"/>
    <mergeCell ref="AI22:AI24"/>
    <mergeCell ref="AJ22:AJ24"/>
    <mergeCell ref="B27:B29"/>
    <mergeCell ref="D27:D28"/>
    <mergeCell ref="H27:H29"/>
    <mergeCell ref="I27:I29"/>
    <mergeCell ref="K27:K29"/>
    <mergeCell ref="B22:B24"/>
    <mergeCell ref="H22:H24"/>
    <mergeCell ref="I22:I24"/>
    <mergeCell ref="K22:K24"/>
    <mergeCell ref="M22:M24"/>
    <mergeCell ref="N22:N24"/>
    <mergeCell ref="AE16:AE19"/>
    <mergeCell ref="AF16:AF19"/>
    <mergeCell ref="AH16:AH19"/>
    <mergeCell ref="AI16:AI19"/>
    <mergeCell ref="AJ16:AJ19"/>
    <mergeCell ref="B20:AJ20"/>
    <mergeCell ref="AI11:AI13"/>
    <mergeCell ref="AJ11:AJ13"/>
    <mergeCell ref="D12:D13"/>
    <mergeCell ref="B14:AJ14"/>
    <mergeCell ref="B16:B19"/>
    <mergeCell ref="H16:H19"/>
    <mergeCell ref="I16:I19"/>
    <mergeCell ref="K16:K19"/>
    <mergeCell ref="M16:M19"/>
    <mergeCell ref="N16:N19"/>
    <mergeCell ref="L11:L13"/>
    <mergeCell ref="M11:M13"/>
    <mergeCell ref="N11:N13"/>
    <mergeCell ref="AE11:AE13"/>
    <mergeCell ref="AF11:AF13"/>
    <mergeCell ref="AH11:AH13"/>
    <mergeCell ref="AH6:AH7"/>
    <mergeCell ref="AI6:AI7"/>
    <mergeCell ref="AJ6:AJ7"/>
    <mergeCell ref="C8:H8"/>
    <mergeCell ref="B9:AJ9"/>
    <mergeCell ref="B11:B13"/>
    <mergeCell ref="H11:H13"/>
    <mergeCell ref="I11:I13"/>
    <mergeCell ref="J11:J13"/>
    <mergeCell ref="K11:K13"/>
    <mergeCell ref="W6:X6"/>
    <mergeCell ref="Y6:Z6"/>
    <mergeCell ref="AA6:AB6"/>
    <mergeCell ref="AC6:AD6"/>
    <mergeCell ref="AE6:AF6"/>
    <mergeCell ref="AG6:AG7"/>
    <mergeCell ref="M6:M7"/>
    <mergeCell ref="N6:N7"/>
    <mergeCell ref="O6:P6"/>
    <mergeCell ref="Q6:R6"/>
    <mergeCell ref="S6:T6"/>
    <mergeCell ref="U6:V6"/>
    <mergeCell ref="B6:B7"/>
    <mergeCell ref="C6:H7"/>
    <mergeCell ref="I6:I7"/>
    <mergeCell ref="J6:J7"/>
    <mergeCell ref="K6:K7"/>
    <mergeCell ref="L6:L7"/>
    <mergeCell ref="B2:AJ2"/>
    <mergeCell ref="B3:AJ3"/>
    <mergeCell ref="B4:H4"/>
    <mergeCell ref="I4:T4"/>
    <mergeCell ref="U4:AJ4"/>
    <mergeCell ref="B5:D5"/>
    <mergeCell ref="F5:N5"/>
    <mergeCell ref="O5:AF5"/>
    <mergeCell ref="AG5:AJ5"/>
  </mergeCells>
  <printOptions/>
  <pageMargins left="0.7" right="0.7" top="0.75" bottom="0.75" header="0.3" footer="0.3"/>
  <pageSetup orientation="portrait" r:id="rId3"/>
  <legacyDrawing r:id="rId2"/>
</worksheet>
</file>

<file path=xl/worksheets/sheet16.xml><?xml version="1.0" encoding="utf-8"?>
<worksheet xmlns="http://schemas.openxmlformats.org/spreadsheetml/2006/main" xmlns:r="http://schemas.openxmlformats.org/officeDocument/2006/relationships">
  <sheetPr>
    <tabColor rgb="FFFFFF00"/>
  </sheetPr>
  <dimension ref="B1:AK67"/>
  <sheetViews>
    <sheetView tabSelected="1" zoomScalePageLayoutView="0" workbookViewId="0" topLeftCell="A52">
      <selection activeCell="G61" sqref="G61"/>
    </sheetView>
  </sheetViews>
  <sheetFormatPr defaultColWidth="11.421875" defaultRowHeight="15"/>
  <cols>
    <col min="1" max="1" width="4.57421875" style="942" customWidth="1"/>
    <col min="2" max="2" width="22.7109375" style="90" customWidth="1"/>
    <col min="3" max="3" width="18.140625" style="90" customWidth="1"/>
    <col min="4" max="4" width="29.00390625" style="942" customWidth="1"/>
    <col min="5" max="5" width="10.00390625" style="942" customWidth="1"/>
    <col min="6" max="7" width="11.421875" style="942" customWidth="1"/>
    <col min="8" max="8" width="19.28125" style="943" customWidth="1"/>
    <col min="9" max="9" width="15.7109375" style="943" customWidth="1"/>
    <col min="10" max="10" width="4.8515625" style="943" customWidth="1"/>
    <col min="11" max="12" width="5.7109375" style="942" customWidth="1"/>
    <col min="13" max="13" width="6.57421875" style="942" customWidth="1"/>
    <col min="14" max="14" width="6.140625" style="942" customWidth="1"/>
    <col min="15" max="32" width="5.00390625" style="942" customWidth="1"/>
    <col min="33" max="33" width="5.140625" style="90" customWidth="1"/>
    <col min="34" max="34" width="5.421875" style="942" customWidth="1"/>
    <col min="35" max="35" width="4.8515625" style="942" customWidth="1"/>
    <col min="36" max="36" width="7.140625" style="942" customWidth="1"/>
    <col min="37" max="16384" width="11.421875" style="942"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49.5" customHeight="1">
      <c r="B4" s="1380" t="s">
        <v>981</v>
      </c>
      <c r="C4" s="1381"/>
      <c r="D4" s="1381"/>
      <c r="E4" s="1381"/>
      <c r="F4" s="1381"/>
      <c r="G4" s="1381"/>
      <c r="H4" s="1382"/>
      <c r="I4" s="1385" t="s">
        <v>980</v>
      </c>
      <c r="J4" s="1386"/>
      <c r="K4" s="1386"/>
      <c r="L4" s="1386"/>
      <c r="M4" s="1386"/>
      <c r="N4" s="1386"/>
      <c r="O4" s="1386"/>
      <c r="P4" s="1386"/>
      <c r="Q4" s="1386"/>
      <c r="R4" s="1386"/>
      <c r="S4" s="1386"/>
      <c r="T4" s="1387"/>
      <c r="U4" s="1385" t="s">
        <v>979</v>
      </c>
      <c r="V4" s="1388"/>
      <c r="W4" s="1388"/>
      <c r="X4" s="1388"/>
      <c r="Y4" s="1388"/>
      <c r="Z4" s="1388"/>
      <c r="AA4" s="1388"/>
      <c r="AB4" s="1388"/>
      <c r="AC4" s="1388"/>
      <c r="AD4" s="1388"/>
      <c r="AE4" s="1388"/>
      <c r="AF4" s="1388"/>
      <c r="AG4" s="1388"/>
      <c r="AH4" s="1388"/>
      <c r="AI4" s="1388"/>
      <c r="AJ4" s="1389"/>
    </row>
    <row r="5" spans="2:36" ht="39" customHeight="1" thickBot="1">
      <c r="B5" s="1413" t="s">
        <v>1125</v>
      </c>
      <c r="C5" s="1414"/>
      <c r="D5" s="1415"/>
      <c r="E5" s="5"/>
      <c r="F5" s="1416" t="s">
        <v>1126</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33"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76.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78" customHeight="1" thickBot="1">
      <c r="B8" s="8" t="s">
        <v>976</v>
      </c>
      <c r="C8" s="1401" t="s">
        <v>630</v>
      </c>
      <c r="D8" s="1402"/>
      <c r="E8" s="1402"/>
      <c r="F8" s="1402"/>
      <c r="G8" s="1402"/>
      <c r="H8" s="1402"/>
      <c r="I8" s="100" t="s">
        <v>631</v>
      </c>
      <c r="J8" s="9"/>
      <c r="K8" s="951">
        <v>100</v>
      </c>
      <c r="L8" s="10">
        <v>100</v>
      </c>
      <c r="M8" s="11"/>
      <c r="N8" s="101"/>
      <c r="O8" s="12">
        <f aca="true" t="shared" si="0" ref="O8:AA8">O10+O15+O21</f>
        <v>0</v>
      </c>
      <c r="P8" s="13">
        <f t="shared" si="0"/>
        <v>0</v>
      </c>
      <c r="Q8" s="13">
        <f t="shared" si="0"/>
        <v>72240.16</v>
      </c>
      <c r="R8" s="13">
        <f t="shared" si="0"/>
        <v>5000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t="s">
        <v>674</v>
      </c>
      <c r="AC8" s="13">
        <f>AC10+AC15+AC21</f>
        <v>0</v>
      </c>
      <c r="AD8" s="13">
        <f>AD10+AD15+AD21</f>
        <v>0</v>
      </c>
      <c r="AE8" s="13">
        <f>+AE10+AE15+AE21</f>
        <v>17240.16</v>
      </c>
      <c r="AF8" s="14">
        <f>AF10+AF15+AF21</f>
        <v>0</v>
      </c>
      <c r="AG8" s="15">
        <f>AG10+AG15+AG21</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105.75" customHeight="1" thickBot="1">
      <c r="B10" s="18" t="s">
        <v>461</v>
      </c>
      <c r="C10" s="19" t="s">
        <v>55</v>
      </c>
      <c r="D10" s="878" t="s">
        <v>462</v>
      </c>
      <c r="E10" s="878" t="s">
        <v>474</v>
      </c>
      <c r="F10" s="878" t="s">
        <v>475</v>
      </c>
      <c r="G10" s="878" t="s">
        <v>476</v>
      </c>
      <c r="H10" s="876" t="s">
        <v>463</v>
      </c>
      <c r="I10" s="104" t="s">
        <v>56</v>
      </c>
      <c r="J10" s="105"/>
      <c r="K10" s="105"/>
      <c r="L10" s="105"/>
      <c r="M10" s="105"/>
      <c r="N10" s="106"/>
      <c r="O10" s="22">
        <f>SUM(O11:O13)</f>
        <v>0</v>
      </c>
      <c r="P10" s="23">
        <f>SUM(P11:P13)</f>
        <v>0</v>
      </c>
      <c r="Q10" s="24">
        <f>SUM(Q11:Q13)</f>
        <v>17240.16</v>
      </c>
      <c r="R10" s="23">
        <f>SUM(R11:R13)</f>
        <v>0</v>
      </c>
      <c r="S10" s="24"/>
      <c r="T10" s="23"/>
      <c r="U10" s="24"/>
      <c r="V10" s="23"/>
      <c r="W10" s="24"/>
      <c r="X10" s="23"/>
      <c r="Y10" s="24"/>
      <c r="Z10" s="23"/>
      <c r="AA10" s="24"/>
      <c r="AB10" s="23"/>
      <c r="AC10" s="24"/>
      <c r="AD10" s="23"/>
      <c r="AE10" s="25">
        <f>O10+Q10</f>
        <v>17240.16</v>
      </c>
      <c r="AF10" s="23">
        <f>AF11</f>
        <v>0</v>
      </c>
      <c r="AG10" s="26">
        <f>SUM(AG11:AG13)</f>
        <v>0</v>
      </c>
      <c r="AH10" s="909"/>
      <c r="AI10" s="909"/>
      <c r="AJ10" s="28"/>
    </row>
    <row r="11" spans="2:36" ht="21.75" customHeight="1">
      <c r="B11" s="1323" t="s">
        <v>328</v>
      </c>
      <c r="C11" s="1331" t="s">
        <v>1136</v>
      </c>
      <c r="D11" s="1007" t="s">
        <v>1132</v>
      </c>
      <c r="E11" s="905"/>
      <c r="F11" s="985"/>
      <c r="G11" s="873"/>
      <c r="H11" s="1338" t="s">
        <v>1134</v>
      </c>
      <c r="I11" s="1350" t="s">
        <v>1135</v>
      </c>
      <c r="J11" s="1532"/>
      <c r="K11" s="1550">
        <v>10</v>
      </c>
      <c r="L11" s="1551">
        <v>2</v>
      </c>
      <c r="M11" s="1351"/>
      <c r="N11" s="1398"/>
      <c r="O11" s="920"/>
      <c r="P11" s="34"/>
      <c r="Q11" s="925">
        <v>17240.16</v>
      </c>
      <c r="R11" s="36"/>
      <c r="S11" s="36"/>
      <c r="T11" s="36"/>
      <c r="U11" s="36"/>
      <c r="V11" s="36"/>
      <c r="W11" s="36"/>
      <c r="X11" s="36"/>
      <c r="Y11" s="36"/>
      <c r="Z11" s="36"/>
      <c r="AA11" s="36"/>
      <c r="AB11" s="36"/>
      <c r="AC11" s="37"/>
      <c r="AD11" s="37"/>
      <c r="AE11" s="1314"/>
      <c r="AF11" s="1314"/>
      <c r="AG11" s="39"/>
      <c r="AH11" s="1316"/>
      <c r="AI11" s="1316"/>
      <c r="AJ11" s="1318"/>
    </row>
    <row r="12" spans="2:36" ht="27" customHeight="1">
      <c r="B12" s="1337"/>
      <c r="C12" s="1349"/>
      <c r="D12" s="953" t="s">
        <v>1147</v>
      </c>
      <c r="E12" s="905"/>
      <c r="F12" s="45"/>
      <c r="G12" s="31"/>
      <c r="H12" s="1338"/>
      <c r="I12" s="1350"/>
      <c r="J12" s="1533"/>
      <c r="K12" s="1546"/>
      <c r="L12" s="1552"/>
      <c r="M12" s="1351"/>
      <c r="N12" s="1398"/>
      <c r="O12" s="920"/>
      <c r="P12" s="34"/>
      <c r="Q12" s="919"/>
      <c r="R12" s="37">
        <v>0</v>
      </c>
      <c r="S12" s="37"/>
      <c r="T12" s="37"/>
      <c r="U12" s="37"/>
      <c r="V12" s="37"/>
      <c r="W12" s="37"/>
      <c r="X12" s="37"/>
      <c r="Y12" s="37"/>
      <c r="Z12" s="37"/>
      <c r="AA12" s="37"/>
      <c r="AB12" s="37"/>
      <c r="AC12" s="37"/>
      <c r="AD12" s="37"/>
      <c r="AE12" s="1314"/>
      <c r="AF12" s="1314"/>
      <c r="AG12" s="47"/>
      <c r="AH12" s="1316"/>
      <c r="AI12" s="1316"/>
      <c r="AJ12" s="1318"/>
    </row>
    <row r="13" spans="2:36" ht="17.25" customHeight="1" thickBot="1">
      <c r="B13" s="1324"/>
      <c r="C13" s="1332"/>
      <c r="D13" s="1006" t="s">
        <v>1133</v>
      </c>
      <c r="E13" s="901"/>
      <c r="F13" s="49"/>
      <c r="G13" s="50"/>
      <c r="H13" s="1326"/>
      <c r="I13" s="1328"/>
      <c r="J13" s="1534"/>
      <c r="K13" s="1547"/>
      <c r="L13" s="1553"/>
      <c r="M13" s="1313"/>
      <c r="N13" s="1334"/>
      <c r="O13" s="918"/>
      <c r="P13" s="54"/>
      <c r="Q13" s="917"/>
      <c r="R13" s="56">
        <v>0</v>
      </c>
      <c r="S13" s="56"/>
      <c r="T13" s="56"/>
      <c r="U13" s="56"/>
      <c r="V13" s="56"/>
      <c r="W13" s="56"/>
      <c r="X13" s="56"/>
      <c r="Y13" s="56"/>
      <c r="Z13" s="56"/>
      <c r="AA13" s="56"/>
      <c r="AB13" s="56"/>
      <c r="AC13" s="56"/>
      <c r="AD13" s="56"/>
      <c r="AE13" s="1315"/>
      <c r="AF13" s="1315"/>
      <c r="AG13" s="58"/>
      <c r="AH13" s="1317"/>
      <c r="AI13" s="1317"/>
      <c r="AJ13" s="1319"/>
    </row>
    <row r="14" spans="2:36" ht="4.5" customHeight="1" thickBot="1">
      <c r="B14" s="1320"/>
      <c r="C14" s="1321"/>
      <c r="D14" s="1321"/>
      <c r="E14" s="1321"/>
      <c r="F14" s="1321"/>
      <c r="G14" s="1321"/>
      <c r="H14" s="1321"/>
      <c r="I14" s="1321"/>
      <c r="J14" s="1321"/>
      <c r="K14" s="1321"/>
      <c r="L14" s="1321"/>
      <c r="M14" s="1321"/>
      <c r="N14" s="1321"/>
      <c r="O14" s="1321"/>
      <c r="P14" s="1321"/>
      <c r="Q14" s="1321"/>
      <c r="R14" s="1321"/>
      <c r="S14" s="1321"/>
      <c r="T14" s="1321"/>
      <c r="U14" s="1321"/>
      <c r="V14" s="1321"/>
      <c r="W14" s="1321"/>
      <c r="X14" s="1321"/>
      <c r="Y14" s="1321"/>
      <c r="Z14" s="1321"/>
      <c r="AA14" s="1321"/>
      <c r="AB14" s="1321"/>
      <c r="AC14" s="1321"/>
      <c r="AD14" s="1321"/>
      <c r="AE14" s="1321"/>
      <c r="AF14" s="1321"/>
      <c r="AG14" s="1321"/>
      <c r="AH14" s="1321"/>
      <c r="AI14" s="1321"/>
      <c r="AJ14" s="1322"/>
    </row>
    <row r="15" spans="2:36" ht="36" customHeight="1" thickBot="1">
      <c r="B15" s="877" t="s">
        <v>461</v>
      </c>
      <c r="C15" s="878" t="s">
        <v>55</v>
      </c>
      <c r="D15" s="878" t="s">
        <v>462</v>
      </c>
      <c r="E15" s="878" t="s">
        <v>54</v>
      </c>
      <c r="F15" s="878" t="s">
        <v>475</v>
      </c>
      <c r="G15" s="878" t="s">
        <v>476</v>
      </c>
      <c r="H15" s="894" t="s">
        <v>464</v>
      </c>
      <c r="I15" s="104" t="s">
        <v>56</v>
      </c>
      <c r="J15" s="1009"/>
      <c r="K15" s="1010"/>
      <c r="L15" s="1010"/>
      <c r="M15" s="105"/>
      <c r="N15" s="106"/>
      <c r="O15" s="22">
        <f>SUM(O16:O19)</f>
        <v>0</v>
      </c>
      <c r="P15" s="23">
        <f>SUM(P16:P19)</f>
        <v>0</v>
      </c>
      <c r="Q15" s="24">
        <f>SUM(Q16:Q19)</f>
        <v>5000</v>
      </c>
      <c r="R15" s="23">
        <f>SUM(R16:R19)</f>
        <v>5000</v>
      </c>
      <c r="S15" s="24"/>
      <c r="T15" s="23"/>
      <c r="U15" s="24"/>
      <c r="V15" s="23"/>
      <c r="W15" s="24"/>
      <c r="X15" s="23"/>
      <c r="Y15" s="24"/>
      <c r="Z15" s="23"/>
      <c r="AA15" s="24"/>
      <c r="AB15" s="23"/>
      <c r="AC15" s="24"/>
      <c r="AD15" s="23"/>
      <c r="AE15" s="24">
        <f>AE16</f>
        <v>0</v>
      </c>
      <c r="AF15" s="23">
        <f>AF16</f>
        <v>0</v>
      </c>
      <c r="AG15" s="26">
        <f>SUM(AG16:AG19)</f>
        <v>0</v>
      </c>
      <c r="AH15" s="909"/>
      <c r="AI15" s="909"/>
      <c r="AJ15" s="28"/>
    </row>
    <row r="16" spans="2:36" ht="25.5">
      <c r="B16" s="1450" t="s">
        <v>331</v>
      </c>
      <c r="C16" s="1349" t="s">
        <v>1137</v>
      </c>
      <c r="D16" s="1008" t="s">
        <v>1132</v>
      </c>
      <c r="E16" s="905"/>
      <c r="F16" s="84"/>
      <c r="G16" s="873"/>
      <c r="H16" s="1451" t="s">
        <v>1151</v>
      </c>
      <c r="I16" s="1478" t="s">
        <v>1150</v>
      </c>
      <c r="J16" s="1327"/>
      <c r="K16" s="1473">
        <v>1</v>
      </c>
      <c r="L16" s="1346">
        <v>1</v>
      </c>
      <c r="M16" s="1479"/>
      <c r="N16" s="1480"/>
      <c r="O16" s="65"/>
      <c r="P16" s="38"/>
      <c r="Q16" s="38">
        <v>5000</v>
      </c>
      <c r="R16" s="38"/>
      <c r="S16" s="38"/>
      <c r="T16" s="38"/>
      <c r="U16" s="38"/>
      <c r="V16" s="38"/>
      <c r="W16" s="38"/>
      <c r="X16" s="38"/>
      <c r="Y16" s="38"/>
      <c r="Z16" s="38"/>
      <c r="AA16" s="38"/>
      <c r="AB16" s="38"/>
      <c r="AC16" s="38"/>
      <c r="AD16" s="38"/>
      <c r="AE16" s="1314"/>
      <c r="AF16" s="1314"/>
      <c r="AG16" s="66"/>
      <c r="AH16" s="1316"/>
      <c r="AI16" s="1344"/>
      <c r="AJ16" s="1335"/>
    </row>
    <row r="17" spans="2:36" ht="15" customHeight="1">
      <c r="B17" s="1361"/>
      <c r="C17" s="1349"/>
      <c r="D17" s="948" t="s">
        <v>1148</v>
      </c>
      <c r="E17" s="913"/>
      <c r="F17" s="63"/>
      <c r="G17" s="31"/>
      <c r="H17" s="1363"/>
      <c r="I17" s="1359"/>
      <c r="J17" s="1350"/>
      <c r="K17" s="1342"/>
      <c r="L17" s="1352"/>
      <c r="M17" s="1344"/>
      <c r="N17" s="1354"/>
      <c r="O17" s="65"/>
      <c r="P17" s="38"/>
      <c r="Q17" s="38"/>
      <c r="R17" s="38"/>
      <c r="S17" s="38"/>
      <c r="T17" s="38"/>
      <c r="U17" s="38"/>
      <c r="V17" s="38"/>
      <c r="W17" s="38"/>
      <c r="X17" s="38"/>
      <c r="Y17" s="38"/>
      <c r="Z17" s="38"/>
      <c r="AA17" s="38"/>
      <c r="AB17" s="38"/>
      <c r="AC17" s="38"/>
      <c r="AD17" s="38"/>
      <c r="AE17" s="1314"/>
      <c r="AF17" s="1314"/>
      <c r="AG17" s="66"/>
      <c r="AH17" s="1316"/>
      <c r="AI17" s="1344"/>
      <c r="AJ17" s="1335"/>
    </row>
    <row r="18" spans="2:36" ht="15" customHeight="1">
      <c r="B18" s="1361"/>
      <c r="C18" s="1349"/>
      <c r="D18" s="948" t="s">
        <v>1133</v>
      </c>
      <c r="E18" s="913"/>
      <c r="F18" s="67"/>
      <c r="G18" s="31"/>
      <c r="H18" s="1363"/>
      <c r="I18" s="1359"/>
      <c r="J18" s="1350"/>
      <c r="K18" s="1342"/>
      <c r="L18" s="1352"/>
      <c r="M18" s="1344"/>
      <c r="N18" s="1354"/>
      <c r="O18" s="65"/>
      <c r="P18" s="38"/>
      <c r="Q18" s="38"/>
      <c r="R18" s="38">
        <v>0</v>
      </c>
      <c r="S18" s="38">
        <v>15000</v>
      </c>
      <c r="T18" s="38">
        <v>14860</v>
      </c>
      <c r="U18" s="38"/>
      <c r="V18" s="38"/>
      <c r="W18" s="38"/>
      <c r="X18" s="38"/>
      <c r="Y18" s="38"/>
      <c r="Z18" s="38"/>
      <c r="AA18" s="38"/>
      <c r="AB18" s="38"/>
      <c r="AC18" s="38"/>
      <c r="AD18" s="38"/>
      <c r="AE18" s="1314"/>
      <c r="AF18" s="1314"/>
      <c r="AG18" s="68"/>
      <c r="AH18" s="1316"/>
      <c r="AI18" s="1344"/>
      <c r="AJ18" s="1335"/>
    </row>
    <row r="19" spans="2:37" ht="15.75" customHeight="1" thickBot="1">
      <c r="B19" s="1362"/>
      <c r="C19" s="1332"/>
      <c r="D19" s="911" t="s">
        <v>1149</v>
      </c>
      <c r="E19" s="911"/>
      <c r="F19" s="70"/>
      <c r="G19" s="50"/>
      <c r="H19" s="1364"/>
      <c r="I19" s="1360"/>
      <c r="J19" s="1328"/>
      <c r="K19" s="1343"/>
      <c r="L19" s="1353"/>
      <c r="M19" s="1345"/>
      <c r="N19" s="1355"/>
      <c r="O19" s="72"/>
      <c r="P19" s="57"/>
      <c r="Q19" s="54"/>
      <c r="R19" s="57">
        <v>5000</v>
      </c>
      <c r="S19" s="57"/>
      <c r="T19" s="57"/>
      <c r="U19" s="57"/>
      <c r="V19" s="57"/>
      <c r="W19" s="57"/>
      <c r="X19" s="57"/>
      <c r="Y19" s="57"/>
      <c r="Z19" s="57"/>
      <c r="AA19" s="57"/>
      <c r="AB19" s="57"/>
      <c r="AC19" s="57"/>
      <c r="AD19" s="57"/>
      <c r="AE19" s="1315"/>
      <c r="AF19" s="1315"/>
      <c r="AG19" s="73"/>
      <c r="AH19" s="1317"/>
      <c r="AI19" s="1345"/>
      <c r="AJ19" s="1336"/>
      <c r="AK19" s="946"/>
    </row>
    <row r="20" spans="2:37" ht="4.5" customHeight="1" thickBot="1">
      <c r="B20" s="1320"/>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1"/>
      <c r="AC20" s="1321"/>
      <c r="AD20" s="1321"/>
      <c r="AE20" s="1321"/>
      <c r="AF20" s="1321"/>
      <c r="AG20" s="1321"/>
      <c r="AH20" s="1321"/>
      <c r="AI20" s="1321"/>
      <c r="AJ20" s="1322"/>
      <c r="AK20" s="946"/>
    </row>
    <row r="21" spans="2:37" ht="74.25" customHeight="1" thickBot="1">
      <c r="B21" s="18" t="s">
        <v>461</v>
      </c>
      <c r="C21" s="19" t="s">
        <v>55</v>
      </c>
      <c r="D21" s="19" t="s">
        <v>462</v>
      </c>
      <c r="E21" s="19" t="s">
        <v>54</v>
      </c>
      <c r="F21" s="19" t="s">
        <v>475</v>
      </c>
      <c r="G21" s="19" t="s">
        <v>476</v>
      </c>
      <c r="H21" s="102" t="s">
        <v>465</v>
      </c>
      <c r="I21" s="104" t="s">
        <v>56</v>
      </c>
      <c r="J21" s="21"/>
      <c r="K21" s="75"/>
      <c r="L21" s="59"/>
      <c r="M21" s="60"/>
      <c r="N21" s="61"/>
      <c r="O21" s="22">
        <f>SUM(O22:O24)</f>
        <v>0</v>
      </c>
      <c r="P21" s="23">
        <f>SUM(P22:P24)</f>
        <v>0</v>
      </c>
      <c r="Q21" s="24">
        <f>SUM(Q22:Q24)</f>
        <v>50000</v>
      </c>
      <c r="R21" s="23">
        <f>SUM(R22:R24)</f>
        <v>0</v>
      </c>
      <c r="S21" s="24"/>
      <c r="T21" s="23"/>
      <c r="U21" s="24"/>
      <c r="V21" s="23"/>
      <c r="W21" s="24"/>
      <c r="X21" s="23"/>
      <c r="Y21" s="24"/>
      <c r="Z21" s="23"/>
      <c r="AA21" s="24"/>
      <c r="AB21" s="23"/>
      <c r="AC21" s="24"/>
      <c r="AD21" s="23"/>
      <c r="AE21" s="76">
        <f>AE22</f>
        <v>0</v>
      </c>
      <c r="AF21" s="23">
        <f>AF22</f>
        <v>0</v>
      </c>
      <c r="AG21" s="26">
        <f>SUM(AG22:AG24)</f>
        <v>0</v>
      </c>
      <c r="AH21" s="909"/>
      <c r="AI21" s="909"/>
      <c r="AJ21" s="28"/>
      <c r="AK21" s="946"/>
    </row>
    <row r="22" spans="2:37" ht="21" customHeight="1">
      <c r="B22" s="1323" t="s">
        <v>333</v>
      </c>
      <c r="C22" s="1331" t="s">
        <v>1138</v>
      </c>
      <c r="D22" s="908" t="s">
        <v>1152</v>
      </c>
      <c r="E22" s="908"/>
      <c r="F22" s="77"/>
      <c r="G22" s="78"/>
      <c r="H22" s="1325" t="s">
        <v>1155</v>
      </c>
      <c r="I22" s="1339" t="s">
        <v>1156</v>
      </c>
      <c r="J22" s="1327"/>
      <c r="K22" s="1346">
        <v>150</v>
      </c>
      <c r="L22" s="1346">
        <v>1</v>
      </c>
      <c r="M22" s="1346"/>
      <c r="N22" s="1356"/>
      <c r="O22" s="81"/>
      <c r="P22" s="82"/>
      <c r="Q22" s="83">
        <v>50000</v>
      </c>
      <c r="R22" s="82"/>
      <c r="S22" s="82"/>
      <c r="T22" s="82"/>
      <c r="U22" s="82"/>
      <c r="V22" s="82"/>
      <c r="W22" s="82"/>
      <c r="X22" s="82"/>
      <c r="Y22" s="82"/>
      <c r="Z22" s="82"/>
      <c r="AA22" s="82"/>
      <c r="AB22" s="82"/>
      <c r="AC22" s="38"/>
      <c r="AD22" s="38"/>
      <c r="AE22" s="1314"/>
      <c r="AF22" s="1314"/>
      <c r="AG22" s="66"/>
      <c r="AH22" s="1344"/>
      <c r="AI22" s="1344"/>
      <c r="AJ22" s="1335"/>
      <c r="AK22" s="946"/>
    </row>
    <row r="23" spans="2:37" ht="21" customHeight="1">
      <c r="B23" s="1337"/>
      <c r="C23" s="1349"/>
      <c r="D23" s="905" t="s">
        <v>1153</v>
      </c>
      <c r="E23" s="905"/>
      <c r="F23" s="84"/>
      <c r="G23" s="31"/>
      <c r="H23" s="1338"/>
      <c r="I23" s="1340"/>
      <c r="J23" s="1350"/>
      <c r="K23" s="1347"/>
      <c r="L23" s="1352"/>
      <c r="M23" s="1347"/>
      <c r="N23" s="1357"/>
      <c r="O23" s="85"/>
      <c r="P23" s="86"/>
      <c r="Q23" s="87"/>
      <c r="R23" s="86"/>
      <c r="S23" s="86"/>
      <c r="T23" s="86"/>
      <c r="U23" s="86"/>
      <c r="V23" s="86"/>
      <c r="W23" s="86"/>
      <c r="X23" s="86"/>
      <c r="Y23" s="86"/>
      <c r="Z23" s="86"/>
      <c r="AA23" s="86"/>
      <c r="AB23" s="86"/>
      <c r="AC23" s="38"/>
      <c r="AD23" s="38"/>
      <c r="AE23" s="1342"/>
      <c r="AF23" s="1342"/>
      <c r="AG23" s="66"/>
      <c r="AH23" s="1344"/>
      <c r="AI23" s="1344"/>
      <c r="AJ23" s="1335"/>
      <c r="AK23" s="946"/>
    </row>
    <row r="24" spans="2:36" ht="21" customHeight="1" thickBot="1">
      <c r="B24" s="1324"/>
      <c r="C24" s="1332"/>
      <c r="D24" s="901" t="s">
        <v>1154</v>
      </c>
      <c r="E24" s="901"/>
      <c r="F24" s="88"/>
      <c r="G24" s="50"/>
      <c r="H24" s="1326"/>
      <c r="I24" s="1341"/>
      <c r="J24" s="1328"/>
      <c r="K24" s="1348"/>
      <c r="L24" s="1353"/>
      <c r="M24" s="1348"/>
      <c r="N24" s="1358"/>
      <c r="O24" s="72"/>
      <c r="P24" s="57"/>
      <c r="Q24" s="54"/>
      <c r="R24" s="57"/>
      <c r="S24" s="57"/>
      <c r="T24" s="57"/>
      <c r="U24" s="57"/>
      <c r="V24" s="57"/>
      <c r="W24" s="57"/>
      <c r="X24" s="57"/>
      <c r="Y24" s="57"/>
      <c r="Z24" s="57"/>
      <c r="AA24" s="57"/>
      <c r="AB24" s="57"/>
      <c r="AC24" s="57"/>
      <c r="AD24" s="57"/>
      <c r="AE24" s="1343"/>
      <c r="AF24" s="1343"/>
      <c r="AG24" s="89"/>
      <c r="AH24" s="1345"/>
      <c r="AI24" s="1345"/>
      <c r="AJ24" s="1336"/>
    </row>
    <row r="25" ht="12" thickBot="1"/>
    <row r="26" spans="2:37" ht="74.25" customHeight="1" thickBot="1">
      <c r="B26" s="18" t="s">
        <v>461</v>
      </c>
      <c r="C26" s="19" t="s">
        <v>55</v>
      </c>
      <c r="D26" s="878" t="s">
        <v>462</v>
      </c>
      <c r="E26" s="19" t="s">
        <v>54</v>
      </c>
      <c r="F26" s="19" t="s">
        <v>475</v>
      </c>
      <c r="G26" s="19" t="s">
        <v>476</v>
      </c>
      <c r="H26" s="102" t="s">
        <v>834</v>
      </c>
      <c r="I26" s="104" t="s">
        <v>56</v>
      </c>
      <c r="J26" s="21"/>
      <c r="K26" s="75"/>
      <c r="L26" s="59"/>
      <c r="M26" s="60"/>
      <c r="N26" s="61"/>
      <c r="O26" s="22">
        <f>SUM(O27:O29)</f>
        <v>16000</v>
      </c>
      <c r="P26" s="23">
        <f>SUM(P27:P29)</f>
        <v>0</v>
      </c>
      <c r="Q26" s="24">
        <f>SUM(Q27:Q29)</f>
        <v>0</v>
      </c>
      <c r="R26" s="23">
        <f>SUM(R27:R29)</f>
        <v>0</v>
      </c>
      <c r="S26" s="24"/>
      <c r="T26" s="23"/>
      <c r="U26" s="24"/>
      <c r="V26" s="23"/>
      <c r="W26" s="24"/>
      <c r="X26" s="23"/>
      <c r="Y26" s="24"/>
      <c r="Z26" s="23"/>
      <c r="AA26" s="24"/>
      <c r="AB26" s="23"/>
      <c r="AC26" s="24"/>
      <c r="AD26" s="23"/>
      <c r="AE26" s="76">
        <f>AE27</f>
        <v>0</v>
      </c>
      <c r="AF26" s="23">
        <f>AF27</f>
        <v>0</v>
      </c>
      <c r="AG26" s="26">
        <f>SUM(AG27:AG29)</f>
        <v>0</v>
      </c>
      <c r="AH26" s="909"/>
      <c r="AI26" s="909"/>
      <c r="AJ26" s="28"/>
      <c r="AK26" s="946"/>
    </row>
    <row r="27" spans="2:37" ht="21" customHeight="1">
      <c r="B27" s="1323" t="s">
        <v>335</v>
      </c>
      <c r="C27" s="1331" t="s">
        <v>1139</v>
      </c>
      <c r="D27" s="1011" t="s">
        <v>1157</v>
      </c>
      <c r="E27" s="908"/>
      <c r="F27" s="77"/>
      <c r="G27" s="78"/>
      <c r="H27" s="1325" t="s">
        <v>1160</v>
      </c>
      <c r="I27" s="1339" t="s">
        <v>1161</v>
      </c>
      <c r="J27" s="1327"/>
      <c r="K27" s="1346">
        <v>100</v>
      </c>
      <c r="L27" s="1346">
        <v>0</v>
      </c>
      <c r="M27" s="1346"/>
      <c r="N27" s="1356"/>
      <c r="O27" s="81">
        <v>16000</v>
      </c>
      <c r="P27" s="82"/>
      <c r="Q27" s="83"/>
      <c r="R27" s="82"/>
      <c r="S27" s="82"/>
      <c r="T27" s="82"/>
      <c r="U27" s="82"/>
      <c r="V27" s="82"/>
      <c r="W27" s="82"/>
      <c r="X27" s="82"/>
      <c r="Y27" s="82"/>
      <c r="Z27" s="82"/>
      <c r="AA27" s="82"/>
      <c r="AB27" s="82"/>
      <c r="AC27" s="38"/>
      <c r="AD27" s="38"/>
      <c r="AE27" s="1314"/>
      <c r="AF27" s="1314"/>
      <c r="AG27" s="66"/>
      <c r="AH27" s="1344"/>
      <c r="AI27" s="1344"/>
      <c r="AJ27" s="1335"/>
      <c r="AK27" s="946"/>
    </row>
    <row r="28" spans="2:37" ht="21" customHeight="1">
      <c r="B28" s="1337"/>
      <c r="C28" s="1349"/>
      <c r="D28" s="1012" t="s">
        <v>1158</v>
      </c>
      <c r="E28" s="905"/>
      <c r="F28" s="84"/>
      <c r="G28" s="31"/>
      <c r="H28" s="1338"/>
      <c r="I28" s="1340"/>
      <c r="J28" s="1350"/>
      <c r="K28" s="1347"/>
      <c r="L28" s="1352"/>
      <c r="M28" s="1347"/>
      <c r="N28" s="1357"/>
      <c r="O28" s="85"/>
      <c r="P28" s="86"/>
      <c r="Q28" s="87"/>
      <c r="R28" s="86"/>
      <c r="S28" s="86"/>
      <c r="T28" s="86"/>
      <c r="U28" s="86"/>
      <c r="V28" s="86"/>
      <c r="W28" s="86"/>
      <c r="X28" s="86"/>
      <c r="Y28" s="86"/>
      <c r="Z28" s="86"/>
      <c r="AA28" s="86"/>
      <c r="AB28" s="86"/>
      <c r="AC28" s="38"/>
      <c r="AD28" s="38"/>
      <c r="AE28" s="1342"/>
      <c r="AF28" s="1342"/>
      <c r="AG28" s="66"/>
      <c r="AH28" s="1344"/>
      <c r="AI28" s="1344"/>
      <c r="AJ28" s="1335"/>
      <c r="AK28" s="946"/>
    </row>
    <row r="29" spans="2:36" ht="21" customHeight="1" thickBot="1">
      <c r="B29" s="1324"/>
      <c r="C29" s="1332"/>
      <c r="D29" s="901" t="s">
        <v>1159</v>
      </c>
      <c r="E29" s="901"/>
      <c r="F29" s="88"/>
      <c r="G29" s="50"/>
      <c r="H29" s="1326"/>
      <c r="I29" s="1341"/>
      <c r="J29" s="1328"/>
      <c r="K29" s="1348"/>
      <c r="L29" s="1353"/>
      <c r="M29" s="1348"/>
      <c r="N29" s="1358"/>
      <c r="O29" s="72"/>
      <c r="P29" s="57"/>
      <c r="Q29" s="54"/>
      <c r="R29" s="57"/>
      <c r="S29" s="57"/>
      <c r="T29" s="57"/>
      <c r="U29" s="57"/>
      <c r="V29" s="57"/>
      <c r="W29" s="57"/>
      <c r="X29" s="57"/>
      <c r="Y29" s="57"/>
      <c r="Z29" s="57"/>
      <c r="AA29" s="57"/>
      <c r="AB29" s="57"/>
      <c r="AC29" s="57"/>
      <c r="AD29" s="57"/>
      <c r="AE29" s="1343"/>
      <c r="AF29" s="1343"/>
      <c r="AG29" s="89"/>
      <c r="AH29" s="1345"/>
      <c r="AI29" s="1345"/>
      <c r="AJ29" s="1336"/>
    </row>
    <row r="30" ht="12" thickBot="1"/>
    <row r="31" spans="2:37" ht="47.25" customHeight="1" thickBot="1">
      <c r="B31" s="18" t="s">
        <v>461</v>
      </c>
      <c r="C31" s="19" t="s">
        <v>55</v>
      </c>
      <c r="D31" s="19" t="s">
        <v>462</v>
      </c>
      <c r="E31" s="19" t="s">
        <v>54</v>
      </c>
      <c r="F31" s="19" t="s">
        <v>475</v>
      </c>
      <c r="G31" s="19" t="s">
        <v>476</v>
      </c>
      <c r="H31" s="102" t="s">
        <v>835</v>
      </c>
      <c r="I31" s="104" t="s">
        <v>56</v>
      </c>
      <c r="J31" s="21"/>
      <c r="K31" s="75"/>
      <c r="L31" s="59"/>
      <c r="M31" s="60"/>
      <c r="N31" s="61"/>
      <c r="O31" s="22">
        <f>SUM(O32:O34)</f>
        <v>0</v>
      </c>
      <c r="P31" s="23">
        <f>SUM(P32:P34)</f>
        <v>0</v>
      </c>
      <c r="Q31" s="24">
        <f>SUM(Q32:Q34)</f>
        <v>10000</v>
      </c>
      <c r="R31" s="23">
        <f>SUM(R32:R34)</f>
        <v>0</v>
      </c>
      <c r="S31" s="24"/>
      <c r="T31" s="23"/>
      <c r="U31" s="24"/>
      <c r="V31" s="23"/>
      <c r="W31" s="24"/>
      <c r="X31" s="23"/>
      <c r="Y31" s="24"/>
      <c r="Z31" s="23"/>
      <c r="AA31" s="24"/>
      <c r="AB31" s="23"/>
      <c r="AC31" s="24"/>
      <c r="AD31" s="23"/>
      <c r="AE31" s="76">
        <f>AE32</f>
        <v>0</v>
      </c>
      <c r="AF31" s="23">
        <f>AF32</f>
        <v>0</v>
      </c>
      <c r="AG31" s="26">
        <f>SUM(AG32:AG34)</f>
        <v>0</v>
      </c>
      <c r="AH31" s="909"/>
      <c r="AI31" s="909"/>
      <c r="AJ31" s="28"/>
      <c r="AK31" s="946"/>
    </row>
    <row r="32" spans="2:37" ht="18.75" customHeight="1">
      <c r="B32" s="1323" t="s">
        <v>336</v>
      </c>
      <c r="C32" s="1331" t="s">
        <v>1140</v>
      </c>
      <c r="D32" s="1012" t="s">
        <v>1132</v>
      </c>
      <c r="E32" s="908"/>
      <c r="F32" s="77"/>
      <c r="G32" s="78"/>
      <c r="H32" s="1325" t="s">
        <v>1163</v>
      </c>
      <c r="I32" s="1339" t="s">
        <v>1164</v>
      </c>
      <c r="J32" s="1327"/>
      <c r="K32" s="1346"/>
      <c r="L32" s="1346"/>
      <c r="M32" s="1346"/>
      <c r="N32" s="1356"/>
      <c r="O32" s="81"/>
      <c r="P32" s="82"/>
      <c r="Q32" s="83">
        <v>10000</v>
      </c>
      <c r="R32" s="82"/>
      <c r="S32" s="82"/>
      <c r="T32" s="82"/>
      <c r="U32" s="82"/>
      <c r="V32" s="82"/>
      <c r="W32" s="82"/>
      <c r="X32" s="82"/>
      <c r="Y32" s="82"/>
      <c r="Z32" s="82"/>
      <c r="AA32" s="82"/>
      <c r="AB32" s="82"/>
      <c r="AC32" s="38"/>
      <c r="AD32" s="38"/>
      <c r="AE32" s="1314"/>
      <c r="AF32" s="1314"/>
      <c r="AG32" s="66"/>
      <c r="AH32" s="1344"/>
      <c r="AI32" s="1344"/>
      <c r="AJ32" s="1335"/>
      <c r="AK32" s="946"/>
    </row>
    <row r="33" spans="2:37" ht="18.75" customHeight="1">
      <c r="B33" s="1337"/>
      <c r="C33" s="1349"/>
      <c r="D33" s="1012" t="s">
        <v>1162</v>
      </c>
      <c r="E33" s="905"/>
      <c r="F33" s="84"/>
      <c r="G33" s="31"/>
      <c r="H33" s="1338"/>
      <c r="I33" s="1340"/>
      <c r="J33" s="1350"/>
      <c r="K33" s="1347"/>
      <c r="L33" s="1352"/>
      <c r="M33" s="1347"/>
      <c r="N33" s="1357"/>
      <c r="O33" s="85"/>
      <c r="P33" s="86"/>
      <c r="Q33" s="87"/>
      <c r="R33" s="86"/>
      <c r="S33" s="86"/>
      <c r="T33" s="86"/>
      <c r="U33" s="86"/>
      <c r="V33" s="86"/>
      <c r="W33" s="86"/>
      <c r="X33" s="86"/>
      <c r="Y33" s="86"/>
      <c r="Z33" s="86"/>
      <c r="AA33" s="86"/>
      <c r="AB33" s="86"/>
      <c r="AC33" s="38"/>
      <c r="AD33" s="38"/>
      <c r="AE33" s="1342"/>
      <c r="AF33" s="1342"/>
      <c r="AG33" s="66"/>
      <c r="AH33" s="1344"/>
      <c r="AI33" s="1344"/>
      <c r="AJ33" s="1335"/>
      <c r="AK33" s="946"/>
    </row>
    <row r="34" spans="2:36" ht="26.25" customHeight="1" thickBot="1">
      <c r="B34" s="1324"/>
      <c r="C34" s="1332"/>
      <c r="D34" s="901" t="s">
        <v>1149</v>
      </c>
      <c r="E34" s="901"/>
      <c r="F34" s="88"/>
      <c r="G34" s="50"/>
      <c r="H34" s="1326"/>
      <c r="I34" s="1341"/>
      <c r="J34" s="1328"/>
      <c r="K34" s="1348"/>
      <c r="L34" s="1353"/>
      <c r="M34" s="1348"/>
      <c r="N34" s="1358"/>
      <c r="O34" s="72"/>
      <c r="P34" s="57"/>
      <c r="Q34" s="54"/>
      <c r="R34" s="57"/>
      <c r="S34" s="57"/>
      <c r="T34" s="57"/>
      <c r="U34" s="57"/>
      <c r="V34" s="57"/>
      <c r="W34" s="57"/>
      <c r="X34" s="57"/>
      <c r="Y34" s="57"/>
      <c r="Z34" s="57"/>
      <c r="AA34" s="57"/>
      <c r="AB34" s="57"/>
      <c r="AC34" s="57"/>
      <c r="AD34" s="57"/>
      <c r="AE34" s="1343"/>
      <c r="AF34" s="1343"/>
      <c r="AG34" s="89"/>
      <c r="AH34" s="1345"/>
      <c r="AI34" s="1345"/>
      <c r="AJ34" s="1336"/>
    </row>
    <row r="35" spans="9:10" ht="12" thickBot="1">
      <c r="I35" s="947"/>
      <c r="J35" s="947"/>
    </row>
    <row r="36" spans="2:37" ht="47.25" customHeight="1" thickBot="1">
      <c r="B36" s="877" t="s">
        <v>461</v>
      </c>
      <c r="C36" s="878" t="s">
        <v>55</v>
      </c>
      <c r="D36" s="878" t="s">
        <v>462</v>
      </c>
      <c r="E36" s="878" t="s">
        <v>54</v>
      </c>
      <c r="F36" s="878" t="s">
        <v>475</v>
      </c>
      <c r="G36" s="878" t="s">
        <v>476</v>
      </c>
      <c r="H36" s="102" t="s">
        <v>836</v>
      </c>
      <c r="I36" s="104" t="s">
        <v>56</v>
      </c>
      <c r="J36" s="21"/>
      <c r="K36" s="75"/>
      <c r="L36" s="59"/>
      <c r="M36" s="60"/>
      <c r="N36" s="61"/>
      <c r="O36" s="22">
        <f>SUM(O37:O42)</f>
        <v>0</v>
      </c>
      <c r="P36" s="23">
        <f>SUM(P37:P42)</f>
        <v>0</v>
      </c>
      <c r="Q36" s="24">
        <f>SUM(Q37:Q42)</f>
        <v>50000</v>
      </c>
      <c r="R36" s="23">
        <f>SUM(R37:R42)</f>
        <v>0</v>
      </c>
      <c r="S36" s="24"/>
      <c r="T36" s="23"/>
      <c r="U36" s="24"/>
      <c r="V36" s="23"/>
      <c r="W36" s="24"/>
      <c r="X36" s="23"/>
      <c r="Y36" s="24"/>
      <c r="Z36" s="23"/>
      <c r="AA36" s="24"/>
      <c r="AB36" s="23"/>
      <c r="AC36" s="24"/>
      <c r="AD36" s="23"/>
      <c r="AE36" s="76">
        <f>AE37</f>
        <v>0</v>
      </c>
      <c r="AF36" s="23">
        <f>AF37</f>
        <v>0</v>
      </c>
      <c r="AG36" s="26">
        <f>SUM(AG37:AG42)</f>
        <v>0</v>
      </c>
      <c r="AH36" s="909"/>
      <c r="AI36" s="909"/>
      <c r="AJ36" s="28"/>
      <c r="AK36" s="946"/>
    </row>
    <row r="37" spans="2:37" ht="26.25" customHeight="1">
      <c r="B37" s="1559" t="s">
        <v>337</v>
      </c>
      <c r="C37" s="1349" t="s">
        <v>1141</v>
      </c>
      <c r="D37" s="977" t="s">
        <v>1157</v>
      </c>
      <c r="E37" s="908"/>
      <c r="F37" s="77"/>
      <c r="G37" s="78"/>
      <c r="H37" s="1437" t="s">
        <v>1166</v>
      </c>
      <c r="I37" s="1339" t="s">
        <v>1165</v>
      </c>
      <c r="J37" s="1327"/>
      <c r="K37" s="1346">
        <v>1</v>
      </c>
      <c r="L37" s="1346"/>
      <c r="M37" s="1346"/>
      <c r="N37" s="1356"/>
      <c r="O37" s="81"/>
      <c r="P37" s="82"/>
      <c r="Q37" s="83">
        <v>50000</v>
      </c>
      <c r="R37" s="82"/>
      <c r="S37" s="82"/>
      <c r="T37" s="82"/>
      <c r="U37" s="82"/>
      <c r="V37" s="82"/>
      <c r="W37" s="82"/>
      <c r="X37" s="82"/>
      <c r="Y37" s="82"/>
      <c r="Z37" s="82"/>
      <c r="AA37" s="82"/>
      <c r="AB37" s="82"/>
      <c r="AC37" s="38"/>
      <c r="AD37" s="38"/>
      <c r="AE37" s="1428"/>
      <c r="AF37" s="1428"/>
      <c r="AG37" s="66"/>
      <c r="AH37" s="1431"/>
      <c r="AI37" s="1431"/>
      <c r="AJ37" s="1434"/>
      <c r="AK37" s="946"/>
    </row>
    <row r="38" spans="2:37" ht="26.25" customHeight="1">
      <c r="B38" s="1560"/>
      <c r="C38" s="1349"/>
      <c r="D38" s="1014" t="s">
        <v>1242</v>
      </c>
      <c r="E38" s="905"/>
      <c r="F38" s="84"/>
      <c r="G38" s="873"/>
      <c r="H38" s="1438"/>
      <c r="I38" s="1340"/>
      <c r="J38" s="1350"/>
      <c r="K38" s="1352"/>
      <c r="L38" s="1352"/>
      <c r="M38" s="1352"/>
      <c r="N38" s="1426"/>
      <c r="O38" s="870"/>
      <c r="P38" s="869"/>
      <c r="Q38" s="874"/>
      <c r="R38" s="869"/>
      <c r="S38" s="869"/>
      <c r="T38" s="869"/>
      <c r="U38" s="869"/>
      <c r="V38" s="869"/>
      <c r="W38" s="869"/>
      <c r="X38" s="869"/>
      <c r="Y38" s="869"/>
      <c r="Z38" s="869"/>
      <c r="AA38" s="869"/>
      <c r="AB38" s="869"/>
      <c r="AC38" s="38"/>
      <c r="AD38" s="38"/>
      <c r="AE38" s="1429"/>
      <c r="AF38" s="1429"/>
      <c r="AG38" s="66"/>
      <c r="AH38" s="1432"/>
      <c r="AI38" s="1432"/>
      <c r="AJ38" s="1435"/>
      <c r="AK38" s="946"/>
    </row>
    <row r="39" spans="2:37" ht="26.25" customHeight="1">
      <c r="B39" s="1560"/>
      <c r="C39" s="1349"/>
      <c r="D39" s="1014" t="s">
        <v>1271</v>
      </c>
      <c r="E39" s="905"/>
      <c r="F39" s="84"/>
      <c r="G39" s="873"/>
      <c r="H39" s="1438"/>
      <c r="I39" s="1340"/>
      <c r="J39" s="1350"/>
      <c r="K39" s="1352"/>
      <c r="L39" s="1352"/>
      <c r="M39" s="1352"/>
      <c r="N39" s="1426"/>
      <c r="O39" s="870"/>
      <c r="P39" s="869"/>
      <c r="Q39" s="874"/>
      <c r="R39" s="869"/>
      <c r="S39" s="869"/>
      <c r="T39" s="869"/>
      <c r="U39" s="869"/>
      <c r="V39" s="869"/>
      <c r="W39" s="869"/>
      <c r="X39" s="869"/>
      <c r="Y39" s="869"/>
      <c r="Z39" s="869"/>
      <c r="AA39" s="869"/>
      <c r="AB39" s="869"/>
      <c r="AC39" s="38"/>
      <c r="AD39" s="38"/>
      <c r="AE39" s="1429"/>
      <c r="AF39" s="1429"/>
      <c r="AG39" s="66"/>
      <c r="AH39" s="1432"/>
      <c r="AI39" s="1432"/>
      <c r="AJ39" s="1435"/>
      <c r="AK39" s="946"/>
    </row>
    <row r="40" spans="2:37" ht="26.25" customHeight="1">
      <c r="B40" s="1560"/>
      <c r="C40" s="1349"/>
      <c r="D40" s="1014" t="s">
        <v>1272</v>
      </c>
      <c r="E40" s="905"/>
      <c r="F40" s="84"/>
      <c r="G40" s="873"/>
      <c r="H40" s="1438"/>
      <c r="I40" s="1340"/>
      <c r="J40" s="1350"/>
      <c r="K40" s="1352"/>
      <c r="L40" s="1352"/>
      <c r="M40" s="1352"/>
      <c r="N40" s="1426"/>
      <c r="O40" s="870"/>
      <c r="P40" s="869"/>
      <c r="Q40" s="874"/>
      <c r="R40" s="869"/>
      <c r="S40" s="869"/>
      <c r="T40" s="869"/>
      <c r="U40" s="869"/>
      <c r="V40" s="869"/>
      <c r="W40" s="869"/>
      <c r="X40" s="869"/>
      <c r="Y40" s="869"/>
      <c r="Z40" s="869"/>
      <c r="AA40" s="869"/>
      <c r="AB40" s="869"/>
      <c r="AC40" s="38"/>
      <c r="AD40" s="38"/>
      <c r="AE40" s="1429"/>
      <c r="AF40" s="1429"/>
      <c r="AG40" s="66"/>
      <c r="AH40" s="1432"/>
      <c r="AI40" s="1432"/>
      <c r="AJ40" s="1435"/>
      <c r="AK40" s="946"/>
    </row>
    <row r="41" spans="2:37" ht="18" customHeight="1">
      <c r="B41" s="1558"/>
      <c r="C41" s="1349"/>
      <c r="D41" s="1013" t="s">
        <v>1162</v>
      </c>
      <c r="E41" s="913"/>
      <c r="F41" s="63"/>
      <c r="G41" s="31"/>
      <c r="H41" s="1438"/>
      <c r="I41" s="1340"/>
      <c r="J41" s="1350"/>
      <c r="K41" s="1352"/>
      <c r="L41" s="1352"/>
      <c r="M41" s="1352"/>
      <c r="N41" s="1426"/>
      <c r="O41" s="85"/>
      <c r="P41" s="86"/>
      <c r="Q41" s="87"/>
      <c r="R41" s="86"/>
      <c r="S41" s="86"/>
      <c r="T41" s="86"/>
      <c r="U41" s="86"/>
      <c r="V41" s="86"/>
      <c r="W41" s="86"/>
      <c r="X41" s="86"/>
      <c r="Y41" s="86"/>
      <c r="Z41" s="86"/>
      <c r="AA41" s="86"/>
      <c r="AB41" s="86"/>
      <c r="AC41" s="38"/>
      <c r="AD41" s="38"/>
      <c r="AE41" s="1429"/>
      <c r="AF41" s="1429"/>
      <c r="AG41" s="66"/>
      <c r="AH41" s="1432"/>
      <c r="AI41" s="1432"/>
      <c r="AJ41" s="1435"/>
      <c r="AK41" s="946"/>
    </row>
    <row r="42" spans="2:36" ht="30" customHeight="1" thickBot="1">
      <c r="B42" s="1561"/>
      <c r="C42" s="1332"/>
      <c r="D42" s="1015" t="s">
        <v>1154</v>
      </c>
      <c r="E42" s="911"/>
      <c r="F42" s="886"/>
      <c r="G42" s="50"/>
      <c r="H42" s="1439"/>
      <c r="I42" s="1341"/>
      <c r="J42" s="1328"/>
      <c r="K42" s="1353"/>
      <c r="L42" s="1353"/>
      <c r="M42" s="1353"/>
      <c r="N42" s="1427"/>
      <c r="O42" s="72"/>
      <c r="P42" s="57"/>
      <c r="Q42" s="54"/>
      <c r="R42" s="57"/>
      <c r="S42" s="57"/>
      <c r="T42" s="57"/>
      <c r="U42" s="57"/>
      <c r="V42" s="57"/>
      <c r="W42" s="57"/>
      <c r="X42" s="57"/>
      <c r="Y42" s="57"/>
      <c r="Z42" s="57"/>
      <c r="AA42" s="57"/>
      <c r="AB42" s="57"/>
      <c r="AC42" s="57"/>
      <c r="AD42" s="57"/>
      <c r="AE42" s="1430"/>
      <c r="AF42" s="1430"/>
      <c r="AG42" s="89"/>
      <c r="AH42" s="1433"/>
      <c r="AI42" s="1433"/>
      <c r="AJ42" s="1436"/>
    </row>
    <row r="43" ht="15" customHeight="1" thickBot="1"/>
    <row r="44" spans="2:36" ht="15" customHeight="1" thickBot="1">
      <c r="B44" s="18" t="s">
        <v>461</v>
      </c>
      <c r="C44" s="19" t="s">
        <v>55</v>
      </c>
      <c r="D44" s="19" t="s">
        <v>462</v>
      </c>
      <c r="E44" s="19" t="s">
        <v>54</v>
      </c>
      <c r="F44" s="19" t="s">
        <v>475</v>
      </c>
      <c r="G44" s="19" t="s">
        <v>476</v>
      </c>
      <c r="H44" s="102" t="s">
        <v>837</v>
      </c>
      <c r="I44" s="104" t="s">
        <v>56</v>
      </c>
      <c r="J44" s="21"/>
      <c r="K44" s="75"/>
      <c r="L44" s="59"/>
      <c r="M44" s="60"/>
      <c r="N44" s="61"/>
      <c r="O44" s="22">
        <f>SUM(O45:O47)</f>
        <v>0</v>
      </c>
      <c r="P44" s="23">
        <f>SUM(P45:P47)</f>
        <v>0</v>
      </c>
      <c r="Q44" s="24">
        <f>SUM(Q45:Q47)</f>
        <v>5000</v>
      </c>
      <c r="R44" s="23">
        <f>SUM(R45:R47)</f>
        <v>0</v>
      </c>
      <c r="S44" s="24"/>
      <c r="T44" s="23"/>
      <c r="U44" s="24"/>
      <c r="V44" s="23"/>
      <c r="W44" s="24"/>
      <c r="X44" s="23"/>
      <c r="Y44" s="24"/>
      <c r="Z44" s="23"/>
      <c r="AA44" s="24"/>
      <c r="AB44" s="23"/>
      <c r="AC44" s="24"/>
      <c r="AD44" s="23"/>
      <c r="AE44" s="76">
        <f>AE45</f>
        <v>0</v>
      </c>
      <c r="AF44" s="23">
        <f>AF45</f>
        <v>0</v>
      </c>
      <c r="AG44" s="26">
        <f>SUM(AG45:AG47)</f>
        <v>0</v>
      </c>
      <c r="AH44" s="909"/>
      <c r="AI44" s="909"/>
      <c r="AJ44" s="28"/>
    </row>
    <row r="45" spans="2:36" ht="25.5">
      <c r="B45" s="1557" t="s">
        <v>1127</v>
      </c>
      <c r="C45" s="1331" t="s">
        <v>1142</v>
      </c>
      <c r="D45" s="916" t="s">
        <v>1169</v>
      </c>
      <c r="E45" s="913"/>
      <c r="F45" s="63"/>
      <c r="G45" s="31"/>
      <c r="H45" s="1437" t="s">
        <v>1167</v>
      </c>
      <c r="I45" s="1339" t="s">
        <v>1168</v>
      </c>
      <c r="J45" s="1327"/>
      <c r="K45" s="1346">
        <v>1</v>
      </c>
      <c r="L45" s="1346"/>
      <c r="M45" s="1346"/>
      <c r="N45" s="1356"/>
      <c r="O45" s="81"/>
      <c r="P45" s="82"/>
      <c r="Q45" s="83">
        <v>5000</v>
      </c>
      <c r="R45" s="82"/>
      <c r="S45" s="82"/>
      <c r="T45" s="82"/>
      <c r="U45" s="82"/>
      <c r="V45" s="82"/>
      <c r="W45" s="82"/>
      <c r="X45" s="82"/>
      <c r="Y45" s="82"/>
      <c r="Z45" s="82"/>
      <c r="AA45" s="82"/>
      <c r="AB45" s="82"/>
      <c r="AC45" s="38"/>
      <c r="AD45" s="38"/>
      <c r="AE45" s="1428"/>
      <c r="AF45" s="1428"/>
      <c r="AG45" s="66"/>
      <c r="AH45" s="1431"/>
      <c r="AI45" s="1431"/>
      <c r="AJ45" s="1434"/>
    </row>
    <row r="46" spans="2:36" ht="15" customHeight="1">
      <c r="B46" s="1558"/>
      <c r="C46" s="1349"/>
      <c r="D46" s="944"/>
      <c r="E46" s="913"/>
      <c r="F46" s="63"/>
      <c r="G46" s="31"/>
      <c r="H46" s="1438"/>
      <c r="I46" s="1340"/>
      <c r="J46" s="1350"/>
      <c r="K46" s="1352"/>
      <c r="L46" s="1352"/>
      <c r="M46" s="1352"/>
      <c r="N46" s="1426"/>
      <c r="O46" s="85"/>
      <c r="P46" s="86"/>
      <c r="Q46" s="87"/>
      <c r="R46" s="86"/>
      <c r="S46" s="86"/>
      <c r="T46" s="86"/>
      <c r="U46" s="86"/>
      <c r="V46" s="86"/>
      <c r="W46" s="86"/>
      <c r="X46" s="86"/>
      <c r="Y46" s="86"/>
      <c r="Z46" s="86"/>
      <c r="AA46" s="86"/>
      <c r="AB46" s="86"/>
      <c r="AC46" s="38"/>
      <c r="AD46" s="38"/>
      <c r="AE46" s="1429"/>
      <c r="AF46" s="1429"/>
      <c r="AG46" s="66"/>
      <c r="AH46" s="1432"/>
      <c r="AI46" s="1432"/>
      <c r="AJ46" s="1435"/>
    </row>
    <row r="47" spans="2:36" ht="15.75" customHeight="1" thickBot="1">
      <c r="B47" s="1558"/>
      <c r="C47" s="1332"/>
      <c r="D47" s="944" t="s">
        <v>1170</v>
      </c>
      <c r="E47" s="913"/>
      <c r="F47" s="63"/>
      <c r="G47" s="31"/>
      <c r="H47" s="1439"/>
      <c r="I47" s="1341"/>
      <c r="J47" s="1328"/>
      <c r="K47" s="1353"/>
      <c r="L47" s="1353"/>
      <c r="M47" s="1353"/>
      <c r="N47" s="1427"/>
      <c r="O47" s="72"/>
      <c r="P47" s="57"/>
      <c r="Q47" s="54"/>
      <c r="R47" s="57"/>
      <c r="S47" s="57"/>
      <c r="T47" s="57"/>
      <c r="U47" s="57"/>
      <c r="V47" s="57"/>
      <c r="W47" s="57"/>
      <c r="X47" s="57"/>
      <c r="Y47" s="57"/>
      <c r="Z47" s="57"/>
      <c r="AA47" s="57"/>
      <c r="AB47" s="57"/>
      <c r="AC47" s="57"/>
      <c r="AD47" s="57"/>
      <c r="AE47" s="1430"/>
      <c r="AF47" s="1430"/>
      <c r="AG47" s="89"/>
      <c r="AH47" s="1433"/>
      <c r="AI47" s="1433"/>
      <c r="AJ47" s="1436"/>
    </row>
    <row r="48" ht="12" thickBot="1"/>
    <row r="49" spans="2:36" ht="26.25" thickBot="1">
      <c r="B49" s="18" t="s">
        <v>461</v>
      </c>
      <c r="C49" s="19" t="s">
        <v>55</v>
      </c>
      <c r="D49" s="19" t="s">
        <v>462</v>
      </c>
      <c r="E49" s="19" t="s">
        <v>54</v>
      </c>
      <c r="F49" s="19" t="s">
        <v>475</v>
      </c>
      <c r="G49" s="19" t="s">
        <v>476</v>
      </c>
      <c r="H49" s="102" t="s">
        <v>838</v>
      </c>
      <c r="I49" s="104" t="s">
        <v>56</v>
      </c>
      <c r="J49" s="21"/>
      <c r="K49" s="75"/>
      <c r="L49" s="59"/>
      <c r="M49" s="60"/>
      <c r="N49" s="61"/>
      <c r="O49" s="22">
        <f>SUM(O50:O52)</f>
        <v>0</v>
      </c>
      <c r="P49" s="23">
        <f>SUM(P50:P52)</f>
        <v>0</v>
      </c>
      <c r="Q49" s="24">
        <f>SUM(Q50:Q52)</f>
        <v>5000</v>
      </c>
      <c r="R49" s="23">
        <f>SUM(R50:R52)</f>
        <v>0</v>
      </c>
      <c r="S49" s="24"/>
      <c r="T49" s="23"/>
      <c r="U49" s="24"/>
      <c r="V49" s="23"/>
      <c r="W49" s="24"/>
      <c r="X49" s="23"/>
      <c r="Y49" s="24"/>
      <c r="Z49" s="23"/>
      <c r="AA49" s="24"/>
      <c r="AB49" s="23"/>
      <c r="AC49" s="24"/>
      <c r="AD49" s="23"/>
      <c r="AE49" s="76">
        <f>AE50</f>
        <v>0</v>
      </c>
      <c r="AF49" s="23">
        <f>AF50</f>
        <v>0</v>
      </c>
      <c r="AG49" s="26">
        <f>SUM(AG50:AG52)</f>
        <v>0</v>
      </c>
      <c r="AH49" s="909"/>
      <c r="AI49" s="909"/>
      <c r="AJ49" s="28"/>
    </row>
    <row r="50" spans="2:36" ht="25.5">
      <c r="B50" s="1557" t="s">
        <v>1128</v>
      </c>
      <c r="C50" s="1331" t="s">
        <v>1143</v>
      </c>
      <c r="D50" s="916" t="s">
        <v>1157</v>
      </c>
      <c r="E50" s="913"/>
      <c r="F50" s="63"/>
      <c r="G50" s="31"/>
      <c r="H50" s="1437" t="s">
        <v>1171</v>
      </c>
      <c r="I50" s="1339" t="s">
        <v>621</v>
      </c>
      <c r="J50" s="1327"/>
      <c r="K50" s="1346">
        <v>1</v>
      </c>
      <c r="L50" s="1346">
        <v>1</v>
      </c>
      <c r="M50" s="1346"/>
      <c r="N50" s="1356"/>
      <c r="O50" s="81"/>
      <c r="P50" s="82"/>
      <c r="Q50" s="83">
        <v>5000</v>
      </c>
      <c r="R50" s="82"/>
      <c r="S50" s="82"/>
      <c r="T50" s="82"/>
      <c r="U50" s="82"/>
      <c r="V50" s="82"/>
      <c r="W50" s="82"/>
      <c r="X50" s="82"/>
      <c r="Y50" s="82"/>
      <c r="Z50" s="82"/>
      <c r="AA50" s="82"/>
      <c r="AB50" s="82"/>
      <c r="AC50" s="38"/>
      <c r="AD50" s="38"/>
      <c r="AE50" s="1428"/>
      <c r="AF50" s="1428"/>
      <c r="AG50" s="66"/>
      <c r="AH50" s="1431"/>
      <c r="AI50" s="1431"/>
      <c r="AJ50" s="1434"/>
    </row>
    <row r="51" spans="2:36" ht="15" customHeight="1">
      <c r="B51" s="1558"/>
      <c r="C51" s="1349"/>
      <c r="D51" s="944" t="s">
        <v>1162</v>
      </c>
      <c r="E51" s="913"/>
      <c r="F51" s="63"/>
      <c r="G51" s="31"/>
      <c r="H51" s="1438"/>
      <c r="I51" s="1340"/>
      <c r="J51" s="1350"/>
      <c r="K51" s="1352"/>
      <c r="L51" s="1352"/>
      <c r="M51" s="1352"/>
      <c r="N51" s="1426"/>
      <c r="O51" s="85"/>
      <c r="P51" s="86"/>
      <c r="Q51" s="87"/>
      <c r="R51" s="86"/>
      <c r="S51" s="86"/>
      <c r="T51" s="86"/>
      <c r="U51" s="86"/>
      <c r="V51" s="86"/>
      <c r="W51" s="86"/>
      <c r="X51" s="86"/>
      <c r="Y51" s="86"/>
      <c r="Z51" s="86"/>
      <c r="AA51" s="86"/>
      <c r="AB51" s="86"/>
      <c r="AC51" s="38"/>
      <c r="AD51" s="38"/>
      <c r="AE51" s="1429"/>
      <c r="AF51" s="1429"/>
      <c r="AG51" s="66"/>
      <c r="AH51" s="1432"/>
      <c r="AI51" s="1432"/>
      <c r="AJ51" s="1435"/>
    </row>
    <row r="52" spans="2:36" ht="34.5" thickBot="1">
      <c r="B52" s="1558"/>
      <c r="C52" s="1332"/>
      <c r="D52" s="944" t="s">
        <v>1172</v>
      </c>
      <c r="E52" s="913"/>
      <c r="F52" s="63"/>
      <c r="G52" s="31"/>
      <c r="H52" s="1439"/>
      <c r="I52" s="1341"/>
      <c r="J52" s="1328"/>
      <c r="K52" s="1353"/>
      <c r="L52" s="1353"/>
      <c r="M52" s="1353"/>
      <c r="N52" s="1427"/>
      <c r="O52" s="72"/>
      <c r="P52" s="57"/>
      <c r="Q52" s="54"/>
      <c r="R52" s="57"/>
      <c r="S52" s="57"/>
      <c r="T52" s="57"/>
      <c r="U52" s="57"/>
      <c r="V52" s="57"/>
      <c r="W52" s="57"/>
      <c r="X52" s="57"/>
      <c r="Y52" s="57"/>
      <c r="Z52" s="57"/>
      <c r="AA52" s="57"/>
      <c r="AB52" s="57"/>
      <c r="AC52" s="57"/>
      <c r="AD52" s="57"/>
      <c r="AE52" s="1430"/>
      <c r="AF52" s="1430"/>
      <c r="AG52" s="89"/>
      <c r="AH52" s="1433"/>
      <c r="AI52" s="1433"/>
      <c r="AJ52" s="1436"/>
    </row>
    <row r="53" ht="12" thickBot="1"/>
    <row r="54" spans="2:36" ht="30.75" thickBot="1">
      <c r="B54" s="877" t="s">
        <v>461</v>
      </c>
      <c r="C54" s="878" t="s">
        <v>55</v>
      </c>
      <c r="D54" s="878" t="s">
        <v>462</v>
      </c>
      <c r="E54" s="878" t="s">
        <v>54</v>
      </c>
      <c r="F54" s="878" t="s">
        <v>475</v>
      </c>
      <c r="G54" s="878" t="s">
        <v>476</v>
      </c>
      <c r="H54" s="102" t="s">
        <v>839</v>
      </c>
      <c r="I54" s="104" t="s">
        <v>56</v>
      </c>
      <c r="J54" s="21"/>
      <c r="K54" s="75"/>
      <c r="L54" s="59"/>
      <c r="M54" s="60"/>
      <c r="N54" s="61"/>
      <c r="O54" s="22">
        <f>SUM(O55:O57)</f>
        <v>0</v>
      </c>
      <c r="P54" s="23">
        <f>SUM(P55:P57)</f>
        <v>0</v>
      </c>
      <c r="Q54" s="24">
        <f>SUM(Q55:Q57)</f>
        <v>17000</v>
      </c>
      <c r="R54" s="23">
        <f>SUM(R55:R57)</f>
        <v>0</v>
      </c>
      <c r="S54" s="24"/>
      <c r="T54" s="23"/>
      <c r="U54" s="24"/>
      <c r="V54" s="23"/>
      <c r="W54" s="24"/>
      <c r="X54" s="23"/>
      <c r="Y54" s="24"/>
      <c r="Z54" s="23"/>
      <c r="AA54" s="24"/>
      <c r="AB54" s="23"/>
      <c r="AC54" s="24"/>
      <c r="AD54" s="23"/>
      <c r="AE54" s="76">
        <f>AE55</f>
        <v>0</v>
      </c>
      <c r="AF54" s="23">
        <f>AF55</f>
        <v>0</v>
      </c>
      <c r="AG54" s="26">
        <f>SUM(AG55:AG57)</f>
        <v>0</v>
      </c>
      <c r="AH54" s="909"/>
      <c r="AI54" s="909"/>
      <c r="AJ54" s="28"/>
    </row>
    <row r="55" spans="2:36" ht="33.75">
      <c r="B55" s="1559" t="s">
        <v>1129</v>
      </c>
      <c r="C55" s="1331" t="s">
        <v>1144</v>
      </c>
      <c r="D55" s="962" t="s">
        <v>1172</v>
      </c>
      <c r="E55" s="908"/>
      <c r="F55" s="77"/>
      <c r="G55" s="78"/>
      <c r="H55" s="1437" t="s">
        <v>1173</v>
      </c>
      <c r="I55" s="1339" t="s">
        <v>1174</v>
      </c>
      <c r="J55" s="1327"/>
      <c r="K55" s="1346">
        <v>100</v>
      </c>
      <c r="L55" s="1346">
        <v>100</v>
      </c>
      <c r="M55" s="1346"/>
      <c r="N55" s="1356"/>
      <c r="O55" s="81"/>
      <c r="P55" s="82"/>
      <c r="Q55" s="83">
        <v>17000</v>
      </c>
      <c r="R55" s="82"/>
      <c r="S55" s="82"/>
      <c r="T55" s="82"/>
      <c r="U55" s="82"/>
      <c r="V55" s="82"/>
      <c r="W55" s="82"/>
      <c r="X55" s="82"/>
      <c r="Y55" s="82"/>
      <c r="Z55" s="82"/>
      <c r="AA55" s="82"/>
      <c r="AB55" s="82"/>
      <c r="AC55" s="38"/>
      <c r="AD55" s="38"/>
      <c r="AE55" s="1428"/>
      <c r="AF55" s="1428"/>
      <c r="AG55" s="66"/>
      <c r="AH55" s="1431"/>
      <c r="AI55" s="1431"/>
      <c r="AJ55" s="1434"/>
    </row>
    <row r="56" spans="2:36" ht="15" customHeight="1">
      <c r="B56" s="1558"/>
      <c r="C56" s="1349"/>
      <c r="D56" s="944"/>
      <c r="E56" s="913"/>
      <c r="F56" s="63"/>
      <c r="G56" s="31"/>
      <c r="H56" s="1438"/>
      <c r="I56" s="1340"/>
      <c r="J56" s="1350"/>
      <c r="K56" s="1352"/>
      <c r="L56" s="1352"/>
      <c r="M56" s="1352"/>
      <c r="N56" s="1426"/>
      <c r="O56" s="85"/>
      <c r="P56" s="86"/>
      <c r="Q56" s="87"/>
      <c r="R56" s="86"/>
      <c r="S56" s="86"/>
      <c r="T56" s="86"/>
      <c r="U56" s="86"/>
      <c r="V56" s="86"/>
      <c r="W56" s="86"/>
      <c r="X56" s="86"/>
      <c r="Y56" s="86"/>
      <c r="Z56" s="86"/>
      <c r="AA56" s="86"/>
      <c r="AB56" s="86"/>
      <c r="AC56" s="38"/>
      <c r="AD56" s="38"/>
      <c r="AE56" s="1429"/>
      <c r="AF56" s="1429"/>
      <c r="AG56" s="66"/>
      <c r="AH56" s="1432"/>
      <c r="AI56" s="1432"/>
      <c r="AJ56" s="1435"/>
    </row>
    <row r="57" spans="2:36" ht="15.75" customHeight="1" thickBot="1">
      <c r="B57" s="1561"/>
      <c r="C57" s="1332"/>
      <c r="D57" s="958" t="s">
        <v>1162</v>
      </c>
      <c r="E57" s="911"/>
      <c r="F57" s="886"/>
      <c r="G57" s="50"/>
      <c r="H57" s="1439"/>
      <c r="I57" s="1341"/>
      <c r="J57" s="1328"/>
      <c r="K57" s="1353"/>
      <c r="L57" s="1353"/>
      <c r="M57" s="1353"/>
      <c r="N57" s="1427"/>
      <c r="O57" s="72"/>
      <c r="P57" s="57"/>
      <c r="Q57" s="54"/>
      <c r="R57" s="57"/>
      <c r="S57" s="57"/>
      <c r="T57" s="57"/>
      <c r="U57" s="57"/>
      <c r="V57" s="57"/>
      <c r="W57" s="57"/>
      <c r="X57" s="57"/>
      <c r="Y57" s="57"/>
      <c r="Z57" s="57"/>
      <c r="AA57" s="57"/>
      <c r="AB57" s="57"/>
      <c r="AC57" s="57"/>
      <c r="AD57" s="57"/>
      <c r="AE57" s="1430"/>
      <c r="AF57" s="1430"/>
      <c r="AG57" s="89"/>
      <c r="AH57" s="1433"/>
      <c r="AI57" s="1433"/>
      <c r="AJ57" s="1436"/>
    </row>
    <row r="58" ht="12" thickBot="1"/>
    <row r="59" spans="2:36" ht="23.25" thickBot="1">
      <c r="B59" s="18" t="s">
        <v>461</v>
      </c>
      <c r="C59" s="19" t="s">
        <v>55</v>
      </c>
      <c r="D59" s="19" t="s">
        <v>462</v>
      </c>
      <c r="E59" s="19" t="s">
        <v>54</v>
      </c>
      <c r="F59" s="19" t="s">
        <v>475</v>
      </c>
      <c r="G59" s="19" t="s">
        <v>476</v>
      </c>
      <c r="H59" s="102" t="s">
        <v>840</v>
      </c>
      <c r="I59" s="104" t="s">
        <v>56</v>
      </c>
      <c r="J59" s="21"/>
      <c r="K59" s="75"/>
      <c r="L59" s="59"/>
      <c r="M59" s="60"/>
      <c r="N59" s="61"/>
      <c r="O59" s="22">
        <f>SUM(O60:O62)</f>
        <v>0</v>
      </c>
      <c r="P59" s="23">
        <f>SUM(P60:P62)</f>
        <v>0</v>
      </c>
      <c r="Q59" s="24">
        <f>SUM(Q60:Q62)</f>
        <v>0</v>
      </c>
      <c r="R59" s="23">
        <f>SUM(R60:R62)</f>
        <v>0</v>
      </c>
      <c r="S59" s="24"/>
      <c r="T59" s="23"/>
      <c r="U59" s="24"/>
      <c r="V59" s="23"/>
      <c r="W59" s="24"/>
      <c r="X59" s="23"/>
      <c r="Y59" s="24"/>
      <c r="Z59" s="23"/>
      <c r="AA59" s="24"/>
      <c r="AB59" s="23"/>
      <c r="AC59" s="24"/>
      <c r="AD59" s="23"/>
      <c r="AE59" s="76">
        <f>AE60</f>
        <v>0</v>
      </c>
      <c r="AF59" s="23">
        <f>AF60</f>
        <v>0</v>
      </c>
      <c r="AG59" s="26">
        <f>SUM(AG60:AG62)</f>
        <v>0</v>
      </c>
      <c r="AH59" s="909"/>
      <c r="AI59" s="909"/>
      <c r="AJ59" s="28"/>
    </row>
    <row r="60" spans="2:36" ht="34.5">
      <c r="B60" s="1557" t="s">
        <v>1130</v>
      </c>
      <c r="C60" s="1331" t="s">
        <v>1145</v>
      </c>
      <c r="D60" s="916"/>
      <c r="E60" s="913"/>
      <c r="F60" s="63"/>
      <c r="G60" s="31"/>
      <c r="H60" s="1437" t="s">
        <v>1175</v>
      </c>
      <c r="I60" s="1339" t="s">
        <v>1176</v>
      </c>
      <c r="J60" s="1327"/>
      <c r="K60" s="1346"/>
      <c r="L60" s="1346"/>
      <c r="M60" s="1346"/>
      <c r="N60" s="1356"/>
      <c r="O60" s="81"/>
      <c r="P60" s="82"/>
      <c r="Q60" s="83"/>
      <c r="R60" s="82"/>
      <c r="S60" s="82"/>
      <c r="T60" s="82"/>
      <c r="U60" s="82"/>
      <c r="V60" s="82"/>
      <c r="W60" s="82">
        <v>313423</v>
      </c>
      <c r="X60" s="82"/>
      <c r="Y60" s="82"/>
      <c r="Z60" s="82"/>
      <c r="AA60" s="82"/>
      <c r="AB60" s="82"/>
      <c r="AC60" s="38"/>
      <c r="AD60" s="38"/>
      <c r="AE60" s="1428"/>
      <c r="AF60" s="1428"/>
      <c r="AG60" s="66"/>
      <c r="AH60" s="1431"/>
      <c r="AI60" s="1431"/>
      <c r="AJ60" s="1434"/>
    </row>
    <row r="61" spans="2:36" ht="15" customHeight="1">
      <c r="B61" s="1558"/>
      <c r="C61" s="1349"/>
      <c r="D61" s="944" t="s">
        <v>1270</v>
      </c>
      <c r="E61" s="913"/>
      <c r="F61" s="63"/>
      <c r="G61" s="31"/>
      <c r="H61" s="1438"/>
      <c r="I61" s="1340"/>
      <c r="J61" s="1350"/>
      <c r="K61" s="1352"/>
      <c r="L61" s="1352"/>
      <c r="M61" s="1352"/>
      <c r="N61" s="1426"/>
      <c r="O61" s="85"/>
      <c r="P61" s="86"/>
      <c r="Q61" s="87"/>
      <c r="R61" s="86"/>
      <c r="S61" s="86"/>
      <c r="T61" s="86"/>
      <c r="U61" s="86"/>
      <c r="V61" s="86"/>
      <c r="W61" s="86"/>
      <c r="X61" s="86"/>
      <c r="Y61" s="86"/>
      <c r="Z61" s="86"/>
      <c r="AA61" s="86"/>
      <c r="AB61" s="86"/>
      <c r="AC61" s="38"/>
      <c r="AD61" s="38"/>
      <c r="AE61" s="1429"/>
      <c r="AF61" s="1429"/>
      <c r="AG61" s="66"/>
      <c r="AH61" s="1432"/>
      <c r="AI61" s="1432"/>
      <c r="AJ61" s="1435"/>
    </row>
    <row r="62" spans="2:36" ht="15.75" customHeight="1" thickBot="1">
      <c r="B62" s="1558"/>
      <c r="C62" s="1332"/>
      <c r="D62" s="944"/>
      <c r="E62" s="913"/>
      <c r="F62" s="63"/>
      <c r="G62" s="31"/>
      <c r="H62" s="1439"/>
      <c r="I62" s="1341"/>
      <c r="J62" s="1328"/>
      <c r="K62" s="1353"/>
      <c r="L62" s="1353"/>
      <c r="M62" s="1353"/>
      <c r="N62" s="1427"/>
      <c r="O62" s="72"/>
      <c r="P62" s="57"/>
      <c r="Q62" s="54"/>
      <c r="R62" s="57"/>
      <c r="S62" s="57"/>
      <c r="T62" s="57"/>
      <c r="U62" s="57"/>
      <c r="V62" s="57"/>
      <c r="W62" s="57"/>
      <c r="X62" s="57"/>
      <c r="Y62" s="57"/>
      <c r="Z62" s="57"/>
      <c r="AA62" s="57"/>
      <c r="AB62" s="57"/>
      <c r="AC62" s="57"/>
      <c r="AD62" s="57"/>
      <c r="AE62" s="1430"/>
      <c r="AF62" s="1430"/>
      <c r="AG62" s="89"/>
      <c r="AH62" s="1433"/>
      <c r="AI62" s="1433"/>
      <c r="AJ62" s="1436"/>
    </row>
    <row r="63" ht="12" thickBot="1"/>
    <row r="64" spans="2:36" ht="30.75" thickBot="1">
      <c r="B64" s="18" t="s">
        <v>461</v>
      </c>
      <c r="C64" s="19" t="s">
        <v>55</v>
      </c>
      <c r="D64" s="19" t="s">
        <v>462</v>
      </c>
      <c r="E64" s="19" t="s">
        <v>54</v>
      </c>
      <c r="F64" s="19" t="s">
        <v>475</v>
      </c>
      <c r="G64" s="19" t="s">
        <v>476</v>
      </c>
      <c r="H64" s="102" t="s">
        <v>841</v>
      </c>
      <c r="I64" s="104" t="s">
        <v>56</v>
      </c>
      <c r="J64" s="21"/>
      <c r="K64" s="75"/>
      <c r="L64" s="59"/>
      <c r="M64" s="60"/>
      <c r="N64" s="61"/>
      <c r="O64" s="22">
        <f>SUM(O65:O67)</f>
        <v>0</v>
      </c>
      <c r="P64" s="23">
        <f>SUM(P65:P67)</f>
        <v>0</v>
      </c>
      <c r="Q64" s="24">
        <f>SUM(Q65:Q67)</f>
        <v>33000</v>
      </c>
      <c r="R64" s="23">
        <f>SUM(R65:R67)</f>
        <v>0</v>
      </c>
      <c r="S64" s="24"/>
      <c r="T64" s="23"/>
      <c r="U64" s="24"/>
      <c r="V64" s="23"/>
      <c r="W64" s="24"/>
      <c r="X64" s="23"/>
      <c r="Y64" s="24"/>
      <c r="Z64" s="23"/>
      <c r="AA64" s="24"/>
      <c r="AB64" s="23"/>
      <c r="AC64" s="24"/>
      <c r="AD64" s="23"/>
      <c r="AE64" s="76">
        <f>AE65</f>
        <v>0</v>
      </c>
      <c r="AF64" s="23">
        <f>AF65</f>
        <v>0</v>
      </c>
      <c r="AG64" s="26">
        <f>SUM(AG65:AG67)</f>
        <v>0</v>
      </c>
      <c r="AH64" s="909"/>
      <c r="AI64" s="909"/>
      <c r="AJ64" s="28"/>
    </row>
    <row r="65" spans="2:36" ht="30">
      <c r="B65" s="1557" t="s">
        <v>1131</v>
      </c>
      <c r="C65" s="1331" t="s">
        <v>1146</v>
      </c>
      <c r="D65" s="916" t="s">
        <v>1276</v>
      </c>
      <c r="E65" s="913"/>
      <c r="F65" s="63"/>
      <c r="G65" s="31"/>
      <c r="H65" s="1437" t="s">
        <v>1177</v>
      </c>
      <c r="I65" s="1339" t="s">
        <v>1178</v>
      </c>
      <c r="J65" s="907"/>
      <c r="K65" s="1346"/>
      <c r="L65" s="1346"/>
      <c r="M65" s="1346"/>
      <c r="N65" s="1356"/>
      <c r="O65" s="81"/>
      <c r="P65" s="82"/>
      <c r="Q65" s="83">
        <v>33000</v>
      </c>
      <c r="R65" s="82"/>
      <c r="S65" s="82"/>
      <c r="T65" s="82"/>
      <c r="U65" s="82"/>
      <c r="V65" s="82"/>
      <c r="W65" s="82"/>
      <c r="X65" s="82"/>
      <c r="Y65" s="82"/>
      <c r="Z65" s="82"/>
      <c r="AA65" s="82"/>
      <c r="AB65" s="82"/>
      <c r="AC65" s="38"/>
      <c r="AD65" s="38"/>
      <c r="AE65" s="1428"/>
      <c r="AF65" s="1428"/>
      <c r="AG65" s="66"/>
      <c r="AH65" s="1431"/>
      <c r="AI65" s="1431"/>
      <c r="AJ65" s="1434"/>
    </row>
    <row r="66" spans="2:36" ht="15" customHeight="1">
      <c r="B66" s="1558"/>
      <c r="C66" s="1349"/>
      <c r="D66" s="944" t="s">
        <v>1275</v>
      </c>
      <c r="E66" s="913"/>
      <c r="F66" s="63"/>
      <c r="G66" s="31"/>
      <c r="H66" s="1438"/>
      <c r="I66" s="1340"/>
      <c r="J66" s="924"/>
      <c r="K66" s="1352"/>
      <c r="L66" s="1352"/>
      <c r="M66" s="1352"/>
      <c r="N66" s="1426"/>
      <c r="O66" s="85"/>
      <c r="P66" s="86"/>
      <c r="Q66" s="87"/>
      <c r="R66" s="86"/>
      <c r="S66" s="86"/>
      <c r="T66" s="86"/>
      <c r="U66" s="86"/>
      <c r="V66" s="86"/>
      <c r="W66" s="86"/>
      <c r="X66" s="86"/>
      <c r="Y66" s="86"/>
      <c r="Z66" s="86"/>
      <c r="AA66" s="86"/>
      <c r="AB66" s="86"/>
      <c r="AC66" s="38"/>
      <c r="AD66" s="38"/>
      <c r="AE66" s="1429"/>
      <c r="AF66" s="1429"/>
      <c r="AG66" s="66"/>
      <c r="AH66" s="1432"/>
      <c r="AI66" s="1432"/>
      <c r="AJ66" s="1435"/>
    </row>
    <row r="67" spans="2:36" ht="15.75" customHeight="1" thickBot="1">
      <c r="B67" s="1558"/>
      <c r="C67" s="1332"/>
      <c r="D67" s="944" t="s">
        <v>1277</v>
      </c>
      <c r="E67" s="913"/>
      <c r="F67" s="63"/>
      <c r="G67" s="31"/>
      <c r="H67" s="1439"/>
      <c r="I67" s="1341"/>
      <c r="J67" s="900"/>
      <c r="K67" s="1353"/>
      <c r="L67" s="1353"/>
      <c r="M67" s="1353"/>
      <c r="N67" s="1427"/>
      <c r="O67" s="72"/>
      <c r="P67" s="57"/>
      <c r="Q67" s="54"/>
      <c r="R67" s="57"/>
      <c r="S67" s="57"/>
      <c r="T67" s="57"/>
      <c r="U67" s="57"/>
      <c r="V67" s="57"/>
      <c r="W67" s="57"/>
      <c r="X67" s="57"/>
      <c r="Y67" s="57"/>
      <c r="Z67" s="57"/>
      <c r="AA67" s="57"/>
      <c r="AB67" s="57"/>
      <c r="AC67" s="57"/>
      <c r="AD67" s="57"/>
      <c r="AE67" s="1430"/>
      <c r="AF67" s="1430"/>
      <c r="AG67" s="89"/>
      <c r="AH67" s="1433"/>
      <c r="AI67" s="1433"/>
      <c r="AJ67" s="1436"/>
    </row>
  </sheetData>
  <sheetProtection/>
  <mergeCells count="187">
    <mergeCell ref="L27:L29"/>
    <mergeCell ref="J32:J34"/>
    <mergeCell ref="L32:L34"/>
    <mergeCell ref="J37:J42"/>
    <mergeCell ref="L37:L42"/>
    <mergeCell ref="J45:J47"/>
    <mergeCell ref="L45:L47"/>
    <mergeCell ref="N65:N67"/>
    <mergeCell ref="AE65:AE67"/>
    <mergeCell ref="AF65:AF67"/>
    <mergeCell ref="AH65:AH67"/>
    <mergeCell ref="AI65:AI67"/>
    <mergeCell ref="AJ65:AJ67"/>
    <mergeCell ref="B65:B67"/>
    <mergeCell ref="C65:C67"/>
    <mergeCell ref="H65:H67"/>
    <mergeCell ref="I65:I67"/>
    <mergeCell ref="K65:K67"/>
    <mergeCell ref="M65:M67"/>
    <mergeCell ref="L65:L67"/>
    <mergeCell ref="N60:N62"/>
    <mergeCell ref="AE60:AE62"/>
    <mergeCell ref="AF60:AF62"/>
    <mergeCell ref="AH60:AH62"/>
    <mergeCell ref="AI60:AI62"/>
    <mergeCell ref="AJ60:AJ62"/>
    <mergeCell ref="B60:B62"/>
    <mergeCell ref="C60:C62"/>
    <mergeCell ref="H60:H62"/>
    <mergeCell ref="I60:I62"/>
    <mergeCell ref="K60:K62"/>
    <mergeCell ref="M60:M62"/>
    <mergeCell ref="L60:L62"/>
    <mergeCell ref="J60:J62"/>
    <mergeCell ref="N55:N57"/>
    <mergeCell ref="AE55:AE57"/>
    <mergeCell ref="AF55:AF57"/>
    <mergeCell ref="AH55:AH57"/>
    <mergeCell ref="AI55:AI57"/>
    <mergeCell ref="AJ55:AJ57"/>
    <mergeCell ref="B55:B57"/>
    <mergeCell ref="C55:C57"/>
    <mergeCell ref="H55:H57"/>
    <mergeCell ref="I55:I57"/>
    <mergeCell ref="K55:K57"/>
    <mergeCell ref="M55:M57"/>
    <mergeCell ref="L55:L57"/>
    <mergeCell ref="J55:J57"/>
    <mergeCell ref="N50:N52"/>
    <mergeCell ref="AE50:AE52"/>
    <mergeCell ref="AF50:AF52"/>
    <mergeCell ref="AH50:AH52"/>
    <mergeCell ref="AI50:AI52"/>
    <mergeCell ref="AJ50:AJ52"/>
    <mergeCell ref="B50:B52"/>
    <mergeCell ref="C50:C52"/>
    <mergeCell ref="H50:H52"/>
    <mergeCell ref="I50:I52"/>
    <mergeCell ref="K50:K52"/>
    <mergeCell ref="M50:M52"/>
    <mergeCell ref="L50:L52"/>
    <mergeCell ref="J50:J52"/>
    <mergeCell ref="N45:N47"/>
    <mergeCell ref="AE45:AE47"/>
    <mergeCell ref="AF45:AF47"/>
    <mergeCell ref="AH45:AH47"/>
    <mergeCell ref="AI45:AI47"/>
    <mergeCell ref="AJ45:AJ47"/>
    <mergeCell ref="B45:B47"/>
    <mergeCell ref="C45:C47"/>
    <mergeCell ref="H45:H47"/>
    <mergeCell ref="I45:I47"/>
    <mergeCell ref="K45:K47"/>
    <mergeCell ref="M45:M47"/>
    <mergeCell ref="AF37:AF42"/>
    <mergeCell ref="AH37:AH42"/>
    <mergeCell ref="AI37:AI42"/>
    <mergeCell ref="AJ37:AJ42"/>
    <mergeCell ref="C11:C13"/>
    <mergeCell ref="C22:C24"/>
    <mergeCell ref="C27:C29"/>
    <mergeCell ref="C32:C34"/>
    <mergeCell ref="C37:C42"/>
    <mergeCell ref="J16:J19"/>
    <mergeCell ref="AH32:AH34"/>
    <mergeCell ref="AI32:AI34"/>
    <mergeCell ref="AJ32:AJ34"/>
    <mergeCell ref="B37:B42"/>
    <mergeCell ref="H37:H42"/>
    <mergeCell ref="I37:I42"/>
    <mergeCell ref="K37:K42"/>
    <mergeCell ref="M37:M42"/>
    <mergeCell ref="N37:N42"/>
    <mergeCell ref="AE37:AE42"/>
    <mergeCell ref="AJ27:AJ29"/>
    <mergeCell ref="B32:B34"/>
    <mergeCell ref="H32:H34"/>
    <mergeCell ref="I32:I34"/>
    <mergeCell ref="K32:K34"/>
    <mergeCell ref="M32:M34"/>
    <mergeCell ref="N32:N34"/>
    <mergeCell ref="AE32:AE34"/>
    <mergeCell ref="AF32:AF34"/>
    <mergeCell ref="J27:J29"/>
    <mergeCell ref="M27:M29"/>
    <mergeCell ref="N27:N29"/>
    <mergeCell ref="AE27:AE29"/>
    <mergeCell ref="AF27:AF29"/>
    <mergeCell ref="AH27:AH29"/>
    <mergeCell ref="AI27:AI29"/>
    <mergeCell ref="AE22:AE24"/>
    <mergeCell ref="AF22:AF24"/>
    <mergeCell ref="AH22:AH24"/>
    <mergeCell ref="AI22:AI24"/>
    <mergeCell ref="AJ22:AJ24"/>
    <mergeCell ref="B27:B29"/>
    <mergeCell ref="H27:H29"/>
    <mergeCell ref="I27:I29"/>
    <mergeCell ref="K27:K29"/>
    <mergeCell ref="J22:J24"/>
    <mergeCell ref="B22:B24"/>
    <mergeCell ref="H22:H24"/>
    <mergeCell ref="I22:I24"/>
    <mergeCell ref="K22:K24"/>
    <mergeCell ref="M22:M24"/>
    <mergeCell ref="N22:N24"/>
    <mergeCell ref="L22:L24"/>
    <mergeCell ref="AE16:AE19"/>
    <mergeCell ref="AF16:AF19"/>
    <mergeCell ref="AH16:AH19"/>
    <mergeCell ref="AI16:AI19"/>
    <mergeCell ref="AJ16:AJ19"/>
    <mergeCell ref="B20:AJ20"/>
    <mergeCell ref="C16:C19"/>
    <mergeCell ref="L16:L19"/>
    <mergeCell ref="AI11:AI13"/>
    <mergeCell ref="AJ11:AJ13"/>
    <mergeCell ref="B14:AJ14"/>
    <mergeCell ref="B16:B19"/>
    <mergeCell ref="H16:H19"/>
    <mergeCell ref="I16:I19"/>
    <mergeCell ref="K16:K19"/>
    <mergeCell ref="M16:M19"/>
    <mergeCell ref="N16:N19"/>
    <mergeCell ref="L11:L13"/>
    <mergeCell ref="M11:M13"/>
    <mergeCell ref="N11:N13"/>
    <mergeCell ref="AE11:AE13"/>
    <mergeCell ref="AF11:AF13"/>
    <mergeCell ref="AH11:AH13"/>
    <mergeCell ref="AH6:AH7"/>
    <mergeCell ref="Y6:Z6"/>
    <mergeCell ref="AA6:AB6"/>
    <mergeCell ref="AC6:AD6"/>
    <mergeCell ref="AE6:AF6"/>
    <mergeCell ref="AI6:AI7"/>
    <mergeCell ref="AJ6:AJ7"/>
    <mergeCell ref="C8:H8"/>
    <mergeCell ref="B9:AJ9"/>
    <mergeCell ref="B11:B13"/>
    <mergeCell ref="H11:H13"/>
    <mergeCell ref="I11:I13"/>
    <mergeCell ref="J11:J13"/>
    <mergeCell ref="K11:K13"/>
    <mergeCell ref="W6:X6"/>
    <mergeCell ref="AG6:AG7"/>
    <mergeCell ref="M6:M7"/>
    <mergeCell ref="N6:N7"/>
    <mergeCell ref="O6:P6"/>
    <mergeCell ref="Q6:R6"/>
    <mergeCell ref="S6:T6"/>
    <mergeCell ref="U6:V6"/>
    <mergeCell ref="B6:B7"/>
    <mergeCell ref="C6:H7"/>
    <mergeCell ref="I6:I7"/>
    <mergeCell ref="J6:J7"/>
    <mergeCell ref="K6:K7"/>
    <mergeCell ref="L6:L7"/>
    <mergeCell ref="B2:AJ2"/>
    <mergeCell ref="B3:AJ3"/>
    <mergeCell ref="B4:H4"/>
    <mergeCell ref="I4:T4"/>
    <mergeCell ref="U4:AJ4"/>
    <mergeCell ref="B5:D5"/>
    <mergeCell ref="F5:N5"/>
    <mergeCell ref="O5:AF5"/>
    <mergeCell ref="AG5:AJ5"/>
  </mergeCells>
  <printOptions/>
  <pageMargins left="0.7" right="0.7" top="0.75" bottom="0.75" header="0.3" footer="0.3"/>
  <pageSetup orientation="portrait" r:id="rId3"/>
  <legacyDrawing r:id="rId2"/>
</worksheet>
</file>

<file path=xl/worksheets/sheet17.xml><?xml version="1.0" encoding="utf-8"?>
<worksheet xmlns="http://schemas.openxmlformats.org/spreadsheetml/2006/main" xmlns:r="http://schemas.openxmlformats.org/officeDocument/2006/relationships">
  <sheetPr>
    <tabColor rgb="FFFFFF00"/>
  </sheetPr>
  <dimension ref="B1:AK52"/>
  <sheetViews>
    <sheetView zoomScale="110" zoomScaleNormal="110" zoomScalePageLayoutView="0" workbookViewId="0" topLeftCell="C43">
      <selection activeCell="Q52" sqref="Q52"/>
    </sheetView>
  </sheetViews>
  <sheetFormatPr defaultColWidth="11.421875" defaultRowHeight="15"/>
  <cols>
    <col min="1" max="1" width="4.57421875" style="0" customWidth="1"/>
    <col min="2" max="2" width="15.8515625" style="90" customWidth="1"/>
    <col min="3" max="3" width="14.140625" style="90" customWidth="1"/>
    <col min="4" max="4" width="30.421875" style="0" customWidth="1"/>
    <col min="5" max="5" width="10.00390625" style="0" customWidth="1"/>
    <col min="8" max="8" width="19.28125" style="91" customWidth="1"/>
    <col min="9" max="9" width="15.7109375" style="91" customWidth="1"/>
    <col min="10" max="10" width="4.8515625" style="91" customWidth="1"/>
    <col min="11" max="12" width="5.7109375" style="0" customWidth="1"/>
    <col min="13" max="13" width="6.57421875" style="0" customWidth="1"/>
    <col min="14" max="14" width="6.140625" style="0" customWidth="1"/>
    <col min="15" max="32" width="5.00390625" style="0" customWidth="1"/>
    <col min="33" max="33" width="5.140625" style="92" customWidth="1"/>
    <col min="34" max="34" width="5.421875" style="0" customWidth="1"/>
    <col min="35" max="35" width="4.8515625" style="0" customWidth="1"/>
    <col min="36" max="36" width="7.140625" style="0" customWidth="1"/>
  </cols>
  <sheetData>
    <row r="1" spans="2:36" ht="15.75"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c r="B2" s="1512" t="s">
        <v>667</v>
      </c>
      <c r="C2" s="1513"/>
      <c r="D2" s="1513"/>
      <c r="E2" s="1513"/>
      <c r="F2" s="1513"/>
      <c r="G2" s="1513"/>
      <c r="H2" s="1513"/>
      <c r="I2" s="1513"/>
      <c r="J2" s="1513"/>
      <c r="K2" s="1513"/>
      <c r="L2" s="1513"/>
      <c r="M2" s="1513"/>
      <c r="N2" s="1513"/>
      <c r="O2" s="1513"/>
      <c r="P2" s="1513"/>
      <c r="Q2" s="1513"/>
      <c r="R2" s="1513"/>
      <c r="S2" s="1513"/>
      <c r="T2" s="1513"/>
      <c r="U2" s="1513"/>
      <c r="V2" s="1513"/>
      <c r="W2" s="1513"/>
      <c r="X2" s="1513"/>
      <c r="Y2" s="1513"/>
      <c r="Z2" s="1513"/>
      <c r="AA2" s="1513"/>
      <c r="AB2" s="1513"/>
      <c r="AC2" s="1513"/>
      <c r="AD2" s="1513"/>
      <c r="AE2" s="1513"/>
      <c r="AF2" s="1513"/>
      <c r="AG2" s="1513"/>
      <c r="AH2" s="1513"/>
      <c r="AI2" s="1513"/>
      <c r="AJ2" s="1514"/>
    </row>
    <row r="3" spans="2:36" ht="15.75"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1066</v>
      </c>
      <c r="C4" s="1381"/>
      <c r="D4" s="1381"/>
      <c r="E4" s="1381"/>
      <c r="F4" s="1381"/>
      <c r="G4" s="1381"/>
      <c r="H4" s="1382"/>
      <c r="I4" s="1385" t="s">
        <v>1067</v>
      </c>
      <c r="J4" s="1386"/>
      <c r="K4" s="1386"/>
      <c r="L4" s="1386"/>
      <c r="M4" s="1386"/>
      <c r="N4" s="1386"/>
      <c r="O4" s="1386"/>
      <c r="P4" s="1386"/>
      <c r="Q4" s="1386"/>
      <c r="R4" s="1386"/>
      <c r="S4" s="1386"/>
      <c r="T4" s="1387"/>
      <c r="U4" s="1385" t="s">
        <v>1069</v>
      </c>
      <c r="V4" s="1388"/>
      <c r="W4" s="1388"/>
      <c r="X4" s="1388"/>
      <c r="Y4" s="1388"/>
      <c r="Z4" s="1388"/>
      <c r="AA4" s="1388"/>
      <c r="AB4" s="1388"/>
      <c r="AC4" s="1388"/>
      <c r="AD4" s="1388"/>
      <c r="AE4" s="1388"/>
      <c r="AF4" s="1388"/>
      <c r="AG4" s="1388"/>
      <c r="AH4" s="1388"/>
      <c r="AI4" s="1388"/>
      <c r="AJ4" s="1389"/>
    </row>
    <row r="5" spans="2:36" ht="39" customHeight="1" thickBot="1">
      <c r="B5" s="1413" t="s">
        <v>1068</v>
      </c>
      <c r="C5" s="1414"/>
      <c r="D5" s="1415"/>
      <c r="E5" s="5"/>
      <c r="F5" s="1515" t="s">
        <v>1070</v>
      </c>
      <c r="G5" s="1515"/>
      <c r="H5" s="1515"/>
      <c r="I5" s="1515"/>
      <c r="J5" s="1515"/>
      <c r="K5" s="1515"/>
      <c r="L5" s="1515"/>
      <c r="M5" s="1515"/>
      <c r="N5" s="1516"/>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510" t="s">
        <v>467</v>
      </c>
      <c r="K6" s="1510" t="s">
        <v>452</v>
      </c>
      <c r="L6" s="1409" t="s">
        <v>1314</v>
      </c>
      <c r="M6" s="1505" t="s">
        <v>468</v>
      </c>
      <c r="N6" s="1507" t="s">
        <v>469</v>
      </c>
      <c r="O6" s="1509" t="s">
        <v>57</v>
      </c>
      <c r="P6" s="1503"/>
      <c r="Q6" s="1502" t="s">
        <v>58</v>
      </c>
      <c r="R6" s="1503"/>
      <c r="S6" s="1502" t="s">
        <v>59</v>
      </c>
      <c r="T6" s="1503"/>
      <c r="U6" s="1502" t="s">
        <v>455</v>
      </c>
      <c r="V6" s="1503"/>
      <c r="W6" s="1502" t="s">
        <v>454</v>
      </c>
      <c r="X6" s="1503"/>
      <c r="Y6" s="1502" t="s">
        <v>60</v>
      </c>
      <c r="Z6" s="1503"/>
      <c r="AA6" s="1502" t="s">
        <v>453</v>
      </c>
      <c r="AB6" s="1503"/>
      <c r="AC6" s="1502" t="s">
        <v>456</v>
      </c>
      <c r="AD6" s="1503"/>
      <c r="AE6" s="1502" t="s">
        <v>457</v>
      </c>
      <c r="AF6" s="1504"/>
      <c r="AG6" s="1411" t="s">
        <v>458</v>
      </c>
      <c r="AH6" s="1407" t="s">
        <v>459</v>
      </c>
      <c r="AI6" s="1424" t="s">
        <v>460</v>
      </c>
      <c r="AJ6" s="1383" t="s">
        <v>470</v>
      </c>
    </row>
    <row r="7" spans="2:36" ht="48.75" customHeight="1" thickBot="1">
      <c r="B7" s="1373"/>
      <c r="C7" s="1370"/>
      <c r="D7" s="1371"/>
      <c r="E7" s="1371"/>
      <c r="F7" s="1371"/>
      <c r="G7" s="1371"/>
      <c r="H7" s="1371"/>
      <c r="I7" s="1404"/>
      <c r="J7" s="1511" t="s">
        <v>467</v>
      </c>
      <c r="K7" s="1511"/>
      <c r="L7" s="1410"/>
      <c r="M7" s="1506"/>
      <c r="N7" s="1508"/>
      <c r="O7" s="6" t="s">
        <v>471</v>
      </c>
      <c r="P7" s="93" t="s">
        <v>472</v>
      </c>
      <c r="Q7" s="7" t="s">
        <v>471</v>
      </c>
      <c r="R7" s="93" t="s">
        <v>472</v>
      </c>
      <c r="S7" s="7" t="s">
        <v>471</v>
      </c>
      <c r="T7" s="93" t="s">
        <v>472</v>
      </c>
      <c r="U7" s="7" t="s">
        <v>471</v>
      </c>
      <c r="V7" s="93" t="s">
        <v>472</v>
      </c>
      <c r="W7" s="7" t="s">
        <v>471</v>
      </c>
      <c r="X7" s="93" t="s">
        <v>472</v>
      </c>
      <c r="Y7" s="7" t="s">
        <v>471</v>
      </c>
      <c r="Z7" s="93" t="s">
        <v>472</v>
      </c>
      <c r="AA7" s="7" t="s">
        <v>471</v>
      </c>
      <c r="AB7" s="93" t="s">
        <v>473</v>
      </c>
      <c r="AC7" s="7" t="s">
        <v>471</v>
      </c>
      <c r="AD7" s="93" t="s">
        <v>473</v>
      </c>
      <c r="AE7" s="7" t="s">
        <v>471</v>
      </c>
      <c r="AF7" s="94" t="s">
        <v>473</v>
      </c>
      <c r="AG7" s="1412"/>
      <c r="AH7" s="1408"/>
      <c r="AI7" s="1425"/>
      <c r="AJ7" s="1384"/>
    </row>
    <row r="8" spans="2:36" ht="42" customHeight="1" thickBot="1">
      <c r="B8" s="8" t="s">
        <v>1071</v>
      </c>
      <c r="C8" s="1401" t="s">
        <v>626</v>
      </c>
      <c r="D8" s="1402"/>
      <c r="E8" s="1402"/>
      <c r="F8" s="1402"/>
      <c r="G8" s="1402"/>
      <c r="H8" s="1402"/>
      <c r="I8" s="100" t="s">
        <v>627</v>
      </c>
      <c r="J8" s="9"/>
      <c r="K8" s="857">
        <v>0.8</v>
      </c>
      <c r="L8" s="10">
        <v>20</v>
      </c>
      <c r="M8" s="11"/>
      <c r="N8" s="101"/>
      <c r="O8" s="12">
        <f aca="true" t="shared" si="0" ref="O8:AF8">O10+O16+O22</f>
        <v>0</v>
      </c>
      <c r="P8" s="12">
        <f t="shared" si="0"/>
        <v>0</v>
      </c>
      <c r="Q8" s="12">
        <f t="shared" si="0"/>
        <v>60000</v>
      </c>
      <c r="R8" s="12">
        <f t="shared" si="0"/>
        <v>0</v>
      </c>
      <c r="S8" s="12">
        <f t="shared" si="0"/>
        <v>0</v>
      </c>
      <c r="T8" s="12">
        <f t="shared" si="0"/>
        <v>0</v>
      </c>
      <c r="U8" s="12">
        <f t="shared" si="0"/>
        <v>0</v>
      </c>
      <c r="V8" s="12">
        <f t="shared" si="0"/>
        <v>0</v>
      </c>
      <c r="W8" s="12">
        <f t="shared" si="0"/>
        <v>0</v>
      </c>
      <c r="X8" s="12">
        <f t="shared" si="0"/>
        <v>0</v>
      </c>
      <c r="Y8" s="12">
        <f t="shared" si="0"/>
        <v>0</v>
      </c>
      <c r="Z8" s="12">
        <f t="shared" si="0"/>
        <v>0</v>
      </c>
      <c r="AA8" s="12">
        <f t="shared" si="0"/>
        <v>0</v>
      </c>
      <c r="AB8" s="12">
        <f t="shared" si="0"/>
        <v>0</v>
      </c>
      <c r="AC8" s="12">
        <f t="shared" si="0"/>
        <v>0</v>
      </c>
      <c r="AD8" s="12">
        <f t="shared" si="0"/>
        <v>0</v>
      </c>
      <c r="AE8" s="12">
        <f t="shared" si="0"/>
        <v>10000</v>
      </c>
      <c r="AF8" s="12">
        <f t="shared" si="0"/>
        <v>0</v>
      </c>
      <c r="AG8" s="15">
        <f>AG10+AG16+AG22</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47.25" customHeight="1" thickBot="1">
      <c r="B10" s="18" t="s">
        <v>461</v>
      </c>
      <c r="C10" s="19" t="s">
        <v>55</v>
      </c>
      <c r="D10" s="19" t="s">
        <v>462</v>
      </c>
      <c r="E10" s="19" t="s">
        <v>474</v>
      </c>
      <c r="F10" s="20" t="s">
        <v>475</v>
      </c>
      <c r="G10" s="20" t="s">
        <v>476</v>
      </c>
      <c r="H10" s="102" t="s">
        <v>463</v>
      </c>
      <c r="I10" s="104" t="s">
        <v>56</v>
      </c>
      <c r="J10" s="105"/>
      <c r="K10" s="105"/>
      <c r="L10" s="105"/>
      <c r="M10" s="105"/>
      <c r="N10" s="106"/>
      <c r="O10" s="22">
        <f>SUM(O11:O14)</f>
        <v>0</v>
      </c>
      <c r="P10" s="23">
        <f>SUM(P11:P14)</f>
        <v>0</v>
      </c>
      <c r="Q10" s="24">
        <f>SUM(Q11:Q14)</f>
        <v>10000</v>
      </c>
      <c r="R10" s="23">
        <f>SUM(R11:R14)</f>
        <v>0</v>
      </c>
      <c r="S10" s="24">
        <f aca="true" t="shared" si="1" ref="S10:AD10">SUM(S11:S14)</f>
        <v>0</v>
      </c>
      <c r="T10" s="23">
        <f t="shared" si="1"/>
        <v>0</v>
      </c>
      <c r="U10" s="24">
        <f t="shared" si="1"/>
        <v>0</v>
      </c>
      <c r="V10" s="23">
        <f t="shared" si="1"/>
        <v>0</v>
      </c>
      <c r="W10" s="24">
        <f t="shared" si="1"/>
        <v>0</v>
      </c>
      <c r="X10" s="23">
        <f t="shared" si="1"/>
        <v>0</v>
      </c>
      <c r="Y10" s="24">
        <f t="shared" si="1"/>
        <v>0</v>
      </c>
      <c r="Z10" s="23">
        <f t="shared" si="1"/>
        <v>0</v>
      </c>
      <c r="AA10" s="24">
        <f t="shared" si="1"/>
        <v>0</v>
      </c>
      <c r="AB10" s="23">
        <f t="shared" si="1"/>
        <v>0</v>
      </c>
      <c r="AC10" s="24">
        <f t="shared" si="1"/>
        <v>0</v>
      </c>
      <c r="AD10" s="23">
        <f t="shared" si="1"/>
        <v>0</v>
      </c>
      <c r="AE10" s="25">
        <f>O10+Q10</f>
        <v>10000</v>
      </c>
      <c r="AF10" s="23">
        <f>AF11</f>
        <v>0</v>
      </c>
      <c r="AG10" s="26">
        <f>SUM(AG11:AG14)</f>
        <v>0</v>
      </c>
      <c r="AH10" s="27"/>
      <c r="AI10" s="27"/>
      <c r="AJ10" s="28"/>
    </row>
    <row r="11" spans="2:36" ht="17.25" customHeight="1">
      <c r="B11" s="1323" t="s">
        <v>1072</v>
      </c>
      <c r="C11" s="1331" t="s">
        <v>1073</v>
      </c>
      <c r="D11" s="29"/>
      <c r="E11" s="29"/>
      <c r="F11" s="30"/>
      <c r="G11" s="31"/>
      <c r="H11" s="1531" t="s">
        <v>1087</v>
      </c>
      <c r="I11" s="1496" t="s">
        <v>1086</v>
      </c>
      <c r="J11" s="1501">
        <v>0</v>
      </c>
      <c r="K11" s="1365">
        <v>1</v>
      </c>
      <c r="L11" s="1312">
        <v>0</v>
      </c>
      <c r="M11" s="1351"/>
      <c r="N11" s="1398"/>
      <c r="O11" s="33"/>
      <c r="P11" s="34"/>
      <c r="Q11" s="35"/>
      <c r="R11" s="36"/>
      <c r="S11" s="36"/>
      <c r="T11" s="36"/>
      <c r="U11" s="36"/>
      <c r="V11" s="36"/>
      <c r="W11" s="36"/>
      <c r="X11" s="36"/>
      <c r="Y11" s="36"/>
      <c r="Z11" s="36"/>
      <c r="AA11" s="36"/>
      <c r="AB11" s="36"/>
      <c r="AC11" s="37"/>
      <c r="AD11" s="37"/>
      <c r="AE11" s="1314"/>
      <c r="AF11" s="1314"/>
      <c r="AG11" s="39"/>
      <c r="AH11" s="1316"/>
      <c r="AI11" s="1316"/>
      <c r="AJ11" s="1318"/>
    </row>
    <row r="12" spans="2:36" ht="17.25" customHeight="1">
      <c r="B12" s="1337"/>
      <c r="C12" s="1349"/>
      <c r="D12" s="40"/>
      <c r="E12" s="40"/>
      <c r="F12" s="41"/>
      <c r="G12" s="31"/>
      <c r="H12" s="1519"/>
      <c r="I12" s="1496"/>
      <c r="J12" s="1496"/>
      <c r="K12" s="1365"/>
      <c r="L12" s="1351"/>
      <c r="M12" s="1351"/>
      <c r="N12" s="1398"/>
      <c r="O12" s="43"/>
      <c r="P12" s="34"/>
      <c r="Q12" s="44">
        <v>10000</v>
      </c>
      <c r="R12" s="37"/>
      <c r="S12" s="37"/>
      <c r="T12" s="37"/>
      <c r="U12" s="37"/>
      <c r="V12" s="37"/>
      <c r="W12" s="37"/>
      <c r="X12" s="37"/>
      <c r="Y12" s="37"/>
      <c r="Z12" s="37"/>
      <c r="AA12" s="37"/>
      <c r="AB12" s="37"/>
      <c r="AC12" s="37"/>
      <c r="AD12" s="37"/>
      <c r="AE12" s="1314"/>
      <c r="AF12" s="1314"/>
      <c r="AG12" s="39"/>
      <c r="AH12" s="1316"/>
      <c r="AI12" s="1316"/>
      <c r="AJ12" s="1318"/>
    </row>
    <row r="13" spans="2:36" ht="17.25" customHeight="1">
      <c r="B13" s="1337"/>
      <c r="C13" s="1349"/>
      <c r="D13" s="40"/>
      <c r="E13" s="40"/>
      <c r="F13" s="45"/>
      <c r="G13" s="31"/>
      <c r="H13" s="1519"/>
      <c r="I13" s="1496"/>
      <c r="J13" s="1496"/>
      <c r="K13" s="1365"/>
      <c r="L13" s="1351"/>
      <c r="M13" s="1351"/>
      <c r="N13" s="1398"/>
      <c r="O13" s="33"/>
      <c r="P13" s="34"/>
      <c r="Q13" s="46"/>
      <c r="R13" s="37"/>
      <c r="S13" s="37"/>
      <c r="T13" s="37"/>
      <c r="U13" s="37"/>
      <c r="V13" s="37"/>
      <c r="W13" s="37"/>
      <c r="X13" s="37"/>
      <c r="Y13" s="37"/>
      <c r="Z13" s="37"/>
      <c r="AA13" s="37"/>
      <c r="AB13" s="37"/>
      <c r="AC13" s="37"/>
      <c r="AD13" s="37"/>
      <c r="AE13" s="1314"/>
      <c r="AF13" s="1314"/>
      <c r="AG13" s="47"/>
      <c r="AH13" s="1316"/>
      <c r="AI13" s="1316"/>
      <c r="AJ13" s="1318"/>
    </row>
    <row r="14" spans="2:36" ht="17.25" customHeight="1" thickBot="1">
      <c r="B14" s="1324"/>
      <c r="C14" s="1332"/>
      <c r="D14" s="48"/>
      <c r="E14" s="48"/>
      <c r="F14" s="49"/>
      <c r="G14" s="50"/>
      <c r="H14" s="1520"/>
      <c r="I14" s="1497"/>
      <c r="J14" s="1497"/>
      <c r="K14" s="1330"/>
      <c r="L14" s="1313"/>
      <c r="M14" s="1313"/>
      <c r="N14" s="1334"/>
      <c r="O14" s="53"/>
      <c r="P14" s="54"/>
      <c r="Q14" s="55"/>
      <c r="R14" s="56"/>
      <c r="S14" s="56"/>
      <c r="T14" s="56"/>
      <c r="U14" s="56"/>
      <c r="V14" s="56"/>
      <c r="W14" s="56"/>
      <c r="X14" s="56"/>
      <c r="Y14" s="56"/>
      <c r="Z14" s="56"/>
      <c r="AA14" s="56"/>
      <c r="AB14" s="56"/>
      <c r="AC14" s="56"/>
      <c r="AD14" s="56"/>
      <c r="AE14" s="1315"/>
      <c r="AF14" s="1315"/>
      <c r="AG14" s="58"/>
      <c r="AH14" s="1317"/>
      <c r="AI14" s="1317"/>
      <c r="AJ14" s="1319"/>
    </row>
    <row r="15" spans="2:36" ht="4.5" customHeight="1" thickBot="1">
      <c r="B15" s="1320"/>
      <c r="C15" s="1321"/>
      <c r="D15" s="1321"/>
      <c r="E15" s="1321"/>
      <c r="F15" s="1321"/>
      <c r="G15" s="1321"/>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2"/>
    </row>
    <row r="16" spans="2:36" ht="36" customHeight="1" thickBot="1">
      <c r="B16" s="18" t="s">
        <v>461</v>
      </c>
      <c r="C16" s="19" t="s">
        <v>55</v>
      </c>
      <c r="D16" s="19" t="s">
        <v>462</v>
      </c>
      <c r="E16" s="19" t="s">
        <v>54</v>
      </c>
      <c r="F16" s="20" t="s">
        <v>475</v>
      </c>
      <c r="G16" s="20" t="s">
        <v>476</v>
      </c>
      <c r="H16" s="102" t="s">
        <v>464</v>
      </c>
      <c r="I16" s="104" t="s">
        <v>56</v>
      </c>
      <c r="J16" s="21"/>
      <c r="K16" s="59"/>
      <c r="L16" s="59"/>
      <c r="M16" s="60"/>
      <c r="N16" s="61"/>
      <c r="O16" s="22">
        <f>SUM(O17:O20)</f>
        <v>0</v>
      </c>
      <c r="P16" s="23">
        <f>SUM(P17:P20)</f>
        <v>0</v>
      </c>
      <c r="Q16" s="24">
        <f>SUM(Q17:Q20)</f>
        <v>45000</v>
      </c>
      <c r="R16" s="23">
        <f>SUM(R17:R20)</f>
        <v>0</v>
      </c>
      <c r="S16" s="24"/>
      <c r="T16" s="23"/>
      <c r="U16" s="24"/>
      <c r="V16" s="23"/>
      <c r="W16" s="24"/>
      <c r="X16" s="23"/>
      <c r="Y16" s="24"/>
      <c r="Z16" s="23"/>
      <c r="AA16" s="24"/>
      <c r="AB16" s="23"/>
      <c r="AC16" s="24"/>
      <c r="AD16" s="23"/>
      <c r="AE16" s="24">
        <f>AE17</f>
        <v>0</v>
      </c>
      <c r="AF16" s="23">
        <f>AF17</f>
        <v>0</v>
      </c>
      <c r="AG16" s="26">
        <f>SUM(AG17:AG20)</f>
        <v>0</v>
      </c>
      <c r="AH16" s="27"/>
      <c r="AI16" s="27"/>
      <c r="AJ16" s="28"/>
    </row>
    <row r="17" spans="2:36" ht="15">
      <c r="B17" s="1361" t="s">
        <v>1074</v>
      </c>
      <c r="C17" s="1331" t="s">
        <v>1079</v>
      </c>
      <c r="D17" s="62" t="s">
        <v>1289</v>
      </c>
      <c r="E17" s="62"/>
      <c r="F17" s="63"/>
      <c r="G17" s="31"/>
      <c r="H17" s="1526" t="s">
        <v>1088</v>
      </c>
      <c r="I17" s="1528" t="s">
        <v>1089</v>
      </c>
      <c r="J17" s="1517"/>
      <c r="K17" s="1453">
        <v>5</v>
      </c>
      <c r="L17" s="1444">
        <v>1</v>
      </c>
      <c r="M17" s="1344"/>
      <c r="N17" s="1354"/>
      <c r="O17" s="65"/>
      <c r="P17" s="38"/>
      <c r="Q17" s="38"/>
      <c r="R17" s="38"/>
      <c r="S17" s="38"/>
      <c r="T17" s="38"/>
      <c r="U17" s="38"/>
      <c r="V17" s="38"/>
      <c r="W17" s="38"/>
      <c r="X17" s="38"/>
      <c r="Y17" s="38"/>
      <c r="Z17" s="38"/>
      <c r="AA17" s="38"/>
      <c r="AB17" s="38"/>
      <c r="AC17" s="38"/>
      <c r="AD17" s="38"/>
      <c r="AE17" s="1314"/>
      <c r="AF17" s="1314"/>
      <c r="AG17" s="66"/>
      <c r="AH17" s="1316"/>
      <c r="AI17" s="1488"/>
      <c r="AJ17" s="1335"/>
    </row>
    <row r="18" spans="2:36" ht="30">
      <c r="B18" s="1361"/>
      <c r="C18" s="1349"/>
      <c r="D18" s="62"/>
      <c r="E18" s="62"/>
      <c r="F18" s="63"/>
      <c r="G18" s="31"/>
      <c r="H18" s="1526"/>
      <c r="I18" s="1528"/>
      <c r="J18" s="1496"/>
      <c r="K18" s="1342"/>
      <c r="L18" s="1352"/>
      <c r="M18" s="1344"/>
      <c r="N18" s="1354"/>
      <c r="O18" s="65"/>
      <c r="P18" s="38"/>
      <c r="Q18" s="38">
        <v>45000</v>
      </c>
      <c r="R18" s="38"/>
      <c r="S18" s="38"/>
      <c r="T18" s="38"/>
      <c r="U18" s="38"/>
      <c r="V18" s="38"/>
      <c r="W18" s="38"/>
      <c r="X18" s="38"/>
      <c r="Y18" s="38"/>
      <c r="Z18" s="38"/>
      <c r="AA18" s="38"/>
      <c r="AB18" s="38"/>
      <c r="AC18" s="38"/>
      <c r="AD18" s="38"/>
      <c r="AE18" s="1314"/>
      <c r="AF18" s="1314"/>
      <c r="AG18" s="66"/>
      <c r="AH18" s="1316"/>
      <c r="AI18" s="1488"/>
      <c r="AJ18" s="1335"/>
    </row>
    <row r="19" spans="2:36" ht="15">
      <c r="B19" s="1361"/>
      <c r="C19" s="1349"/>
      <c r="D19" s="62"/>
      <c r="E19" s="62"/>
      <c r="F19" s="67"/>
      <c r="G19" s="31"/>
      <c r="H19" s="1526"/>
      <c r="I19" s="1528"/>
      <c r="J19" s="1496"/>
      <c r="K19" s="1342"/>
      <c r="L19" s="1352"/>
      <c r="M19" s="1344"/>
      <c r="N19" s="1354"/>
      <c r="O19" s="65"/>
      <c r="P19" s="38"/>
      <c r="Q19" s="38"/>
      <c r="R19" s="38"/>
      <c r="S19" s="38"/>
      <c r="T19" s="38"/>
      <c r="U19" s="38"/>
      <c r="V19" s="38"/>
      <c r="W19" s="38"/>
      <c r="X19" s="38"/>
      <c r="Y19" s="38"/>
      <c r="Z19" s="38"/>
      <c r="AA19" s="38"/>
      <c r="AB19" s="38"/>
      <c r="AC19" s="38"/>
      <c r="AD19" s="38"/>
      <c r="AE19" s="1314"/>
      <c r="AF19" s="1314"/>
      <c r="AG19" s="68"/>
      <c r="AH19" s="1316"/>
      <c r="AI19" s="1488"/>
      <c r="AJ19" s="1335"/>
    </row>
    <row r="20" spans="2:37" ht="15.75" thickBot="1">
      <c r="B20" s="1362"/>
      <c r="C20" s="1332"/>
      <c r="D20" s="69"/>
      <c r="E20" s="69"/>
      <c r="F20" s="70"/>
      <c r="G20" s="50"/>
      <c r="H20" s="1527"/>
      <c r="I20" s="1529"/>
      <c r="J20" s="1497"/>
      <c r="K20" s="1343"/>
      <c r="L20" s="1353"/>
      <c r="M20" s="1345"/>
      <c r="N20" s="1355"/>
      <c r="O20" s="72"/>
      <c r="P20" s="57"/>
      <c r="Q20" s="57"/>
      <c r="R20" s="57"/>
      <c r="S20" s="57"/>
      <c r="T20" s="57"/>
      <c r="U20" s="57"/>
      <c r="V20" s="57"/>
      <c r="W20" s="57"/>
      <c r="X20" s="57"/>
      <c r="Y20" s="57"/>
      <c r="Z20" s="57"/>
      <c r="AA20" s="57"/>
      <c r="AB20" s="57"/>
      <c r="AC20" s="57"/>
      <c r="AD20" s="57"/>
      <c r="AE20" s="1315"/>
      <c r="AF20" s="1315"/>
      <c r="AG20" s="73"/>
      <c r="AH20" s="1317"/>
      <c r="AI20" s="1489"/>
      <c r="AJ20" s="1336"/>
      <c r="AK20" s="74"/>
    </row>
    <row r="21" spans="2:37" ht="4.5" customHeight="1" thickBot="1">
      <c r="B21" s="1320"/>
      <c r="C21" s="1321"/>
      <c r="D21" s="1321"/>
      <c r="E21" s="1321"/>
      <c r="F21" s="1321"/>
      <c r="G21" s="1321"/>
      <c r="H21" s="1321"/>
      <c r="I21" s="1321"/>
      <c r="J21" s="1321"/>
      <c r="K21" s="1321"/>
      <c r="L21" s="1321"/>
      <c r="M21" s="1321"/>
      <c r="N21" s="1321"/>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2"/>
      <c r="AK21" s="74"/>
    </row>
    <row r="22" spans="2:37" ht="74.25" customHeight="1" thickBot="1">
      <c r="B22" s="18" t="s">
        <v>461</v>
      </c>
      <c r="C22" s="19" t="s">
        <v>55</v>
      </c>
      <c r="D22" s="19" t="s">
        <v>462</v>
      </c>
      <c r="E22" s="19" t="s">
        <v>54</v>
      </c>
      <c r="F22" s="20" t="s">
        <v>475</v>
      </c>
      <c r="G22" s="20" t="s">
        <v>476</v>
      </c>
      <c r="H22" s="102" t="s">
        <v>465</v>
      </c>
      <c r="I22" s="104" t="s">
        <v>56</v>
      </c>
      <c r="J22" s="21"/>
      <c r="K22" s="75"/>
      <c r="L22" s="59"/>
      <c r="M22" s="60"/>
      <c r="N22" s="61"/>
      <c r="O22" s="22">
        <f>SUM(O23:O26)</f>
        <v>0</v>
      </c>
      <c r="P22" s="23">
        <f>SUM(P23:P26)</f>
        <v>0</v>
      </c>
      <c r="Q22" s="24">
        <f>SUM(Q23:Q26)</f>
        <v>5000</v>
      </c>
      <c r="R22" s="23">
        <f>SUM(R23:R26)</f>
        <v>0</v>
      </c>
      <c r="S22" s="24"/>
      <c r="T22" s="23"/>
      <c r="U22" s="24"/>
      <c r="V22" s="23"/>
      <c r="W22" s="24"/>
      <c r="X22" s="23"/>
      <c r="Y22" s="24"/>
      <c r="Z22" s="23"/>
      <c r="AA22" s="24"/>
      <c r="AB22" s="23"/>
      <c r="AC22" s="24"/>
      <c r="AD22" s="23"/>
      <c r="AE22" s="76">
        <f>AE23</f>
        <v>0</v>
      </c>
      <c r="AF22" s="23">
        <f>AF23</f>
        <v>0</v>
      </c>
      <c r="AG22" s="26">
        <f>SUM(AG23:AG26)</f>
        <v>0</v>
      </c>
      <c r="AH22" s="27"/>
      <c r="AI22" s="27"/>
      <c r="AJ22" s="28"/>
      <c r="AK22" s="74"/>
    </row>
    <row r="23" spans="2:37" ht="21" customHeight="1">
      <c r="B23" s="1323" t="s">
        <v>1075</v>
      </c>
      <c r="C23" s="1331" t="s">
        <v>1080</v>
      </c>
      <c r="D23" s="29"/>
      <c r="E23" s="29"/>
      <c r="F23" s="77"/>
      <c r="G23" s="78"/>
      <c r="H23" s="1518" t="s">
        <v>1090</v>
      </c>
      <c r="I23" s="1521" t="s">
        <v>1091</v>
      </c>
      <c r="J23" s="1501">
        <v>2</v>
      </c>
      <c r="K23" s="1346"/>
      <c r="L23" s="80"/>
      <c r="M23" s="1346"/>
      <c r="N23" s="1356"/>
      <c r="O23" s="81"/>
      <c r="P23" s="82"/>
      <c r="Q23" s="83"/>
      <c r="R23" s="82"/>
      <c r="S23" s="82"/>
      <c r="T23" s="82"/>
      <c r="U23" s="82"/>
      <c r="V23" s="82"/>
      <c r="W23" s="82"/>
      <c r="X23" s="82"/>
      <c r="Y23" s="82"/>
      <c r="Z23" s="82"/>
      <c r="AA23" s="82"/>
      <c r="AB23" s="82"/>
      <c r="AC23" s="38"/>
      <c r="AD23" s="38"/>
      <c r="AE23" s="1314"/>
      <c r="AF23" s="1314"/>
      <c r="AG23" s="66"/>
      <c r="AH23" s="1488"/>
      <c r="AI23" s="1488"/>
      <c r="AJ23" s="1335"/>
      <c r="AK23" s="74"/>
    </row>
    <row r="24" spans="2:37" ht="21" customHeight="1">
      <c r="B24" s="1337"/>
      <c r="C24" s="1349"/>
      <c r="D24" s="40"/>
      <c r="E24" s="40"/>
      <c r="F24" s="84"/>
      <c r="G24" s="31"/>
      <c r="H24" s="1519"/>
      <c r="I24" s="1522"/>
      <c r="J24" s="1496"/>
      <c r="K24" s="1347"/>
      <c r="L24" s="64"/>
      <c r="M24" s="1347"/>
      <c r="N24" s="1357"/>
      <c r="O24" s="85"/>
      <c r="P24" s="86"/>
      <c r="Q24" s="87">
        <v>5000</v>
      </c>
      <c r="R24" s="86"/>
      <c r="S24" s="86"/>
      <c r="T24" s="86"/>
      <c r="U24" s="86"/>
      <c r="V24" s="86"/>
      <c r="W24" s="86"/>
      <c r="X24" s="86"/>
      <c r="Y24" s="86"/>
      <c r="Z24" s="86"/>
      <c r="AA24" s="86"/>
      <c r="AB24" s="86"/>
      <c r="AC24" s="38"/>
      <c r="AD24" s="38"/>
      <c r="AE24" s="1342"/>
      <c r="AF24" s="1342"/>
      <c r="AG24" s="66"/>
      <c r="AH24" s="1488"/>
      <c r="AI24" s="1488"/>
      <c r="AJ24" s="1335"/>
      <c r="AK24" s="74"/>
    </row>
    <row r="25" spans="2:37" ht="21" customHeight="1">
      <c r="B25" s="1337"/>
      <c r="C25" s="1349"/>
      <c r="D25" s="62"/>
      <c r="E25" s="62"/>
      <c r="F25" s="63"/>
      <c r="G25" s="860"/>
      <c r="H25" s="1519"/>
      <c r="I25" s="1522"/>
      <c r="J25" s="1496"/>
      <c r="K25" s="1347"/>
      <c r="L25" s="858"/>
      <c r="M25" s="1347"/>
      <c r="N25" s="1357"/>
      <c r="O25" s="85"/>
      <c r="P25" s="86"/>
      <c r="Q25" s="87"/>
      <c r="R25" s="86"/>
      <c r="S25" s="86"/>
      <c r="T25" s="86"/>
      <c r="U25" s="86"/>
      <c r="V25" s="86"/>
      <c r="W25" s="86"/>
      <c r="X25" s="86"/>
      <c r="Y25" s="86"/>
      <c r="Z25" s="86"/>
      <c r="AA25" s="86"/>
      <c r="AB25" s="86"/>
      <c r="AC25" s="86"/>
      <c r="AD25" s="86"/>
      <c r="AE25" s="1454"/>
      <c r="AF25" s="1454"/>
      <c r="AG25" s="861"/>
      <c r="AH25" s="1525"/>
      <c r="AI25" s="1525"/>
      <c r="AJ25" s="1434"/>
      <c r="AK25" s="74"/>
    </row>
    <row r="26" spans="2:36" ht="21" customHeight="1" thickBot="1">
      <c r="B26" s="1324"/>
      <c r="C26" s="1332"/>
      <c r="D26" s="48"/>
      <c r="E26" s="48"/>
      <c r="F26" s="88"/>
      <c r="G26" s="50"/>
      <c r="H26" s="1520"/>
      <c r="I26" s="1523"/>
      <c r="J26" s="1497"/>
      <c r="K26" s="1348"/>
      <c r="L26" s="71"/>
      <c r="M26" s="1348"/>
      <c r="N26" s="1358"/>
      <c r="O26" s="72"/>
      <c r="P26" s="57"/>
      <c r="Q26" s="54"/>
      <c r="R26" s="57"/>
      <c r="S26" s="57"/>
      <c r="T26" s="57"/>
      <c r="U26" s="57"/>
      <c r="V26" s="57"/>
      <c r="W26" s="57"/>
      <c r="X26" s="57"/>
      <c r="Y26" s="57"/>
      <c r="Z26" s="57"/>
      <c r="AA26" s="57"/>
      <c r="AB26" s="57"/>
      <c r="AC26" s="57"/>
      <c r="AD26" s="57"/>
      <c r="AE26" s="1343"/>
      <c r="AF26" s="1343"/>
      <c r="AG26" s="89"/>
      <c r="AH26" s="1489"/>
      <c r="AI26" s="1489"/>
      <c r="AJ26" s="1336"/>
    </row>
    <row r="27" ht="15.75" thickBot="1">
      <c r="C27" s="859"/>
    </row>
    <row r="28" spans="2:36" ht="47.25" customHeight="1" thickBot="1">
      <c r="B28" s="18" t="s">
        <v>461</v>
      </c>
      <c r="C28" s="19" t="s">
        <v>55</v>
      </c>
      <c r="D28" s="19" t="s">
        <v>462</v>
      </c>
      <c r="E28" s="19" t="s">
        <v>474</v>
      </c>
      <c r="F28" s="20" t="s">
        <v>475</v>
      </c>
      <c r="G28" s="20" t="s">
        <v>476</v>
      </c>
      <c r="H28" s="102" t="s">
        <v>834</v>
      </c>
      <c r="I28" s="104" t="s">
        <v>56</v>
      </c>
      <c r="J28" s="105"/>
      <c r="K28" s="105"/>
      <c r="L28" s="105"/>
      <c r="M28" s="105"/>
      <c r="N28" s="106"/>
      <c r="O28" s="22">
        <f>SUM(O29:O32)</f>
        <v>0</v>
      </c>
      <c r="P28" s="23">
        <f>SUM(P29:P32)</f>
        <v>0</v>
      </c>
      <c r="Q28" s="24">
        <f>SUM(Q29:Q32)</f>
        <v>10000</v>
      </c>
      <c r="R28" s="23">
        <f>SUM(R29:R32)</f>
        <v>0</v>
      </c>
      <c r="S28" s="24"/>
      <c r="T28" s="23"/>
      <c r="U28" s="24"/>
      <c r="V28" s="23"/>
      <c r="W28" s="24"/>
      <c r="X28" s="23"/>
      <c r="Y28" s="24"/>
      <c r="Z28" s="23"/>
      <c r="AA28" s="24"/>
      <c r="AB28" s="23"/>
      <c r="AC28" s="24"/>
      <c r="AD28" s="23"/>
      <c r="AE28" s="25">
        <f>O28+Q28</f>
        <v>10000</v>
      </c>
      <c r="AF28" s="23">
        <f>AF29</f>
        <v>0</v>
      </c>
      <c r="AG28" s="26">
        <f>SUM(AG29:AG32)</f>
        <v>0</v>
      </c>
      <c r="AH28" s="27"/>
      <c r="AI28" s="27"/>
      <c r="AJ28" s="28"/>
    </row>
    <row r="29" spans="2:36" ht="17.25" customHeight="1">
      <c r="B29" s="1323" t="s">
        <v>1076</v>
      </c>
      <c r="C29" s="1331" t="s">
        <v>1081</v>
      </c>
      <c r="D29" s="29"/>
      <c r="E29" s="29"/>
      <c r="F29" s="30"/>
      <c r="G29" s="31"/>
      <c r="H29" s="1531" t="s">
        <v>1092</v>
      </c>
      <c r="I29" s="1496" t="s">
        <v>1093</v>
      </c>
      <c r="J29" s="1501"/>
      <c r="K29" s="1365">
        <v>1</v>
      </c>
      <c r="L29" s="1312"/>
      <c r="M29" s="1351"/>
      <c r="N29" s="1398"/>
      <c r="O29" s="33"/>
      <c r="P29" s="34"/>
      <c r="Q29" s="35"/>
      <c r="R29" s="36"/>
      <c r="S29" s="36"/>
      <c r="T29" s="36"/>
      <c r="U29" s="36"/>
      <c r="V29" s="36"/>
      <c r="W29" s="36"/>
      <c r="X29" s="36"/>
      <c r="Y29" s="36"/>
      <c r="Z29" s="36"/>
      <c r="AA29" s="36"/>
      <c r="AB29" s="36"/>
      <c r="AC29" s="37"/>
      <c r="AD29" s="37"/>
      <c r="AE29" s="1314"/>
      <c r="AF29" s="1314"/>
      <c r="AG29" s="39"/>
      <c r="AH29" s="1316"/>
      <c r="AI29" s="1316"/>
      <c r="AJ29" s="1318"/>
    </row>
    <row r="30" spans="2:36" ht="17.25" customHeight="1">
      <c r="B30" s="1337"/>
      <c r="C30" s="1349"/>
      <c r="D30" s="40"/>
      <c r="E30" s="40"/>
      <c r="F30" s="41"/>
      <c r="G30" s="31"/>
      <c r="H30" s="1519"/>
      <c r="I30" s="1496"/>
      <c r="J30" s="1496"/>
      <c r="K30" s="1365"/>
      <c r="L30" s="1351"/>
      <c r="M30" s="1351"/>
      <c r="N30" s="1398"/>
      <c r="O30" s="43"/>
      <c r="P30" s="34"/>
      <c r="Q30" s="44"/>
      <c r="R30" s="37"/>
      <c r="S30" s="37"/>
      <c r="T30" s="37"/>
      <c r="U30" s="37"/>
      <c r="V30" s="37"/>
      <c r="W30" s="37"/>
      <c r="X30" s="37"/>
      <c r="Y30" s="37"/>
      <c r="Z30" s="37"/>
      <c r="AA30" s="37"/>
      <c r="AB30" s="37"/>
      <c r="AC30" s="37"/>
      <c r="AD30" s="37"/>
      <c r="AE30" s="1314"/>
      <c r="AF30" s="1314"/>
      <c r="AG30" s="39"/>
      <c r="AH30" s="1316"/>
      <c r="AI30" s="1316"/>
      <c r="AJ30" s="1318"/>
    </row>
    <row r="31" spans="2:36" ht="17.25" customHeight="1">
      <c r="B31" s="1337"/>
      <c r="C31" s="1349"/>
      <c r="D31" s="40"/>
      <c r="E31" s="40"/>
      <c r="F31" s="45"/>
      <c r="G31" s="31"/>
      <c r="H31" s="1519"/>
      <c r="I31" s="1496"/>
      <c r="J31" s="1496"/>
      <c r="K31" s="1365"/>
      <c r="L31" s="1351"/>
      <c r="M31" s="1351"/>
      <c r="N31" s="1398"/>
      <c r="O31" s="33"/>
      <c r="P31" s="34"/>
      <c r="Q31" s="46">
        <v>10000</v>
      </c>
      <c r="R31" s="37"/>
      <c r="S31" s="37"/>
      <c r="T31" s="37"/>
      <c r="U31" s="37"/>
      <c r="V31" s="37"/>
      <c r="W31" s="37"/>
      <c r="X31" s="37"/>
      <c r="Y31" s="37"/>
      <c r="Z31" s="37"/>
      <c r="AA31" s="37"/>
      <c r="AB31" s="37"/>
      <c r="AC31" s="37"/>
      <c r="AD31" s="37"/>
      <c r="AE31" s="1314"/>
      <c r="AF31" s="1314"/>
      <c r="AG31" s="47"/>
      <c r="AH31" s="1316"/>
      <c r="AI31" s="1316"/>
      <c r="AJ31" s="1318"/>
    </row>
    <row r="32" spans="2:36" ht="33.75" customHeight="1" thickBot="1">
      <c r="B32" s="1324"/>
      <c r="C32" s="1332"/>
      <c r="D32" s="48"/>
      <c r="E32" s="48"/>
      <c r="F32" s="49"/>
      <c r="G32" s="50"/>
      <c r="H32" s="1520"/>
      <c r="I32" s="1497"/>
      <c r="J32" s="1497"/>
      <c r="K32" s="1330"/>
      <c r="L32" s="1313"/>
      <c r="M32" s="1313"/>
      <c r="N32" s="1334"/>
      <c r="O32" s="53"/>
      <c r="P32" s="54"/>
      <c r="Q32" s="55"/>
      <c r="R32" s="56"/>
      <c r="S32" s="56"/>
      <c r="T32" s="56"/>
      <c r="U32" s="56"/>
      <c r="V32" s="56"/>
      <c r="W32" s="56"/>
      <c r="X32" s="56"/>
      <c r="Y32" s="56"/>
      <c r="Z32" s="56"/>
      <c r="AA32" s="56"/>
      <c r="AB32" s="56"/>
      <c r="AC32" s="56"/>
      <c r="AD32" s="56"/>
      <c r="AE32" s="1315"/>
      <c r="AF32" s="1315"/>
      <c r="AG32" s="58"/>
      <c r="AH32" s="1317"/>
      <c r="AI32" s="1317"/>
      <c r="AJ32" s="1319"/>
    </row>
    <row r="33" spans="2:36" ht="4.5" customHeight="1" thickBot="1">
      <c r="B33" s="1320"/>
      <c r="C33" s="1321"/>
      <c r="D33" s="1321"/>
      <c r="E33" s="1321"/>
      <c r="F33" s="1321"/>
      <c r="G33" s="1321"/>
      <c r="H33" s="1321"/>
      <c r="I33" s="1321"/>
      <c r="J33" s="1321"/>
      <c r="K33" s="1321"/>
      <c r="L33" s="1321"/>
      <c r="M33" s="1321"/>
      <c r="N33" s="1321"/>
      <c r="O33" s="1321"/>
      <c r="P33" s="1321"/>
      <c r="Q33" s="1321"/>
      <c r="R33" s="1321"/>
      <c r="S33" s="1321"/>
      <c r="T33" s="1321"/>
      <c r="U33" s="1321"/>
      <c r="V33" s="1321"/>
      <c r="W33" s="1321"/>
      <c r="X33" s="1321"/>
      <c r="Y33" s="1321"/>
      <c r="Z33" s="1321"/>
      <c r="AA33" s="1321"/>
      <c r="AB33" s="1321"/>
      <c r="AC33" s="1321"/>
      <c r="AD33" s="1321"/>
      <c r="AE33" s="1321"/>
      <c r="AF33" s="1321"/>
      <c r="AG33" s="1321"/>
      <c r="AH33" s="1321"/>
      <c r="AI33" s="1321"/>
      <c r="AJ33" s="1322"/>
    </row>
    <row r="34" spans="2:36" ht="36" customHeight="1" thickBot="1">
      <c r="B34" s="18" t="s">
        <v>461</v>
      </c>
      <c r="C34" s="19" t="s">
        <v>55</v>
      </c>
      <c r="D34" s="19" t="s">
        <v>462</v>
      </c>
      <c r="E34" s="19" t="s">
        <v>54</v>
      </c>
      <c r="F34" s="20" t="s">
        <v>475</v>
      </c>
      <c r="G34" s="20" t="s">
        <v>476</v>
      </c>
      <c r="H34" s="102" t="s">
        <v>835</v>
      </c>
      <c r="I34" s="104" t="s">
        <v>56</v>
      </c>
      <c r="J34" s="21"/>
      <c r="K34" s="59"/>
      <c r="L34" s="59"/>
      <c r="M34" s="60"/>
      <c r="N34" s="61"/>
      <c r="O34" s="22">
        <f>SUM(O35:O38)</f>
        <v>0</v>
      </c>
      <c r="P34" s="23">
        <f>SUM(P35:P38)</f>
        <v>0</v>
      </c>
      <c r="Q34" s="24">
        <f>SUM(Q35:Q38)</f>
        <v>30000</v>
      </c>
      <c r="R34" s="23">
        <f>SUM(R35:R38)</f>
        <v>0</v>
      </c>
      <c r="S34" s="24"/>
      <c r="T34" s="23"/>
      <c r="U34" s="24"/>
      <c r="V34" s="23"/>
      <c r="W34" s="24"/>
      <c r="X34" s="23"/>
      <c r="Y34" s="24"/>
      <c r="Z34" s="23"/>
      <c r="AA34" s="24"/>
      <c r="AB34" s="23"/>
      <c r="AC34" s="24"/>
      <c r="AD34" s="23"/>
      <c r="AE34" s="24">
        <f>AE35</f>
        <v>0</v>
      </c>
      <c r="AF34" s="23">
        <f>AF35</f>
        <v>0</v>
      </c>
      <c r="AG34" s="26">
        <f>SUM(AG35:AG38)</f>
        <v>0</v>
      </c>
      <c r="AH34" s="27"/>
      <c r="AI34" s="27"/>
      <c r="AJ34" s="28"/>
    </row>
    <row r="35" spans="2:36" ht="15">
      <c r="B35" s="1361" t="s">
        <v>1077</v>
      </c>
      <c r="C35" s="1331" t="s">
        <v>1082</v>
      </c>
      <c r="D35" s="62"/>
      <c r="E35" s="62"/>
      <c r="F35" s="63"/>
      <c r="G35" s="31"/>
      <c r="H35" s="1526" t="s">
        <v>1094</v>
      </c>
      <c r="I35" s="1528" t="s">
        <v>1095</v>
      </c>
      <c r="J35" s="1517"/>
      <c r="K35" s="1453">
        <v>8</v>
      </c>
      <c r="L35" s="1444">
        <v>2</v>
      </c>
      <c r="M35" s="1344"/>
      <c r="N35" s="1354"/>
      <c r="O35" s="65"/>
      <c r="P35" s="38"/>
      <c r="Q35" s="38"/>
      <c r="R35" s="38"/>
      <c r="S35" s="38"/>
      <c r="T35" s="38"/>
      <c r="U35" s="38"/>
      <c r="V35" s="38"/>
      <c r="W35" s="38"/>
      <c r="X35" s="38"/>
      <c r="Y35" s="38"/>
      <c r="Z35" s="38"/>
      <c r="AA35" s="38"/>
      <c r="AB35" s="38"/>
      <c r="AC35" s="38"/>
      <c r="AD35" s="38"/>
      <c r="AE35" s="1314"/>
      <c r="AF35" s="1314"/>
      <c r="AG35" s="66"/>
      <c r="AH35" s="1316"/>
      <c r="AI35" s="1488"/>
      <c r="AJ35" s="1335"/>
    </row>
    <row r="36" spans="2:36" ht="30">
      <c r="B36" s="1361"/>
      <c r="C36" s="1349"/>
      <c r="D36" s="62" t="s">
        <v>1282</v>
      </c>
      <c r="E36" s="62"/>
      <c r="F36" s="63"/>
      <c r="G36" s="31"/>
      <c r="H36" s="1526"/>
      <c r="I36" s="1528"/>
      <c r="J36" s="1496"/>
      <c r="K36" s="1342"/>
      <c r="L36" s="1352"/>
      <c r="M36" s="1344"/>
      <c r="N36" s="1354"/>
      <c r="O36" s="65"/>
      <c r="P36" s="38"/>
      <c r="Q36" s="38">
        <v>30000</v>
      </c>
      <c r="R36" s="38"/>
      <c r="S36" s="38"/>
      <c r="T36" s="38"/>
      <c r="U36" s="38"/>
      <c r="V36" s="38"/>
      <c r="W36" s="38"/>
      <c r="X36" s="38"/>
      <c r="Y36" s="38"/>
      <c r="Z36" s="38"/>
      <c r="AA36" s="38"/>
      <c r="AB36" s="38"/>
      <c r="AC36" s="38"/>
      <c r="AD36" s="38"/>
      <c r="AE36" s="1314"/>
      <c r="AF36" s="1314"/>
      <c r="AG36" s="66"/>
      <c r="AH36" s="1316"/>
      <c r="AI36" s="1488"/>
      <c r="AJ36" s="1335"/>
    </row>
    <row r="37" spans="2:36" ht="15">
      <c r="B37" s="1361"/>
      <c r="C37" s="1349"/>
      <c r="D37" s="62" t="s">
        <v>1286</v>
      </c>
      <c r="E37" s="62"/>
      <c r="F37" s="67"/>
      <c r="G37" s="31"/>
      <c r="H37" s="1526"/>
      <c r="I37" s="1528"/>
      <c r="J37" s="1496"/>
      <c r="K37" s="1342"/>
      <c r="L37" s="1352"/>
      <c r="M37" s="1344"/>
      <c r="N37" s="1354"/>
      <c r="O37" s="65"/>
      <c r="P37" s="38"/>
      <c r="Q37" s="38"/>
      <c r="R37" s="38"/>
      <c r="S37" s="38"/>
      <c r="T37" s="38"/>
      <c r="U37" s="38"/>
      <c r="V37" s="38"/>
      <c r="W37" s="38"/>
      <c r="X37" s="38"/>
      <c r="Y37" s="38"/>
      <c r="Z37" s="38"/>
      <c r="AA37" s="38"/>
      <c r="AB37" s="38"/>
      <c r="AC37" s="38"/>
      <c r="AD37" s="38"/>
      <c r="AE37" s="1314"/>
      <c r="AF37" s="1314"/>
      <c r="AG37" s="68"/>
      <c r="AH37" s="1316"/>
      <c r="AI37" s="1488"/>
      <c r="AJ37" s="1335"/>
    </row>
    <row r="38" spans="2:37" ht="15.75" thickBot="1">
      <c r="B38" s="1362"/>
      <c r="C38" s="1332"/>
      <c r="D38" s="69"/>
      <c r="E38" s="69"/>
      <c r="F38" s="70"/>
      <c r="G38" s="50"/>
      <c r="H38" s="1527"/>
      <c r="I38" s="1529"/>
      <c r="J38" s="1497"/>
      <c r="K38" s="1343"/>
      <c r="L38" s="1353"/>
      <c r="M38" s="1345"/>
      <c r="N38" s="1355"/>
      <c r="O38" s="72"/>
      <c r="P38" s="57"/>
      <c r="Q38" s="57"/>
      <c r="R38" s="57"/>
      <c r="S38" s="57"/>
      <c r="T38" s="57"/>
      <c r="U38" s="57"/>
      <c r="V38" s="57"/>
      <c r="W38" s="57"/>
      <c r="X38" s="57"/>
      <c r="Y38" s="57"/>
      <c r="Z38" s="57"/>
      <c r="AA38" s="57"/>
      <c r="AB38" s="57"/>
      <c r="AC38" s="57"/>
      <c r="AD38" s="57"/>
      <c r="AE38" s="1315"/>
      <c r="AF38" s="1315"/>
      <c r="AG38" s="73"/>
      <c r="AH38" s="1317"/>
      <c r="AI38" s="1489"/>
      <c r="AJ38" s="1336"/>
      <c r="AK38" s="74"/>
    </row>
    <row r="39" spans="2:37" ht="4.5" customHeight="1" thickBot="1">
      <c r="B39" s="1320"/>
      <c r="C39" s="1321"/>
      <c r="D39" s="1321"/>
      <c r="E39" s="1321"/>
      <c r="F39" s="1321"/>
      <c r="G39" s="1321"/>
      <c r="H39" s="1321"/>
      <c r="I39" s="1321"/>
      <c r="J39" s="1321"/>
      <c r="K39" s="1321"/>
      <c r="L39" s="1321"/>
      <c r="M39" s="1321"/>
      <c r="N39" s="1321"/>
      <c r="O39" s="1321"/>
      <c r="P39" s="1321"/>
      <c r="Q39" s="1321"/>
      <c r="R39" s="1321"/>
      <c r="S39" s="1321"/>
      <c r="T39" s="1321"/>
      <c r="U39" s="1321"/>
      <c r="V39" s="1321"/>
      <c r="W39" s="1321"/>
      <c r="X39" s="1321"/>
      <c r="Y39" s="1321"/>
      <c r="Z39" s="1321"/>
      <c r="AA39" s="1321"/>
      <c r="AB39" s="1321"/>
      <c r="AC39" s="1321"/>
      <c r="AD39" s="1321"/>
      <c r="AE39" s="1321"/>
      <c r="AF39" s="1321"/>
      <c r="AG39" s="1321"/>
      <c r="AH39" s="1321"/>
      <c r="AI39" s="1321"/>
      <c r="AJ39" s="1322"/>
      <c r="AK39" s="74"/>
    </row>
    <row r="40" spans="2:37" ht="74.25" customHeight="1" thickBot="1">
      <c r="B40" s="18" t="s">
        <v>461</v>
      </c>
      <c r="C40" s="19" t="s">
        <v>55</v>
      </c>
      <c r="D40" s="19" t="s">
        <v>462</v>
      </c>
      <c r="E40" s="19" t="s">
        <v>54</v>
      </c>
      <c r="F40" s="20" t="s">
        <v>475</v>
      </c>
      <c r="G40" s="20" t="s">
        <v>476</v>
      </c>
      <c r="H40" s="102" t="s">
        <v>836</v>
      </c>
      <c r="I40" s="104" t="s">
        <v>56</v>
      </c>
      <c r="J40" s="21"/>
      <c r="K40" s="75"/>
      <c r="L40" s="59"/>
      <c r="M40" s="60"/>
      <c r="N40" s="61"/>
      <c r="O40" s="22">
        <f>SUM(O41:O43)</f>
        <v>0</v>
      </c>
      <c r="P40" s="23">
        <f>SUM(P41:P43)</f>
        <v>0</v>
      </c>
      <c r="Q40" s="24">
        <f>SUM(Q41:Q43)</f>
        <v>5000</v>
      </c>
      <c r="R40" s="23">
        <f>SUM(R41:R43)</f>
        <v>0</v>
      </c>
      <c r="S40" s="24"/>
      <c r="T40" s="23"/>
      <c r="U40" s="24"/>
      <c r="V40" s="23"/>
      <c r="W40" s="24"/>
      <c r="X40" s="23"/>
      <c r="Y40" s="24"/>
      <c r="Z40" s="23"/>
      <c r="AA40" s="24"/>
      <c r="AB40" s="23"/>
      <c r="AC40" s="24"/>
      <c r="AD40" s="23"/>
      <c r="AE40" s="76">
        <f>AE41</f>
        <v>0</v>
      </c>
      <c r="AF40" s="23">
        <f>AF41</f>
        <v>0</v>
      </c>
      <c r="AG40" s="26">
        <f>SUM(AG41:AG43)</f>
        <v>0</v>
      </c>
      <c r="AH40" s="27"/>
      <c r="AI40" s="27"/>
      <c r="AJ40" s="28"/>
      <c r="AK40" s="74"/>
    </row>
    <row r="41" spans="2:37" ht="21" customHeight="1">
      <c r="B41" s="1323" t="s">
        <v>204</v>
      </c>
      <c r="C41" s="95"/>
      <c r="D41" s="29"/>
      <c r="E41" s="29"/>
      <c r="F41" s="77"/>
      <c r="G41" s="78"/>
      <c r="H41" s="1518" t="s">
        <v>1096</v>
      </c>
      <c r="I41" s="1521" t="s">
        <v>1097</v>
      </c>
      <c r="J41" s="1501">
        <v>1</v>
      </c>
      <c r="K41" s="1346"/>
      <c r="L41" s="1346"/>
      <c r="M41" s="1346"/>
      <c r="N41" s="1356"/>
      <c r="O41" s="81"/>
      <c r="P41" s="82"/>
      <c r="Q41" s="83"/>
      <c r="R41" s="82"/>
      <c r="S41" s="82"/>
      <c r="T41" s="82"/>
      <c r="U41" s="82"/>
      <c r="V41" s="82"/>
      <c r="W41" s="82"/>
      <c r="X41" s="82"/>
      <c r="Y41" s="82"/>
      <c r="Z41" s="82"/>
      <c r="AA41" s="82"/>
      <c r="AB41" s="82"/>
      <c r="AC41" s="38"/>
      <c r="AD41" s="38"/>
      <c r="AE41" s="1314"/>
      <c r="AF41" s="1314"/>
      <c r="AG41" s="66"/>
      <c r="AH41" s="1488"/>
      <c r="AI41" s="1488"/>
      <c r="AJ41" s="1335"/>
      <c r="AK41" s="74"/>
    </row>
    <row r="42" spans="2:37" ht="21" customHeight="1">
      <c r="B42" s="1337"/>
      <c r="C42" s="96" t="s">
        <v>1083</v>
      </c>
      <c r="D42" s="40"/>
      <c r="E42" s="40"/>
      <c r="F42" s="84"/>
      <c r="G42" s="31"/>
      <c r="H42" s="1519"/>
      <c r="I42" s="1522"/>
      <c r="J42" s="1496"/>
      <c r="K42" s="1347"/>
      <c r="L42" s="1352"/>
      <c r="M42" s="1347"/>
      <c r="N42" s="1357"/>
      <c r="O42" s="85"/>
      <c r="P42" s="86"/>
      <c r="Q42" s="87">
        <v>5000</v>
      </c>
      <c r="R42" s="86"/>
      <c r="S42" s="86"/>
      <c r="T42" s="86"/>
      <c r="U42" s="86"/>
      <c r="V42" s="86"/>
      <c r="W42" s="86"/>
      <c r="X42" s="86"/>
      <c r="Y42" s="86"/>
      <c r="Z42" s="86"/>
      <c r="AA42" s="86"/>
      <c r="AB42" s="86"/>
      <c r="AC42" s="38"/>
      <c r="AD42" s="38"/>
      <c r="AE42" s="1342"/>
      <c r="AF42" s="1342"/>
      <c r="AG42" s="66"/>
      <c r="AH42" s="1488"/>
      <c r="AI42" s="1488"/>
      <c r="AJ42" s="1335"/>
      <c r="AK42" s="74"/>
    </row>
    <row r="43" spans="2:36" ht="54.75" customHeight="1" thickBot="1">
      <c r="B43" s="1324"/>
      <c r="C43" s="97"/>
      <c r="D43" s="48"/>
      <c r="E43" s="48"/>
      <c r="F43" s="88"/>
      <c r="G43" s="50"/>
      <c r="H43" s="1520"/>
      <c r="I43" s="1523"/>
      <c r="J43" s="1497"/>
      <c r="K43" s="1348"/>
      <c r="L43" s="1353"/>
      <c r="M43" s="1348"/>
      <c r="N43" s="1358"/>
      <c r="O43" s="72"/>
      <c r="P43" s="57"/>
      <c r="Q43" s="54"/>
      <c r="R43" s="57"/>
      <c r="S43" s="57"/>
      <c r="T43" s="57"/>
      <c r="U43" s="57"/>
      <c r="V43" s="57"/>
      <c r="W43" s="57"/>
      <c r="X43" s="57"/>
      <c r="Y43" s="57"/>
      <c r="Z43" s="57"/>
      <c r="AA43" s="57"/>
      <c r="AB43" s="57"/>
      <c r="AC43" s="57"/>
      <c r="AD43" s="57"/>
      <c r="AE43" s="1343"/>
      <c r="AF43" s="1343"/>
      <c r="AG43" s="89"/>
      <c r="AH43" s="1489"/>
      <c r="AI43" s="1489"/>
      <c r="AJ43" s="1336"/>
    </row>
    <row r="44" spans="2:36" ht="14.25" customHeight="1" thickBot="1">
      <c r="B44" s="995"/>
      <c r="C44" s="96"/>
      <c r="D44" s="863"/>
      <c r="E44" s="863"/>
      <c r="F44" s="965"/>
      <c r="G44" s="1004"/>
      <c r="H44" s="993"/>
      <c r="I44" s="999"/>
      <c r="J44" s="42"/>
      <c r="K44" s="997"/>
      <c r="L44" s="998"/>
      <c r="M44" s="997"/>
      <c r="N44" s="996"/>
      <c r="O44" s="870"/>
      <c r="P44" s="869"/>
      <c r="Q44" s="874"/>
      <c r="R44" s="869"/>
      <c r="S44" s="869"/>
      <c r="T44" s="869"/>
      <c r="U44" s="869"/>
      <c r="V44" s="869"/>
      <c r="W44" s="869"/>
      <c r="X44" s="869"/>
      <c r="Y44" s="869"/>
      <c r="Z44" s="869"/>
      <c r="AA44" s="869"/>
      <c r="AB44" s="869"/>
      <c r="AC44" s="869"/>
      <c r="AD44" s="869"/>
      <c r="AE44" s="997"/>
      <c r="AF44" s="997"/>
      <c r="AG44" s="1005"/>
      <c r="AH44" s="1000"/>
      <c r="AI44" s="1000"/>
      <c r="AJ44" s="1001"/>
    </row>
    <row r="45" spans="2:36" ht="34.5" thickBot="1">
      <c r="B45" s="18" t="s">
        <v>461</v>
      </c>
      <c r="C45" s="19" t="s">
        <v>55</v>
      </c>
      <c r="D45" s="19" t="s">
        <v>462</v>
      </c>
      <c r="E45" s="19" t="s">
        <v>54</v>
      </c>
      <c r="F45" s="20" t="s">
        <v>475</v>
      </c>
      <c r="G45" s="20" t="s">
        <v>476</v>
      </c>
      <c r="H45" s="102" t="s">
        <v>837</v>
      </c>
      <c r="I45" s="104" t="s">
        <v>56</v>
      </c>
      <c r="J45" s="21"/>
      <c r="K45" s="75"/>
      <c r="L45" s="59"/>
      <c r="M45" s="60"/>
      <c r="N45" s="61"/>
      <c r="O45" s="22">
        <f>SUM(O46:O48)</f>
        <v>0</v>
      </c>
      <c r="P45" s="23">
        <f>SUM(P46:P48)</f>
        <v>0</v>
      </c>
      <c r="Q45" s="24">
        <f>SUM(Q46:Q48)</f>
        <v>15000</v>
      </c>
      <c r="R45" s="23">
        <f>SUM(R46:R48)</f>
        <v>0</v>
      </c>
      <c r="S45" s="24"/>
      <c r="T45" s="23"/>
      <c r="U45" s="24"/>
      <c r="V45" s="23"/>
      <c r="W45" s="24"/>
      <c r="X45" s="23"/>
      <c r="Y45" s="24"/>
      <c r="Z45" s="23"/>
      <c r="AA45" s="24"/>
      <c r="AB45" s="23"/>
      <c r="AC45" s="24"/>
      <c r="AD45" s="23"/>
      <c r="AE45" s="76">
        <f>AE46</f>
        <v>0</v>
      </c>
      <c r="AF45" s="23">
        <f>AF46</f>
        <v>0</v>
      </c>
      <c r="AG45" s="26">
        <f>SUM(AG46:AG48)</f>
        <v>0</v>
      </c>
      <c r="AH45" s="27"/>
      <c r="AI45" s="27"/>
      <c r="AJ45" s="28"/>
    </row>
    <row r="46" spans="2:36" ht="20.25" customHeight="1">
      <c r="B46" s="1323" t="s">
        <v>205</v>
      </c>
      <c r="C46" s="95"/>
      <c r="D46" s="29"/>
      <c r="E46" s="29"/>
      <c r="F46" s="77"/>
      <c r="G46" s="78"/>
      <c r="H46" s="1518" t="s">
        <v>1098</v>
      </c>
      <c r="I46" s="1521" t="s">
        <v>1099</v>
      </c>
      <c r="J46" s="79"/>
      <c r="K46" s="1346"/>
      <c r="L46" s="80"/>
      <c r="M46" s="1346"/>
      <c r="N46" s="1356"/>
      <c r="O46" s="81"/>
      <c r="P46" s="82"/>
      <c r="Q46" s="83"/>
      <c r="R46" s="82"/>
      <c r="S46" s="82"/>
      <c r="T46" s="82"/>
      <c r="U46" s="82"/>
      <c r="V46" s="82"/>
      <c r="W46" s="82"/>
      <c r="X46" s="82"/>
      <c r="Y46" s="82"/>
      <c r="Z46" s="82"/>
      <c r="AA46" s="82"/>
      <c r="AB46" s="82"/>
      <c r="AC46" s="38"/>
      <c r="AD46" s="38"/>
      <c r="AE46" s="1314"/>
      <c r="AF46" s="1314"/>
      <c r="AG46" s="66"/>
      <c r="AH46" s="1488"/>
      <c r="AI46" s="1488"/>
      <c r="AJ46" s="1335"/>
    </row>
    <row r="47" spans="2:36" ht="20.25" customHeight="1">
      <c r="B47" s="1337"/>
      <c r="C47" s="96" t="s">
        <v>1084</v>
      </c>
      <c r="D47" s="40"/>
      <c r="E47" s="40"/>
      <c r="F47" s="84"/>
      <c r="G47" s="31"/>
      <c r="H47" s="1519"/>
      <c r="I47" s="1522"/>
      <c r="J47" s="42"/>
      <c r="K47" s="1347"/>
      <c r="L47" s="64"/>
      <c r="M47" s="1347"/>
      <c r="N47" s="1357"/>
      <c r="O47" s="85"/>
      <c r="P47" s="86"/>
      <c r="Q47" s="87">
        <v>15000</v>
      </c>
      <c r="R47" s="86"/>
      <c r="S47" s="86"/>
      <c r="T47" s="86"/>
      <c r="U47" s="86"/>
      <c r="V47" s="86"/>
      <c r="W47" s="86"/>
      <c r="X47" s="86"/>
      <c r="Y47" s="86"/>
      <c r="Z47" s="86"/>
      <c r="AA47" s="86"/>
      <c r="AB47" s="86"/>
      <c r="AC47" s="38"/>
      <c r="AD47" s="38"/>
      <c r="AE47" s="1342"/>
      <c r="AF47" s="1342"/>
      <c r="AG47" s="66"/>
      <c r="AH47" s="1488"/>
      <c r="AI47" s="1488"/>
      <c r="AJ47" s="1335"/>
    </row>
    <row r="48" spans="2:36" ht="20.25" customHeight="1" thickBot="1">
      <c r="B48" s="1324"/>
      <c r="C48" s="97"/>
      <c r="D48" s="48"/>
      <c r="E48" s="48"/>
      <c r="F48" s="88"/>
      <c r="G48" s="50"/>
      <c r="H48" s="1520"/>
      <c r="I48" s="1523"/>
      <c r="J48" s="51"/>
      <c r="K48" s="1348"/>
      <c r="L48" s="71"/>
      <c r="M48" s="1348"/>
      <c r="N48" s="1358"/>
      <c r="O48" s="72"/>
      <c r="P48" s="57"/>
      <c r="Q48" s="54"/>
      <c r="R48" s="57"/>
      <c r="S48" s="57"/>
      <c r="T48" s="57"/>
      <c r="U48" s="57"/>
      <c r="V48" s="57"/>
      <c r="W48" s="57"/>
      <c r="X48" s="57"/>
      <c r="Y48" s="57"/>
      <c r="Z48" s="57"/>
      <c r="AA48" s="57"/>
      <c r="AB48" s="57"/>
      <c r="AC48" s="57"/>
      <c r="AD48" s="57"/>
      <c r="AE48" s="1343"/>
      <c r="AF48" s="1343"/>
      <c r="AG48" s="89"/>
      <c r="AH48" s="1489"/>
      <c r="AI48" s="1489"/>
      <c r="AJ48" s="1336"/>
    </row>
    <row r="49" spans="2:36" ht="35.25" thickBot="1">
      <c r="B49" s="18" t="s">
        <v>461</v>
      </c>
      <c r="C49" s="19" t="s">
        <v>55</v>
      </c>
      <c r="D49" s="19" t="s">
        <v>462</v>
      </c>
      <c r="E49" s="19" t="s">
        <v>54</v>
      </c>
      <c r="F49" s="20" t="s">
        <v>475</v>
      </c>
      <c r="G49" s="20" t="s">
        <v>476</v>
      </c>
      <c r="H49" s="102" t="s">
        <v>838</v>
      </c>
      <c r="I49" s="104" t="s">
        <v>56</v>
      </c>
      <c r="J49" s="21"/>
      <c r="K49" s="75"/>
      <c r="L49" s="59"/>
      <c r="M49" s="60"/>
      <c r="N49" s="61"/>
      <c r="O49" s="22">
        <f>SUM(O50:O52)</f>
        <v>0</v>
      </c>
      <c r="P49" s="23">
        <f>SUM(P50:P52)</f>
        <v>0</v>
      </c>
      <c r="Q49" s="24">
        <f>SUM(Q50:Q52)</f>
        <v>100000</v>
      </c>
      <c r="R49" s="23">
        <f>SUM(R50:R52)</f>
        <v>0</v>
      </c>
      <c r="S49" s="24"/>
      <c r="T49" s="23"/>
      <c r="U49" s="24"/>
      <c r="V49" s="23"/>
      <c r="W49" s="24"/>
      <c r="X49" s="23"/>
      <c r="Y49" s="24"/>
      <c r="Z49" s="23"/>
      <c r="AA49" s="24"/>
      <c r="AB49" s="23"/>
      <c r="AC49" s="24"/>
      <c r="AD49" s="23"/>
      <c r="AE49" s="76">
        <f>AE50</f>
        <v>0</v>
      </c>
      <c r="AF49" s="23">
        <f>AF50</f>
        <v>0</v>
      </c>
      <c r="AG49" s="26">
        <f>SUM(AG50:AG52)</f>
        <v>0</v>
      </c>
      <c r="AH49" s="27"/>
      <c r="AI49" s="27"/>
      <c r="AJ49" s="28"/>
    </row>
    <row r="50" spans="2:36" ht="35.25" customHeight="1">
      <c r="B50" s="1323" t="s">
        <v>1078</v>
      </c>
      <c r="C50" s="95"/>
      <c r="D50" s="29" t="s">
        <v>1288</v>
      </c>
      <c r="E50" s="29"/>
      <c r="F50" s="77"/>
      <c r="G50" s="78"/>
      <c r="H50" s="1518" t="s">
        <v>1100</v>
      </c>
      <c r="I50" s="1521" t="s">
        <v>1101</v>
      </c>
      <c r="J50" s="1501">
        <v>71</v>
      </c>
      <c r="K50" s="1346"/>
      <c r="L50" s="80"/>
      <c r="M50" s="1346"/>
      <c r="N50" s="1356"/>
      <c r="O50" s="81"/>
      <c r="P50" s="82"/>
      <c r="Q50" s="83"/>
      <c r="R50" s="82"/>
      <c r="S50" s="82"/>
      <c r="T50" s="82"/>
      <c r="U50" s="82"/>
      <c r="V50" s="82"/>
      <c r="W50" s="82"/>
      <c r="X50" s="82"/>
      <c r="Y50" s="82"/>
      <c r="Z50" s="82"/>
      <c r="AA50" s="82"/>
      <c r="AB50" s="82"/>
      <c r="AC50" s="38"/>
      <c r="AD50" s="38"/>
      <c r="AE50" s="1314"/>
      <c r="AF50" s="1314"/>
      <c r="AG50" s="66"/>
      <c r="AH50" s="1488"/>
      <c r="AI50" s="1488"/>
      <c r="AJ50" s="1335"/>
    </row>
    <row r="51" spans="2:36" ht="35.25" customHeight="1">
      <c r="B51" s="1337"/>
      <c r="C51" s="96" t="s">
        <v>1085</v>
      </c>
      <c r="D51" s="40"/>
      <c r="E51" s="40"/>
      <c r="F51" s="84"/>
      <c r="G51" s="31"/>
      <c r="H51" s="1519"/>
      <c r="I51" s="1522"/>
      <c r="J51" s="1496"/>
      <c r="K51" s="1347"/>
      <c r="L51" s="64"/>
      <c r="M51" s="1347"/>
      <c r="N51" s="1357"/>
      <c r="O51" s="85"/>
      <c r="P51" s="86"/>
      <c r="Q51" s="87">
        <v>100000</v>
      </c>
      <c r="R51" s="86"/>
      <c r="S51" s="86"/>
      <c r="T51" s="86"/>
      <c r="U51" s="86"/>
      <c r="V51" s="86"/>
      <c r="W51" s="86"/>
      <c r="X51" s="86"/>
      <c r="Y51" s="86"/>
      <c r="Z51" s="86"/>
      <c r="AA51" s="86"/>
      <c r="AB51" s="86"/>
      <c r="AC51" s="38"/>
      <c r="AD51" s="38"/>
      <c r="AE51" s="1342"/>
      <c r="AF51" s="1342"/>
      <c r="AG51" s="66"/>
      <c r="AH51" s="1488"/>
      <c r="AI51" s="1488"/>
      <c r="AJ51" s="1335"/>
    </row>
    <row r="52" spans="2:36" ht="35.25" customHeight="1" thickBot="1">
      <c r="B52" s="1324"/>
      <c r="C52" s="97"/>
      <c r="D52" s="48" t="s">
        <v>1287</v>
      </c>
      <c r="E52" s="48"/>
      <c r="F52" s="88"/>
      <c r="G52" s="50"/>
      <c r="H52" s="1520"/>
      <c r="I52" s="1523"/>
      <c r="J52" s="1497"/>
      <c r="K52" s="1348"/>
      <c r="L52" s="71"/>
      <c r="M52" s="1348"/>
      <c r="N52" s="1358"/>
      <c r="O52" s="72"/>
      <c r="P52" s="57"/>
      <c r="Q52" s="54"/>
      <c r="R52" s="57"/>
      <c r="S52" s="57"/>
      <c r="T52" s="57"/>
      <c r="U52" s="57"/>
      <c r="V52" s="57"/>
      <c r="W52" s="57"/>
      <c r="X52" s="57"/>
      <c r="Y52" s="57"/>
      <c r="Z52" s="57"/>
      <c r="AA52" s="57"/>
      <c r="AB52" s="57"/>
      <c r="AC52" s="57"/>
      <c r="AD52" s="57"/>
      <c r="AE52" s="1343"/>
      <c r="AF52" s="1343"/>
      <c r="AG52" s="89"/>
      <c r="AH52" s="1489"/>
      <c r="AI52" s="1489"/>
      <c r="AJ52" s="1336"/>
    </row>
  </sheetData>
  <sheetProtection/>
  <mergeCells count="141">
    <mergeCell ref="AI50:AI52"/>
    <mergeCell ref="AJ50:AJ52"/>
    <mergeCell ref="C29:C32"/>
    <mergeCell ref="C35:C38"/>
    <mergeCell ref="J35:J38"/>
    <mergeCell ref="L35:L38"/>
    <mergeCell ref="L29:L32"/>
    <mergeCell ref="J29:J32"/>
    <mergeCell ref="J41:J43"/>
    <mergeCell ref="L41:L43"/>
    <mergeCell ref="AH46:AH48"/>
    <mergeCell ref="AI46:AI48"/>
    <mergeCell ref="AJ46:AJ48"/>
    <mergeCell ref="B50:B52"/>
    <mergeCell ref="H50:H52"/>
    <mergeCell ref="I50:I52"/>
    <mergeCell ref="K50:K52"/>
    <mergeCell ref="M50:M52"/>
    <mergeCell ref="N50:N52"/>
    <mergeCell ref="AE50:AE52"/>
    <mergeCell ref="I46:I48"/>
    <mergeCell ref="K46:K48"/>
    <mergeCell ref="M46:M48"/>
    <mergeCell ref="N46:N48"/>
    <mergeCell ref="AE46:AE48"/>
    <mergeCell ref="AF46:AF48"/>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AE6:AF6"/>
    <mergeCell ref="AG6:AG7"/>
    <mergeCell ref="M6:M7"/>
    <mergeCell ref="N6:N7"/>
    <mergeCell ref="O6:P6"/>
    <mergeCell ref="Q6:R6"/>
    <mergeCell ref="S6:T6"/>
    <mergeCell ref="U6:V6"/>
    <mergeCell ref="I11:I14"/>
    <mergeCell ref="J11:J14"/>
    <mergeCell ref="W6:X6"/>
    <mergeCell ref="Y6:Z6"/>
    <mergeCell ref="AA6:AB6"/>
    <mergeCell ref="AC6:AD6"/>
    <mergeCell ref="AE11:AE14"/>
    <mergeCell ref="AF11:AF14"/>
    <mergeCell ref="AH6:AH7"/>
    <mergeCell ref="AI6:AI7"/>
    <mergeCell ref="AJ6:AJ7"/>
    <mergeCell ref="C8:H8"/>
    <mergeCell ref="B9:AJ9"/>
    <mergeCell ref="B11:B14"/>
    <mergeCell ref="C11:C14"/>
    <mergeCell ref="H11:H14"/>
    <mergeCell ref="J17:J20"/>
    <mergeCell ref="K17:K20"/>
    <mergeCell ref="K11:K14"/>
    <mergeCell ref="L11:L14"/>
    <mergeCell ref="M11:M14"/>
    <mergeCell ref="N11:N14"/>
    <mergeCell ref="AF17:AF20"/>
    <mergeCell ref="AH17:AH20"/>
    <mergeCell ref="AH11:AH14"/>
    <mergeCell ref="AI11:AI14"/>
    <mergeCell ref="AJ11:AJ14"/>
    <mergeCell ref="B15:AJ15"/>
    <mergeCell ref="B17:B20"/>
    <mergeCell ref="C17:C20"/>
    <mergeCell ref="H17:H20"/>
    <mergeCell ref="I17:I20"/>
    <mergeCell ref="M23:M26"/>
    <mergeCell ref="L17:L20"/>
    <mergeCell ref="M17:M20"/>
    <mergeCell ref="N17:N20"/>
    <mergeCell ref="AE17:AE20"/>
    <mergeCell ref="N23:N26"/>
    <mergeCell ref="AE23:AE26"/>
    <mergeCell ref="AJ23:AJ26"/>
    <mergeCell ref="AI17:AI20"/>
    <mergeCell ref="AJ17:AJ20"/>
    <mergeCell ref="B21:AJ21"/>
    <mergeCell ref="B23:B26"/>
    <mergeCell ref="C23:C26"/>
    <mergeCell ref="H23:H26"/>
    <mergeCell ref="I23:I26"/>
    <mergeCell ref="J23:J26"/>
    <mergeCell ref="K23:K26"/>
    <mergeCell ref="AF23:AF26"/>
    <mergeCell ref="AH23:AH26"/>
    <mergeCell ref="AE29:AE32"/>
    <mergeCell ref="AF29:AF32"/>
    <mergeCell ref="AH29:AH32"/>
    <mergeCell ref="AI29:AI32"/>
    <mergeCell ref="AI23:AI26"/>
    <mergeCell ref="AJ29:AJ32"/>
    <mergeCell ref="B33:AJ33"/>
    <mergeCell ref="B29:B32"/>
    <mergeCell ref="H29:H32"/>
    <mergeCell ref="I29:I32"/>
    <mergeCell ref="K29:K32"/>
    <mergeCell ref="M29:M32"/>
    <mergeCell ref="N29:N32"/>
    <mergeCell ref="AJ35:AJ38"/>
    <mergeCell ref="B39:AJ39"/>
    <mergeCell ref="B35:B38"/>
    <mergeCell ref="H35:H38"/>
    <mergeCell ref="I35:I38"/>
    <mergeCell ref="K35:K38"/>
    <mergeCell ref="M35:M38"/>
    <mergeCell ref="N35:N38"/>
    <mergeCell ref="AE35:AE38"/>
    <mergeCell ref="AF35:AF38"/>
    <mergeCell ref="M41:M43"/>
    <mergeCell ref="N41:N43"/>
    <mergeCell ref="AH35:AH38"/>
    <mergeCell ref="AI35:AI38"/>
    <mergeCell ref="AE41:AE43"/>
    <mergeCell ref="AF41:AF43"/>
    <mergeCell ref="AH41:AH43"/>
    <mergeCell ref="AI41:AI43"/>
    <mergeCell ref="B46:B48"/>
    <mergeCell ref="H46:H48"/>
    <mergeCell ref="AF50:AF52"/>
    <mergeCell ref="AH50:AH52"/>
    <mergeCell ref="J50:J52"/>
    <mergeCell ref="AJ41:AJ43"/>
    <mergeCell ref="B41:B43"/>
    <mergeCell ref="H41:H43"/>
    <mergeCell ref="I41:I43"/>
    <mergeCell ref="K41:K43"/>
  </mergeCells>
  <printOptions/>
  <pageMargins left="0.7" right="0.7" top="0.75" bottom="0.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sheetPr>
    <tabColor rgb="FFFFFF00"/>
  </sheetPr>
  <dimension ref="B1:AK39"/>
  <sheetViews>
    <sheetView zoomScale="110" zoomScaleNormal="110" zoomScalePageLayoutView="0" workbookViewId="0" topLeftCell="C24">
      <selection activeCell="Q40" sqref="Q40"/>
    </sheetView>
  </sheetViews>
  <sheetFormatPr defaultColWidth="11.421875" defaultRowHeight="15"/>
  <cols>
    <col min="1" max="1" width="4.57421875" style="0" customWidth="1"/>
    <col min="2" max="2" width="15.8515625" style="90" customWidth="1"/>
    <col min="3" max="3" width="14.140625" style="90" customWidth="1"/>
    <col min="4" max="4" width="30.421875" style="0" customWidth="1"/>
    <col min="5" max="5" width="10.00390625" style="0" customWidth="1"/>
    <col min="8" max="8" width="19.28125" style="91" customWidth="1"/>
    <col min="9" max="9" width="15.7109375" style="91" customWidth="1"/>
    <col min="10" max="10" width="4.8515625" style="91" customWidth="1"/>
    <col min="11" max="12" width="5.7109375" style="0" customWidth="1"/>
    <col min="13" max="13" width="6.57421875" style="0" customWidth="1"/>
    <col min="14" max="14" width="6.140625" style="0" customWidth="1"/>
    <col min="15" max="32" width="5.00390625" style="0" customWidth="1"/>
    <col min="33" max="33" width="5.140625" style="92" customWidth="1"/>
    <col min="34" max="34" width="5.421875" style="0" customWidth="1"/>
    <col min="35" max="35" width="4.8515625" style="0" customWidth="1"/>
    <col min="36" max="36" width="7.140625" style="0" customWidth="1"/>
  </cols>
  <sheetData>
    <row r="1" spans="2:36" ht="15.75"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c r="B2" s="1512" t="s">
        <v>667</v>
      </c>
      <c r="C2" s="1513"/>
      <c r="D2" s="1513"/>
      <c r="E2" s="1513"/>
      <c r="F2" s="1513"/>
      <c r="G2" s="1513"/>
      <c r="H2" s="1513"/>
      <c r="I2" s="1513"/>
      <c r="J2" s="1513"/>
      <c r="K2" s="1513"/>
      <c r="L2" s="1513"/>
      <c r="M2" s="1513"/>
      <c r="N2" s="1513"/>
      <c r="O2" s="1513"/>
      <c r="P2" s="1513"/>
      <c r="Q2" s="1513"/>
      <c r="R2" s="1513"/>
      <c r="S2" s="1513"/>
      <c r="T2" s="1513"/>
      <c r="U2" s="1513"/>
      <c r="V2" s="1513"/>
      <c r="W2" s="1513"/>
      <c r="X2" s="1513"/>
      <c r="Y2" s="1513"/>
      <c r="Z2" s="1513"/>
      <c r="AA2" s="1513"/>
      <c r="AB2" s="1513"/>
      <c r="AC2" s="1513"/>
      <c r="AD2" s="1513"/>
      <c r="AE2" s="1513"/>
      <c r="AF2" s="1513"/>
      <c r="AG2" s="1513"/>
      <c r="AH2" s="1513"/>
      <c r="AI2" s="1513"/>
      <c r="AJ2" s="1514"/>
    </row>
    <row r="3" spans="2:36" ht="15.75"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1066</v>
      </c>
      <c r="C4" s="1381"/>
      <c r="D4" s="1381"/>
      <c r="E4" s="1381"/>
      <c r="F4" s="1381"/>
      <c r="G4" s="1381"/>
      <c r="H4" s="1382"/>
      <c r="I4" s="1385" t="s">
        <v>1102</v>
      </c>
      <c r="J4" s="1386"/>
      <c r="K4" s="1386"/>
      <c r="L4" s="1386"/>
      <c r="M4" s="1386"/>
      <c r="N4" s="1386"/>
      <c r="O4" s="1386"/>
      <c r="P4" s="1386"/>
      <c r="Q4" s="1386"/>
      <c r="R4" s="1386"/>
      <c r="S4" s="1386"/>
      <c r="T4" s="1387"/>
      <c r="U4" s="1385" t="s">
        <v>1069</v>
      </c>
      <c r="V4" s="1388"/>
      <c r="W4" s="1388"/>
      <c r="X4" s="1388"/>
      <c r="Y4" s="1388"/>
      <c r="Z4" s="1388"/>
      <c r="AA4" s="1388"/>
      <c r="AB4" s="1388"/>
      <c r="AC4" s="1388"/>
      <c r="AD4" s="1388"/>
      <c r="AE4" s="1388"/>
      <c r="AF4" s="1388"/>
      <c r="AG4" s="1388"/>
      <c r="AH4" s="1388"/>
      <c r="AI4" s="1388"/>
      <c r="AJ4" s="1389"/>
    </row>
    <row r="5" spans="2:36" ht="39" customHeight="1" thickBot="1">
      <c r="B5" s="1413" t="s">
        <v>1103</v>
      </c>
      <c r="C5" s="1414"/>
      <c r="D5" s="1415"/>
      <c r="E5" s="5"/>
      <c r="F5" s="1515" t="s">
        <v>1104</v>
      </c>
      <c r="G5" s="1515"/>
      <c r="H5" s="1515"/>
      <c r="I5" s="1515"/>
      <c r="J5" s="1515"/>
      <c r="K5" s="1515"/>
      <c r="L5" s="1515"/>
      <c r="M5" s="1515"/>
      <c r="N5" s="1516"/>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510" t="s">
        <v>467</v>
      </c>
      <c r="K6" s="1510" t="s">
        <v>452</v>
      </c>
      <c r="L6" s="1409" t="s">
        <v>1314</v>
      </c>
      <c r="M6" s="1505" t="s">
        <v>468</v>
      </c>
      <c r="N6" s="1507" t="s">
        <v>469</v>
      </c>
      <c r="O6" s="1509" t="s">
        <v>57</v>
      </c>
      <c r="P6" s="1503"/>
      <c r="Q6" s="1502" t="s">
        <v>58</v>
      </c>
      <c r="R6" s="1503"/>
      <c r="S6" s="1502" t="s">
        <v>59</v>
      </c>
      <c r="T6" s="1503"/>
      <c r="U6" s="1502" t="s">
        <v>455</v>
      </c>
      <c r="V6" s="1503"/>
      <c r="W6" s="1502" t="s">
        <v>454</v>
      </c>
      <c r="X6" s="1503"/>
      <c r="Y6" s="1502" t="s">
        <v>60</v>
      </c>
      <c r="Z6" s="1503"/>
      <c r="AA6" s="1502" t="s">
        <v>453</v>
      </c>
      <c r="AB6" s="1503"/>
      <c r="AC6" s="1502" t="s">
        <v>456</v>
      </c>
      <c r="AD6" s="1503"/>
      <c r="AE6" s="1502" t="s">
        <v>457</v>
      </c>
      <c r="AF6" s="1504"/>
      <c r="AG6" s="1411" t="s">
        <v>458</v>
      </c>
      <c r="AH6" s="1407" t="s">
        <v>459</v>
      </c>
      <c r="AI6" s="1424" t="s">
        <v>460</v>
      </c>
      <c r="AJ6" s="1383" t="s">
        <v>470</v>
      </c>
    </row>
    <row r="7" spans="2:36" ht="48.75" customHeight="1" thickBot="1">
      <c r="B7" s="1373"/>
      <c r="C7" s="1370"/>
      <c r="D7" s="1371"/>
      <c r="E7" s="1371"/>
      <c r="F7" s="1371"/>
      <c r="G7" s="1371"/>
      <c r="H7" s="1371"/>
      <c r="I7" s="1404"/>
      <c r="J7" s="1511" t="s">
        <v>467</v>
      </c>
      <c r="K7" s="1511"/>
      <c r="L7" s="1410"/>
      <c r="M7" s="1506"/>
      <c r="N7" s="1508"/>
      <c r="O7" s="6" t="s">
        <v>471</v>
      </c>
      <c r="P7" s="93" t="s">
        <v>472</v>
      </c>
      <c r="Q7" s="7" t="s">
        <v>471</v>
      </c>
      <c r="R7" s="93" t="s">
        <v>472</v>
      </c>
      <c r="S7" s="7" t="s">
        <v>471</v>
      </c>
      <c r="T7" s="93" t="s">
        <v>472</v>
      </c>
      <c r="U7" s="7" t="s">
        <v>471</v>
      </c>
      <c r="V7" s="93" t="s">
        <v>472</v>
      </c>
      <c r="W7" s="7" t="s">
        <v>471</v>
      </c>
      <c r="X7" s="93" t="s">
        <v>472</v>
      </c>
      <c r="Y7" s="7" t="s">
        <v>471</v>
      </c>
      <c r="Z7" s="93" t="s">
        <v>472</v>
      </c>
      <c r="AA7" s="7" t="s">
        <v>471</v>
      </c>
      <c r="AB7" s="93" t="s">
        <v>473</v>
      </c>
      <c r="AC7" s="7" t="s">
        <v>471</v>
      </c>
      <c r="AD7" s="93" t="s">
        <v>473</v>
      </c>
      <c r="AE7" s="7" t="s">
        <v>471</v>
      </c>
      <c r="AF7" s="94" t="s">
        <v>473</v>
      </c>
      <c r="AG7" s="1412"/>
      <c r="AH7" s="1408"/>
      <c r="AI7" s="1425"/>
      <c r="AJ7" s="1384"/>
    </row>
    <row r="8" spans="2:36" ht="42" customHeight="1" thickBot="1">
      <c r="B8" s="8" t="s">
        <v>1071</v>
      </c>
      <c r="C8" s="1401" t="s">
        <v>623</v>
      </c>
      <c r="D8" s="1402"/>
      <c r="E8" s="1402"/>
      <c r="F8" s="1402"/>
      <c r="G8" s="1402"/>
      <c r="H8" s="1402"/>
      <c r="I8" s="100" t="s">
        <v>624</v>
      </c>
      <c r="J8" s="9"/>
      <c r="K8" s="10">
        <v>1000</v>
      </c>
      <c r="L8" s="10">
        <v>250</v>
      </c>
      <c r="M8" s="11"/>
      <c r="N8" s="101"/>
      <c r="O8" s="12">
        <f aca="true" t="shared" si="0" ref="O8:AF8">O10+O16+O22</f>
        <v>0</v>
      </c>
      <c r="P8" s="12">
        <f t="shared" si="0"/>
        <v>0</v>
      </c>
      <c r="Q8" s="12">
        <f t="shared" si="0"/>
        <v>30000</v>
      </c>
      <c r="R8" s="12">
        <f t="shared" si="0"/>
        <v>0</v>
      </c>
      <c r="S8" s="12">
        <f t="shared" si="0"/>
        <v>0</v>
      </c>
      <c r="T8" s="12">
        <f t="shared" si="0"/>
        <v>0</v>
      </c>
      <c r="U8" s="12">
        <f t="shared" si="0"/>
        <v>0</v>
      </c>
      <c r="V8" s="12">
        <f t="shared" si="0"/>
        <v>0</v>
      </c>
      <c r="W8" s="12">
        <f t="shared" si="0"/>
        <v>0</v>
      </c>
      <c r="X8" s="12">
        <f t="shared" si="0"/>
        <v>0</v>
      </c>
      <c r="Y8" s="12">
        <f t="shared" si="0"/>
        <v>0</v>
      </c>
      <c r="Z8" s="12">
        <f t="shared" si="0"/>
        <v>0</v>
      </c>
      <c r="AA8" s="12">
        <f t="shared" si="0"/>
        <v>0</v>
      </c>
      <c r="AB8" s="12">
        <f t="shared" si="0"/>
        <v>0</v>
      </c>
      <c r="AC8" s="12">
        <f t="shared" si="0"/>
        <v>0</v>
      </c>
      <c r="AD8" s="12">
        <f t="shared" si="0"/>
        <v>0</v>
      </c>
      <c r="AE8" s="12">
        <f t="shared" si="0"/>
        <v>2000</v>
      </c>
      <c r="AF8" s="12">
        <f t="shared" si="0"/>
        <v>0</v>
      </c>
      <c r="AG8" s="15">
        <f>AG10+AG16+AG22</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47.25" customHeight="1" thickBot="1">
      <c r="B10" s="18" t="s">
        <v>461</v>
      </c>
      <c r="C10" s="19" t="s">
        <v>55</v>
      </c>
      <c r="D10" s="19" t="s">
        <v>462</v>
      </c>
      <c r="E10" s="19" t="s">
        <v>474</v>
      </c>
      <c r="F10" s="20" t="s">
        <v>475</v>
      </c>
      <c r="G10" s="20" t="s">
        <v>476</v>
      </c>
      <c r="H10" s="102" t="s">
        <v>463</v>
      </c>
      <c r="I10" s="104" t="s">
        <v>56</v>
      </c>
      <c r="J10" s="105"/>
      <c r="K10" s="105"/>
      <c r="L10" s="105"/>
      <c r="M10" s="105"/>
      <c r="N10" s="106"/>
      <c r="O10" s="22">
        <f>SUM(O11:O14)</f>
        <v>0</v>
      </c>
      <c r="P10" s="23">
        <f>SUM(P11:P14)</f>
        <v>0</v>
      </c>
      <c r="Q10" s="24">
        <f>SUM(Q11:Q14)</f>
        <v>2000</v>
      </c>
      <c r="R10" s="23">
        <f>SUM(R11:R14)</f>
        <v>0</v>
      </c>
      <c r="S10" s="24">
        <f aca="true" t="shared" si="1" ref="S10:AD10">SUM(S11:S14)</f>
        <v>0</v>
      </c>
      <c r="T10" s="23">
        <f t="shared" si="1"/>
        <v>0</v>
      </c>
      <c r="U10" s="24">
        <f t="shared" si="1"/>
        <v>0</v>
      </c>
      <c r="V10" s="23">
        <f t="shared" si="1"/>
        <v>0</v>
      </c>
      <c r="W10" s="24">
        <f t="shared" si="1"/>
        <v>0</v>
      </c>
      <c r="X10" s="23">
        <f t="shared" si="1"/>
        <v>0</v>
      </c>
      <c r="Y10" s="24">
        <f t="shared" si="1"/>
        <v>0</v>
      </c>
      <c r="Z10" s="23">
        <f t="shared" si="1"/>
        <v>0</v>
      </c>
      <c r="AA10" s="24">
        <f t="shared" si="1"/>
        <v>0</v>
      </c>
      <c r="AB10" s="23">
        <f t="shared" si="1"/>
        <v>0</v>
      </c>
      <c r="AC10" s="24">
        <f t="shared" si="1"/>
        <v>0</v>
      </c>
      <c r="AD10" s="23">
        <f t="shared" si="1"/>
        <v>0</v>
      </c>
      <c r="AE10" s="25">
        <f>O10+Q10</f>
        <v>2000</v>
      </c>
      <c r="AF10" s="23">
        <f>AF11</f>
        <v>0</v>
      </c>
      <c r="AG10" s="26">
        <f>SUM(AG11:AG14)</f>
        <v>0</v>
      </c>
      <c r="AH10" s="27"/>
      <c r="AI10" s="27"/>
      <c r="AJ10" s="28"/>
    </row>
    <row r="11" spans="2:36" ht="17.25" customHeight="1">
      <c r="B11" s="1323" t="s">
        <v>1105</v>
      </c>
      <c r="C11" s="1331" t="s">
        <v>1106</v>
      </c>
      <c r="D11" s="29" t="s">
        <v>1301</v>
      </c>
      <c r="E11" s="29" t="s">
        <v>1302</v>
      </c>
      <c r="F11" s="30">
        <v>1</v>
      </c>
      <c r="G11" s="31"/>
      <c r="H11" s="1531" t="s">
        <v>1115</v>
      </c>
      <c r="I11" s="1496" t="s">
        <v>1116</v>
      </c>
      <c r="J11" s="1501">
        <v>0</v>
      </c>
      <c r="K11" s="1365">
        <v>4</v>
      </c>
      <c r="L11" s="1312">
        <v>1</v>
      </c>
      <c r="M11" s="1351"/>
      <c r="N11" s="1398"/>
      <c r="O11" s="33"/>
      <c r="P11" s="34"/>
      <c r="Q11" s="35">
        <v>2000</v>
      </c>
      <c r="R11" s="36"/>
      <c r="S11" s="36"/>
      <c r="T11" s="36"/>
      <c r="U11" s="36"/>
      <c r="V11" s="36"/>
      <c r="W11" s="36"/>
      <c r="X11" s="36"/>
      <c r="Y11" s="36"/>
      <c r="Z11" s="36"/>
      <c r="AA11" s="36"/>
      <c r="AB11" s="36"/>
      <c r="AC11" s="37"/>
      <c r="AD11" s="37"/>
      <c r="AE11" s="1314"/>
      <c r="AF11" s="1314"/>
      <c r="AG11" s="39"/>
      <c r="AH11" s="1316"/>
      <c r="AI11" s="1316"/>
      <c r="AJ11" s="1318"/>
    </row>
    <row r="12" spans="2:36" ht="17.25" customHeight="1">
      <c r="B12" s="1337"/>
      <c r="C12" s="1349"/>
      <c r="D12" s="40"/>
      <c r="E12" s="40"/>
      <c r="F12" s="41"/>
      <c r="G12" s="31"/>
      <c r="H12" s="1519"/>
      <c r="I12" s="1496"/>
      <c r="J12" s="1496"/>
      <c r="K12" s="1365"/>
      <c r="L12" s="1351"/>
      <c r="M12" s="1351"/>
      <c r="N12" s="1398"/>
      <c r="O12" s="43"/>
      <c r="P12" s="34"/>
      <c r="Q12" s="44"/>
      <c r="R12" s="37"/>
      <c r="S12" s="37"/>
      <c r="T12" s="37"/>
      <c r="U12" s="37"/>
      <c r="V12" s="37"/>
      <c r="W12" s="37"/>
      <c r="X12" s="37"/>
      <c r="Y12" s="37"/>
      <c r="Z12" s="37"/>
      <c r="AA12" s="37"/>
      <c r="AB12" s="37"/>
      <c r="AC12" s="37"/>
      <c r="AD12" s="37"/>
      <c r="AE12" s="1314"/>
      <c r="AF12" s="1314"/>
      <c r="AG12" s="39"/>
      <c r="AH12" s="1316"/>
      <c r="AI12" s="1316"/>
      <c r="AJ12" s="1318"/>
    </row>
    <row r="13" spans="2:36" ht="17.25" customHeight="1">
      <c r="B13" s="1337"/>
      <c r="C13" s="1349"/>
      <c r="D13" s="40" t="s">
        <v>1304</v>
      </c>
      <c r="E13" s="40" t="s">
        <v>1197</v>
      </c>
      <c r="F13" s="45"/>
      <c r="G13" s="31"/>
      <c r="H13" s="1519"/>
      <c r="I13" s="1496"/>
      <c r="J13" s="1496"/>
      <c r="K13" s="1365"/>
      <c r="L13" s="1351"/>
      <c r="M13" s="1351"/>
      <c r="N13" s="1398"/>
      <c r="O13" s="33"/>
      <c r="P13" s="34"/>
      <c r="Q13" s="46"/>
      <c r="R13" s="37"/>
      <c r="S13" s="37"/>
      <c r="T13" s="37"/>
      <c r="U13" s="37"/>
      <c r="V13" s="37"/>
      <c r="W13" s="37"/>
      <c r="X13" s="37"/>
      <c r="Y13" s="37"/>
      <c r="Z13" s="37"/>
      <c r="AA13" s="37"/>
      <c r="AB13" s="37"/>
      <c r="AC13" s="37"/>
      <c r="AD13" s="37"/>
      <c r="AE13" s="1314"/>
      <c r="AF13" s="1314"/>
      <c r="AG13" s="47"/>
      <c r="AH13" s="1316"/>
      <c r="AI13" s="1316"/>
      <c r="AJ13" s="1318"/>
    </row>
    <row r="14" spans="2:36" ht="17.25" customHeight="1" thickBot="1">
      <c r="B14" s="1324"/>
      <c r="C14" s="1332"/>
      <c r="D14" s="48" t="s">
        <v>1303</v>
      </c>
      <c r="E14" s="48" t="s">
        <v>1305</v>
      </c>
      <c r="F14" s="49"/>
      <c r="G14" s="50"/>
      <c r="H14" s="1520"/>
      <c r="I14" s="1497"/>
      <c r="J14" s="1497"/>
      <c r="K14" s="1330"/>
      <c r="L14" s="1313"/>
      <c r="M14" s="1313"/>
      <c r="N14" s="1334"/>
      <c r="O14" s="53"/>
      <c r="P14" s="54"/>
      <c r="Q14" s="55"/>
      <c r="R14" s="56"/>
      <c r="S14" s="56"/>
      <c r="T14" s="56"/>
      <c r="U14" s="56"/>
      <c r="V14" s="56"/>
      <c r="W14" s="56"/>
      <c r="X14" s="56"/>
      <c r="Y14" s="56"/>
      <c r="Z14" s="56"/>
      <c r="AA14" s="56"/>
      <c r="AB14" s="56"/>
      <c r="AC14" s="56"/>
      <c r="AD14" s="56"/>
      <c r="AE14" s="1315"/>
      <c r="AF14" s="1315"/>
      <c r="AG14" s="58"/>
      <c r="AH14" s="1317"/>
      <c r="AI14" s="1317"/>
      <c r="AJ14" s="1319"/>
    </row>
    <row r="15" spans="2:36" ht="4.5" customHeight="1" thickBot="1">
      <c r="B15" s="1320"/>
      <c r="C15" s="1321"/>
      <c r="D15" s="1321"/>
      <c r="E15" s="1321"/>
      <c r="F15" s="1321"/>
      <c r="G15" s="1321"/>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2"/>
    </row>
    <row r="16" spans="2:36" ht="36" customHeight="1" thickBot="1">
      <c r="B16" s="18" t="s">
        <v>461</v>
      </c>
      <c r="C16" s="19" t="s">
        <v>55</v>
      </c>
      <c r="D16" s="19" t="s">
        <v>462</v>
      </c>
      <c r="E16" s="19" t="s">
        <v>54</v>
      </c>
      <c r="F16" s="20" t="s">
        <v>475</v>
      </c>
      <c r="G16" s="20" t="s">
        <v>476</v>
      </c>
      <c r="H16" s="102" t="s">
        <v>464</v>
      </c>
      <c r="I16" s="104" t="s">
        <v>56</v>
      </c>
      <c r="J16" s="21"/>
      <c r="K16" s="59"/>
      <c r="L16" s="59"/>
      <c r="M16" s="60"/>
      <c r="N16" s="61"/>
      <c r="O16" s="22">
        <f>SUM(O17:O20)</f>
        <v>0</v>
      </c>
      <c r="P16" s="23">
        <f>SUM(P17:P20)</f>
        <v>0</v>
      </c>
      <c r="Q16" s="24">
        <f>SUM(Q17:Q20)</f>
        <v>25000</v>
      </c>
      <c r="R16" s="23">
        <f>SUM(R17:R20)</f>
        <v>0</v>
      </c>
      <c r="S16" s="24"/>
      <c r="T16" s="23"/>
      <c r="U16" s="24"/>
      <c r="V16" s="23"/>
      <c r="W16" s="24"/>
      <c r="X16" s="23"/>
      <c r="Y16" s="24"/>
      <c r="Z16" s="23"/>
      <c r="AA16" s="24"/>
      <c r="AB16" s="23"/>
      <c r="AC16" s="24"/>
      <c r="AD16" s="23"/>
      <c r="AE16" s="24">
        <f>AE17</f>
        <v>0</v>
      </c>
      <c r="AF16" s="23">
        <f>AF17</f>
        <v>0</v>
      </c>
      <c r="AG16" s="26">
        <f>SUM(AG17:AG20)</f>
        <v>0</v>
      </c>
      <c r="AH16" s="27"/>
      <c r="AI16" s="27"/>
      <c r="AJ16" s="28"/>
    </row>
    <row r="17" spans="2:36" ht="15">
      <c r="B17" s="1361" t="s">
        <v>1107</v>
      </c>
      <c r="C17" s="1331" t="s">
        <v>1108</v>
      </c>
      <c r="D17" s="62"/>
      <c r="E17" s="62"/>
      <c r="F17" s="63"/>
      <c r="G17" s="31"/>
      <c r="H17" s="1526" t="s">
        <v>546</v>
      </c>
      <c r="I17" s="1528" t="s">
        <v>1119</v>
      </c>
      <c r="J17" s="1517"/>
      <c r="K17" s="1453">
        <v>1</v>
      </c>
      <c r="L17" s="1444"/>
      <c r="M17" s="1344"/>
      <c r="N17" s="1354"/>
      <c r="O17" s="65"/>
      <c r="P17" s="38"/>
      <c r="Q17" s="38"/>
      <c r="R17" s="38"/>
      <c r="S17" s="38"/>
      <c r="T17" s="38"/>
      <c r="U17" s="38"/>
      <c r="V17" s="38"/>
      <c r="W17" s="38"/>
      <c r="X17" s="38"/>
      <c r="Y17" s="38"/>
      <c r="Z17" s="38"/>
      <c r="AA17" s="38"/>
      <c r="AB17" s="38"/>
      <c r="AC17" s="38"/>
      <c r="AD17" s="38"/>
      <c r="AE17" s="1314"/>
      <c r="AF17" s="1314"/>
      <c r="AG17" s="66"/>
      <c r="AH17" s="1316"/>
      <c r="AI17" s="1488"/>
      <c r="AJ17" s="1335"/>
    </row>
    <row r="18" spans="2:36" ht="30">
      <c r="B18" s="1361"/>
      <c r="C18" s="1349"/>
      <c r="D18" s="62" t="s">
        <v>1285</v>
      </c>
      <c r="E18" s="62"/>
      <c r="F18" s="63"/>
      <c r="G18" s="31"/>
      <c r="H18" s="1526"/>
      <c r="I18" s="1528"/>
      <c r="J18" s="1496"/>
      <c r="K18" s="1342"/>
      <c r="L18" s="1352"/>
      <c r="M18" s="1344"/>
      <c r="N18" s="1354"/>
      <c r="O18" s="65"/>
      <c r="P18" s="38"/>
      <c r="Q18" s="38">
        <v>25000</v>
      </c>
      <c r="R18" s="38"/>
      <c r="S18" s="38"/>
      <c r="T18" s="38"/>
      <c r="U18" s="38"/>
      <c r="V18" s="38"/>
      <c r="W18" s="38"/>
      <c r="X18" s="38"/>
      <c r="Y18" s="38"/>
      <c r="Z18" s="38"/>
      <c r="AA18" s="38"/>
      <c r="AB18" s="38"/>
      <c r="AC18" s="38"/>
      <c r="AD18" s="38"/>
      <c r="AE18" s="1314"/>
      <c r="AF18" s="1314"/>
      <c r="AG18" s="66"/>
      <c r="AH18" s="1316"/>
      <c r="AI18" s="1488"/>
      <c r="AJ18" s="1335"/>
    </row>
    <row r="19" spans="2:36" ht="15">
      <c r="B19" s="1361"/>
      <c r="C19" s="1349"/>
      <c r="D19" s="62"/>
      <c r="E19" s="62"/>
      <c r="F19" s="67"/>
      <c r="G19" s="31"/>
      <c r="H19" s="1526"/>
      <c r="I19" s="1528"/>
      <c r="J19" s="1496"/>
      <c r="K19" s="1342"/>
      <c r="L19" s="1352"/>
      <c r="M19" s="1344"/>
      <c r="N19" s="1354"/>
      <c r="O19" s="65"/>
      <c r="P19" s="38"/>
      <c r="Q19" s="38"/>
      <c r="R19" s="38"/>
      <c r="S19" s="38"/>
      <c r="T19" s="38"/>
      <c r="U19" s="38"/>
      <c r="V19" s="38"/>
      <c r="W19" s="38"/>
      <c r="X19" s="38"/>
      <c r="Y19" s="38"/>
      <c r="Z19" s="38"/>
      <c r="AA19" s="38"/>
      <c r="AB19" s="38"/>
      <c r="AC19" s="38"/>
      <c r="AD19" s="38"/>
      <c r="AE19" s="1314"/>
      <c r="AF19" s="1314"/>
      <c r="AG19" s="68"/>
      <c r="AH19" s="1316"/>
      <c r="AI19" s="1488"/>
      <c r="AJ19" s="1335"/>
    </row>
    <row r="20" spans="2:37" ht="15.75" thickBot="1">
      <c r="B20" s="1362"/>
      <c r="C20" s="1332"/>
      <c r="D20" s="69"/>
      <c r="E20" s="69"/>
      <c r="F20" s="70"/>
      <c r="G20" s="50"/>
      <c r="H20" s="1527"/>
      <c r="I20" s="1529"/>
      <c r="J20" s="1497"/>
      <c r="K20" s="1343"/>
      <c r="L20" s="1353"/>
      <c r="M20" s="1345"/>
      <c r="N20" s="1355"/>
      <c r="O20" s="72"/>
      <c r="P20" s="57"/>
      <c r="Q20" s="57"/>
      <c r="R20" s="57"/>
      <c r="S20" s="57"/>
      <c r="T20" s="57"/>
      <c r="U20" s="57"/>
      <c r="V20" s="57"/>
      <c r="W20" s="57"/>
      <c r="X20" s="57"/>
      <c r="Y20" s="57"/>
      <c r="Z20" s="57"/>
      <c r="AA20" s="57"/>
      <c r="AB20" s="57"/>
      <c r="AC20" s="57"/>
      <c r="AD20" s="57"/>
      <c r="AE20" s="1315"/>
      <c r="AF20" s="1315"/>
      <c r="AG20" s="73"/>
      <c r="AH20" s="1317"/>
      <c r="AI20" s="1489"/>
      <c r="AJ20" s="1336"/>
      <c r="AK20" s="74"/>
    </row>
    <row r="21" spans="2:37" ht="4.5" customHeight="1" thickBot="1">
      <c r="B21" s="1320"/>
      <c r="C21" s="1321"/>
      <c r="D21" s="1321"/>
      <c r="E21" s="1321"/>
      <c r="F21" s="1321"/>
      <c r="G21" s="1321"/>
      <c r="H21" s="1321"/>
      <c r="I21" s="1321"/>
      <c r="J21" s="1321"/>
      <c r="K21" s="1321"/>
      <c r="L21" s="1321"/>
      <c r="M21" s="1321"/>
      <c r="N21" s="1321"/>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2"/>
      <c r="AK21" s="74"/>
    </row>
    <row r="22" spans="2:37" ht="48.75" customHeight="1" thickBot="1">
      <c r="B22" s="18" t="s">
        <v>461</v>
      </c>
      <c r="C22" s="19" t="s">
        <v>55</v>
      </c>
      <c r="D22" s="19" t="s">
        <v>462</v>
      </c>
      <c r="E22" s="19" t="s">
        <v>54</v>
      </c>
      <c r="F22" s="20" t="s">
        <v>475</v>
      </c>
      <c r="G22" s="20" t="s">
        <v>476</v>
      </c>
      <c r="H22" s="102" t="s">
        <v>465</v>
      </c>
      <c r="I22" s="104" t="s">
        <v>56</v>
      </c>
      <c r="J22" s="21"/>
      <c r="K22" s="75"/>
      <c r="L22" s="59"/>
      <c r="M22" s="60"/>
      <c r="N22" s="61"/>
      <c r="O22" s="22">
        <f>SUM(O23:O26)</f>
        <v>0</v>
      </c>
      <c r="P22" s="23">
        <f>SUM(P23:P26)</f>
        <v>0</v>
      </c>
      <c r="Q22" s="24">
        <f>SUM(Q23:Q26)</f>
        <v>3000</v>
      </c>
      <c r="R22" s="23">
        <f>SUM(R23:R26)</f>
        <v>0</v>
      </c>
      <c r="S22" s="24"/>
      <c r="T22" s="23"/>
      <c r="U22" s="24"/>
      <c r="V22" s="23"/>
      <c r="W22" s="24"/>
      <c r="X22" s="23"/>
      <c r="Y22" s="24"/>
      <c r="Z22" s="23"/>
      <c r="AA22" s="24"/>
      <c r="AB22" s="23"/>
      <c r="AC22" s="24"/>
      <c r="AD22" s="23"/>
      <c r="AE22" s="76">
        <f>AE23</f>
        <v>0</v>
      </c>
      <c r="AF22" s="23">
        <f>AF23</f>
        <v>0</v>
      </c>
      <c r="AG22" s="26">
        <f>SUM(AG23:AG26)</f>
        <v>0</v>
      </c>
      <c r="AH22" s="27"/>
      <c r="AI22" s="27"/>
      <c r="AJ22" s="28"/>
      <c r="AK22" s="74"/>
    </row>
    <row r="23" spans="2:37" ht="21" customHeight="1">
      <c r="B23" s="1323" t="s">
        <v>1109</v>
      </c>
      <c r="C23" s="1331" t="s">
        <v>1110</v>
      </c>
      <c r="D23" s="29"/>
      <c r="E23" s="29"/>
      <c r="F23" s="77"/>
      <c r="G23" s="78"/>
      <c r="H23" s="1526" t="s">
        <v>1117</v>
      </c>
      <c r="I23" s="1528" t="s">
        <v>1118</v>
      </c>
      <c r="J23" s="1501"/>
      <c r="K23" s="1346">
        <v>100</v>
      </c>
      <c r="L23" s="1346">
        <v>100</v>
      </c>
      <c r="M23" s="1346"/>
      <c r="N23" s="1356"/>
      <c r="O23" s="81"/>
      <c r="P23" s="82"/>
      <c r="Q23" s="83"/>
      <c r="R23" s="82"/>
      <c r="S23" s="82"/>
      <c r="T23" s="82"/>
      <c r="U23" s="82"/>
      <c r="V23" s="82"/>
      <c r="W23" s="82"/>
      <c r="X23" s="82"/>
      <c r="Y23" s="82"/>
      <c r="Z23" s="82"/>
      <c r="AA23" s="82"/>
      <c r="AB23" s="82"/>
      <c r="AC23" s="38"/>
      <c r="AD23" s="38"/>
      <c r="AE23" s="1314"/>
      <c r="AF23" s="1314"/>
      <c r="AG23" s="66"/>
      <c r="AH23" s="1488"/>
      <c r="AI23" s="1488"/>
      <c r="AJ23" s="1335"/>
      <c r="AK23" s="74"/>
    </row>
    <row r="24" spans="2:37" ht="21" customHeight="1">
      <c r="B24" s="1337"/>
      <c r="C24" s="1349"/>
      <c r="D24" s="40"/>
      <c r="E24" s="40"/>
      <c r="F24" s="84"/>
      <c r="G24" s="31"/>
      <c r="H24" s="1526"/>
      <c r="I24" s="1528"/>
      <c r="J24" s="1496"/>
      <c r="K24" s="1347"/>
      <c r="L24" s="1352"/>
      <c r="M24" s="1347"/>
      <c r="N24" s="1357"/>
      <c r="O24" s="85"/>
      <c r="P24" s="86"/>
      <c r="Q24" s="87">
        <v>3000</v>
      </c>
      <c r="R24" s="86"/>
      <c r="S24" s="86"/>
      <c r="T24" s="86"/>
      <c r="U24" s="86"/>
      <c r="V24" s="86"/>
      <c r="W24" s="86"/>
      <c r="X24" s="86"/>
      <c r="Y24" s="86"/>
      <c r="Z24" s="86"/>
      <c r="AA24" s="86"/>
      <c r="AB24" s="86"/>
      <c r="AC24" s="38"/>
      <c r="AD24" s="38"/>
      <c r="AE24" s="1342"/>
      <c r="AF24" s="1342"/>
      <c r="AG24" s="66"/>
      <c r="AH24" s="1488"/>
      <c r="AI24" s="1488"/>
      <c r="AJ24" s="1335"/>
      <c r="AK24" s="74"/>
    </row>
    <row r="25" spans="2:37" ht="21" customHeight="1">
      <c r="B25" s="1337"/>
      <c r="C25" s="1349"/>
      <c r="D25" s="62"/>
      <c r="E25" s="62"/>
      <c r="F25" s="63"/>
      <c r="G25" s="860"/>
      <c r="H25" s="1526"/>
      <c r="I25" s="1528"/>
      <c r="J25" s="1496"/>
      <c r="K25" s="1347"/>
      <c r="L25" s="1352"/>
      <c r="M25" s="1347"/>
      <c r="N25" s="1357"/>
      <c r="O25" s="85"/>
      <c r="P25" s="86"/>
      <c r="Q25" s="87"/>
      <c r="R25" s="86"/>
      <c r="S25" s="86"/>
      <c r="T25" s="86"/>
      <c r="U25" s="86"/>
      <c r="V25" s="86"/>
      <c r="W25" s="86"/>
      <c r="X25" s="86"/>
      <c r="Y25" s="86"/>
      <c r="Z25" s="86"/>
      <c r="AA25" s="86"/>
      <c r="AB25" s="86"/>
      <c r="AC25" s="86"/>
      <c r="AD25" s="86"/>
      <c r="AE25" s="1454"/>
      <c r="AF25" s="1454"/>
      <c r="AG25" s="861"/>
      <c r="AH25" s="1525"/>
      <c r="AI25" s="1525"/>
      <c r="AJ25" s="1434"/>
      <c r="AK25" s="74"/>
    </row>
    <row r="26" spans="2:36" ht="21" customHeight="1" thickBot="1">
      <c r="B26" s="1324"/>
      <c r="C26" s="1332"/>
      <c r="D26" s="48"/>
      <c r="E26" s="48"/>
      <c r="F26" s="88"/>
      <c r="G26" s="50"/>
      <c r="H26" s="1527"/>
      <c r="I26" s="1529"/>
      <c r="J26" s="1497"/>
      <c r="K26" s="1348"/>
      <c r="L26" s="1353"/>
      <c r="M26" s="1348"/>
      <c r="N26" s="1358"/>
      <c r="O26" s="72"/>
      <c r="P26" s="57"/>
      <c r="Q26" s="54"/>
      <c r="R26" s="57"/>
      <c r="S26" s="57"/>
      <c r="T26" s="57"/>
      <c r="U26" s="57"/>
      <c r="V26" s="57"/>
      <c r="W26" s="57"/>
      <c r="X26" s="57"/>
      <c r="Y26" s="57"/>
      <c r="Z26" s="57"/>
      <c r="AA26" s="57"/>
      <c r="AB26" s="57"/>
      <c r="AC26" s="57"/>
      <c r="AD26" s="57"/>
      <c r="AE26" s="1343"/>
      <c r="AF26" s="1343"/>
      <c r="AG26" s="89"/>
      <c r="AH26" s="1489"/>
      <c r="AI26" s="1489"/>
      <c r="AJ26" s="1336"/>
    </row>
    <row r="27" ht="10.5" customHeight="1" thickBot="1">
      <c r="C27" s="859"/>
    </row>
    <row r="28" spans="2:36" ht="44.25" customHeight="1" thickBot="1">
      <c r="B28" s="18" t="s">
        <v>461</v>
      </c>
      <c r="C28" s="19" t="s">
        <v>55</v>
      </c>
      <c r="D28" s="19" t="s">
        <v>462</v>
      </c>
      <c r="E28" s="19" t="s">
        <v>474</v>
      </c>
      <c r="F28" s="20" t="s">
        <v>475</v>
      </c>
      <c r="G28" s="20" t="s">
        <v>476</v>
      </c>
      <c r="H28" s="102" t="s">
        <v>834</v>
      </c>
      <c r="I28" s="104" t="s">
        <v>56</v>
      </c>
      <c r="J28" s="105"/>
      <c r="K28" s="105"/>
      <c r="L28" s="105"/>
      <c r="M28" s="105"/>
      <c r="N28" s="106"/>
      <c r="O28" s="22">
        <f>SUM(O29:O32)</f>
        <v>0</v>
      </c>
      <c r="P28" s="23">
        <f>SUM(P29:P32)</f>
        <v>0</v>
      </c>
      <c r="Q28" s="24">
        <f>SUM(Q29:Q32)</f>
        <v>1000</v>
      </c>
      <c r="R28" s="23">
        <f>SUM(R29:R32)</f>
        <v>0</v>
      </c>
      <c r="S28" s="24"/>
      <c r="T28" s="23"/>
      <c r="U28" s="24"/>
      <c r="V28" s="23"/>
      <c r="W28" s="24"/>
      <c r="X28" s="23"/>
      <c r="Y28" s="24"/>
      <c r="Z28" s="23"/>
      <c r="AA28" s="24"/>
      <c r="AB28" s="23"/>
      <c r="AC28" s="24"/>
      <c r="AD28" s="23"/>
      <c r="AE28" s="25">
        <f>O28+Q28</f>
        <v>1000</v>
      </c>
      <c r="AF28" s="23">
        <f>AF29</f>
        <v>0</v>
      </c>
      <c r="AG28" s="26">
        <f>SUM(AG29:AG32)</f>
        <v>0</v>
      </c>
      <c r="AH28" s="27"/>
      <c r="AI28" s="27"/>
      <c r="AJ28" s="28"/>
    </row>
    <row r="29" spans="2:36" ht="17.25" customHeight="1">
      <c r="B29" s="1323" t="s">
        <v>1111</v>
      </c>
      <c r="C29" s="1331" t="s">
        <v>1112</v>
      </c>
      <c r="D29" s="29"/>
      <c r="E29" s="29"/>
      <c r="F29" s="30"/>
      <c r="G29" s="31"/>
      <c r="H29" s="1531" t="s">
        <v>1120</v>
      </c>
      <c r="I29" s="1496" t="s">
        <v>1121</v>
      </c>
      <c r="J29" s="1501"/>
      <c r="K29" s="1365">
        <v>1</v>
      </c>
      <c r="L29" s="1312"/>
      <c r="M29" s="1351"/>
      <c r="N29" s="1398"/>
      <c r="O29" s="33"/>
      <c r="P29" s="34"/>
      <c r="Q29" s="35"/>
      <c r="R29" s="36"/>
      <c r="S29" s="36"/>
      <c r="T29" s="36"/>
      <c r="U29" s="36"/>
      <c r="V29" s="36"/>
      <c r="W29" s="36"/>
      <c r="X29" s="36"/>
      <c r="Y29" s="36"/>
      <c r="Z29" s="36"/>
      <c r="AA29" s="36"/>
      <c r="AB29" s="36"/>
      <c r="AC29" s="37"/>
      <c r="AD29" s="37"/>
      <c r="AE29" s="1314"/>
      <c r="AF29" s="1314"/>
      <c r="AG29" s="39"/>
      <c r="AH29" s="1316"/>
      <c r="AI29" s="1316"/>
      <c r="AJ29" s="1318"/>
    </row>
    <row r="30" spans="2:36" ht="17.25" customHeight="1">
      <c r="B30" s="1337"/>
      <c r="C30" s="1349"/>
      <c r="D30" s="40"/>
      <c r="E30" s="40"/>
      <c r="F30" s="41"/>
      <c r="G30" s="31"/>
      <c r="H30" s="1519"/>
      <c r="I30" s="1496"/>
      <c r="J30" s="1496"/>
      <c r="K30" s="1365"/>
      <c r="L30" s="1351"/>
      <c r="M30" s="1351"/>
      <c r="N30" s="1398"/>
      <c r="O30" s="43"/>
      <c r="P30" s="34"/>
      <c r="Q30" s="44">
        <v>1000</v>
      </c>
      <c r="R30" s="37"/>
      <c r="S30" s="37"/>
      <c r="T30" s="37"/>
      <c r="U30" s="37"/>
      <c r="V30" s="37"/>
      <c r="W30" s="37"/>
      <c r="X30" s="37"/>
      <c r="Y30" s="37"/>
      <c r="Z30" s="37"/>
      <c r="AA30" s="37"/>
      <c r="AB30" s="37"/>
      <c r="AC30" s="37"/>
      <c r="AD30" s="37"/>
      <c r="AE30" s="1314"/>
      <c r="AF30" s="1314"/>
      <c r="AG30" s="39"/>
      <c r="AH30" s="1316"/>
      <c r="AI30" s="1316"/>
      <c r="AJ30" s="1318"/>
    </row>
    <row r="31" spans="2:36" ht="17.25" customHeight="1">
      <c r="B31" s="1337"/>
      <c r="C31" s="1349"/>
      <c r="D31" s="40"/>
      <c r="E31" s="40"/>
      <c r="F31" s="45"/>
      <c r="G31" s="31"/>
      <c r="H31" s="1519"/>
      <c r="I31" s="1496"/>
      <c r="J31" s="1496"/>
      <c r="K31" s="1365"/>
      <c r="L31" s="1351"/>
      <c r="M31" s="1351"/>
      <c r="N31" s="1398"/>
      <c r="O31" s="33"/>
      <c r="P31" s="34"/>
      <c r="Q31" s="46"/>
      <c r="R31" s="37"/>
      <c r="S31" s="37"/>
      <c r="T31" s="37"/>
      <c r="U31" s="37"/>
      <c r="V31" s="37"/>
      <c r="W31" s="37"/>
      <c r="X31" s="37"/>
      <c r="Y31" s="37"/>
      <c r="Z31" s="37"/>
      <c r="AA31" s="37"/>
      <c r="AB31" s="37"/>
      <c r="AC31" s="37"/>
      <c r="AD31" s="37"/>
      <c r="AE31" s="1314"/>
      <c r="AF31" s="1314"/>
      <c r="AG31" s="47"/>
      <c r="AH31" s="1316"/>
      <c r="AI31" s="1316"/>
      <c r="AJ31" s="1318"/>
    </row>
    <row r="32" spans="2:36" ht="17.25" customHeight="1" thickBot="1">
      <c r="B32" s="1324"/>
      <c r="C32" s="1332"/>
      <c r="D32" s="48"/>
      <c r="E32" s="48"/>
      <c r="F32" s="49"/>
      <c r="G32" s="50"/>
      <c r="H32" s="1520"/>
      <c r="I32" s="1497"/>
      <c r="J32" s="1497"/>
      <c r="K32" s="1330"/>
      <c r="L32" s="1313"/>
      <c r="M32" s="1313"/>
      <c r="N32" s="1334"/>
      <c r="O32" s="53"/>
      <c r="P32" s="54"/>
      <c r="Q32" s="55"/>
      <c r="R32" s="56"/>
      <c r="S32" s="56"/>
      <c r="T32" s="56"/>
      <c r="U32" s="56"/>
      <c r="V32" s="56"/>
      <c r="W32" s="56"/>
      <c r="X32" s="56"/>
      <c r="Y32" s="56"/>
      <c r="Z32" s="56"/>
      <c r="AA32" s="56"/>
      <c r="AB32" s="56"/>
      <c r="AC32" s="56"/>
      <c r="AD32" s="56"/>
      <c r="AE32" s="1315"/>
      <c r="AF32" s="1315"/>
      <c r="AG32" s="58"/>
      <c r="AH32" s="1317"/>
      <c r="AI32" s="1317"/>
      <c r="AJ32" s="1319"/>
    </row>
    <row r="33" spans="2:36" ht="4.5" customHeight="1" thickBot="1">
      <c r="B33" s="1320"/>
      <c r="C33" s="1321"/>
      <c r="D33" s="1321"/>
      <c r="E33" s="1321"/>
      <c r="F33" s="1321"/>
      <c r="G33" s="1321"/>
      <c r="H33" s="1321"/>
      <c r="I33" s="1321"/>
      <c r="J33" s="1321"/>
      <c r="K33" s="1321"/>
      <c r="L33" s="1321"/>
      <c r="M33" s="1321"/>
      <c r="N33" s="1321"/>
      <c r="O33" s="1321"/>
      <c r="P33" s="1321"/>
      <c r="Q33" s="1321"/>
      <c r="R33" s="1321"/>
      <c r="S33" s="1321"/>
      <c r="T33" s="1321"/>
      <c r="U33" s="1321"/>
      <c r="V33" s="1321"/>
      <c r="W33" s="1321"/>
      <c r="X33" s="1321"/>
      <c r="Y33" s="1321"/>
      <c r="Z33" s="1321"/>
      <c r="AA33" s="1321"/>
      <c r="AB33" s="1321"/>
      <c r="AC33" s="1321"/>
      <c r="AD33" s="1321"/>
      <c r="AE33" s="1321"/>
      <c r="AF33" s="1321"/>
      <c r="AG33" s="1321"/>
      <c r="AH33" s="1321"/>
      <c r="AI33" s="1321"/>
      <c r="AJ33" s="1322"/>
    </row>
    <row r="34" spans="2:36" ht="36" customHeight="1" thickBot="1">
      <c r="B34" s="18" t="s">
        <v>461</v>
      </c>
      <c r="C34" s="19" t="s">
        <v>55</v>
      </c>
      <c r="D34" s="19" t="s">
        <v>462</v>
      </c>
      <c r="E34" s="19" t="s">
        <v>54</v>
      </c>
      <c r="F34" s="20" t="s">
        <v>475</v>
      </c>
      <c r="G34" s="20" t="s">
        <v>476</v>
      </c>
      <c r="H34" s="102" t="s">
        <v>835</v>
      </c>
      <c r="I34" s="104" t="s">
        <v>56</v>
      </c>
      <c r="J34" s="21"/>
      <c r="K34" s="59"/>
      <c r="L34" s="59"/>
      <c r="M34" s="60"/>
      <c r="N34" s="61"/>
      <c r="O34" s="22">
        <f>SUM(O35:O38)</f>
        <v>0</v>
      </c>
      <c r="P34" s="23">
        <f>SUM(P35:P38)</f>
        <v>0</v>
      </c>
      <c r="Q34" s="24">
        <f>SUM(Q35:Q38)</f>
        <v>7933.587</v>
      </c>
      <c r="R34" s="23">
        <f>SUM(R35:R38)</f>
        <v>0</v>
      </c>
      <c r="S34" s="24"/>
      <c r="T34" s="23"/>
      <c r="U34" s="24"/>
      <c r="V34" s="23"/>
      <c r="W34" s="24"/>
      <c r="X34" s="23"/>
      <c r="Y34" s="24"/>
      <c r="Z34" s="23"/>
      <c r="AA34" s="24"/>
      <c r="AB34" s="23"/>
      <c r="AC34" s="24"/>
      <c r="AD34" s="23"/>
      <c r="AE34" s="24">
        <f>AE35</f>
        <v>0</v>
      </c>
      <c r="AF34" s="23">
        <f>AF35</f>
        <v>0</v>
      </c>
      <c r="AG34" s="26">
        <f>SUM(AG35:AG38)</f>
        <v>0</v>
      </c>
      <c r="AH34" s="27"/>
      <c r="AI34" s="27"/>
      <c r="AJ34" s="28"/>
    </row>
    <row r="35" spans="2:36" ht="15">
      <c r="B35" s="1361" t="s">
        <v>1113</v>
      </c>
      <c r="C35" s="1331" t="s">
        <v>1114</v>
      </c>
      <c r="D35" s="62"/>
      <c r="E35" s="62"/>
      <c r="F35" s="63"/>
      <c r="G35" s="31"/>
      <c r="H35" s="1526" t="s">
        <v>1122</v>
      </c>
      <c r="I35" s="1528" t="s">
        <v>1123</v>
      </c>
      <c r="J35" s="1517"/>
      <c r="K35" s="1453">
        <v>150</v>
      </c>
      <c r="L35" s="1444">
        <v>25</v>
      </c>
      <c r="M35" s="1344"/>
      <c r="N35" s="1354"/>
      <c r="O35" s="65"/>
      <c r="P35" s="38"/>
      <c r="Q35" s="38"/>
      <c r="R35" s="38"/>
      <c r="S35" s="38"/>
      <c r="T35" s="38"/>
      <c r="U35" s="38"/>
      <c r="V35" s="38"/>
      <c r="W35" s="38"/>
      <c r="X35" s="38"/>
      <c r="Y35" s="38"/>
      <c r="Z35" s="38"/>
      <c r="AA35" s="38"/>
      <c r="AB35" s="38"/>
      <c r="AC35" s="38"/>
      <c r="AD35" s="38"/>
      <c r="AE35" s="1314"/>
      <c r="AF35" s="1314"/>
      <c r="AG35" s="66"/>
      <c r="AH35" s="1316"/>
      <c r="AI35" s="1488"/>
      <c r="AJ35" s="1335"/>
    </row>
    <row r="36" spans="2:36" ht="25.5">
      <c r="B36" s="1361"/>
      <c r="C36" s="1349"/>
      <c r="D36" s="62"/>
      <c r="E36" s="62"/>
      <c r="F36" s="63"/>
      <c r="G36" s="31"/>
      <c r="H36" s="1526"/>
      <c r="I36" s="1528"/>
      <c r="J36" s="1496"/>
      <c r="K36" s="1342"/>
      <c r="L36" s="1352"/>
      <c r="M36" s="1344"/>
      <c r="N36" s="1354"/>
      <c r="O36" s="65"/>
      <c r="P36" s="38"/>
      <c r="Q36" s="38">
        <v>7933.587</v>
      </c>
      <c r="R36" s="38"/>
      <c r="S36" s="38"/>
      <c r="T36" s="38"/>
      <c r="U36" s="38"/>
      <c r="V36" s="38"/>
      <c r="W36" s="38"/>
      <c r="X36" s="38"/>
      <c r="Y36" s="38"/>
      <c r="Z36" s="38"/>
      <c r="AA36" s="38"/>
      <c r="AB36" s="38"/>
      <c r="AC36" s="38"/>
      <c r="AD36" s="38"/>
      <c r="AE36" s="1314"/>
      <c r="AF36" s="1314"/>
      <c r="AG36" s="66"/>
      <c r="AH36" s="1316"/>
      <c r="AI36" s="1488"/>
      <c r="AJ36" s="1335"/>
    </row>
    <row r="37" spans="2:36" ht="15">
      <c r="B37" s="1361"/>
      <c r="C37" s="1349"/>
      <c r="D37" s="62"/>
      <c r="E37" s="62"/>
      <c r="F37" s="67"/>
      <c r="G37" s="31"/>
      <c r="H37" s="1526"/>
      <c r="I37" s="1528"/>
      <c r="J37" s="1496"/>
      <c r="K37" s="1342"/>
      <c r="L37" s="1352"/>
      <c r="M37" s="1344"/>
      <c r="N37" s="1354"/>
      <c r="O37" s="65"/>
      <c r="P37" s="38"/>
      <c r="Q37" s="38"/>
      <c r="R37" s="38"/>
      <c r="S37" s="38"/>
      <c r="T37" s="38"/>
      <c r="U37" s="38"/>
      <c r="V37" s="38"/>
      <c r="W37" s="38"/>
      <c r="X37" s="38"/>
      <c r="Y37" s="38"/>
      <c r="Z37" s="38"/>
      <c r="AA37" s="38"/>
      <c r="AB37" s="38"/>
      <c r="AC37" s="38"/>
      <c r="AD37" s="38"/>
      <c r="AE37" s="1314"/>
      <c r="AF37" s="1314"/>
      <c r="AG37" s="68"/>
      <c r="AH37" s="1316"/>
      <c r="AI37" s="1488"/>
      <c r="AJ37" s="1335"/>
    </row>
    <row r="38" spans="2:37" ht="15.75" thickBot="1">
      <c r="B38" s="1362"/>
      <c r="C38" s="1332"/>
      <c r="D38" s="69"/>
      <c r="E38" s="69"/>
      <c r="F38" s="70"/>
      <c r="G38" s="50"/>
      <c r="H38" s="1527"/>
      <c r="I38" s="1529"/>
      <c r="J38" s="1497"/>
      <c r="K38" s="1343"/>
      <c r="L38" s="1353"/>
      <c r="M38" s="1345"/>
      <c r="N38" s="1355"/>
      <c r="O38" s="72"/>
      <c r="P38" s="57"/>
      <c r="Q38" s="57"/>
      <c r="R38" s="57"/>
      <c r="S38" s="57"/>
      <c r="T38" s="57"/>
      <c r="U38" s="57"/>
      <c r="V38" s="57"/>
      <c r="W38" s="57"/>
      <c r="X38" s="57"/>
      <c r="Y38" s="57"/>
      <c r="Z38" s="57"/>
      <c r="AA38" s="57"/>
      <c r="AB38" s="57"/>
      <c r="AC38" s="57"/>
      <c r="AD38" s="57"/>
      <c r="AE38" s="1315"/>
      <c r="AF38" s="1315"/>
      <c r="AG38" s="73"/>
      <c r="AH38" s="1317"/>
      <c r="AI38" s="1489"/>
      <c r="AJ38" s="1336"/>
      <c r="AK38" s="74"/>
    </row>
    <row r="39" spans="2:37" ht="4.5" customHeight="1" thickBot="1">
      <c r="B39" s="1320"/>
      <c r="C39" s="1321"/>
      <c r="D39" s="1321"/>
      <c r="E39" s="1321"/>
      <c r="F39" s="1321"/>
      <c r="G39" s="1321"/>
      <c r="H39" s="1321"/>
      <c r="I39" s="1321"/>
      <c r="J39" s="1321"/>
      <c r="K39" s="1321"/>
      <c r="L39" s="1321"/>
      <c r="M39" s="1321"/>
      <c r="N39" s="1321"/>
      <c r="O39" s="1321"/>
      <c r="P39" s="1321"/>
      <c r="Q39" s="1321"/>
      <c r="R39" s="1321"/>
      <c r="S39" s="1321"/>
      <c r="T39" s="1321"/>
      <c r="U39" s="1321"/>
      <c r="V39" s="1321"/>
      <c r="W39" s="1321"/>
      <c r="X39" s="1321"/>
      <c r="Y39" s="1321"/>
      <c r="Z39" s="1321"/>
      <c r="AA39" s="1321"/>
      <c r="AB39" s="1321"/>
      <c r="AC39" s="1321"/>
      <c r="AD39" s="1321"/>
      <c r="AE39" s="1321"/>
      <c r="AF39" s="1321"/>
      <c r="AG39" s="1321"/>
      <c r="AH39" s="1321"/>
      <c r="AI39" s="1321"/>
      <c r="AJ39" s="1322"/>
      <c r="AK39" s="74"/>
    </row>
  </sheetData>
  <sheetProtection/>
  <mergeCells count="106">
    <mergeCell ref="K35:K38"/>
    <mergeCell ref="L35:L38"/>
    <mergeCell ref="L29:L32"/>
    <mergeCell ref="B39:AJ39"/>
    <mergeCell ref="M35:M38"/>
    <mergeCell ref="N35:N38"/>
    <mergeCell ref="AE35:AE38"/>
    <mergeCell ref="AF35:AF38"/>
    <mergeCell ref="K29:K32"/>
    <mergeCell ref="M29:M32"/>
    <mergeCell ref="N29:N32"/>
    <mergeCell ref="AH35:AH38"/>
    <mergeCell ref="AI35:AI38"/>
    <mergeCell ref="AJ29:AJ32"/>
    <mergeCell ref="B33:AJ33"/>
    <mergeCell ref="B35:B38"/>
    <mergeCell ref="C35:C38"/>
    <mergeCell ref="H35:H38"/>
    <mergeCell ref="I35:I38"/>
    <mergeCell ref="J35:J38"/>
    <mergeCell ref="AE29:AE32"/>
    <mergeCell ref="AJ35:AJ38"/>
    <mergeCell ref="AI29:AI32"/>
    <mergeCell ref="AI23:AI26"/>
    <mergeCell ref="M23:M26"/>
    <mergeCell ref="AF29:AF32"/>
    <mergeCell ref="AH29:AH32"/>
    <mergeCell ref="B29:B32"/>
    <mergeCell ref="C29:C32"/>
    <mergeCell ref="H29:H32"/>
    <mergeCell ref="I29:I32"/>
    <mergeCell ref="J29:J32"/>
    <mergeCell ref="L23:L26"/>
    <mergeCell ref="AJ23:AJ26"/>
    <mergeCell ref="AI17:AI20"/>
    <mergeCell ref="AJ17:AJ20"/>
    <mergeCell ref="B21:AJ21"/>
    <mergeCell ref="B23:B26"/>
    <mergeCell ref="C23:C26"/>
    <mergeCell ref="H23:H26"/>
    <mergeCell ref="I23:I26"/>
    <mergeCell ref="J23:J26"/>
    <mergeCell ref="K23:K26"/>
    <mergeCell ref="L17:L20"/>
    <mergeCell ref="M17:M20"/>
    <mergeCell ref="N17:N20"/>
    <mergeCell ref="AE17:AE20"/>
    <mergeCell ref="AF17:AF20"/>
    <mergeCell ref="K17:K20"/>
    <mergeCell ref="N23:N26"/>
    <mergeCell ref="AE23:AE26"/>
    <mergeCell ref="AF23:AF26"/>
    <mergeCell ref="AH17:AH20"/>
    <mergeCell ref="AH11:AH14"/>
    <mergeCell ref="AI11:AI14"/>
    <mergeCell ref="N11:N14"/>
    <mergeCell ref="AE11:AE14"/>
    <mergeCell ref="AF11:AF14"/>
    <mergeCell ref="AH23:AH26"/>
    <mergeCell ref="AJ11:AJ14"/>
    <mergeCell ref="B15:AJ15"/>
    <mergeCell ref="B17:B20"/>
    <mergeCell ref="C17:C20"/>
    <mergeCell ref="H17:H20"/>
    <mergeCell ref="I17:I20"/>
    <mergeCell ref="J17:J20"/>
    <mergeCell ref="K11:K14"/>
    <mergeCell ref="L11:L14"/>
    <mergeCell ref="M11:M14"/>
    <mergeCell ref="AH6:AH7"/>
    <mergeCell ref="AI6:AI7"/>
    <mergeCell ref="AJ6:AJ7"/>
    <mergeCell ref="C8:H8"/>
    <mergeCell ref="B9:AJ9"/>
    <mergeCell ref="B11:B14"/>
    <mergeCell ref="C11:C14"/>
    <mergeCell ref="H11:H14"/>
    <mergeCell ref="I11:I14"/>
    <mergeCell ref="J11:J14"/>
    <mergeCell ref="W6:X6"/>
    <mergeCell ref="Y6:Z6"/>
    <mergeCell ref="AA6:AB6"/>
    <mergeCell ref="AC6:AD6"/>
    <mergeCell ref="AE6:AF6"/>
    <mergeCell ref="AG6:AG7"/>
    <mergeCell ref="M6:M7"/>
    <mergeCell ref="N6:N7"/>
    <mergeCell ref="O6:P6"/>
    <mergeCell ref="Q6:R6"/>
    <mergeCell ref="S6:T6"/>
    <mergeCell ref="U6:V6"/>
    <mergeCell ref="B6:B7"/>
    <mergeCell ref="C6:H7"/>
    <mergeCell ref="I6:I7"/>
    <mergeCell ref="J6:J7"/>
    <mergeCell ref="K6:K7"/>
    <mergeCell ref="L6:L7"/>
    <mergeCell ref="B2:AJ2"/>
    <mergeCell ref="B3:AJ3"/>
    <mergeCell ref="B4:H4"/>
    <mergeCell ref="I4:T4"/>
    <mergeCell ref="U4:AJ4"/>
    <mergeCell ref="B5:D5"/>
    <mergeCell ref="F5:N5"/>
    <mergeCell ref="O5:AF5"/>
    <mergeCell ref="AG5:AJ5"/>
  </mergeCells>
  <printOptions/>
  <pageMargins left="0.7" right="0.7" top="0.75" bottom="0.75" header="0.3" footer="0.3"/>
  <pageSetup horizontalDpi="600" verticalDpi="600" orientation="portrait" paperSize="9" r:id="rId3"/>
  <legacyDrawing r:id="rId2"/>
</worksheet>
</file>

<file path=xl/worksheets/sheet19.xml><?xml version="1.0" encoding="utf-8"?>
<worksheet xmlns="http://schemas.openxmlformats.org/spreadsheetml/2006/main" xmlns:r="http://schemas.openxmlformats.org/officeDocument/2006/relationships">
  <sheetPr>
    <tabColor rgb="FFFF0000"/>
  </sheetPr>
  <dimension ref="B1:AJ27"/>
  <sheetViews>
    <sheetView zoomScale="75" zoomScaleNormal="75" zoomScalePageLayoutView="0" workbookViewId="0" topLeftCell="B18">
      <selection activeCell="Q32" sqref="Q32"/>
    </sheetView>
  </sheetViews>
  <sheetFormatPr defaultColWidth="11.421875" defaultRowHeight="15"/>
  <cols>
    <col min="1" max="1" width="4.57421875" style="942" customWidth="1"/>
    <col min="2" max="2" width="22.7109375" style="90" customWidth="1"/>
    <col min="3" max="3" width="18.140625" style="90" customWidth="1"/>
    <col min="4" max="4" width="27.7109375" style="942" customWidth="1"/>
    <col min="5" max="5" width="10.00390625" style="942" customWidth="1"/>
    <col min="6" max="7" width="11.421875" style="942" customWidth="1"/>
    <col min="8" max="8" width="19.28125" style="943" customWidth="1"/>
    <col min="9" max="9" width="15.7109375" style="943" customWidth="1"/>
    <col min="10" max="10" width="4.8515625" style="943" customWidth="1"/>
    <col min="11" max="12" width="5.7109375" style="942" customWidth="1"/>
    <col min="13" max="13" width="6.57421875" style="942" customWidth="1"/>
    <col min="14" max="14" width="6.140625" style="942" customWidth="1"/>
    <col min="15" max="19" width="5.00390625" style="942" customWidth="1"/>
    <col min="20" max="20" width="6.140625" style="942" customWidth="1"/>
    <col min="21" max="32" width="5.00390625" style="942" customWidth="1"/>
    <col min="33" max="33" width="5.140625" style="90" customWidth="1"/>
    <col min="34" max="34" width="5.421875" style="942" customWidth="1"/>
    <col min="35" max="35" width="4.8515625" style="942" customWidth="1"/>
    <col min="36" max="36" width="7.140625" style="942" customWidth="1"/>
    <col min="37" max="16384" width="11.421875" style="942"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49.5" customHeight="1">
      <c r="B4" s="1380" t="s">
        <v>988</v>
      </c>
      <c r="C4" s="1381"/>
      <c r="D4" s="1381"/>
      <c r="E4" s="1381"/>
      <c r="F4" s="1381"/>
      <c r="G4" s="1381"/>
      <c r="H4" s="1382"/>
      <c r="I4" s="1385" t="s">
        <v>1050</v>
      </c>
      <c r="J4" s="1386"/>
      <c r="K4" s="1386"/>
      <c r="L4" s="1386"/>
      <c r="M4" s="1386"/>
      <c r="N4" s="1386"/>
      <c r="O4" s="1386"/>
      <c r="P4" s="1386"/>
      <c r="Q4" s="1386"/>
      <c r="R4" s="1386"/>
      <c r="S4" s="1386"/>
      <c r="T4" s="1387"/>
      <c r="U4" s="1385" t="s">
        <v>1049</v>
      </c>
      <c r="V4" s="1388"/>
      <c r="W4" s="1388"/>
      <c r="X4" s="1388"/>
      <c r="Y4" s="1388"/>
      <c r="Z4" s="1388"/>
      <c r="AA4" s="1388"/>
      <c r="AB4" s="1388"/>
      <c r="AC4" s="1388"/>
      <c r="AD4" s="1388"/>
      <c r="AE4" s="1388"/>
      <c r="AF4" s="1388"/>
      <c r="AG4" s="1388"/>
      <c r="AH4" s="1388"/>
      <c r="AI4" s="1388"/>
      <c r="AJ4" s="1389"/>
    </row>
    <row r="5" spans="2:36" ht="39" customHeight="1" thickBot="1">
      <c r="B5" s="1413" t="s">
        <v>1048</v>
      </c>
      <c r="C5" s="1414"/>
      <c r="D5" s="1415"/>
      <c r="E5" s="5"/>
      <c r="F5" s="1416" t="s">
        <v>1047</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32.25"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76.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78" customHeight="1" thickBot="1">
      <c r="B8" s="8" t="s">
        <v>976</v>
      </c>
      <c r="C8" s="1401" t="str">
        <f>+'[1]SICEP'!L180</f>
        <v>FORMULACIÓN  1 PLAN TURÍSTICO</v>
      </c>
      <c r="D8" s="1402"/>
      <c r="E8" s="1402"/>
      <c r="F8" s="1402"/>
      <c r="G8" s="1402"/>
      <c r="H8" s="1402"/>
      <c r="I8" s="100" t="str">
        <f>+'[1]SICEP'!P180</f>
        <v> PLAN DE DESARROLLO TURISTICO</v>
      </c>
      <c r="J8" s="9" t="e">
        <f>+'[1]SICEP'!Q180</f>
        <v>#REF!</v>
      </c>
      <c r="K8" s="951">
        <f>+'[1]SICEP'!M180</f>
        <v>1</v>
      </c>
      <c r="L8" s="10">
        <v>0</v>
      </c>
      <c r="M8" s="11"/>
      <c r="N8" s="101"/>
      <c r="O8" s="12">
        <f aca="true" t="shared" si="0" ref="O8:AF8">+O10</f>
        <v>0</v>
      </c>
      <c r="P8" s="12">
        <f t="shared" si="0"/>
        <v>0</v>
      </c>
      <c r="Q8" s="12">
        <f t="shared" si="0"/>
        <v>50</v>
      </c>
      <c r="R8" s="12">
        <f t="shared" si="0"/>
        <v>0</v>
      </c>
      <c r="S8" s="12">
        <f t="shared" si="0"/>
        <v>0</v>
      </c>
      <c r="T8" s="12">
        <f t="shared" si="0"/>
        <v>0</v>
      </c>
      <c r="U8" s="12">
        <f t="shared" si="0"/>
        <v>0</v>
      </c>
      <c r="V8" s="12">
        <f t="shared" si="0"/>
        <v>0</v>
      </c>
      <c r="W8" s="12">
        <f t="shared" si="0"/>
        <v>0</v>
      </c>
      <c r="X8" s="12">
        <f t="shared" si="0"/>
        <v>0</v>
      </c>
      <c r="Y8" s="12">
        <f t="shared" si="0"/>
        <v>0</v>
      </c>
      <c r="Z8" s="12">
        <f t="shared" si="0"/>
        <v>0</v>
      </c>
      <c r="AA8" s="12">
        <f t="shared" si="0"/>
        <v>0</v>
      </c>
      <c r="AB8" s="12">
        <f t="shared" si="0"/>
        <v>0</v>
      </c>
      <c r="AC8" s="12">
        <f t="shared" si="0"/>
        <v>0</v>
      </c>
      <c r="AD8" s="12">
        <f t="shared" si="0"/>
        <v>0</v>
      </c>
      <c r="AE8" s="12">
        <f t="shared" si="0"/>
        <v>50</v>
      </c>
      <c r="AF8" s="12">
        <f t="shared" si="0"/>
        <v>0</v>
      </c>
      <c r="AG8" s="15"/>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105.75" customHeight="1">
      <c r="B10" s="18" t="s">
        <v>461</v>
      </c>
      <c r="C10" s="19" t="s">
        <v>55</v>
      </c>
      <c r="D10" s="19" t="s">
        <v>462</v>
      </c>
      <c r="E10" s="19" t="s">
        <v>474</v>
      </c>
      <c r="F10" s="19" t="s">
        <v>475</v>
      </c>
      <c r="G10" s="19" t="s">
        <v>476</v>
      </c>
      <c r="H10" s="102" t="s">
        <v>463</v>
      </c>
      <c r="I10" s="871" t="s">
        <v>56</v>
      </c>
      <c r="J10" s="60"/>
      <c r="K10" s="60"/>
      <c r="L10" s="60"/>
      <c r="M10" s="60"/>
      <c r="N10" s="61"/>
      <c r="O10" s="22">
        <f>SUM(O11:O13)</f>
        <v>0</v>
      </c>
      <c r="P10" s="23">
        <f>SUM(P11:P13)</f>
        <v>0</v>
      </c>
      <c r="Q10" s="24">
        <f>SUM(Q11:Q13)</f>
        <v>50</v>
      </c>
      <c r="R10" s="23">
        <f>SUM(R11:R13)</f>
        <v>0</v>
      </c>
      <c r="S10" s="24"/>
      <c r="T10" s="23"/>
      <c r="U10" s="24"/>
      <c r="V10" s="23"/>
      <c r="W10" s="24"/>
      <c r="X10" s="23"/>
      <c r="Y10" s="24"/>
      <c r="Z10" s="23"/>
      <c r="AA10" s="24"/>
      <c r="AB10" s="23"/>
      <c r="AC10" s="24"/>
      <c r="AD10" s="23"/>
      <c r="AE10" s="25">
        <f>O10+Q10</f>
        <v>50</v>
      </c>
      <c r="AF10" s="23">
        <f>AF11</f>
        <v>0</v>
      </c>
      <c r="AG10" s="26">
        <f>SUM(AG11:AG13)</f>
        <v>0</v>
      </c>
      <c r="AH10" s="909"/>
      <c r="AI10" s="909"/>
      <c r="AJ10" s="28"/>
    </row>
    <row r="11" spans="2:36" ht="36.75" customHeight="1">
      <c r="B11" s="1557" t="str">
        <f>+'[1]SICEP'!C182</f>
        <v>IDENTIFICAR CONSERVAR Y
MEJORAR LAS ÁREAS DE
IMPORTANCIA AGRO
TURÍSTICA DEL MUNICIPIO
(PLAN DE DESARROLLO
TURÍSTICO)</v>
      </c>
      <c r="C11" s="1563"/>
      <c r="D11" s="931" t="s">
        <v>1046</v>
      </c>
      <c r="E11" s="913" t="s">
        <v>1045</v>
      </c>
      <c r="F11" s="41"/>
      <c r="G11" s="31"/>
      <c r="H11" s="1564" t="str">
        <f>+'[1]SICEP'!S182</f>
        <v>FORMULAR Y EJECUTAR 1 PLAN DE DESARROLLO TURÍSTICO  </v>
      </c>
      <c r="I11" s="1564" t="str">
        <f>+'[1]SICEP'!W182</f>
        <v>PLAN DE DESARROLLO TURÍSTICO</v>
      </c>
      <c r="J11" s="915"/>
      <c r="K11" s="1566">
        <f>+'[1]SICEP'!T182</f>
        <v>1</v>
      </c>
      <c r="L11" s="955"/>
      <c r="M11" s="1568"/>
      <c r="N11" s="1557"/>
      <c r="O11" s="921"/>
      <c r="P11" s="34"/>
      <c r="Q11" s="919">
        <v>50</v>
      </c>
      <c r="R11" s="37"/>
      <c r="S11" s="37"/>
      <c r="T11" s="37"/>
      <c r="U11" s="37"/>
      <c r="V11" s="37"/>
      <c r="W11" s="37"/>
      <c r="X11" s="37"/>
      <c r="Y11" s="37"/>
      <c r="Z11" s="37"/>
      <c r="AA11" s="37"/>
      <c r="AB11" s="37"/>
      <c r="AC11" s="37"/>
      <c r="AD11" s="37"/>
      <c r="AE11" s="1314"/>
      <c r="AF11" s="1314"/>
      <c r="AG11" s="39"/>
      <c r="AH11" s="1316"/>
      <c r="AI11" s="1316"/>
      <c r="AJ11" s="1568"/>
    </row>
    <row r="12" spans="2:36" ht="31.5" customHeight="1">
      <c r="B12" s="1557"/>
      <c r="C12" s="1349"/>
      <c r="D12" s="1003" t="s">
        <v>1044</v>
      </c>
      <c r="E12" s="913"/>
      <c r="F12" s="41"/>
      <c r="G12" s="31"/>
      <c r="H12" s="1564"/>
      <c r="I12" s="1564"/>
      <c r="J12" s="1570" t="e">
        <f>+'[1]SICEP'!X182</f>
        <v>#REF!</v>
      </c>
      <c r="K12" s="1566"/>
      <c r="L12" s="1571">
        <f>+'[1]SICEP'!Y182</f>
        <v>1</v>
      </c>
      <c r="M12" s="1568"/>
      <c r="N12" s="1557"/>
      <c r="O12" s="954"/>
      <c r="P12" s="34"/>
      <c r="Q12" s="921"/>
      <c r="R12" s="37"/>
      <c r="S12" s="37"/>
      <c r="T12" s="37"/>
      <c r="U12" s="37"/>
      <c r="V12" s="37"/>
      <c r="W12" s="37"/>
      <c r="X12" s="37"/>
      <c r="Y12" s="37"/>
      <c r="Z12" s="37"/>
      <c r="AA12" s="37"/>
      <c r="AB12" s="37"/>
      <c r="AC12" s="37"/>
      <c r="AD12" s="37"/>
      <c r="AE12" s="1314"/>
      <c r="AF12" s="1314"/>
      <c r="AG12" s="39"/>
      <c r="AH12" s="1316"/>
      <c r="AI12" s="1316"/>
      <c r="AJ12" s="1568"/>
    </row>
    <row r="13" spans="2:36" ht="32.25" customHeight="1" thickBot="1">
      <c r="B13" s="1562"/>
      <c r="C13" s="1332"/>
      <c r="D13" s="902" t="s">
        <v>1043</v>
      </c>
      <c r="E13" s="911"/>
      <c r="F13" s="49"/>
      <c r="G13" s="50"/>
      <c r="H13" s="1565"/>
      <c r="I13" s="1565"/>
      <c r="J13" s="1565"/>
      <c r="K13" s="1567"/>
      <c r="L13" s="1572"/>
      <c r="M13" s="1569"/>
      <c r="N13" s="1562"/>
      <c r="O13" s="1043"/>
      <c r="P13" s="54"/>
      <c r="Q13" s="917"/>
      <c r="R13" s="56"/>
      <c r="S13" s="56"/>
      <c r="T13" s="56"/>
      <c r="U13" s="56"/>
      <c r="V13" s="56"/>
      <c r="W13" s="56"/>
      <c r="X13" s="56"/>
      <c r="Y13" s="56"/>
      <c r="Z13" s="56"/>
      <c r="AA13" s="56"/>
      <c r="AB13" s="56"/>
      <c r="AC13" s="56"/>
      <c r="AD13" s="56"/>
      <c r="AE13" s="1315"/>
      <c r="AF13" s="1315"/>
      <c r="AG13" s="58"/>
      <c r="AH13" s="1317"/>
      <c r="AI13" s="1317"/>
      <c r="AJ13" s="1569"/>
    </row>
    <row r="14" ht="12" thickBot="1"/>
    <row r="15" spans="2:36" ht="105.75" customHeight="1">
      <c r="B15" s="18" t="s">
        <v>461</v>
      </c>
      <c r="C15" s="19" t="s">
        <v>55</v>
      </c>
      <c r="D15" s="19" t="s">
        <v>462</v>
      </c>
      <c r="E15" s="19" t="s">
        <v>474</v>
      </c>
      <c r="F15" s="19" t="s">
        <v>475</v>
      </c>
      <c r="G15" s="19" t="s">
        <v>476</v>
      </c>
      <c r="H15" s="102" t="s">
        <v>463</v>
      </c>
      <c r="I15" s="871" t="s">
        <v>56</v>
      </c>
      <c r="J15" s="60"/>
      <c r="K15" s="60"/>
      <c r="L15" s="60"/>
      <c r="M15" s="60"/>
      <c r="N15" s="61"/>
      <c r="O15" s="22">
        <f>SUM(O16:O20)</f>
        <v>0</v>
      </c>
      <c r="P15" s="23">
        <f>SUM(P16:P20)</f>
        <v>0</v>
      </c>
      <c r="Q15" s="24">
        <f>SUM(Q16:Q20)</f>
        <v>50</v>
      </c>
      <c r="R15" s="23">
        <f>SUM(R16:R20)</f>
        <v>0</v>
      </c>
      <c r="S15" s="24"/>
      <c r="T15" s="23"/>
      <c r="U15" s="24"/>
      <c r="V15" s="23"/>
      <c r="W15" s="24"/>
      <c r="X15" s="23"/>
      <c r="Y15" s="24"/>
      <c r="Z15" s="23"/>
      <c r="AA15" s="24"/>
      <c r="AB15" s="23"/>
      <c r="AC15" s="24"/>
      <c r="AD15" s="23"/>
      <c r="AE15" s="25">
        <f>O15+Q15</f>
        <v>50</v>
      </c>
      <c r="AF15" s="23">
        <f>AF16</f>
        <v>0</v>
      </c>
      <c r="AG15" s="26">
        <f>SUM(AG16:AG20)</f>
        <v>0</v>
      </c>
      <c r="AH15" s="909"/>
      <c r="AI15" s="909"/>
      <c r="AJ15" s="28"/>
    </row>
    <row r="16" spans="2:36" ht="36.75" customHeight="1">
      <c r="B16" s="1557" t="str">
        <f>+'[1]SICEP'!C183</f>
        <v>IMPULSAR PROMOCIONAR Y
BENEFICIAR EL TURISMO DE
LA REGIÓN , RESCATANDO EL
PATRIMONIO ECO TURÍSTICO Y
CULTURAL DEL MUNICIPIO Y LA
REGION.</v>
      </c>
      <c r="C16" s="1563"/>
      <c r="D16" s="987" t="s">
        <v>1042</v>
      </c>
      <c r="E16" s="913"/>
      <c r="F16" s="41"/>
      <c r="G16" s="31"/>
      <c r="H16" s="1564" t="str">
        <f>+'[1]SICEP'!S183</f>
        <v>FORTALECER 2 HITOS TURÍSTICOS MUNICIPALES A TRAVÉS DE 3 JORNADAS PUBLICITARIAS</v>
      </c>
      <c r="I16" s="1564" t="str">
        <f>+'[1]SICEP'!W183</f>
        <v>JORNADAS REALIZADAS</v>
      </c>
      <c r="J16" s="915"/>
      <c r="K16" s="1566">
        <f>+'[1]SICEP'!T183</f>
        <v>3</v>
      </c>
      <c r="L16" s="955"/>
      <c r="M16" s="1568"/>
      <c r="N16" s="1557"/>
      <c r="O16" s="921"/>
      <c r="P16" s="34"/>
      <c r="Q16" s="919"/>
      <c r="R16" s="37"/>
      <c r="S16" s="37"/>
      <c r="T16" s="37"/>
      <c r="U16" s="37"/>
      <c r="V16" s="37"/>
      <c r="W16" s="37"/>
      <c r="X16" s="37"/>
      <c r="Y16" s="37"/>
      <c r="Z16" s="37"/>
      <c r="AA16" s="37"/>
      <c r="AB16" s="37"/>
      <c r="AC16" s="37"/>
      <c r="AD16" s="37"/>
      <c r="AE16" s="1314"/>
      <c r="AF16" s="1314"/>
      <c r="AG16" s="39"/>
      <c r="AH16" s="1316"/>
      <c r="AI16" s="1316"/>
      <c r="AJ16" s="1568"/>
    </row>
    <row r="17" spans="2:36" ht="36.75" customHeight="1">
      <c r="B17" s="1557"/>
      <c r="C17" s="1349"/>
      <c r="D17" s="987" t="s">
        <v>1041</v>
      </c>
      <c r="E17" s="913"/>
      <c r="F17" s="41"/>
      <c r="G17" s="31"/>
      <c r="H17" s="1564"/>
      <c r="I17" s="1564"/>
      <c r="J17" s="915"/>
      <c r="K17" s="1566"/>
      <c r="L17" s="955"/>
      <c r="M17" s="1568"/>
      <c r="N17" s="1557"/>
      <c r="O17" s="921"/>
      <c r="P17" s="34"/>
      <c r="Q17" s="919">
        <v>50</v>
      </c>
      <c r="R17" s="37"/>
      <c r="S17" s="37"/>
      <c r="T17" s="37"/>
      <c r="U17" s="37"/>
      <c r="V17" s="37"/>
      <c r="W17" s="37"/>
      <c r="X17" s="37"/>
      <c r="Y17" s="37"/>
      <c r="Z17" s="37"/>
      <c r="AA17" s="37"/>
      <c r="AB17" s="37"/>
      <c r="AC17" s="37"/>
      <c r="AD17" s="37"/>
      <c r="AE17" s="1314"/>
      <c r="AF17" s="1314"/>
      <c r="AG17" s="39"/>
      <c r="AH17" s="1316"/>
      <c r="AI17" s="1316"/>
      <c r="AJ17" s="1568"/>
    </row>
    <row r="18" spans="2:36" ht="36.75" customHeight="1">
      <c r="B18" s="1557"/>
      <c r="C18" s="1349"/>
      <c r="D18" s="986" t="s">
        <v>1040</v>
      </c>
      <c r="E18" s="913"/>
      <c r="F18" s="41"/>
      <c r="G18" s="31"/>
      <c r="H18" s="1564"/>
      <c r="I18" s="1564"/>
      <c r="J18" s="915" t="e">
        <f>+'[1]SICEP'!X183</f>
        <v>#REF!</v>
      </c>
      <c r="K18" s="1566"/>
      <c r="L18" s="955">
        <f>+'[1]SICEP'!Y183</f>
        <v>3</v>
      </c>
      <c r="M18" s="1568"/>
      <c r="N18" s="1557"/>
      <c r="O18" s="921"/>
      <c r="P18" s="34"/>
      <c r="Q18" s="919"/>
      <c r="R18" s="37"/>
      <c r="S18" s="37"/>
      <c r="T18" s="37"/>
      <c r="U18" s="37"/>
      <c r="V18" s="37"/>
      <c r="W18" s="37"/>
      <c r="X18" s="37"/>
      <c r="Y18" s="37"/>
      <c r="Z18" s="37"/>
      <c r="AA18" s="37"/>
      <c r="AB18" s="37"/>
      <c r="AC18" s="37"/>
      <c r="AD18" s="37"/>
      <c r="AE18" s="1314"/>
      <c r="AF18" s="1314"/>
      <c r="AG18" s="39"/>
      <c r="AH18" s="1316"/>
      <c r="AI18" s="1316"/>
      <c r="AJ18" s="1568"/>
    </row>
    <row r="19" spans="2:36" ht="36.75" customHeight="1">
      <c r="B19" s="1557"/>
      <c r="C19" s="1349"/>
      <c r="D19" s="986" t="s">
        <v>1039</v>
      </c>
      <c r="E19" s="913"/>
      <c r="F19" s="41"/>
      <c r="G19" s="31"/>
      <c r="H19" s="1564"/>
      <c r="I19" s="1564"/>
      <c r="J19" s="915"/>
      <c r="K19" s="1566"/>
      <c r="L19" s="955"/>
      <c r="M19" s="1568"/>
      <c r="N19" s="1557"/>
      <c r="O19" s="921"/>
      <c r="P19" s="34"/>
      <c r="Q19" s="919"/>
      <c r="R19" s="37"/>
      <c r="S19" s="37"/>
      <c r="T19" s="37"/>
      <c r="U19" s="37"/>
      <c r="V19" s="37"/>
      <c r="W19" s="37"/>
      <c r="X19" s="37"/>
      <c r="Y19" s="37"/>
      <c r="Z19" s="37"/>
      <c r="AA19" s="37"/>
      <c r="AB19" s="37"/>
      <c r="AC19" s="37"/>
      <c r="AD19" s="37"/>
      <c r="AE19" s="1314"/>
      <c r="AF19" s="1314"/>
      <c r="AG19" s="39"/>
      <c r="AH19" s="1316"/>
      <c r="AI19" s="1316"/>
      <c r="AJ19" s="1568"/>
    </row>
    <row r="20" spans="2:36" ht="31.5" customHeight="1">
      <c r="B20" s="1557"/>
      <c r="C20" s="1560"/>
      <c r="D20" s="986" t="s">
        <v>1038</v>
      </c>
      <c r="E20" s="913"/>
      <c r="F20" s="41"/>
      <c r="G20" s="31"/>
      <c r="H20" s="1564"/>
      <c r="I20" s="1564"/>
      <c r="J20" s="915"/>
      <c r="K20" s="1566"/>
      <c r="L20" s="955"/>
      <c r="M20" s="1568"/>
      <c r="N20" s="1557"/>
      <c r="O20" s="954"/>
      <c r="P20" s="34"/>
      <c r="Q20" s="921"/>
      <c r="R20" s="37"/>
      <c r="S20" s="37"/>
      <c r="T20" s="37"/>
      <c r="U20" s="37"/>
      <c r="V20" s="37"/>
      <c r="W20" s="37"/>
      <c r="X20" s="37"/>
      <c r="Y20" s="37"/>
      <c r="Z20" s="37"/>
      <c r="AA20" s="37"/>
      <c r="AB20" s="37"/>
      <c r="AC20" s="37"/>
      <c r="AD20" s="37"/>
      <c r="AE20" s="1314"/>
      <c r="AF20" s="1314"/>
      <c r="AG20" s="39"/>
      <c r="AH20" s="1316"/>
      <c r="AI20" s="1316"/>
      <c r="AJ20" s="1568"/>
    </row>
    <row r="21" ht="12" thickBot="1"/>
    <row r="22" spans="2:36" ht="105.75" customHeight="1">
      <c r="B22" s="18" t="s">
        <v>461</v>
      </c>
      <c r="C22" s="19" t="s">
        <v>55</v>
      </c>
      <c r="D22" s="19" t="s">
        <v>462</v>
      </c>
      <c r="E22" s="19" t="s">
        <v>474</v>
      </c>
      <c r="F22" s="19" t="s">
        <v>475</v>
      </c>
      <c r="G22" s="19" t="s">
        <v>476</v>
      </c>
      <c r="H22" s="102" t="s">
        <v>463</v>
      </c>
      <c r="I22" s="871" t="s">
        <v>56</v>
      </c>
      <c r="J22" s="60"/>
      <c r="K22" s="60"/>
      <c r="L22" s="60"/>
      <c r="M22" s="60"/>
      <c r="N22" s="61"/>
      <c r="O22" s="22">
        <f>SUM(O23:O27)</f>
        <v>0</v>
      </c>
      <c r="P22" s="23">
        <f>SUM(P23:P27)</f>
        <v>0</v>
      </c>
      <c r="Q22" s="24">
        <f>SUM(Q23:Q27)</f>
        <v>100</v>
      </c>
      <c r="R22" s="23">
        <f>SUM(R23:R27)</f>
        <v>0</v>
      </c>
      <c r="S22" s="24"/>
      <c r="T22" s="23"/>
      <c r="U22" s="24"/>
      <c r="V22" s="23"/>
      <c r="W22" s="24"/>
      <c r="X22" s="23"/>
      <c r="Y22" s="24"/>
      <c r="Z22" s="23"/>
      <c r="AA22" s="24"/>
      <c r="AB22" s="23"/>
      <c r="AC22" s="24"/>
      <c r="AD22" s="23"/>
      <c r="AE22" s="25">
        <f>O22+Q22</f>
        <v>100</v>
      </c>
      <c r="AF22" s="23">
        <f>AF23</f>
        <v>0</v>
      </c>
      <c r="AG22" s="26">
        <f>SUM(AG23:AG27)</f>
        <v>0</v>
      </c>
      <c r="AH22" s="909"/>
      <c r="AI22" s="909"/>
      <c r="AJ22" s="28"/>
    </row>
    <row r="23" spans="2:36" ht="36.75" customHeight="1">
      <c r="B23" s="1557" t="str">
        <f>+'[1]SICEP'!C184</f>
        <v>DISEÑAR Y CONSTRUIR
INFRAESTRUCTURAS
COMPATIBLES CON LAS ÁREAS
DE IMPORTANCIA AGRO
TURÍSTICA PARA FOMENTAR EL
DESARROLLO DE ESTA
INDUSTRIA</v>
      </c>
      <c r="C23" s="1563"/>
      <c r="D23" s="940" t="s">
        <v>1037</v>
      </c>
      <c r="E23" s="913"/>
      <c r="F23" s="41"/>
      <c r="G23" s="31"/>
      <c r="H23" s="1564" t="str">
        <f>+'[1]SICEP'!S184</f>
        <v>CREAR 1 INFRAESTRUCTURA </v>
      </c>
      <c r="I23" s="1564" t="str">
        <f>+'[1]SICEP'!W184</f>
        <v>NO. DE INFRAESTRUCTURAS INTERVENIDAS Y/O CONSTRUIDAS</v>
      </c>
      <c r="J23" s="915"/>
      <c r="K23" s="1566">
        <f>+'[1]SICEP'!T184</f>
        <v>1</v>
      </c>
      <c r="L23" s="955"/>
      <c r="M23" s="1568"/>
      <c r="N23" s="1557"/>
      <c r="O23" s="921"/>
      <c r="P23" s="34"/>
      <c r="Q23" s="919"/>
      <c r="R23" s="37"/>
      <c r="S23" s="37"/>
      <c r="T23" s="37"/>
      <c r="U23" s="37"/>
      <c r="V23" s="37"/>
      <c r="W23" s="37"/>
      <c r="X23" s="37"/>
      <c r="Y23" s="37"/>
      <c r="Z23" s="37"/>
      <c r="AA23" s="37"/>
      <c r="AB23" s="37"/>
      <c r="AC23" s="37"/>
      <c r="AD23" s="37"/>
      <c r="AE23" s="1314"/>
      <c r="AF23" s="1314"/>
      <c r="AG23" s="39"/>
      <c r="AH23" s="1316"/>
      <c r="AI23" s="1316"/>
      <c r="AJ23" s="1568"/>
    </row>
    <row r="24" spans="2:36" ht="36.75" customHeight="1">
      <c r="B24" s="1557"/>
      <c r="C24" s="1349"/>
      <c r="D24" s="986" t="s">
        <v>1036</v>
      </c>
      <c r="E24" s="913"/>
      <c r="F24" s="41"/>
      <c r="G24" s="31"/>
      <c r="H24" s="1564"/>
      <c r="I24" s="1564"/>
      <c r="J24" s="915"/>
      <c r="K24" s="1566"/>
      <c r="L24" s="955"/>
      <c r="M24" s="1568"/>
      <c r="N24" s="1557"/>
      <c r="O24" s="921"/>
      <c r="P24" s="34"/>
      <c r="Q24" s="919">
        <v>100</v>
      </c>
      <c r="R24" s="37"/>
      <c r="S24" s="37"/>
      <c r="T24" s="37"/>
      <c r="U24" s="37"/>
      <c r="V24" s="37"/>
      <c r="W24" s="37"/>
      <c r="X24" s="37"/>
      <c r="Y24" s="37"/>
      <c r="Z24" s="37"/>
      <c r="AA24" s="37"/>
      <c r="AB24" s="37"/>
      <c r="AC24" s="37"/>
      <c r="AD24" s="37"/>
      <c r="AE24" s="1314"/>
      <c r="AF24" s="1314"/>
      <c r="AG24" s="39"/>
      <c r="AH24" s="1316"/>
      <c r="AI24" s="1316"/>
      <c r="AJ24" s="1568"/>
    </row>
    <row r="25" spans="2:36" ht="36.75" customHeight="1">
      <c r="B25" s="1557"/>
      <c r="C25" s="1349"/>
      <c r="D25" s="906" t="s">
        <v>1035</v>
      </c>
      <c r="E25" s="913"/>
      <c r="F25" s="41"/>
      <c r="G25" s="31"/>
      <c r="H25" s="1564"/>
      <c r="I25" s="1564"/>
      <c r="J25" s="915" t="e">
        <f>+'[1]SICEP'!X184</f>
        <v>#REF!</v>
      </c>
      <c r="K25" s="1566"/>
      <c r="L25" s="955"/>
      <c r="M25" s="1568"/>
      <c r="N25" s="1557"/>
      <c r="O25" s="921"/>
      <c r="P25" s="34"/>
      <c r="Q25" s="919"/>
      <c r="R25" s="37"/>
      <c r="S25" s="37"/>
      <c r="T25" s="37"/>
      <c r="U25" s="37"/>
      <c r="V25" s="37"/>
      <c r="W25" s="37"/>
      <c r="X25" s="37"/>
      <c r="Y25" s="37"/>
      <c r="Z25" s="37"/>
      <c r="AA25" s="37"/>
      <c r="AB25" s="37"/>
      <c r="AC25" s="37"/>
      <c r="AD25" s="37"/>
      <c r="AE25" s="1314"/>
      <c r="AF25" s="1314"/>
      <c r="AG25" s="39"/>
      <c r="AH25" s="1316"/>
      <c r="AI25" s="1316"/>
      <c r="AJ25" s="1568"/>
    </row>
    <row r="26" spans="2:36" ht="36.75" customHeight="1">
      <c r="B26" s="1557"/>
      <c r="C26" s="1349"/>
      <c r="D26" s="940" t="s">
        <v>1034</v>
      </c>
      <c r="E26" s="913"/>
      <c r="F26" s="41"/>
      <c r="G26" s="31"/>
      <c r="H26" s="1564"/>
      <c r="I26" s="1564"/>
      <c r="J26" s="915"/>
      <c r="K26" s="1566"/>
      <c r="L26" s="955"/>
      <c r="M26" s="1568"/>
      <c r="N26" s="1557"/>
      <c r="O26" s="921"/>
      <c r="P26" s="34"/>
      <c r="Q26" s="919"/>
      <c r="R26" s="37"/>
      <c r="S26" s="37"/>
      <c r="T26" s="37"/>
      <c r="U26" s="37"/>
      <c r="V26" s="37"/>
      <c r="W26" s="37"/>
      <c r="X26" s="37"/>
      <c r="Y26" s="37"/>
      <c r="Z26" s="37"/>
      <c r="AA26" s="37"/>
      <c r="AB26" s="37"/>
      <c r="AC26" s="37"/>
      <c r="AD26" s="37"/>
      <c r="AE26" s="1314"/>
      <c r="AF26" s="1314"/>
      <c r="AG26" s="39"/>
      <c r="AH26" s="1316"/>
      <c r="AI26" s="1316"/>
      <c r="AJ26" s="1568"/>
    </row>
    <row r="27" spans="2:36" ht="31.5" customHeight="1" thickBot="1">
      <c r="B27" s="1557"/>
      <c r="C27" s="1332"/>
      <c r="D27" s="940" t="s">
        <v>1033</v>
      </c>
      <c r="E27" s="913"/>
      <c r="F27" s="41"/>
      <c r="G27" s="31"/>
      <c r="H27" s="1564"/>
      <c r="I27" s="1564"/>
      <c r="J27" s="915"/>
      <c r="K27" s="1566"/>
      <c r="L27" s="955"/>
      <c r="M27" s="1568"/>
      <c r="N27" s="1557"/>
      <c r="O27" s="954"/>
      <c r="P27" s="34"/>
      <c r="Q27" s="921"/>
      <c r="R27" s="37"/>
      <c r="S27" s="37"/>
      <c r="T27" s="37"/>
      <c r="U27" s="37"/>
      <c r="V27" s="37"/>
      <c r="W27" s="37"/>
      <c r="X27" s="37"/>
      <c r="Y27" s="37"/>
      <c r="Z27" s="37"/>
      <c r="AA27" s="37"/>
      <c r="AB27" s="37"/>
      <c r="AC27" s="37"/>
      <c r="AD27" s="37"/>
      <c r="AE27" s="1314"/>
      <c r="AF27" s="1314"/>
      <c r="AG27" s="39"/>
      <c r="AH27" s="1316"/>
      <c r="AI27" s="1316"/>
      <c r="AJ27" s="1568"/>
    </row>
  </sheetData>
  <sheetProtection/>
  <mergeCells count="70">
    <mergeCell ref="N23:N27"/>
    <mergeCell ref="AE23:AE27"/>
    <mergeCell ref="AF23:AF27"/>
    <mergeCell ref="AH23:AH27"/>
    <mergeCell ref="AI23:AI27"/>
    <mergeCell ref="AJ23:AJ27"/>
    <mergeCell ref="B23:B27"/>
    <mergeCell ref="C23:C27"/>
    <mergeCell ref="H23:H27"/>
    <mergeCell ref="I23:I27"/>
    <mergeCell ref="K23:K27"/>
    <mergeCell ref="M23:M27"/>
    <mergeCell ref="AH16:AH20"/>
    <mergeCell ref="AI16:AI20"/>
    <mergeCell ref="AJ16:AJ20"/>
    <mergeCell ref="AJ11:AJ13"/>
    <mergeCell ref="AH11:AH13"/>
    <mergeCell ref="AI11:AI13"/>
    <mergeCell ref="J12:J13"/>
    <mergeCell ref="L12:L13"/>
    <mergeCell ref="B16:B20"/>
    <mergeCell ref="C16:C20"/>
    <mergeCell ref="H16:H20"/>
    <mergeCell ref="I16:I20"/>
    <mergeCell ref="K16:K20"/>
    <mergeCell ref="M16:M20"/>
    <mergeCell ref="N16:N20"/>
    <mergeCell ref="M11:M13"/>
    <mergeCell ref="N11:N13"/>
    <mergeCell ref="AE11:AE13"/>
    <mergeCell ref="AF11:AF13"/>
    <mergeCell ref="AE16:AE20"/>
    <mergeCell ref="AF16:AF20"/>
    <mergeCell ref="AH6:AH7"/>
    <mergeCell ref="AI6:AI7"/>
    <mergeCell ref="AJ6:AJ7"/>
    <mergeCell ref="C8:H8"/>
    <mergeCell ref="B9:AJ9"/>
    <mergeCell ref="B11:B13"/>
    <mergeCell ref="C11:C13"/>
    <mergeCell ref="H11:H13"/>
    <mergeCell ref="I11:I13"/>
    <mergeCell ref="K11:K13"/>
    <mergeCell ref="W6:X6"/>
    <mergeCell ref="Y6:Z6"/>
    <mergeCell ref="AA6:AB6"/>
    <mergeCell ref="AC6:AD6"/>
    <mergeCell ref="AE6:AF6"/>
    <mergeCell ref="AG6:AG7"/>
    <mergeCell ref="M6:M7"/>
    <mergeCell ref="N6:N7"/>
    <mergeCell ref="O6:P6"/>
    <mergeCell ref="Q6:R6"/>
    <mergeCell ref="S6:T6"/>
    <mergeCell ref="U6:V6"/>
    <mergeCell ref="B6:B7"/>
    <mergeCell ref="C6:H7"/>
    <mergeCell ref="I6:I7"/>
    <mergeCell ref="J6:J7"/>
    <mergeCell ref="K6:K7"/>
    <mergeCell ref="L6:L7"/>
    <mergeCell ref="B2:AJ2"/>
    <mergeCell ref="B3:AJ3"/>
    <mergeCell ref="B4:H4"/>
    <mergeCell ref="I4:T4"/>
    <mergeCell ref="U4:AJ4"/>
    <mergeCell ref="B5:D5"/>
    <mergeCell ref="F5:N5"/>
    <mergeCell ref="O5:AF5"/>
    <mergeCell ref="AG5:AJ5"/>
  </mergeCells>
  <printOptions/>
  <pageMargins left="0.7" right="0.7" top="0.75" bottom="0.75" header="0.3" footer="0.3"/>
  <pageSetup orientation="portrait" r:id="rId3"/>
  <legacyDrawing r:id="rId2"/>
</worksheet>
</file>

<file path=xl/worksheets/sheet2.xml><?xml version="1.0" encoding="utf-8"?>
<worksheet xmlns="http://schemas.openxmlformats.org/spreadsheetml/2006/main" xmlns:r="http://schemas.openxmlformats.org/officeDocument/2006/relationships">
  <sheetPr>
    <tabColor theme="2" tint="-0.4999699890613556"/>
  </sheetPr>
  <dimension ref="B1:AK28"/>
  <sheetViews>
    <sheetView zoomScale="80" zoomScaleNormal="80" zoomScalePageLayoutView="0" workbookViewId="0" topLeftCell="B16">
      <selection activeCell="R26" sqref="R26"/>
    </sheetView>
  </sheetViews>
  <sheetFormatPr defaultColWidth="11.421875" defaultRowHeight="15"/>
  <cols>
    <col min="1" max="1" width="4.57421875" style="897" customWidth="1"/>
    <col min="2" max="2" width="23.8515625" style="90" customWidth="1"/>
    <col min="3" max="3" width="14.140625" style="90" customWidth="1"/>
    <col min="4" max="4" width="30.421875" style="897" customWidth="1"/>
    <col min="5" max="5" width="10.00390625" style="897" customWidth="1"/>
    <col min="6" max="7" width="11.421875" style="897" customWidth="1"/>
    <col min="8" max="8" width="19.28125" style="898" customWidth="1"/>
    <col min="9" max="9" width="15.7109375" style="898" customWidth="1"/>
    <col min="10" max="10" width="4.8515625" style="898" customWidth="1"/>
    <col min="11" max="12" width="5.7109375" style="897" customWidth="1"/>
    <col min="13" max="13" width="6.57421875" style="897" customWidth="1"/>
    <col min="14" max="14" width="6.140625" style="897" customWidth="1"/>
    <col min="15" max="32" width="5.00390625" style="897" customWidth="1"/>
    <col min="33" max="33" width="5.140625" style="90" customWidth="1"/>
    <col min="34" max="34" width="5.421875" style="897" customWidth="1"/>
    <col min="35" max="35" width="4.8515625" style="897" customWidth="1"/>
    <col min="36" max="36" width="7.140625" style="897" customWidth="1"/>
    <col min="37" max="16384" width="11.421875" style="897"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668</v>
      </c>
      <c r="C4" s="1381"/>
      <c r="D4" s="1381"/>
      <c r="E4" s="1381"/>
      <c r="F4" s="1381"/>
      <c r="G4" s="1381"/>
      <c r="H4" s="1382"/>
      <c r="I4" s="1385" t="s">
        <v>669</v>
      </c>
      <c r="J4" s="1386"/>
      <c r="K4" s="1386"/>
      <c r="L4" s="1386"/>
      <c r="M4" s="1386"/>
      <c r="N4" s="1386"/>
      <c r="O4" s="1386"/>
      <c r="P4" s="1386"/>
      <c r="Q4" s="1386"/>
      <c r="R4" s="1386"/>
      <c r="S4" s="1386"/>
      <c r="T4" s="1387"/>
      <c r="U4" s="1385" t="s">
        <v>672</v>
      </c>
      <c r="V4" s="1388"/>
      <c r="W4" s="1388"/>
      <c r="X4" s="1388"/>
      <c r="Y4" s="1388"/>
      <c r="Z4" s="1388"/>
      <c r="AA4" s="1388"/>
      <c r="AB4" s="1388"/>
      <c r="AC4" s="1388"/>
      <c r="AD4" s="1388"/>
      <c r="AE4" s="1388"/>
      <c r="AF4" s="1388"/>
      <c r="AG4" s="1388"/>
      <c r="AH4" s="1388"/>
      <c r="AI4" s="1388"/>
      <c r="AJ4" s="1389"/>
    </row>
    <row r="5" spans="2:36" ht="39" customHeight="1" thickBot="1">
      <c r="B5" s="1413" t="s">
        <v>670</v>
      </c>
      <c r="C5" s="1414"/>
      <c r="D5" s="1415"/>
      <c r="E5" s="5"/>
      <c r="F5" s="1416" t="s">
        <v>1191</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48.7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42" customHeight="1" thickBot="1">
      <c r="B8" s="8" t="s">
        <v>671</v>
      </c>
      <c r="C8" s="1401" t="s">
        <v>66</v>
      </c>
      <c r="D8" s="1402"/>
      <c r="E8" s="1402"/>
      <c r="F8" s="1402"/>
      <c r="G8" s="1402"/>
      <c r="H8" s="1402"/>
      <c r="I8" s="100" t="s">
        <v>67</v>
      </c>
      <c r="J8" s="9"/>
      <c r="K8" s="857">
        <v>0.3</v>
      </c>
      <c r="L8" s="10">
        <v>10</v>
      </c>
      <c r="M8" s="11"/>
      <c r="N8" s="101"/>
      <c r="O8" s="12">
        <f>O10+O15+O20</f>
        <v>0</v>
      </c>
      <c r="P8" s="13">
        <f>P10+P15+P20</f>
        <v>0</v>
      </c>
      <c r="Q8" s="13">
        <f aca="true" t="shared" si="0" ref="Q8:AD8">+Q10+Q15+Q20+Q25</f>
        <v>59000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f t="shared" si="0"/>
        <v>0</v>
      </c>
      <c r="AC8" s="13">
        <f t="shared" si="0"/>
        <v>0</v>
      </c>
      <c r="AD8" s="13">
        <f t="shared" si="0"/>
        <v>0</v>
      </c>
      <c r="AE8" s="13">
        <f>AE10+AE15+AE20</f>
        <v>0</v>
      </c>
      <c r="AF8" s="13">
        <f>AF10+AF15+AF20</f>
        <v>0</v>
      </c>
      <c r="AG8" s="15">
        <f>AG10+AG15+AG20</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47.25" customHeight="1" thickBot="1">
      <c r="B10" s="18" t="s">
        <v>461</v>
      </c>
      <c r="C10" s="19" t="s">
        <v>55</v>
      </c>
      <c r="D10" s="19" t="s">
        <v>462</v>
      </c>
      <c r="E10" s="19" t="s">
        <v>474</v>
      </c>
      <c r="F10" s="19" t="s">
        <v>475</v>
      </c>
      <c r="G10" s="19" t="s">
        <v>476</v>
      </c>
      <c r="H10" s="102" t="s">
        <v>463</v>
      </c>
      <c r="I10" s="104" t="s">
        <v>56</v>
      </c>
      <c r="J10" s="105"/>
      <c r="K10" s="105"/>
      <c r="L10" s="105"/>
      <c r="M10" s="105"/>
      <c r="N10" s="106"/>
      <c r="O10" s="22">
        <f aca="true" t="shared" si="1" ref="O10:AE10">SUM(O11:O13)</f>
        <v>0</v>
      </c>
      <c r="P10" s="23">
        <f t="shared" si="1"/>
        <v>0</v>
      </c>
      <c r="Q10" s="22">
        <f t="shared" si="1"/>
        <v>3000</v>
      </c>
      <c r="R10" s="23">
        <f t="shared" si="1"/>
        <v>0</v>
      </c>
      <c r="S10" s="22">
        <f t="shared" si="1"/>
        <v>0</v>
      </c>
      <c r="T10" s="23">
        <f t="shared" si="1"/>
        <v>0</v>
      </c>
      <c r="U10" s="22">
        <f t="shared" si="1"/>
        <v>0</v>
      </c>
      <c r="V10" s="23">
        <f t="shared" si="1"/>
        <v>0</v>
      </c>
      <c r="W10" s="22">
        <f t="shared" si="1"/>
        <v>0</v>
      </c>
      <c r="X10" s="23">
        <f t="shared" si="1"/>
        <v>0</v>
      </c>
      <c r="Y10" s="22">
        <f t="shared" si="1"/>
        <v>0</v>
      </c>
      <c r="Z10" s="23">
        <f t="shared" si="1"/>
        <v>0</v>
      </c>
      <c r="AA10" s="22">
        <f t="shared" si="1"/>
        <v>0</v>
      </c>
      <c r="AB10" s="23">
        <f t="shared" si="1"/>
        <v>0</v>
      </c>
      <c r="AC10" s="22">
        <f t="shared" si="1"/>
        <v>0</v>
      </c>
      <c r="AD10" s="23">
        <f t="shared" si="1"/>
        <v>0</v>
      </c>
      <c r="AE10" s="24">
        <f t="shared" si="1"/>
        <v>0</v>
      </c>
      <c r="AF10" s="23">
        <f>AF11</f>
        <v>0</v>
      </c>
      <c r="AG10" s="26">
        <f>SUM(AG11:AG13)</f>
        <v>0</v>
      </c>
      <c r="AH10" s="909"/>
      <c r="AI10" s="909"/>
      <c r="AJ10" s="28"/>
    </row>
    <row r="11" spans="2:36" ht="17.25" customHeight="1">
      <c r="B11" s="1323" t="str">
        <f>+'PLAN INDICATIVO'!Q7</f>
        <v>APOYO A LOS DEPORTISTAS MANTUNOS Y  APOYO AL DEPORTISTA DE ALTO RENDIMIENTO</v>
      </c>
      <c r="C11" s="1331" t="s">
        <v>728</v>
      </c>
      <c r="D11" s="908" t="s">
        <v>687</v>
      </c>
      <c r="E11" s="908" t="s">
        <v>688</v>
      </c>
      <c r="F11" s="30"/>
      <c r="G11" s="31"/>
      <c r="H11" s="1399" t="s">
        <v>68</v>
      </c>
      <c r="I11" s="1350" t="s">
        <v>69</v>
      </c>
      <c r="J11" s="1327">
        <v>0</v>
      </c>
      <c r="K11" s="1365">
        <v>4</v>
      </c>
      <c r="L11" s="1312">
        <v>1</v>
      </c>
      <c r="M11" s="1351"/>
      <c r="N11" s="1398"/>
      <c r="O11" s="33"/>
      <c r="P11" s="34"/>
      <c r="Q11" s="35">
        <v>3000</v>
      </c>
      <c r="R11" s="36"/>
      <c r="S11" s="36"/>
      <c r="T11" s="36"/>
      <c r="U11" s="36"/>
      <c r="V11" s="36"/>
      <c r="W11" s="36"/>
      <c r="X11" s="36"/>
      <c r="Y11" s="36"/>
      <c r="Z11" s="36"/>
      <c r="AA11" s="36"/>
      <c r="AB11" s="36"/>
      <c r="AC11" s="37"/>
      <c r="AD11" s="37"/>
      <c r="AE11" s="989"/>
      <c r="AF11" s="989"/>
      <c r="AG11" s="39"/>
      <c r="AH11" s="1316"/>
      <c r="AI11" s="1316"/>
      <c r="AJ11" s="1318"/>
    </row>
    <row r="12" spans="2:36" ht="17.25" customHeight="1">
      <c r="B12" s="1337"/>
      <c r="C12" s="1349"/>
      <c r="D12" s="905" t="s">
        <v>685</v>
      </c>
      <c r="E12" s="905" t="s">
        <v>689</v>
      </c>
      <c r="F12" s="41"/>
      <c r="G12" s="31"/>
      <c r="H12" s="1338"/>
      <c r="I12" s="1350"/>
      <c r="J12" s="1350"/>
      <c r="K12" s="1365"/>
      <c r="L12" s="1351"/>
      <c r="M12" s="1351"/>
      <c r="N12" s="1398"/>
      <c r="O12" s="43"/>
      <c r="P12" s="34"/>
      <c r="Q12" s="44"/>
      <c r="R12" s="37"/>
      <c r="S12" s="37"/>
      <c r="T12" s="37"/>
      <c r="U12" s="37"/>
      <c r="V12" s="37"/>
      <c r="W12" s="37"/>
      <c r="X12" s="37"/>
      <c r="Y12" s="37"/>
      <c r="Z12" s="37"/>
      <c r="AA12" s="37"/>
      <c r="AB12" s="37"/>
      <c r="AC12" s="37"/>
      <c r="AD12" s="37"/>
      <c r="AE12" s="990"/>
      <c r="AF12" s="990"/>
      <c r="AG12" s="39"/>
      <c r="AH12" s="1316"/>
      <c r="AI12" s="1316"/>
      <c r="AJ12" s="1318"/>
    </row>
    <row r="13" spans="2:36" ht="17.25" customHeight="1" thickBot="1">
      <c r="B13" s="1324"/>
      <c r="C13" s="1332"/>
      <c r="D13" s="905" t="s">
        <v>686</v>
      </c>
      <c r="E13" s="905" t="s">
        <v>690</v>
      </c>
      <c r="F13" s="49"/>
      <c r="G13" s="50"/>
      <c r="H13" s="1326"/>
      <c r="I13" s="1328"/>
      <c r="J13" s="1328"/>
      <c r="K13" s="1330"/>
      <c r="L13" s="1313"/>
      <c r="M13" s="1313"/>
      <c r="N13" s="1334"/>
      <c r="O13" s="53"/>
      <c r="P13" s="54"/>
      <c r="Q13" s="55"/>
      <c r="R13" s="56"/>
      <c r="S13" s="56"/>
      <c r="T13" s="56"/>
      <c r="U13" s="56"/>
      <c r="V13" s="56"/>
      <c r="W13" s="56"/>
      <c r="X13" s="56"/>
      <c r="Y13" s="56"/>
      <c r="Z13" s="56"/>
      <c r="AA13" s="56"/>
      <c r="AB13" s="56"/>
      <c r="AC13" s="56"/>
      <c r="AD13" s="56"/>
      <c r="AE13" s="991"/>
      <c r="AF13" s="991"/>
      <c r="AG13" s="58"/>
      <c r="AH13" s="1317"/>
      <c r="AI13" s="1317"/>
      <c r="AJ13" s="1319"/>
    </row>
    <row r="14" spans="2:36" ht="4.5" customHeight="1" thickBot="1">
      <c r="B14" s="1320"/>
      <c r="C14" s="1321"/>
      <c r="D14" s="1321"/>
      <c r="E14" s="1321"/>
      <c r="F14" s="1321"/>
      <c r="G14" s="1321"/>
      <c r="H14" s="1321"/>
      <c r="I14" s="1321"/>
      <c r="J14" s="1321"/>
      <c r="K14" s="1321"/>
      <c r="L14" s="1321"/>
      <c r="M14" s="1321"/>
      <c r="N14" s="1321"/>
      <c r="O14" s="1321"/>
      <c r="P14" s="1321"/>
      <c r="Q14" s="1321"/>
      <c r="R14" s="1321"/>
      <c r="S14" s="1321"/>
      <c r="T14" s="1321"/>
      <c r="U14" s="1321"/>
      <c r="V14" s="1321"/>
      <c r="W14" s="1321"/>
      <c r="X14" s="1321"/>
      <c r="Y14" s="1321"/>
      <c r="Z14" s="1321"/>
      <c r="AA14" s="1321"/>
      <c r="AB14" s="1321"/>
      <c r="AC14" s="1321"/>
      <c r="AD14" s="1321"/>
      <c r="AE14" s="1321"/>
      <c r="AF14" s="1321"/>
      <c r="AG14" s="1321"/>
      <c r="AH14" s="1321"/>
      <c r="AI14" s="1321"/>
      <c r="AJ14" s="1322"/>
    </row>
    <row r="15" spans="2:36" ht="36" customHeight="1" thickBot="1">
      <c r="B15" s="18" t="s">
        <v>461</v>
      </c>
      <c r="C15" s="19" t="s">
        <v>55</v>
      </c>
      <c r="D15" s="19" t="s">
        <v>462</v>
      </c>
      <c r="E15" s="19" t="s">
        <v>54</v>
      </c>
      <c r="F15" s="19" t="s">
        <v>475</v>
      </c>
      <c r="G15" s="19" t="s">
        <v>476</v>
      </c>
      <c r="H15" s="102" t="s">
        <v>464</v>
      </c>
      <c r="I15" s="104" t="s">
        <v>56</v>
      </c>
      <c r="J15" s="21"/>
      <c r="K15" s="59"/>
      <c r="L15" s="59"/>
      <c r="M15" s="60"/>
      <c r="N15" s="61"/>
      <c r="O15" s="22">
        <f aca="true" t="shared" si="2" ref="O15:T15">SUM(O16:O18)</f>
        <v>0</v>
      </c>
      <c r="P15" s="23">
        <f t="shared" si="2"/>
        <v>0</v>
      </c>
      <c r="Q15" s="22">
        <f t="shared" si="2"/>
        <v>22000</v>
      </c>
      <c r="R15" s="23">
        <f t="shared" si="2"/>
        <v>0</v>
      </c>
      <c r="S15" s="22">
        <f t="shared" si="2"/>
        <v>0</v>
      </c>
      <c r="T15" s="23">
        <f t="shared" si="2"/>
        <v>0</v>
      </c>
      <c r="U15" s="22">
        <f aca="true" t="shared" si="3" ref="U15:AD15">SUM(U16:U17)</f>
        <v>0</v>
      </c>
      <c r="V15" s="23">
        <f t="shared" si="3"/>
        <v>0</v>
      </c>
      <c r="W15" s="22">
        <f t="shared" si="3"/>
        <v>0</v>
      </c>
      <c r="X15" s="23">
        <f t="shared" si="3"/>
        <v>0</v>
      </c>
      <c r="Y15" s="22">
        <f t="shared" si="3"/>
        <v>0</v>
      </c>
      <c r="Z15" s="23">
        <f t="shared" si="3"/>
        <v>0</v>
      </c>
      <c r="AA15" s="22">
        <f t="shared" si="3"/>
        <v>0</v>
      </c>
      <c r="AB15" s="23">
        <f t="shared" si="3"/>
        <v>0</v>
      </c>
      <c r="AC15" s="22">
        <f t="shared" si="3"/>
        <v>0</v>
      </c>
      <c r="AD15" s="23">
        <f t="shared" si="3"/>
        <v>0</v>
      </c>
      <c r="AE15" s="24">
        <f>SUM(AE16:AE18)</f>
        <v>0</v>
      </c>
      <c r="AF15" s="23">
        <f>AF16</f>
        <v>0</v>
      </c>
      <c r="AG15" s="26">
        <f>SUM(AG16:AG18)</f>
        <v>0</v>
      </c>
      <c r="AH15" s="909"/>
      <c r="AI15" s="909"/>
      <c r="AJ15" s="28"/>
    </row>
    <row r="16" spans="2:36" ht="45">
      <c r="B16" s="1361" t="s">
        <v>75</v>
      </c>
      <c r="C16" s="1331" t="s">
        <v>729</v>
      </c>
      <c r="D16" s="913" t="s">
        <v>1064</v>
      </c>
      <c r="E16" s="913" t="s">
        <v>691</v>
      </c>
      <c r="F16" s="63"/>
      <c r="G16" s="31"/>
      <c r="H16" s="1363" t="s">
        <v>1183</v>
      </c>
      <c r="I16" s="1359" t="s">
        <v>1184</v>
      </c>
      <c r="J16" s="1350"/>
      <c r="K16" s="1342"/>
      <c r="L16" s="1352"/>
      <c r="M16" s="1344"/>
      <c r="N16" s="1354"/>
      <c r="O16" s="65"/>
      <c r="P16" s="38"/>
      <c r="Q16" s="38">
        <v>22000</v>
      </c>
      <c r="R16" s="38"/>
      <c r="S16" s="38"/>
      <c r="T16" s="38"/>
      <c r="U16" s="38"/>
      <c r="V16" s="38"/>
      <c r="W16" s="38"/>
      <c r="X16" s="38"/>
      <c r="Y16" s="38"/>
      <c r="Z16" s="38"/>
      <c r="AA16" s="38"/>
      <c r="AB16" s="38"/>
      <c r="AC16" s="38"/>
      <c r="AD16" s="38"/>
      <c r="AE16" s="990"/>
      <c r="AF16" s="990"/>
      <c r="AG16" s="66"/>
      <c r="AH16" s="1316"/>
      <c r="AI16" s="1344"/>
      <c r="AJ16" s="1335"/>
    </row>
    <row r="17" spans="2:36" ht="22.5">
      <c r="B17" s="1361"/>
      <c r="C17" s="1349"/>
      <c r="D17" s="913" t="s">
        <v>913</v>
      </c>
      <c r="E17" s="913"/>
      <c r="F17" s="63"/>
      <c r="G17" s="31"/>
      <c r="H17" s="1363"/>
      <c r="I17" s="1359"/>
      <c r="J17" s="1350"/>
      <c r="K17" s="1342"/>
      <c r="L17" s="1352"/>
      <c r="M17" s="1344"/>
      <c r="N17" s="1354"/>
      <c r="O17" s="65"/>
      <c r="P17" s="38"/>
      <c r="Q17" s="38"/>
      <c r="R17" s="38"/>
      <c r="S17" s="38"/>
      <c r="T17" s="38"/>
      <c r="U17" s="38"/>
      <c r="V17" s="38"/>
      <c r="W17" s="38"/>
      <c r="X17" s="38"/>
      <c r="Y17" s="38"/>
      <c r="Z17" s="38"/>
      <c r="AA17" s="38"/>
      <c r="AB17" s="38"/>
      <c r="AC17" s="38"/>
      <c r="AD17" s="38"/>
      <c r="AE17" s="990"/>
      <c r="AF17" s="990"/>
      <c r="AG17" s="66"/>
      <c r="AH17" s="1316"/>
      <c r="AI17" s="1344"/>
      <c r="AJ17" s="1335"/>
    </row>
    <row r="18" spans="2:37" ht="12" thickBot="1">
      <c r="B18" s="1362"/>
      <c r="C18" s="1332"/>
      <c r="D18" s="911" t="s">
        <v>1065</v>
      </c>
      <c r="E18" s="911"/>
      <c r="F18" s="70"/>
      <c r="G18" s="50"/>
      <c r="H18" s="1364"/>
      <c r="I18" s="1360"/>
      <c r="J18" s="1328"/>
      <c r="K18" s="1343"/>
      <c r="L18" s="1353"/>
      <c r="M18" s="1345"/>
      <c r="N18" s="1355"/>
      <c r="O18" s="72"/>
      <c r="P18" s="57"/>
      <c r="Q18" s="57"/>
      <c r="R18" s="57"/>
      <c r="S18" s="57"/>
      <c r="T18" s="57"/>
      <c r="U18" s="57"/>
      <c r="V18" s="57"/>
      <c r="W18" s="57"/>
      <c r="X18" s="57"/>
      <c r="Y18" s="57"/>
      <c r="Z18" s="57"/>
      <c r="AA18" s="57"/>
      <c r="AB18" s="57"/>
      <c r="AC18" s="57"/>
      <c r="AD18" s="57"/>
      <c r="AE18" s="991"/>
      <c r="AF18" s="991"/>
      <c r="AG18" s="73"/>
      <c r="AH18" s="1317"/>
      <c r="AI18" s="1345"/>
      <c r="AJ18" s="1336"/>
      <c r="AK18" s="903"/>
    </row>
    <row r="19" spans="2:37" ht="4.5" customHeight="1" thickBot="1">
      <c r="B19" s="1320"/>
      <c r="C19" s="1321"/>
      <c r="D19" s="1321"/>
      <c r="E19" s="1321"/>
      <c r="F19" s="1321"/>
      <c r="G19" s="1321"/>
      <c r="H19" s="1321"/>
      <c r="I19" s="1321"/>
      <c r="J19" s="1321"/>
      <c r="K19" s="1321"/>
      <c r="L19" s="1321"/>
      <c r="M19" s="1321"/>
      <c r="N19" s="1321"/>
      <c r="O19" s="1321"/>
      <c r="P19" s="1321"/>
      <c r="Q19" s="1321"/>
      <c r="R19" s="1321"/>
      <c r="S19" s="1321"/>
      <c r="T19" s="1321"/>
      <c r="U19" s="1321"/>
      <c r="V19" s="1321"/>
      <c r="W19" s="1321"/>
      <c r="X19" s="1321"/>
      <c r="Y19" s="1321"/>
      <c r="Z19" s="1321"/>
      <c r="AA19" s="1321"/>
      <c r="AB19" s="1321"/>
      <c r="AC19" s="1321"/>
      <c r="AD19" s="1321"/>
      <c r="AE19" s="1321"/>
      <c r="AF19" s="1321"/>
      <c r="AG19" s="1321"/>
      <c r="AH19" s="1321"/>
      <c r="AI19" s="1321"/>
      <c r="AJ19" s="1322"/>
      <c r="AK19" s="903"/>
    </row>
    <row r="20" spans="2:37" ht="40.5" customHeight="1" thickBot="1">
      <c r="B20" s="18" t="s">
        <v>461</v>
      </c>
      <c r="C20" s="19" t="s">
        <v>55</v>
      </c>
      <c r="D20" s="19" t="s">
        <v>462</v>
      </c>
      <c r="E20" s="19" t="s">
        <v>54</v>
      </c>
      <c r="F20" s="19" t="s">
        <v>475</v>
      </c>
      <c r="G20" s="19" t="s">
        <v>476</v>
      </c>
      <c r="H20" s="102" t="s">
        <v>465</v>
      </c>
      <c r="I20" s="104" t="s">
        <v>56</v>
      </c>
      <c r="J20" s="21"/>
      <c r="K20" s="75"/>
      <c r="L20" s="59"/>
      <c r="M20" s="60"/>
      <c r="N20" s="61"/>
      <c r="O20" s="22">
        <f aca="true" t="shared" si="4" ref="O20:AD20">SUM(O21:O23)</f>
        <v>0</v>
      </c>
      <c r="P20" s="23">
        <f t="shared" si="4"/>
        <v>0</v>
      </c>
      <c r="Q20" s="22">
        <f t="shared" si="4"/>
        <v>6000</v>
      </c>
      <c r="R20" s="23">
        <f t="shared" si="4"/>
        <v>0</v>
      </c>
      <c r="S20" s="22">
        <f t="shared" si="4"/>
        <v>0</v>
      </c>
      <c r="T20" s="23">
        <f t="shared" si="4"/>
        <v>0</v>
      </c>
      <c r="U20" s="22">
        <f t="shared" si="4"/>
        <v>0</v>
      </c>
      <c r="V20" s="23">
        <f t="shared" si="4"/>
        <v>0</v>
      </c>
      <c r="W20" s="22">
        <f t="shared" si="4"/>
        <v>0</v>
      </c>
      <c r="X20" s="23">
        <f t="shared" si="4"/>
        <v>0</v>
      </c>
      <c r="Y20" s="22">
        <f t="shared" si="4"/>
        <v>0</v>
      </c>
      <c r="Z20" s="23">
        <f t="shared" si="4"/>
        <v>0</v>
      </c>
      <c r="AA20" s="22">
        <f t="shared" si="4"/>
        <v>0</v>
      </c>
      <c r="AB20" s="23">
        <f t="shared" si="4"/>
        <v>0</v>
      </c>
      <c r="AC20" s="22">
        <f t="shared" si="4"/>
        <v>0</v>
      </c>
      <c r="AD20" s="23">
        <f t="shared" si="4"/>
        <v>0</v>
      </c>
      <c r="AE20" s="76">
        <f>AE21</f>
        <v>0</v>
      </c>
      <c r="AF20" s="23">
        <f>AF21</f>
        <v>0</v>
      </c>
      <c r="AG20" s="26">
        <f>SUM(AG21:AG23)</f>
        <v>0</v>
      </c>
      <c r="AH20" s="909"/>
      <c r="AI20" s="909"/>
      <c r="AJ20" s="28"/>
      <c r="AK20" s="903"/>
    </row>
    <row r="21" spans="2:37" ht="30.75" customHeight="1">
      <c r="B21" s="1323" t="str">
        <f>+'PLAN INDICATIVO'!Q9</f>
        <v>IMPLEMENTACIÓN Y FORTALECIMIENTO A LAS ESCUELAS DE FORMACIÓN DEPORTIVA</v>
      </c>
      <c r="C21" s="1331" t="s">
        <v>730</v>
      </c>
      <c r="D21" s="908" t="s">
        <v>692</v>
      </c>
      <c r="E21" s="908" t="s">
        <v>695</v>
      </c>
      <c r="F21" s="77"/>
      <c r="G21" s="78"/>
      <c r="H21" s="1325" t="s">
        <v>76</v>
      </c>
      <c r="I21" s="1339" t="s">
        <v>77</v>
      </c>
      <c r="J21" s="1327">
        <v>2</v>
      </c>
      <c r="K21" s="1346">
        <v>4</v>
      </c>
      <c r="L21" s="1346">
        <v>2</v>
      </c>
      <c r="M21" s="1346"/>
      <c r="N21" s="1356"/>
      <c r="O21" s="81"/>
      <c r="P21" s="82"/>
      <c r="Q21" s="83">
        <v>6000</v>
      </c>
      <c r="R21" s="82"/>
      <c r="S21" s="82"/>
      <c r="T21" s="82"/>
      <c r="U21" s="82"/>
      <c r="V21" s="82"/>
      <c r="W21" s="82"/>
      <c r="X21" s="82"/>
      <c r="Y21" s="82"/>
      <c r="Z21" s="82"/>
      <c r="AA21" s="82"/>
      <c r="AB21" s="82"/>
      <c r="AC21" s="38"/>
      <c r="AD21" s="38"/>
      <c r="AE21" s="1314"/>
      <c r="AF21" s="1314"/>
      <c r="AG21" s="66"/>
      <c r="AH21" s="1344"/>
      <c r="AI21" s="1344"/>
      <c r="AJ21" s="1335"/>
      <c r="AK21" s="903"/>
    </row>
    <row r="22" spans="2:37" ht="31.5" customHeight="1">
      <c r="B22" s="1337"/>
      <c r="C22" s="1349"/>
      <c r="D22" s="905" t="s">
        <v>693</v>
      </c>
      <c r="E22" s="905" t="s">
        <v>696</v>
      </c>
      <c r="F22" s="84"/>
      <c r="G22" s="31"/>
      <c r="H22" s="1338"/>
      <c r="I22" s="1340"/>
      <c r="J22" s="1350"/>
      <c r="K22" s="1347"/>
      <c r="L22" s="1352"/>
      <c r="M22" s="1347"/>
      <c r="N22" s="1357"/>
      <c r="O22" s="85"/>
      <c r="P22" s="86"/>
      <c r="Q22" s="87"/>
      <c r="R22" s="86"/>
      <c r="S22" s="86"/>
      <c r="T22" s="86"/>
      <c r="U22" s="86"/>
      <c r="V22" s="86"/>
      <c r="W22" s="86"/>
      <c r="X22" s="86"/>
      <c r="Y22" s="86"/>
      <c r="Z22" s="86"/>
      <c r="AA22" s="86"/>
      <c r="AB22" s="86"/>
      <c r="AC22" s="38"/>
      <c r="AD22" s="38"/>
      <c r="AE22" s="1342"/>
      <c r="AF22" s="1342"/>
      <c r="AG22" s="66"/>
      <c r="AH22" s="1344"/>
      <c r="AI22" s="1344"/>
      <c r="AJ22" s="1335"/>
      <c r="AK22" s="903"/>
    </row>
    <row r="23" spans="2:37" ht="21" customHeight="1" thickBot="1">
      <c r="B23" s="1324"/>
      <c r="C23" s="1349"/>
      <c r="D23" s="911" t="s">
        <v>694</v>
      </c>
      <c r="E23" s="911" t="s">
        <v>697</v>
      </c>
      <c r="F23" s="886"/>
      <c r="G23" s="50"/>
      <c r="H23" s="1326"/>
      <c r="I23" s="1341"/>
      <c r="J23" s="1328"/>
      <c r="K23" s="1348"/>
      <c r="L23" s="1353"/>
      <c r="M23" s="1348"/>
      <c r="N23" s="1358"/>
      <c r="O23" s="72"/>
      <c r="P23" s="57"/>
      <c r="Q23" s="57"/>
      <c r="R23" s="57"/>
      <c r="S23" s="57"/>
      <c r="T23" s="57"/>
      <c r="U23" s="57"/>
      <c r="V23" s="57"/>
      <c r="W23" s="57"/>
      <c r="X23" s="57"/>
      <c r="Y23" s="57"/>
      <c r="Z23" s="57"/>
      <c r="AA23" s="57"/>
      <c r="AB23" s="57"/>
      <c r="AC23" s="57"/>
      <c r="AD23" s="57"/>
      <c r="AE23" s="1343"/>
      <c r="AF23" s="1343"/>
      <c r="AG23" s="89"/>
      <c r="AH23" s="1345"/>
      <c r="AI23" s="1345"/>
      <c r="AJ23" s="1336"/>
      <c r="AK23" s="903"/>
    </row>
    <row r="24" ht="12" thickBot="1">
      <c r="C24" s="859"/>
    </row>
    <row r="25" spans="2:36" ht="48" customHeight="1" thickBot="1">
      <c r="B25" s="18" t="s">
        <v>461</v>
      </c>
      <c r="C25" s="19" t="s">
        <v>55</v>
      </c>
      <c r="D25" s="19" t="s">
        <v>462</v>
      </c>
      <c r="E25" s="19" t="s">
        <v>474</v>
      </c>
      <c r="F25" s="19" t="s">
        <v>475</v>
      </c>
      <c r="G25" s="19" t="s">
        <v>476</v>
      </c>
      <c r="H25" s="102" t="s">
        <v>834</v>
      </c>
      <c r="I25" s="871" t="s">
        <v>56</v>
      </c>
      <c r="J25" s="60"/>
      <c r="K25" s="60"/>
      <c r="L25" s="60"/>
      <c r="M25" s="60"/>
      <c r="N25" s="61"/>
      <c r="O25" s="22">
        <f>SUM(O26:O27)</f>
        <v>0</v>
      </c>
      <c r="P25" s="23">
        <f>SUM(P26:P27)</f>
        <v>0</v>
      </c>
      <c r="Q25" s="22">
        <f aca="true" t="shared" si="5" ref="Q25:AD25">SUM(Q26:Q29)</f>
        <v>28000</v>
      </c>
      <c r="R25" s="23">
        <f t="shared" si="5"/>
        <v>0</v>
      </c>
      <c r="S25" s="22">
        <f t="shared" si="5"/>
        <v>0</v>
      </c>
      <c r="T25" s="23">
        <f t="shared" si="5"/>
        <v>0</v>
      </c>
      <c r="U25" s="22">
        <f t="shared" si="5"/>
        <v>0</v>
      </c>
      <c r="V25" s="23">
        <f t="shared" si="5"/>
        <v>0</v>
      </c>
      <c r="W25" s="22">
        <f t="shared" si="5"/>
        <v>0</v>
      </c>
      <c r="X25" s="23">
        <f t="shared" si="5"/>
        <v>0</v>
      </c>
      <c r="Y25" s="22">
        <f t="shared" si="5"/>
        <v>0</v>
      </c>
      <c r="Z25" s="23">
        <f t="shared" si="5"/>
        <v>0</v>
      </c>
      <c r="AA25" s="22">
        <f t="shared" si="5"/>
        <v>0</v>
      </c>
      <c r="AB25" s="23">
        <f t="shared" si="5"/>
        <v>0</v>
      </c>
      <c r="AC25" s="22">
        <f t="shared" si="5"/>
        <v>0</v>
      </c>
      <c r="AD25" s="23">
        <f t="shared" si="5"/>
        <v>0</v>
      </c>
      <c r="AE25" s="25">
        <f>O25+Q25</f>
        <v>28000</v>
      </c>
      <c r="AF25" s="23">
        <f>AF26</f>
        <v>0</v>
      </c>
      <c r="AG25" s="26">
        <f>SUM(AG26:AG27)</f>
        <v>0</v>
      </c>
      <c r="AH25" s="909"/>
      <c r="AI25" s="909"/>
      <c r="AJ25" s="28"/>
    </row>
    <row r="26" spans="2:36" ht="42" customHeight="1">
      <c r="B26" s="1323" t="str">
        <f>+'PLAN INDICATIVO'!Q10</f>
        <v>IMPLEMENTACIÓN  Y APOYO A LAS ACTIVIDADES Y ENCUENTROS DEPORTIVOS MUNICIPALES Y DE OCUPACIÓN DEL TIEMPO LIBRE  - JUEGOS CAMPESINOS, INTERCOLEGIADOS E INTERVEREDALES.</v>
      </c>
      <c r="C26" s="1331" t="s">
        <v>731</v>
      </c>
      <c r="D26" s="908" t="s">
        <v>739</v>
      </c>
      <c r="E26" s="908" t="s">
        <v>741</v>
      </c>
      <c r="F26" s="30"/>
      <c r="G26" s="78"/>
      <c r="H26" s="1325" t="s">
        <v>79</v>
      </c>
      <c r="I26" s="1327" t="s">
        <v>80</v>
      </c>
      <c r="J26" s="1327">
        <v>2</v>
      </c>
      <c r="K26" s="1329">
        <v>16</v>
      </c>
      <c r="L26" s="1312">
        <v>2</v>
      </c>
      <c r="M26" s="1312"/>
      <c r="N26" s="1333"/>
      <c r="O26" s="33"/>
      <c r="P26" s="34"/>
      <c r="Q26" s="35">
        <v>28000</v>
      </c>
      <c r="R26" s="36"/>
      <c r="S26" s="36"/>
      <c r="T26" s="36"/>
      <c r="U26" s="36"/>
      <c r="V26" s="36"/>
      <c r="W26" s="36"/>
      <c r="X26" s="36"/>
      <c r="Y26" s="36"/>
      <c r="Z26" s="36"/>
      <c r="AA26" s="36"/>
      <c r="AB26" s="36"/>
      <c r="AC26" s="37"/>
      <c r="AD26" s="37"/>
      <c r="AE26" s="1314"/>
      <c r="AF26" s="1314"/>
      <c r="AG26" s="39"/>
      <c r="AH26" s="1316"/>
      <c r="AI26" s="1316"/>
      <c r="AJ26" s="1318"/>
    </row>
    <row r="27" spans="2:36" ht="42" customHeight="1" thickBot="1">
      <c r="B27" s="1324"/>
      <c r="C27" s="1332"/>
      <c r="D27" s="901" t="s">
        <v>740</v>
      </c>
      <c r="E27" s="901" t="s">
        <v>741</v>
      </c>
      <c r="F27" s="872"/>
      <c r="G27" s="50"/>
      <c r="H27" s="1326"/>
      <c r="I27" s="1328"/>
      <c r="J27" s="1328"/>
      <c r="K27" s="1330"/>
      <c r="L27" s="1313"/>
      <c r="M27" s="1313"/>
      <c r="N27" s="1334"/>
      <c r="O27" s="880"/>
      <c r="P27" s="54"/>
      <c r="Q27" s="881"/>
      <c r="R27" s="56"/>
      <c r="S27" s="56"/>
      <c r="T27" s="56"/>
      <c r="U27" s="56"/>
      <c r="V27" s="56"/>
      <c r="W27" s="56"/>
      <c r="X27" s="56"/>
      <c r="Y27" s="56"/>
      <c r="Z27" s="56"/>
      <c r="AA27" s="56"/>
      <c r="AB27" s="56"/>
      <c r="AC27" s="56"/>
      <c r="AD27" s="56"/>
      <c r="AE27" s="1315"/>
      <c r="AF27" s="1315"/>
      <c r="AG27" s="882"/>
      <c r="AH27" s="1317"/>
      <c r="AI27" s="1317"/>
      <c r="AJ27" s="1319"/>
    </row>
    <row r="28" spans="2:36" ht="4.5" customHeight="1" thickBot="1">
      <c r="B28" s="1320"/>
      <c r="C28" s="1321"/>
      <c r="D28" s="1321"/>
      <c r="E28" s="1321"/>
      <c r="F28" s="1321"/>
      <c r="G28" s="1321"/>
      <c r="H28" s="1321"/>
      <c r="I28" s="1321"/>
      <c r="J28" s="1321"/>
      <c r="K28" s="1321"/>
      <c r="L28" s="1321"/>
      <c r="M28" s="1321"/>
      <c r="N28" s="1321"/>
      <c r="O28" s="1321"/>
      <c r="P28" s="1321"/>
      <c r="Q28" s="1321"/>
      <c r="R28" s="1321"/>
      <c r="S28" s="1321"/>
      <c r="T28" s="1321"/>
      <c r="U28" s="1321"/>
      <c r="V28" s="1321"/>
      <c r="W28" s="1321"/>
      <c r="X28" s="1321"/>
      <c r="Y28" s="1321"/>
      <c r="Z28" s="1321"/>
      <c r="AA28" s="1321"/>
      <c r="AB28" s="1321"/>
      <c r="AC28" s="1321"/>
      <c r="AD28" s="1321"/>
      <c r="AE28" s="1321"/>
      <c r="AF28" s="1321"/>
      <c r="AG28" s="1321"/>
      <c r="AH28" s="1321"/>
      <c r="AI28" s="1321"/>
      <c r="AJ28" s="1322"/>
    </row>
  </sheetData>
  <sheetProtection/>
  <mergeCells count="87">
    <mergeCell ref="N6:N7"/>
    <mergeCell ref="B11:B13"/>
    <mergeCell ref="AH6:AH7"/>
    <mergeCell ref="L6:L7"/>
    <mergeCell ref="AG6:AG7"/>
    <mergeCell ref="B5:D5"/>
    <mergeCell ref="F5:N5"/>
    <mergeCell ref="O5:AF5"/>
    <mergeCell ref="AG5:AJ5"/>
    <mergeCell ref="AI6:AI7"/>
    <mergeCell ref="J6:J7"/>
    <mergeCell ref="M6:M7"/>
    <mergeCell ref="B9:AJ9"/>
    <mergeCell ref="N11:N13"/>
    <mergeCell ref="H11:H13"/>
    <mergeCell ref="I11:I13"/>
    <mergeCell ref="AE6:AF6"/>
    <mergeCell ref="C8:H8"/>
    <mergeCell ref="I6:I7"/>
    <mergeCell ref="K6:K7"/>
    <mergeCell ref="B6:B7"/>
    <mergeCell ref="S6:T6"/>
    <mergeCell ref="B2:AJ2"/>
    <mergeCell ref="B3:AJ3"/>
    <mergeCell ref="B4:H4"/>
    <mergeCell ref="AJ6:AJ7"/>
    <mergeCell ref="U6:V6"/>
    <mergeCell ref="I4:T4"/>
    <mergeCell ref="U4:AJ4"/>
    <mergeCell ref="O6:P6"/>
    <mergeCell ref="Y6:Z6"/>
    <mergeCell ref="AI21:AI23"/>
    <mergeCell ref="AH16:AH18"/>
    <mergeCell ref="AI16:AI18"/>
    <mergeCell ref="C6:H7"/>
    <mergeCell ref="AE21:AE23"/>
    <mergeCell ref="AC6:AD6"/>
    <mergeCell ref="AA6:AB6"/>
    <mergeCell ref="W6:X6"/>
    <mergeCell ref="Q6:R6"/>
    <mergeCell ref="B14:AJ14"/>
    <mergeCell ref="B16:B18"/>
    <mergeCell ref="H16:H18"/>
    <mergeCell ref="AJ16:AJ18"/>
    <mergeCell ref="AH11:AH13"/>
    <mergeCell ref="AI11:AI13"/>
    <mergeCell ref="AJ11:AJ13"/>
    <mergeCell ref="K11:K13"/>
    <mergeCell ref="M11:M13"/>
    <mergeCell ref="L16:L18"/>
    <mergeCell ref="L21:L23"/>
    <mergeCell ref="N16:N18"/>
    <mergeCell ref="M16:M18"/>
    <mergeCell ref="N21:N23"/>
    <mergeCell ref="I16:I18"/>
    <mergeCell ref="K16:K18"/>
    <mergeCell ref="M21:M23"/>
    <mergeCell ref="AE26:AE27"/>
    <mergeCell ref="C11:C13"/>
    <mergeCell ref="J11:J13"/>
    <mergeCell ref="L11:L13"/>
    <mergeCell ref="C16:C18"/>
    <mergeCell ref="J16:J18"/>
    <mergeCell ref="M26:M27"/>
    <mergeCell ref="C21:C23"/>
    <mergeCell ref="J21:J23"/>
    <mergeCell ref="J26:J27"/>
    <mergeCell ref="C26:C27"/>
    <mergeCell ref="N26:N27"/>
    <mergeCell ref="AJ21:AJ23"/>
    <mergeCell ref="B19:AJ19"/>
    <mergeCell ref="B21:B23"/>
    <mergeCell ref="H21:H23"/>
    <mergeCell ref="I21:I23"/>
    <mergeCell ref="AF21:AF23"/>
    <mergeCell ref="AH21:AH23"/>
    <mergeCell ref="K21:K23"/>
    <mergeCell ref="L26:L27"/>
    <mergeCell ref="AF26:AF27"/>
    <mergeCell ref="AH26:AH27"/>
    <mergeCell ref="AI26:AI27"/>
    <mergeCell ref="AJ26:AJ27"/>
    <mergeCell ref="B28:AJ28"/>
    <mergeCell ref="B26:B27"/>
    <mergeCell ref="H26:H27"/>
    <mergeCell ref="I26:I27"/>
    <mergeCell ref="K26:K27"/>
  </mergeCells>
  <printOptions/>
  <pageMargins left="0.61" right="0.29" top="1.25" bottom="0.75" header="0.3" footer="0.3"/>
  <pageSetup horizontalDpi="600" verticalDpi="600" orientation="landscape" paperSize="5" scale="55" r:id="rId3"/>
  <legacyDrawing r:id="rId2"/>
</worksheet>
</file>

<file path=xl/worksheets/sheet20.xml><?xml version="1.0" encoding="utf-8"?>
<worksheet xmlns="http://schemas.openxmlformats.org/spreadsheetml/2006/main" xmlns:r="http://schemas.openxmlformats.org/officeDocument/2006/relationships">
  <sheetPr>
    <tabColor rgb="FFFF0000"/>
  </sheetPr>
  <dimension ref="B1:AK54"/>
  <sheetViews>
    <sheetView zoomScale="70" zoomScaleNormal="70" zoomScalePageLayoutView="0" workbookViewId="0" topLeftCell="B1">
      <pane xSplit="1" ySplit="9" topLeftCell="D42" activePane="bottomRight" state="frozen"/>
      <selection pane="topLeft" activeCell="B1" sqref="B1"/>
      <selection pane="topRight" activeCell="C1" sqref="C1"/>
      <selection pane="bottomLeft" activeCell="B10" sqref="B10"/>
      <selection pane="bottomRight" activeCell="V56" sqref="V56"/>
    </sheetView>
  </sheetViews>
  <sheetFormatPr defaultColWidth="11.421875" defaultRowHeight="15"/>
  <cols>
    <col min="1" max="1" width="4.57421875" style="942" customWidth="1"/>
    <col min="2" max="2" width="15.8515625" style="90" customWidth="1"/>
    <col min="3" max="3" width="17.8515625" style="90" customWidth="1"/>
    <col min="4" max="4" width="30.421875" style="942" customWidth="1"/>
    <col min="5" max="5" width="10.00390625" style="942" customWidth="1"/>
    <col min="6" max="7" width="11.421875" style="942" customWidth="1"/>
    <col min="8" max="8" width="19.28125" style="943" customWidth="1"/>
    <col min="9" max="9" width="15.7109375" style="943" customWidth="1"/>
    <col min="10" max="10" width="4.8515625" style="943" customWidth="1"/>
    <col min="11" max="12" width="5.7109375" style="942" customWidth="1"/>
    <col min="13" max="13" width="6.57421875" style="942" customWidth="1"/>
    <col min="14" max="14" width="6.140625" style="942" customWidth="1"/>
    <col min="15" max="32" width="5.00390625" style="942" customWidth="1"/>
    <col min="33" max="33" width="5.140625" style="90" customWidth="1"/>
    <col min="34" max="34" width="5.421875" style="942" customWidth="1"/>
    <col min="35" max="35" width="4.8515625" style="942" customWidth="1"/>
    <col min="36" max="36" width="7.140625" style="942" customWidth="1"/>
    <col min="37" max="16384" width="11.421875" style="942"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46.5" customHeight="1">
      <c r="B4" s="1380" t="s">
        <v>721</v>
      </c>
      <c r="C4" s="1381"/>
      <c r="D4" s="1381"/>
      <c r="E4" s="1381"/>
      <c r="F4" s="1381"/>
      <c r="G4" s="1381"/>
      <c r="H4" s="1382"/>
      <c r="I4" s="1385" t="s">
        <v>698</v>
      </c>
      <c r="J4" s="1386"/>
      <c r="K4" s="1386"/>
      <c r="L4" s="1386"/>
      <c r="M4" s="1386"/>
      <c r="N4" s="1386"/>
      <c r="O4" s="1386"/>
      <c r="P4" s="1386"/>
      <c r="Q4" s="1386"/>
      <c r="R4" s="1386"/>
      <c r="S4" s="1386"/>
      <c r="T4" s="1387"/>
      <c r="U4" s="1385" t="s">
        <v>723</v>
      </c>
      <c r="V4" s="1388"/>
      <c r="W4" s="1388"/>
      <c r="X4" s="1388"/>
      <c r="Y4" s="1388"/>
      <c r="Z4" s="1388"/>
      <c r="AA4" s="1388"/>
      <c r="AB4" s="1388"/>
      <c r="AC4" s="1388"/>
      <c r="AD4" s="1388"/>
      <c r="AE4" s="1388"/>
      <c r="AF4" s="1388"/>
      <c r="AG4" s="1388"/>
      <c r="AH4" s="1388"/>
      <c r="AI4" s="1388"/>
      <c r="AJ4" s="1389"/>
    </row>
    <row r="5" spans="2:36" ht="83.25" customHeight="1" thickBot="1">
      <c r="B5" s="1413" t="s">
        <v>722</v>
      </c>
      <c r="C5" s="1414"/>
      <c r="D5" s="1415"/>
      <c r="E5" s="5"/>
      <c r="F5" s="1416" t="s">
        <v>1297</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48.7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42" customHeight="1" thickBot="1">
      <c r="B8" s="8" t="s">
        <v>701</v>
      </c>
      <c r="C8" s="1401" t="s">
        <v>587</v>
      </c>
      <c r="D8" s="1402"/>
      <c r="E8" s="1402"/>
      <c r="F8" s="1402"/>
      <c r="G8" s="1402"/>
      <c r="H8" s="1402"/>
      <c r="I8" s="100" t="s">
        <v>588</v>
      </c>
      <c r="J8" s="9"/>
      <c r="K8" s="857">
        <v>0.25</v>
      </c>
      <c r="L8" s="10"/>
      <c r="M8" s="11"/>
      <c r="N8" s="101"/>
      <c r="O8" s="12">
        <f aca="true" t="shared" si="0" ref="O8:AA8">O10+O18+O25</f>
        <v>0</v>
      </c>
      <c r="P8" s="13">
        <f t="shared" si="0"/>
        <v>0</v>
      </c>
      <c r="Q8" s="13">
        <f t="shared" si="0"/>
        <v>90000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t="s">
        <v>674</v>
      </c>
      <c r="AC8" s="13">
        <f>AC10+AC18+AC25</f>
        <v>0</v>
      </c>
      <c r="AD8" s="13">
        <f>AD10+AD18+AD25</f>
        <v>0</v>
      </c>
      <c r="AE8" s="13">
        <f>+AE10+AE18+AE25</f>
        <v>50000</v>
      </c>
      <c r="AF8" s="14">
        <f>AF10+AF18+AF25</f>
        <v>0</v>
      </c>
      <c r="AG8" s="15">
        <f>AG10+AG18+AG25</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47.25" customHeight="1" thickBot="1">
      <c r="B10" s="18" t="s">
        <v>461</v>
      </c>
      <c r="C10" s="19" t="s">
        <v>55</v>
      </c>
      <c r="D10" s="19" t="s">
        <v>462</v>
      </c>
      <c r="E10" s="19" t="s">
        <v>474</v>
      </c>
      <c r="F10" s="19" t="s">
        <v>475</v>
      </c>
      <c r="G10" s="19" t="s">
        <v>476</v>
      </c>
      <c r="H10" s="102" t="s">
        <v>463</v>
      </c>
      <c r="I10" s="104" t="s">
        <v>56</v>
      </c>
      <c r="J10" s="105"/>
      <c r="K10" s="105"/>
      <c r="L10" s="105"/>
      <c r="M10" s="105"/>
      <c r="N10" s="106"/>
      <c r="O10" s="22">
        <f>SUM(O11:O16)</f>
        <v>0</v>
      </c>
      <c r="P10" s="23">
        <f>SUM(P11:P16)</f>
        <v>0</v>
      </c>
      <c r="Q10" s="24">
        <f>SUM(Q11:Q16)</f>
        <v>50000</v>
      </c>
      <c r="R10" s="23">
        <f>SUM(R11:R16)</f>
        <v>0</v>
      </c>
      <c r="S10" s="24"/>
      <c r="T10" s="23"/>
      <c r="U10" s="24"/>
      <c r="V10" s="23"/>
      <c r="W10" s="24"/>
      <c r="X10" s="23"/>
      <c r="Y10" s="24"/>
      <c r="Z10" s="23"/>
      <c r="AA10" s="24"/>
      <c r="AB10" s="23"/>
      <c r="AC10" s="24"/>
      <c r="AD10" s="23"/>
      <c r="AE10" s="25">
        <f>O10+Q10</f>
        <v>50000</v>
      </c>
      <c r="AF10" s="23">
        <f>AF11</f>
        <v>0</v>
      </c>
      <c r="AG10" s="26">
        <f>SUM(AG11:AG16)</f>
        <v>0</v>
      </c>
      <c r="AH10" s="909"/>
      <c r="AI10" s="909"/>
      <c r="AJ10" s="28"/>
    </row>
    <row r="11" spans="2:36" ht="21" customHeight="1">
      <c r="B11" s="1361" t="s">
        <v>590</v>
      </c>
      <c r="C11" s="1543" t="s">
        <v>703</v>
      </c>
      <c r="D11" s="908"/>
      <c r="E11" s="908"/>
      <c r="F11" s="30"/>
      <c r="G11" s="31"/>
      <c r="H11" s="1399"/>
      <c r="I11" s="1350"/>
      <c r="J11" s="1327"/>
      <c r="K11" s="1546"/>
      <c r="L11" s="1331"/>
      <c r="M11" s="1349"/>
      <c r="N11" s="1398"/>
      <c r="O11" s="33"/>
      <c r="P11" s="34"/>
      <c r="Q11" s="35"/>
      <c r="R11" s="36"/>
      <c r="S11" s="36"/>
      <c r="T11" s="36"/>
      <c r="U11" s="36"/>
      <c r="V11" s="36"/>
      <c r="W11" s="36"/>
      <c r="X11" s="36"/>
      <c r="Y11" s="36"/>
      <c r="Z11" s="36"/>
      <c r="AA11" s="36"/>
      <c r="AB11" s="36"/>
      <c r="AC11" s="37"/>
      <c r="AD11" s="37"/>
      <c r="AE11" s="1314"/>
      <c r="AF11" s="1314"/>
      <c r="AG11" s="39"/>
      <c r="AH11" s="1316"/>
      <c r="AI11" s="1316"/>
      <c r="AJ11" s="1318"/>
    </row>
    <row r="12" spans="2:36" ht="21" customHeight="1">
      <c r="B12" s="1361"/>
      <c r="C12" s="1544"/>
      <c r="D12" s="905"/>
      <c r="E12" s="905"/>
      <c r="F12" s="41"/>
      <c r="G12" s="31"/>
      <c r="H12" s="1338"/>
      <c r="I12" s="1350"/>
      <c r="J12" s="1350"/>
      <c r="K12" s="1546"/>
      <c r="L12" s="1349"/>
      <c r="M12" s="1349"/>
      <c r="N12" s="1398"/>
      <c r="O12" s="43"/>
      <c r="P12" s="34"/>
      <c r="Q12" s="44">
        <v>50000</v>
      </c>
      <c r="R12" s="37"/>
      <c r="S12" s="37"/>
      <c r="T12" s="37"/>
      <c r="U12" s="37"/>
      <c r="V12" s="37"/>
      <c r="W12" s="37"/>
      <c r="X12" s="37"/>
      <c r="Y12" s="37"/>
      <c r="Z12" s="37"/>
      <c r="AA12" s="37"/>
      <c r="AB12" s="37"/>
      <c r="AC12" s="37"/>
      <c r="AD12" s="37"/>
      <c r="AE12" s="1314"/>
      <c r="AF12" s="1314"/>
      <c r="AG12" s="39"/>
      <c r="AH12" s="1316"/>
      <c r="AI12" s="1316"/>
      <c r="AJ12" s="1318"/>
    </row>
    <row r="13" spans="2:36" ht="21" customHeight="1">
      <c r="B13" s="1361"/>
      <c r="C13" s="1544"/>
      <c r="D13" s="905"/>
      <c r="E13" s="905"/>
      <c r="F13" s="41"/>
      <c r="G13" s="31"/>
      <c r="H13" s="1338"/>
      <c r="I13" s="1350"/>
      <c r="J13" s="1350"/>
      <c r="K13" s="1546"/>
      <c r="L13" s="1349"/>
      <c r="M13" s="1349"/>
      <c r="N13" s="1398"/>
      <c r="O13" s="43"/>
      <c r="P13" s="34"/>
      <c r="Q13" s="44"/>
      <c r="R13" s="37"/>
      <c r="S13" s="37"/>
      <c r="T13" s="37"/>
      <c r="U13" s="37"/>
      <c r="V13" s="37"/>
      <c r="W13" s="37"/>
      <c r="X13" s="37"/>
      <c r="Y13" s="37"/>
      <c r="Z13" s="37"/>
      <c r="AA13" s="37"/>
      <c r="AB13" s="37"/>
      <c r="AC13" s="37"/>
      <c r="AD13" s="37"/>
      <c r="AE13" s="1314"/>
      <c r="AF13" s="1314"/>
      <c r="AG13" s="39"/>
      <c r="AH13" s="1316"/>
      <c r="AI13" s="1316"/>
      <c r="AJ13" s="1318"/>
    </row>
    <row r="14" spans="2:36" ht="21" customHeight="1">
      <c r="B14" s="1361"/>
      <c r="C14" s="1544"/>
      <c r="D14" s="905"/>
      <c r="E14" s="905"/>
      <c r="F14" s="45"/>
      <c r="G14" s="31"/>
      <c r="H14" s="1338"/>
      <c r="I14" s="1350"/>
      <c r="J14" s="1350"/>
      <c r="K14" s="1546"/>
      <c r="L14" s="1349"/>
      <c r="M14" s="1349"/>
      <c r="N14" s="1398"/>
      <c r="O14" s="33"/>
      <c r="P14" s="34"/>
      <c r="Q14" s="46"/>
      <c r="R14" s="37"/>
      <c r="S14" s="37"/>
      <c r="T14" s="37"/>
      <c r="U14" s="37"/>
      <c r="V14" s="37"/>
      <c r="W14" s="37"/>
      <c r="X14" s="37"/>
      <c r="Y14" s="37"/>
      <c r="Z14" s="37"/>
      <c r="AA14" s="37"/>
      <c r="AB14" s="37"/>
      <c r="AC14" s="37"/>
      <c r="AD14" s="37"/>
      <c r="AE14" s="1314"/>
      <c r="AF14" s="1314"/>
      <c r="AG14" s="47"/>
      <c r="AH14" s="1316"/>
      <c r="AI14" s="1316"/>
      <c r="AJ14" s="1318"/>
    </row>
    <row r="15" spans="2:36" ht="21" customHeight="1">
      <c r="B15" s="1446"/>
      <c r="C15" s="1544"/>
      <c r="D15" s="905"/>
      <c r="E15" s="966"/>
      <c r="F15" s="864"/>
      <c r="G15" s="860"/>
      <c r="H15" s="1338"/>
      <c r="I15" s="1350"/>
      <c r="J15" s="1350"/>
      <c r="K15" s="1546"/>
      <c r="L15" s="1349"/>
      <c r="M15" s="1349"/>
      <c r="N15" s="1398"/>
      <c r="O15" s="865"/>
      <c r="P15" s="87"/>
      <c r="Q15" s="866"/>
      <c r="R15" s="867"/>
      <c r="S15" s="867"/>
      <c r="T15" s="867"/>
      <c r="U15" s="867"/>
      <c r="V15" s="867"/>
      <c r="W15" s="867"/>
      <c r="X15" s="867"/>
      <c r="Y15" s="867"/>
      <c r="Z15" s="867"/>
      <c r="AA15" s="867"/>
      <c r="AB15" s="867"/>
      <c r="AC15" s="867"/>
      <c r="AD15" s="867"/>
      <c r="AE15" s="1428"/>
      <c r="AF15" s="1428"/>
      <c r="AG15" s="868"/>
      <c r="AH15" s="1440"/>
      <c r="AI15" s="1440"/>
      <c r="AJ15" s="1490"/>
    </row>
    <row r="16" spans="2:36" ht="21" customHeight="1" thickBot="1">
      <c r="B16" s="1362"/>
      <c r="C16" s="1545"/>
      <c r="D16" s="905"/>
      <c r="E16" s="905"/>
      <c r="F16" s="49"/>
      <c r="G16" s="50"/>
      <c r="H16" s="1326"/>
      <c r="I16" s="1328"/>
      <c r="J16" s="1328"/>
      <c r="K16" s="1547"/>
      <c r="L16" s="1332"/>
      <c r="M16" s="1332"/>
      <c r="N16" s="1334"/>
      <c r="O16" s="53"/>
      <c r="P16" s="54"/>
      <c r="Q16" s="55"/>
      <c r="R16" s="56"/>
      <c r="S16" s="56"/>
      <c r="T16" s="56"/>
      <c r="U16" s="56"/>
      <c r="V16" s="56"/>
      <c r="W16" s="56"/>
      <c r="X16" s="56"/>
      <c r="Y16" s="56"/>
      <c r="Z16" s="56"/>
      <c r="AA16" s="56"/>
      <c r="AB16" s="56"/>
      <c r="AC16" s="56"/>
      <c r="AD16" s="56"/>
      <c r="AE16" s="1315"/>
      <c r="AF16" s="1315"/>
      <c r="AG16" s="58"/>
      <c r="AH16" s="1317"/>
      <c r="AI16" s="1317"/>
      <c r="AJ16" s="1319"/>
    </row>
    <row r="17" spans="2:36" ht="4.5" customHeight="1" thickBot="1">
      <c r="B17" s="1320"/>
      <c r="C17" s="1321"/>
      <c r="D17" s="1321"/>
      <c r="E17" s="1321"/>
      <c r="F17" s="1321"/>
      <c r="G17" s="1321"/>
      <c r="H17" s="1321"/>
      <c r="I17" s="1321"/>
      <c r="J17" s="1321"/>
      <c r="K17" s="1321"/>
      <c r="L17" s="1321"/>
      <c r="M17" s="1321"/>
      <c r="N17" s="1321"/>
      <c r="O17" s="1321"/>
      <c r="P17" s="1321"/>
      <c r="Q17" s="1321"/>
      <c r="R17" s="1321"/>
      <c r="S17" s="1321"/>
      <c r="T17" s="1321"/>
      <c r="U17" s="1321"/>
      <c r="V17" s="1321"/>
      <c r="W17" s="1321"/>
      <c r="X17" s="1321"/>
      <c r="Y17" s="1321"/>
      <c r="Z17" s="1321"/>
      <c r="AA17" s="1321"/>
      <c r="AB17" s="1321"/>
      <c r="AC17" s="1321"/>
      <c r="AD17" s="1321"/>
      <c r="AE17" s="1321"/>
      <c r="AF17" s="1321"/>
      <c r="AG17" s="1321"/>
      <c r="AH17" s="1321"/>
      <c r="AI17" s="1321"/>
      <c r="AJ17" s="1322"/>
    </row>
    <row r="18" spans="2:36" ht="36" customHeight="1" thickBot="1">
      <c r="B18" s="18" t="s">
        <v>461</v>
      </c>
      <c r="C18" s="19" t="s">
        <v>55</v>
      </c>
      <c r="D18" s="19" t="s">
        <v>462</v>
      </c>
      <c r="E18" s="19" t="s">
        <v>54</v>
      </c>
      <c r="F18" s="19" t="s">
        <v>475</v>
      </c>
      <c r="G18" s="19" t="s">
        <v>476</v>
      </c>
      <c r="H18" s="102" t="s">
        <v>464</v>
      </c>
      <c r="I18" s="104" t="s">
        <v>56</v>
      </c>
      <c r="J18" s="21"/>
      <c r="K18" s="59"/>
      <c r="L18" s="59"/>
      <c r="M18" s="60"/>
      <c r="N18" s="61"/>
      <c r="O18" s="22">
        <f>SUM(O19:O23)</f>
        <v>0</v>
      </c>
      <c r="P18" s="23">
        <f>SUM(P19:P23)</f>
        <v>0</v>
      </c>
      <c r="Q18" s="24">
        <f>SUM(Q19:Q23)</f>
        <v>0</v>
      </c>
      <c r="R18" s="23">
        <f>SUM(R19:R23)</f>
        <v>0</v>
      </c>
      <c r="S18" s="24"/>
      <c r="T18" s="23"/>
      <c r="U18" s="24"/>
      <c r="V18" s="23"/>
      <c r="W18" s="24"/>
      <c r="X18" s="23"/>
      <c r="Y18" s="24"/>
      <c r="Z18" s="23"/>
      <c r="AA18" s="24"/>
      <c r="AB18" s="23"/>
      <c r="AC18" s="24"/>
      <c r="AD18" s="23"/>
      <c r="AE18" s="24">
        <f>AE19</f>
        <v>0</v>
      </c>
      <c r="AF18" s="23">
        <f>AF19</f>
        <v>0</v>
      </c>
      <c r="AG18" s="26">
        <f>SUM(AG19:AG23)</f>
        <v>0</v>
      </c>
      <c r="AH18" s="909"/>
      <c r="AI18" s="909"/>
      <c r="AJ18" s="28"/>
    </row>
    <row r="19" spans="2:36" ht="16.5" customHeight="1">
      <c r="B19" s="1323" t="s">
        <v>724</v>
      </c>
      <c r="C19" s="1543" t="s">
        <v>705</v>
      </c>
      <c r="D19" s="913" t="s">
        <v>921</v>
      </c>
      <c r="E19" s="913"/>
      <c r="F19" s="63"/>
      <c r="G19" s="31"/>
      <c r="H19" s="1363"/>
      <c r="I19" s="1359"/>
      <c r="J19" s="1448"/>
      <c r="K19" s="1453"/>
      <c r="L19" s="1444"/>
      <c r="M19" s="1344"/>
      <c r="N19" s="1354"/>
      <c r="O19" s="65"/>
      <c r="P19" s="38"/>
      <c r="Q19" s="38"/>
      <c r="R19" s="38"/>
      <c r="S19" s="38"/>
      <c r="T19" s="38"/>
      <c r="U19" s="38"/>
      <c r="V19" s="38"/>
      <c r="W19" s="38"/>
      <c r="X19" s="38"/>
      <c r="Y19" s="38"/>
      <c r="Z19" s="38"/>
      <c r="AA19" s="38"/>
      <c r="AB19" s="38"/>
      <c r="AC19" s="38"/>
      <c r="AD19" s="38"/>
      <c r="AE19" s="1314"/>
      <c r="AF19" s="1314"/>
      <c r="AG19" s="66"/>
      <c r="AH19" s="1316"/>
      <c r="AI19" s="1344"/>
      <c r="AJ19" s="1335"/>
    </row>
    <row r="20" spans="2:36" ht="16.5" customHeight="1">
      <c r="B20" s="1337"/>
      <c r="C20" s="1544"/>
      <c r="D20" s="913" t="s">
        <v>919</v>
      </c>
      <c r="E20" s="913"/>
      <c r="F20" s="63"/>
      <c r="G20" s="31"/>
      <c r="H20" s="1363"/>
      <c r="I20" s="1359"/>
      <c r="J20" s="1350"/>
      <c r="K20" s="1453"/>
      <c r="L20" s="1352"/>
      <c r="M20" s="1344"/>
      <c r="N20" s="1354"/>
      <c r="O20" s="65"/>
      <c r="P20" s="38"/>
      <c r="Q20" s="38"/>
      <c r="R20" s="38"/>
      <c r="S20" s="38"/>
      <c r="T20" s="38"/>
      <c r="U20" s="38"/>
      <c r="V20" s="38"/>
      <c r="W20" s="38"/>
      <c r="X20" s="38"/>
      <c r="Y20" s="38"/>
      <c r="Z20" s="38"/>
      <c r="AA20" s="38"/>
      <c r="AB20" s="38"/>
      <c r="AC20" s="38"/>
      <c r="AD20" s="38"/>
      <c r="AE20" s="1314"/>
      <c r="AF20" s="1314"/>
      <c r="AG20" s="66"/>
      <c r="AH20" s="1316"/>
      <c r="AI20" s="1344"/>
      <c r="AJ20" s="1335"/>
    </row>
    <row r="21" spans="2:36" ht="11.25">
      <c r="B21" s="1337"/>
      <c r="C21" s="1544"/>
      <c r="D21" s="913" t="s">
        <v>920</v>
      </c>
      <c r="E21" s="913"/>
      <c r="F21" s="63"/>
      <c r="G21" s="31"/>
      <c r="H21" s="1363"/>
      <c r="I21" s="1359"/>
      <c r="J21" s="1350"/>
      <c r="K21" s="1342"/>
      <c r="L21" s="1352"/>
      <c r="M21" s="1344"/>
      <c r="N21" s="1354"/>
      <c r="O21" s="65"/>
      <c r="P21" s="38"/>
      <c r="Q21" s="38"/>
      <c r="R21" s="38"/>
      <c r="S21" s="38"/>
      <c r="T21" s="38"/>
      <c r="U21" s="38"/>
      <c r="V21" s="38"/>
      <c r="W21" s="38"/>
      <c r="X21" s="38"/>
      <c r="Y21" s="38"/>
      <c r="Z21" s="38"/>
      <c r="AA21" s="38"/>
      <c r="AB21" s="38"/>
      <c r="AC21" s="38"/>
      <c r="AD21" s="38"/>
      <c r="AE21" s="1314"/>
      <c r="AF21" s="1314"/>
      <c r="AG21" s="66"/>
      <c r="AH21" s="1316"/>
      <c r="AI21" s="1344"/>
      <c r="AJ21" s="1335"/>
    </row>
    <row r="22" spans="2:36" ht="22.5">
      <c r="B22" s="1337"/>
      <c r="C22" s="1544"/>
      <c r="D22" s="913" t="s">
        <v>1312</v>
      </c>
      <c r="E22" s="913"/>
      <c r="F22" s="63"/>
      <c r="G22" s="31"/>
      <c r="H22" s="1363"/>
      <c r="I22" s="1359"/>
      <c r="J22" s="1350"/>
      <c r="K22" s="1342"/>
      <c r="L22" s="1352"/>
      <c r="M22" s="1344"/>
      <c r="N22" s="1354"/>
      <c r="O22" s="65"/>
      <c r="P22" s="38"/>
      <c r="Q22" s="38"/>
      <c r="R22" s="38"/>
      <c r="S22" s="38"/>
      <c r="T22" s="38"/>
      <c r="U22" s="38"/>
      <c r="V22" s="38"/>
      <c r="W22" s="38"/>
      <c r="X22" s="38"/>
      <c r="Y22" s="38"/>
      <c r="Z22" s="38"/>
      <c r="AA22" s="38"/>
      <c r="AB22" s="38"/>
      <c r="AC22" s="38"/>
      <c r="AD22" s="38"/>
      <c r="AE22" s="1314"/>
      <c r="AF22" s="1314"/>
      <c r="AG22" s="66"/>
      <c r="AH22" s="1316"/>
      <c r="AI22" s="1344"/>
      <c r="AJ22" s="1335"/>
    </row>
    <row r="23" spans="2:36" ht="22.5">
      <c r="B23" s="1337"/>
      <c r="C23" s="1544"/>
      <c r="D23" s="913" t="s">
        <v>1311</v>
      </c>
      <c r="E23" s="913"/>
      <c r="F23" s="67"/>
      <c r="G23" s="31"/>
      <c r="H23" s="1363"/>
      <c r="I23" s="1359"/>
      <c r="J23" s="1350"/>
      <c r="K23" s="1342"/>
      <c r="L23" s="1352"/>
      <c r="M23" s="1344"/>
      <c r="N23" s="1354"/>
      <c r="O23" s="65"/>
      <c r="P23" s="38"/>
      <c r="Q23" s="38"/>
      <c r="R23" s="38"/>
      <c r="S23" s="38"/>
      <c r="T23" s="38"/>
      <c r="U23" s="38"/>
      <c r="V23" s="38"/>
      <c r="W23" s="38"/>
      <c r="X23" s="38"/>
      <c r="Y23" s="38"/>
      <c r="Z23" s="38"/>
      <c r="AA23" s="38"/>
      <c r="AB23" s="38"/>
      <c r="AC23" s="38"/>
      <c r="AD23" s="38"/>
      <c r="AE23" s="1314"/>
      <c r="AF23" s="1314"/>
      <c r="AG23" s="68"/>
      <c r="AH23" s="1316"/>
      <c r="AI23" s="1344"/>
      <c r="AJ23" s="1335"/>
    </row>
    <row r="24" spans="2:37" ht="4.5" customHeight="1" thickBot="1">
      <c r="B24" s="1320"/>
      <c r="C24" s="1321"/>
      <c r="D24" s="1321"/>
      <c r="E24" s="1321"/>
      <c r="F24" s="1321"/>
      <c r="G24" s="1321"/>
      <c r="H24" s="1321"/>
      <c r="I24" s="1321"/>
      <c r="J24" s="1321"/>
      <c r="K24" s="1321"/>
      <c r="L24" s="1321"/>
      <c r="M24" s="1321"/>
      <c r="N24" s="1321"/>
      <c r="O24" s="1321"/>
      <c r="P24" s="1321"/>
      <c r="Q24" s="1321"/>
      <c r="R24" s="1321"/>
      <c r="S24" s="1321"/>
      <c r="T24" s="1321"/>
      <c r="U24" s="1321"/>
      <c r="V24" s="1321"/>
      <c r="W24" s="1321"/>
      <c r="X24" s="1321"/>
      <c r="Y24" s="1321"/>
      <c r="Z24" s="1321"/>
      <c r="AA24" s="1321"/>
      <c r="AB24" s="1321"/>
      <c r="AC24" s="1321"/>
      <c r="AD24" s="1321"/>
      <c r="AE24" s="1321"/>
      <c r="AF24" s="1321"/>
      <c r="AG24" s="1321"/>
      <c r="AH24" s="1321"/>
      <c r="AI24" s="1321"/>
      <c r="AJ24" s="1322"/>
      <c r="AK24" s="946"/>
    </row>
    <row r="25" spans="2:37" ht="74.25" customHeight="1" thickBot="1">
      <c r="B25" s="18" t="s">
        <v>461</v>
      </c>
      <c r="C25" s="19" t="s">
        <v>55</v>
      </c>
      <c r="D25" s="19" t="s">
        <v>462</v>
      </c>
      <c r="E25" s="19" t="s">
        <v>54</v>
      </c>
      <c r="F25" s="19" t="s">
        <v>475</v>
      </c>
      <c r="G25" s="19" t="s">
        <v>476</v>
      </c>
      <c r="H25" s="102" t="s">
        <v>465</v>
      </c>
      <c r="I25" s="104" t="s">
        <v>56</v>
      </c>
      <c r="J25" s="21"/>
      <c r="K25" s="75"/>
      <c r="L25" s="59"/>
      <c r="M25" s="60"/>
      <c r="N25" s="61"/>
      <c r="O25" s="22">
        <f>SUM(O26:O32)</f>
        <v>0</v>
      </c>
      <c r="P25" s="23">
        <f>SUM(P26:P32)</f>
        <v>0</v>
      </c>
      <c r="Q25" s="24">
        <f>SUM(Q26:Q32)</f>
        <v>40000</v>
      </c>
      <c r="R25" s="23">
        <f>SUM(R26:R32)</f>
        <v>0</v>
      </c>
      <c r="S25" s="24"/>
      <c r="T25" s="23"/>
      <c r="U25" s="24"/>
      <c r="V25" s="23"/>
      <c r="W25" s="24"/>
      <c r="X25" s="23"/>
      <c r="Y25" s="24"/>
      <c r="Z25" s="23"/>
      <c r="AA25" s="24">
        <f>SUM(AA26:AA32)</f>
        <v>0</v>
      </c>
      <c r="AB25" s="23">
        <f>SUM(AB26:AB32)</f>
        <v>0</v>
      </c>
      <c r="AC25" s="24"/>
      <c r="AD25" s="23"/>
      <c r="AE25" s="76">
        <f>AE26</f>
        <v>0</v>
      </c>
      <c r="AF25" s="23">
        <f>AF26</f>
        <v>0</v>
      </c>
      <c r="AG25" s="26">
        <f>SUM(AG26:AG32)</f>
        <v>0</v>
      </c>
      <c r="AH25" s="909"/>
      <c r="AI25" s="909"/>
      <c r="AJ25" s="28"/>
      <c r="AK25" s="946"/>
    </row>
    <row r="26" spans="2:37" ht="33" customHeight="1">
      <c r="B26" s="1323" t="s">
        <v>725</v>
      </c>
      <c r="C26" s="1543" t="s">
        <v>706</v>
      </c>
      <c r="D26" s="908" t="s">
        <v>1292</v>
      </c>
      <c r="E26" s="908" t="s">
        <v>1296</v>
      </c>
      <c r="F26" s="77"/>
      <c r="G26" s="78"/>
      <c r="H26" s="1325" t="s">
        <v>593</v>
      </c>
      <c r="I26" s="1339" t="s">
        <v>588</v>
      </c>
      <c r="J26" s="1327"/>
      <c r="K26" s="1346"/>
      <c r="L26" s="80"/>
      <c r="M26" s="1346"/>
      <c r="N26" s="1356"/>
      <c r="O26" s="81"/>
      <c r="P26" s="82"/>
      <c r="Q26" s="83"/>
      <c r="R26" s="82"/>
      <c r="S26" s="82"/>
      <c r="T26" s="82"/>
      <c r="U26" s="82"/>
      <c r="V26" s="82"/>
      <c r="W26" s="82"/>
      <c r="X26" s="82"/>
      <c r="Y26" s="82"/>
      <c r="Z26" s="82"/>
      <c r="AA26" s="82"/>
      <c r="AB26" s="82"/>
      <c r="AC26" s="38"/>
      <c r="AD26" s="38"/>
      <c r="AE26" s="1314"/>
      <c r="AF26" s="1314"/>
      <c r="AG26" s="66"/>
      <c r="AH26" s="1344"/>
      <c r="AI26" s="1344"/>
      <c r="AJ26" s="1335"/>
      <c r="AK26" s="946"/>
    </row>
    <row r="27" spans="2:37" ht="21" customHeight="1" thickBot="1">
      <c r="B27" s="1337"/>
      <c r="C27" s="1544"/>
      <c r="D27" s="905" t="s">
        <v>1291</v>
      </c>
      <c r="E27" s="1042" t="s">
        <v>1296</v>
      </c>
      <c r="F27" s="84"/>
      <c r="G27" s="31"/>
      <c r="H27" s="1338"/>
      <c r="I27" s="1340"/>
      <c r="J27" s="1350"/>
      <c r="K27" s="1347"/>
      <c r="L27" s="64"/>
      <c r="M27" s="1347"/>
      <c r="N27" s="1357"/>
      <c r="O27" s="85"/>
      <c r="P27" s="86"/>
      <c r="Q27" s="87">
        <v>40000</v>
      </c>
      <c r="R27" s="86"/>
      <c r="S27" s="86"/>
      <c r="T27" s="86"/>
      <c r="U27" s="86"/>
      <c r="V27" s="86"/>
      <c r="W27" s="86"/>
      <c r="X27" s="86"/>
      <c r="Y27" s="86"/>
      <c r="Z27" s="86"/>
      <c r="AA27" s="86"/>
      <c r="AB27" s="86"/>
      <c r="AC27" s="38"/>
      <c r="AD27" s="38"/>
      <c r="AE27" s="1342"/>
      <c r="AF27" s="1342"/>
      <c r="AG27" s="66"/>
      <c r="AH27" s="1344"/>
      <c r="AI27" s="1344"/>
      <c r="AJ27" s="1335"/>
      <c r="AK27" s="946"/>
    </row>
    <row r="28" spans="2:37" ht="21" customHeight="1">
      <c r="B28" s="1337"/>
      <c r="C28" s="1544"/>
      <c r="D28" s="913" t="s">
        <v>1290</v>
      </c>
      <c r="E28" s="908" t="s">
        <v>1296</v>
      </c>
      <c r="F28" s="63"/>
      <c r="G28" s="860"/>
      <c r="H28" s="1338"/>
      <c r="I28" s="1340"/>
      <c r="J28" s="1350"/>
      <c r="K28" s="1347"/>
      <c r="L28" s="858"/>
      <c r="M28" s="1347"/>
      <c r="N28" s="1357"/>
      <c r="O28" s="85"/>
      <c r="P28" s="86"/>
      <c r="Q28" s="87"/>
      <c r="R28" s="86"/>
      <c r="S28" s="86"/>
      <c r="T28" s="86"/>
      <c r="U28" s="86"/>
      <c r="V28" s="86"/>
      <c r="W28" s="86"/>
      <c r="X28" s="86"/>
      <c r="Y28" s="86"/>
      <c r="Z28" s="86"/>
      <c r="AA28" s="86"/>
      <c r="AB28" s="86"/>
      <c r="AC28" s="86"/>
      <c r="AD28" s="86"/>
      <c r="AE28" s="1454"/>
      <c r="AF28" s="1454"/>
      <c r="AG28" s="861"/>
      <c r="AH28" s="1431"/>
      <c r="AI28" s="1431"/>
      <c r="AJ28" s="1434"/>
      <c r="AK28" s="946"/>
    </row>
    <row r="29" spans="2:37" ht="21" customHeight="1">
      <c r="B29" s="1337"/>
      <c r="C29" s="1544"/>
      <c r="D29" s="966" t="s">
        <v>1310</v>
      </c>
      <c r="E29" s="966"/>
      <c r="F29" s="896"/>
      <c r="G29" s="860"/>
      <c r="H29" s="1338"/>
      <c r="I29" s="1340"/>
      <c r="J29" s="1350"/>
      <c r="K29" s="1347"/>
      <c r="L29" s="858"/>
      <c r="M29" s="1347"/>
      <c r="N29" s="1357"/>
      <c r="O29" s="85"/>
      <c r="P29" s="86"/>
      <c r="Q29" s="87"/>
      <c r="R29" s="86"/>
      <c r="S29" s="86"/>
      <c r="T29" s="86"/>
      <c r="U29" s="86"/>
      <c r="V29" s="86"/>
      <c r="W29" s="86"/>
      <c r="X29" s="86"/>
      <c r="Y29" s="86"/>
      <c r="Z29" s="86"/>
      <c r="AA29" s="86"/>
      <c r="AB29" s="86"/>
      <c r="AC29" s="86"/>
      <c r="AD29" s="86"/>
      <c r="AE29" s="1454"/>
      <c r="AF29" s="1454"/>
      <c r="AG29" s="861"/>
      <c r="AH29" s="1431"/>
      <c r="AI29" s="1431"/>
      <c r="AJ29" s="1434"/>
      <c r="AK29" s="946"/>
    </row>
    <row r="30" spans="2:37" ht="21" customHeight="1">
      <c r="B30" s="1337"/>
      <c r="C30" s="1544"/>
      <c r="D30" s="966" t="s">
        <v>1309</v>
      </c>
      <c r="E30" s="966" t="s">
        <v>1308</v>
      </c>
      <c r="F30" s="860"/>
      <c r="G30" s="860">
        <v>2</v>
      </c>
      <c r="H30" s="1338"/>
      <c r="I30" s="1340"/>
      <c r="J30" s="1350"/>
      <c r="K30" s="1347"/>
      <c r="L30" s="858"/>
      <c r="M30" s="1347"/>
      <c r="N30" s="1357"/>
      <c r="O30" s="85"/>
      <c r="P30" s="86"/>
      <c r="Q30" s="87"/>
      <c r="R30" s="86"/>
      <c r="S30" s="86"/>
      <c r="T30" s="86"/>
      <c r="U30" s="86"/>
      <c r="V30" s="86"/>
      <c r="W30" s="86"/>
      <c r="X30" s="86"/>
      <c r="Y30" s="86"/>
      <c r="Z30" s="86"/>
      <c r="AA30" s="86"/>
      <c r="AB30" s="86"/>
      <c r="AC30" s="86"/>
      <c r="AD30" s="86"/>
      <c r="AE30" s="1454"/>
      <c r="AF30" s="1454"/>
      <c r="AG30" s="861"/>
      <c r="AH30" s="1431"/>
      <c r="AI30" s="1431"/>
      <c r="AJ30" s="1434"/>
      <c r="AK30" s="946"/>
    </row>
    <row r="31" spans="2:37" ht="21" customHeight="1">
      <c r="B31" s="1337"/>
      <c r="C31" s="1544"/>
      <c r="D31" s="966" t="s">
        <v>1306</v>
      </c>
      <c r="E31" s="966" t="s">
        <v>1307</v>
      </c>
      <c r="F31" s="860"/>
      <c r="G31" s="860">
        <v>3</v>
      </c>
      <c r="H31" s="1338"/>
      <c r="I31" s="1340"/>
      <c r="J31" s="1350"/>
      <c r="K31" s="1347"/>
      <c r="L31" s="858"/>
      <c r="M31" s="1347"/>
      <c r="N31" s="1357"/>
      <c r="O31" s="85"/>
      <c r="P31" s="86"/>
      <c r="Q31" s="87"/>
      <c r="R31" s="86"/>
      <c r="S31" s="86"/>
      <c r="T31" s="86"/>
      <c r="U31" s="86"/>
      <c r="V31" s="86"/>
      <c r="W31" s="86"/>
      <c r="X31" s="86"/>
      <c r="Y31" s="86"/>
      <c r="Z31" s="86"/>
      <c r="AA31" s="86"/>
      <c r="AB31" s="86"/>
      <c r="AC31" s="86"/>
      <c r="AD31" s="86"/>
      <c r="AE31" s="1454"/>
      <c r="AF31" s="1454"/>
      <c r="AG31" s="861"/>
      <c r="AH31" s="1431"/>
      <c r="AI31" s="1431"/>
      <c r="AJ31" s="1434"/>
      <c r="AK31" s="946"/>
    </row>
    <row r="32" spans="2:36" ht="21" customHeight="1" thickBot="1">
      <c r="B32" s="1324"/>
      <c r="C32" s="1545"/>
      <c r="D32" s="901" t="s">
        <v>1295</v>
      </c>
      <c r="E32" s="901" t="s">
        <v>1298</v>
      </c>
      <c r="F32" s="88">
        <v>2</v>
      </c>
      <c r="G32" s="50">
        <v>8</v>
      </c>
      <c r="H32" s="1326"/>
      <c r="I32" s="1341"/>
      <c r="J32" s="1328"/>
      <c r="K32" s="1348"/>
      <c r="L32" s="71"/>
      <c r="M32" s="1348"/>
      <c r="N32" s="1358"/>
      <c r="O32" s="72"/>
      <c r="P32" s="57"/>
      <c r="Q32" s="54"/>
      <c r="R32" s="57"/>
      <c r="S32" s="57"/>
      <c r="T32" s="57"/>
      <c r="U32" s="57"/>
      <c r="V32" s="57"/>
      <c r="W32" s="57"/>
      <c r="X32" s="57"/>
      <c r="Y32" s="57"/>
      <c r="Z32" s="57"/>
      <c r="AA32" s="57"/>
      <c r="AB32" s="57"/>
      <c r="AC32" s="57"/>
      <c r="AD32" s="57"/>
      <c r="AE32" s="1343"/>
      <c r="AF32" s="1343"/>
      <c r="AG32" s="89"/>
      <c r="AH32" s="1345"/>
      <c r="AI32" s="1345"/>
      <c r="AJ32" s="1336"/>
    </row>
    <row r="33" ht="12" thickBot="1">
      <c r="C33" s="859"/>
    </row>
    <row r="34" spans="2:36" ht="105.75" customHeight="1" thickBot="1">
      <c r="B34" s="18" t="s">
        <v>461</v>
      </c>
      <c r="C34" s="19" t="s">
        <v>55</v>
      </c>
      <c r="D34" s="19" t="s">
        <v>462</v>
      </c>
      <c r="E34" s="19" t="s">
        <v>474</v>
      </c>
      <c r="F34" s="19" t="s">
        <v>475</v>
      </c>
      <c r="G34" s="19" t="s">
        <v>476</v>
      </c>
      <c r="H34" s="102" t="s">
        <v>834</v>
      </c>
      <c r="I34" s="104" t="s">
        <v>56</v>
      </c>
      <c r="J34" s="105"/>
      <c r="K34" s="105"/>
      <c r="L34" s="105"/>
      <c r="M34" s="105"/>
      <c r="N34" s="106"/>
      <c r="O34" s="22">
        <f>SUM(O35:O38)</f>
        <v>0</v>
      </c>
      <c r="P34" s="23">
        <f>SUM(P35:P38)</f>
        <v>0</v>
      </c>
      <c r="Q34" s="24">
        <f>SUM(Q35:Q38)</f>
        <v>5000</v>
      </c>
      <c r="R34" s="23">
        <f>SUM(R35:R38)</f>
        <v>0</v>
      </c>
      <c r="S34" s="24"/>
      <c r="T34" s="23"/>
      <c r="U34" s="24"/>
      <c r="V34" s="23"/>
      <c r="W34" s="24"/>
      <c r="X34" s="23"/>
      <c r="Y34" s="24"/>
      <c r="Z34" s="23"/>
      <c r="AA34" s="24"/>
      <c r="AB34" s="23"/>
      <c r="AC34" s="24"/>
      <c r="AD34" s="23"/>
      <c r="AE34" s="76">
        <f>AE35</f>
        <v>0</v>
      </c>
      <c r="AF34" s="23">
        <f>AF35</f>
        <v>0</v>
      </c>
      <c r="AG34" s="26">
        <f>SUM(AG35:AG38)</f>
        <v>0</v>
      </c>
      <c r="AH34" s="909"/>
      <c r="AI34" s="909"/>
      <c r="AJ34" s="28"/>
    </row>
    <row r="35" spans="2:36" ht="17.25" customHeight="1">
      <c r="B35" s="1323" t="s">
        <v>726</v>
      </c>
      <c r="C35" s="1543" t="s">
        <v>707</v>
      </c>
      <c r="D35" s="908" t="s">
        <v>1293</v>
      </c>
      <c r="E35" s="908" t="s">
        <v>1298</v>
      </c>
      <c r="F35" s="30"/>
      <c r="G35" s="31">
        <v>4</v>
      </c>
      <c r="H35" s="1399" t="s">
        <v>594</v>
      </c>
      <c r="I35" s="1350" t="s">
        <v>1294</v>
      </c>
      <c r="J35" s="904"/>
      <c r="K35" s="1365"/>
      <c r="L35" s="103"/>
      <c r="M35" s="1351"/>
      <c r="N35" s="1398"/>
      <c r="O35" s="33"/>
      <c r="P35" s="34"/>
      <c r="Q35" s="35"/>
      <c r="R35" s="36"/>
      <c r="S35" s="36"/>
      <c r="T35" s="36"/>
      <c r="U35" s="36"/>
      <c r="V35" s="36"/>
      <c r="W35" s="36"/>
      <c r="X35" s="36"/>
      <c r="Y35" s="36"/>
      <c r="Z35" s="36"/>
      <c r="AA35" s="36"/>
      <c r="AB35" s="36"/>
      <c r="AC35" s="37"/>
      <c r="AD35" s="37"/>
      <c r="AE35" s="1314"/>
      <c r="AF35" s="1314"/>
      <c r="AG35" s="39"/>
      <c r="AH35" s="1316"/>
      <c r="AI35" s="1316"/>
      <c r="AJ35" s="1318"/>
    </row>
    <row r="36" spans="2:36" ht="17.25" customHeight="1">
      <c r="B36" s="1337"/>
      <c r="C36" s="1544"/>
      <c r="D36" s="905"/>
      <c r="E36" s="905"/>
      <c r="F36" s="41"/>
      <c r="G36" s="31"/>
      <c r="H36" s="1338"/>
      <c r="I36" s="1350"/>
      <c r="J36" s="904"/>
      <c r="K36" s="1365"/>
      <c r="L36" s="32"/>
      <c r="M36" s="1351"/>
      <c r="N36" s="1398"/>
      <c r="O36" s="43"/>
      <c r="P36" s="34"/>
      <c r="Q36" s="44">
        <v>5000</v>
      </c>
      <c r="R36" s="37"/>
      <c r="S36" s="37"/>
      <c r="T36" s="37"/>
      <c r="U36" s="37"/>
      <c r="V36" s="37"/>
      <c r="W36" s="37"/>
      <c r="X36" s="37"/>
      <c r="Y36" s="37"/>
      <c r="Z36" s="37"/>
      <c r="AA36" s="37"/>
      <c r="AB36" s="37"/>
      <c r="AC36" s="37"/>
      <c r="AD36" s="37"/>
      <c r="AE36" s="1314"/>
      <c r="AF36" s="1314"/>
      <c r="AG36" s="39"/>
      <c r="AH36" s="1316"/>
      <c r="AI36" s="1316"/>
      <c r="AJ36" s="1318"/>
    </row>
    <row r="37" spans="2:36" ht="17.25" customHeight="1">
      <c r="B37" s="1337"/>
      <c r="C37" s="1544"/>
      <c r="D37" s="905"/>
      <c r="E37" s="905"/>
      <c r="F37" s="45"/>
      <c r="G37" s="31"/>
      <c r="H37" s="1338"/>
      <c r="I37" s="1350"/>
      <c r="J37" s="904"/>
      <c r="K37" s="1365"/>
      <c r="L37" s="32"/>
      <c r="M37" s="1351"/>
      <c r="N37" s="1398"/>
      <c r="O37" s="33"/>
      <c r="P37" s="34"/>
      <c r="Q37" s="46"/>
      <c r="R37" s="37"/>
      <c r="S37" s="37"/>
      <c r="T37" s="37"/>
      <c r="U37" s="37"/>
      <c r="V37" s="37"/>
      <c r="W37" s="37"/>
      <c r="X37" s="37"/>
      <c r="Y37" s="37"/>
      <c r="Z37" s="37"/>
      <c r="AA37" s="37"/>
      <c r="AB37" s="37"/>
      <c r="AC37" s="37"/>
      <c r="AD37" s="37"/>
      <c r="AE37" s="1314"/>
      <c r="AF37" s="1314"/>
      <c r="AG37" s="47"/>
      <c r="AH37" s="1316"/>
      <c r="AI37" s="1316"/>
      <c r="AJ37" s="1318"/>
    </row>
    <row r="38" spans="2:36" ht="17.25" customHeight="1" thickBot="1">
      <c r="B38" s="1324"/>
      <c r="C38" s="1545"/>
      <c r="D38" s="901"/>
      <c r="E38" s="901"/>
      <c r="F38" s="49"/>
      <c r="G38" s="50"/>
      <c r="H38" s="1326"/>
      <c r="I38" s="1328"/>
      <c r="J38" s="900"/>
      <c r="K38" s="1330"/>
      <c r="L38" s="52"/>
      <c r="M38" s="1313"/>
      <c r="N38" s="1334"/>
      <c r="O38" s="53"/>
      <c r="P38" s="54"/>
      <c r="Q38" s="55"/>
      <c r="R38" s="56"/>
      <c r="S38" s="56"/>
      <c r="T38" s="56"/>
      <c r="U38" s="56"/>
      <c r="V38" s="56"/>
      <c r="W38" s="56"/>
      <c r="X38" s="56"/>
      <c r="Y38" s="56"/>
      <c r="Z38" s="56"/>
      <c r="AA38" s="56"/>
      <c r="AB38" s="56"/>
      <c r="AC38" s="56"/>
      <c r="AD38" s="56"/>
      <c r="AE38" s="1315"/>
      <c r="AF38" s="1315"/>
      <c r="AG38" s="58"/>
      <c r="AH38" s="1317"/>
      <c r="AI38" s="1317"/>
      <c r="AJ38" s="1319"/>
    </row>
    <row r="39" spans="2:36" ht="4.5" customHeight="1" thickBot="1">
      <c r="B39" s="1320"/>
      <c r="C39" s="1321"/>
      <c r="D39" s="1321"/>
      <c r="E39" s="1321"/>
      <c r="F39" s="1321"/>
      <c r="G39" s="1321"/>
      <c r="H39" s="1321"/>
      <c r="I39" s="1321"/>
      <c r="J39" s="1321"/>
      <c r="K39" s="1321"/>
      <c r="L39" s="1321"/>
      <c r="M39" s="1321"/>
      <c r="N39" s="1321"/>
      <c r="O39" s="1321"/>
      <c r="P39" s="1321"/>
      <c r="Q39" s="1321"/>
      <c r="R39" s="1321"/>
      <c r="S39" s="1321"/>
      <c r="T39" s="1321"/>
      <c r="U39" s="1321"/>
      <c r="V39" s="1321"/>
      <c r="W39" s="1321"/>
      <c r="X39" s="1321"/>
      <c r="Y39" s="1321"/>
      <c r="Z39" s="1321"/>
      <c r="AA39" s="1321"/>
      <c r="AB39" s="1321"/>
      <c r="AC39" s="1321"/>
      <c r="AD39" s="1321"/>
      <c r="AE39" s="1321"/>
      <c r="AF39" s="1321"/>
      <c r="AG39" s="1321"/>
      <c r="AH39" s="1321"/>
      <c r="AI39" s="1321"/>
      <c r="AJ39" s="1322"/>
    </row>
    <row r="40" spans="2:36" ht="23.25" thickBot="1">
      <c r="B40" s="18" t="s">
        <v>461</v>
      </c>
      <c r="C40" s="19" t="s">
        <v>55</v>
      </c>
      <c r="D40" s="19" t="s">
        <v>462</v>
      </c>
      <c r="E40" s="19" t="s">
        <v>474</v>
      </c>
      <c r="F40" s="19" t="s">
        <v>475</v>
      </c>
      <c r="G40" s="19" t="s">
        <v>476</v>
      </c>
      <c r="H40" s="102" t="s">
        <v>835</v>
      </c>
      <c r="I40" s="104" t="s">
        <v>56</v>
      </c>
      <c r="J40" s="105"/>
      <c r="K40" s="105"/>
      <c r="L40" s="105"/>
      <c r="M40" s="105"/>
      <c r="N40" s="106"/>
      <c r="O40" s="22">
        <f>SUM(O41:O44)</f>
        <v>0</v>
      </c>
      <c r="P40" s="23">
        <f>SUM(P41:P44)</f>
        <v>0</v>
      </c>
      <c r="Q40" s="24">
        <f>SUM(Q41:Q44)</f>
        <v>0</v>
      </c>
      <c r="R40" s="23">
        <f>SUM(R41:R44)</f>
        <v>0</v>
      </c>
      <c r="S40" s="24"/>
      <c r="T40" s="23"/>
      <c r="U40" s="24"/>
      <c r="V40" s="23"/>
      <c r="W40" s="24"/>
      <c r="X40" s="23"/>
      <c r="Y40" s="24"/>
      <c r="Z40" s="23"/>
      <c r="AA40" s="24"/>
      <c r="AB40" s="23"/>
      <c r="AC40" s="24"/>
      <c r="AD40" s="23"/>
      <c r="AE40" s="76">
        <f>AE41</f>
        <v>0</v>
      </c>
      <c r="AF40" s="23">
        <f>AF41</f>
        <v>0</v>
      </c>
      <c r="AG40" s="26">
        <f>SUM(AG41:AG44)</f>
        <v>0</v>
      </c>
      <c r="AH40" s="909"/>
      <c r="AI40" s="909"/>
      <c r="AJ40" s="28"/>
    </row>
    <row r="41" spans="2:36" ht="11.25">
      <c r="B41" s="1323" t="s">
        <v>682</v>
      </c>
      <c r="C41" s="1543" t="s">
        <v>707</v>
      </c>
      <c r="D41" s="908"/>
      <c r="E41" s="908"/>
      <c r="F41" s="30"/>
      <c r="G41" s="31"/>
      <c r="H41" s="1399"/>
      <c r="I41" s="1350"/>
      <c r="J41" s="904"/>
      <c r="K41" s="1365"/>
      <c r="L41" s="103"/>
      <c r="M41" s="1351"/>
      <c r="N41" s="1398"/>
      <c r="O41" s="33"/>
      <c r="P41" s="34"/>
      <c r="Q41" s="35"/>
      <c r="R41" s="36"/>
      <c r="S41" s="36"/>
      <c r="T41" s="36"/>
      <c r="U41" s="36"/>
      <c r="V41" s="36"/>
      <c r="W41" s="36"/>
      <c r="X41" s="36"/>
      <c r="Y41" s="36"/>
      <c r="Z41" s="36"/>
      <c r="AA41" s="36"/>
      <c r="AB41" s="36"/>
      <c r="AC41" s="37"/>
      <c r="AD41" s="37"/>
      <c r="AE41" s="1314"/>
      <c r="AF41" s="1314"/>
      <c r="AG41" s="39"/>
      <c r="AH41" s="1316"/>
      <c r="AI41" s="1316"/>
      <c r="AJ41" s="1318"/>
    </row>
    <row r="42" spans="2:36" ht="11.25">
      <c r="B42" s="1337"/>
      <c r="C42" s="1544"/>
      <c r="D42" s="905"/>
      <c r="E42" s="905"/>
      <c r="F42" s="41"/>
      <c r="G42" s="31"/>
      <c r="H42" s="1338"/>
      <c r="I42" s="1350"/>
      <c r="J42" s="904"/>
      <c r="K42" s="1365"/>
      <c r="L42" s="32"/>
      <c r="M42" s="1351"/>
      <c r="N42" s="1398"/>
      <c r="O42" s="43"/>
      <c r="P42" s="34"/>
      <c r="Q42" s="44"/>
      <c r="R42" s="37"/>
      <c r="S42" s="37"/>
      <c r="T42" s="37"/>
      <c r="U42" s="37"/>
      <c r="V42" s="37"/>
      <c r="W42" s="37"/>
      <c r="X42" s="37"/>
      <c r="Y42" s="37"/>
      <c r="Z42" s="37"/>
      <c r="AA42" s="37"/>
      <c r="AB42" s="37"/>
      <c r="AC42" s="37"/>
      <c r="AD42" s="37"/>
      <c r="AE42" s="1314"/>
      <c r="AF42" s="1314"/>
      <c r="AG42" s="39"/>
      <c r="AH42" s="1316"/>
      <c r="AI42" s="1316"/>
      <c r="AJ42" s="1318"/>
    </row>
    <row r="43" spans="2:36" ht="11.25">
      <c r="B43" s="1337"/>
      <c r="C43" s="1544"/>
      <c r="D43" s="905"/>
      <c r="E43" s="905"/>
      <c r="F43" s="45"/>
      <c r="G43" s="31"/>
      <c r="H43" s="1338"/>
      <c r="I43" s="1350"/>
      <c r="J43" s="904"/>
      <c r="K43" s="1365"/>
      <c r="L43" s="32"/>
      <c r="M43" s="1351"/>
      <c r="N43" s="1398"/>
      <c r="O43" s="33"/>
      <c r="P43" s="34"/>
      <c r="Q43" s="46"/>
      <c r="R43" s="37"/>
      <c r="S43" s="37"/>
      <c r="T43" s="37"/>
      <c r="U43" s="37"/>
      <c r="V43" s="37"/>
      <c r="W43" s="37"/>
      <c r="X43" s="37"/>
      <c r="Y43" s="37"/>
      <c r="Z43" s="37"/>
      <c r="AA43" s="37"/>
      <c r="AB43" s="37"/>
      <c r="AC43" s="37"/>
      <c r="AD43" s="37"/>
      <c r="AE43" s="1314"/>
      <c r="AF43" s="1314"/>
      <c r="AG43" s="47"/>
      <c r="AH43" s="1316"/>
      <c r="AI43" s="1316"/>
      <c r="AJ43" s="1318"/>
    </row>
    <row r="44" spans="2:36" ht="12" thickBot="1">
      <c r="B44" s="1324"/>
      <c r="C44" s="1545"/>
      <c r="D44" s="901"/>
      <c r="E44" s="901"/>
      <c r="F44" s="49"/>
      <c r="G44" s="50"/>
      <c r="H44" s="1326"/>
      <c r="I44" s="1328"/>
      <c r="J44" s="900"/>
      <c r="K44" s="1330"/>
      <c r="L44" s="52"/>
      <c r="M44" s="1313"/>
      <c r="N44" s="1334"/>
      <c r="O44" s="53"/>
      <c r="P44" s="54"/>
      <c r="Q44" s="55"/>
      <c r="R44" s="56"/>
      <c r="S44" s="56"/>
      <c r="T44" s="56"/>
      <c r="U44" s="56"/>
      <c r="V44" s="56"/>
      <c r="W44" s="56"/>
      <c r="X44" s="56"/>
      <c r="Y44" s="56"/>
      <c r="Z44" s="56"/>
      <c r="AA44" s="56"/>
      <c r="AB44" s="56"/>
      <c r="AC44" s="56"/>
      <c r="AD44" s="56"/>
      <c r="AE44" s="1315"/>
      <c r="AF44" s="1315"/>
      <c r="AG44" s="58"/>
      <c r="AH44" s="1317"/>
      <c r="AI44" s="1317"/>
      <c r="AJ44" s="1319"/>
    </row>
    <row r="45" spans="2:36" ht="30.75" thickBot="1">
      <c r="B45" s="18" t="s">
        <v>461</v>
      </c>
      <c r="C45" s="19" t="s">
        <v>55</v>
      </c>
      <c r="D45" s="19" t="s">
        <v>462</v>
      </c>
      <c r="E45" s="19" t="s">
        <v>474</v>
      </c>
      <c r="F45" s="19" t="s">
        <v>475</v>
      </c>
      <c r="G45" s="19" t="s">
        <v>476</v>
      </c>
      <c r="H45" s="102" t="s">
        <v>836</v>
      </c>
      <c r="I45" s="104" t="s">
        <v>56</v>
      </c>
      <c r="J45" s="105"/>
      <c r="K45" s="105"/>
      <c r="L45" s="105"/>
      <c r="M45" s="105"/>
      <c r="N45" s="106"/>
      <c r="O45" s="22">
        <f>SUM(O46:O49)</f>
        <v>0</v>
      </c>
      <c r="P45" s="23">
        <f>SUM(P46:P49)</f>
        <v>0</v>
      </c>
      <c r="Q45" s="24">
        <f>SUM(Q46:Q49)</f>
        <v>85000</v>
      </c>
      <c r="R45" s="23">
        <f>SUM(R46:R49)</f>
        <v>0</v>
      </c>
      <c r="S45" s="24"/>
      <c r="T45" s="23"/>
      <c r="U45" s="24"/>
      <c r="V45" s="23"/>
      <c r="W45" s="24"/>
      <c r="X45" s="23"/>
      <c r="Y45" s="24"/>
      <c r="Z45" s="23"/>
      <c r="AA45" s="24"/>
      <c r="AB45" s="23"/>
      <c r="AC45" s="24"/>
      <c r="AD45" s="23"/>
      <c r="AE45" s="76">
        <f>AE46</f>
        <v>0</v>
      </c>
      <c r="AF45" s="23">
        <f>AF46</f>
        <v>0</v>
      </c>
      <c r="AG45" s="26">
        <f>SUM(AG46:AG49)</f>
        <v>0</v>
      </c>
      <c r="AH45" s="909"/>
      <c r="AI45" s="909"/>
      <c r="AJ45" s="28"/>
    </row>
    <row r="46" spans="2:36" ht="11.25">
      <c r="B46" s="1323" t="s">
        <v>683</v>
      </c>
      <c r="C46" s="1543" t="s">
        <v>707</v>
      </c>
      <c r="D46" s="908"/>
      <c r="E46" s="908"/>
      <c r="F46" s="30"/>
      <c r="G46" s="31"/>
      <c r="H46" s="1399"/>
      <c r="I46" s="1350"/>
      <c r="J46" s="904"/>
      <c r="K46" s="1365"/>
      <c r="L46" s="103"/>
      <c r="M46" s="1351"/>
      <c r="N46" s="1398"/>
      <c r="O46" s="33"/>
      <c r="P46" s="34"/>
      <c r="Q46" s="35"/>
      <c r="R46" s="36"/>
      <c r="S46" s="36"/>
      <c r="T46" s="36"/>
      <c r="U46" s="36"/>
      <c r="V46" s="36"/>
      <c r="W46" s="36"/>
      <c r="X46" s="36"/>
      <c r="Y46" s="36"/>
      <c r="Z46" s="36"/>
      <c r="AA46" s="36"/>
      <c r="AB46" s="36"/>
      <c r="AC46" s="37"/>
      <c r="AD46" s="37"/>
      <c r="AE46" s="1314"/>
      <c r="AF46" s="1314"/>
      <c r="AG46" s="39"/>
      <c r="AH46" s="1316"/>
      <c r="AI46" s="1316"/>
      <c r="AJ46" s="1318"/>
    </row>
    <row r="47" spans="2:36" ht="34.5">
      <c r="B47" s="1337"/>
      <c r="C47" s="1544"/>
      <c r="D47" s="905"/>
      <c r="E47" s="905"/>
      <c r="F47" s="41"/>
      <c r="G47" s="31"/>
      <c r="H47" s="1338"/>
      <c r="I47" s="1350"/>
      <c r="J47" s="904"/>
      <c r="K47" s="1365"/>
      <c r="L47" s="32"/>
      <c r="M47" s="1351"/>
      <c r="N47" s="1398"/>
      <c r="O47" s="43"/>
      <c r="P47" s="34"/>
      <c r="Q47" s="44">
        <v>85000</v>
      </c>
      <c r="R47" s="37"/>
      <c r="S47" s="37"/>
      <c r="T47" s="37"/>
      <c r="U47" s="37"/>
      <c r="V47" s="37"/>
      <c r="W47" s="37"/>
      <c r="X47" s="37"/>
      <c r="Y47" s="37"/>
      <c r="Z47" s="37"/>
      <c r="AA47" s="37"/>
      <c r="AB47" s="37"/>
      <c r="AC47" s="37"/>
      <c r="AD47" s="37"/>
      <c r="AE47" s="1314"/>
      <c r="AF47" s="1314"/>
      <c r="AG47" s="39"/>
      <c r="AH47" s="1316"/>
      <c r="AI47" s="1316"/>
      <c r="AJ47" s="1318"/>
    </row>
    <row r="48" spans="2:36" ht="11.25">
      <c r="B48" s="1337"/>
      <c r="C48" s="1544"/>
      <c r="D48" s="905"/>
      <c r="E48" s="905"/>
      <c r="F48" s="45"/>
      <c r="G48" s="31"/>
      <c r="H48" s="1338"/>
      <c r="I48" s="1350"/>
      <c r="J48" s="904"/>
      <c r="K48" s="1365"/>
      <c r="L48" s="32"/>
      <c r="M48" s="1351"/>
      <c r="N48" s="1398"/>
      <c r="O48" s="33"/>
      <c r="P48" s="34"/>
      <c r="Q48" s="46"/>
      <c r="R48" s="37"/>
      <c r="S48" s="37"/>
      <c r="T48" s="37"/>
      <c r="U48" s="37"/>
      <c r="V48" s="37"/>
      <c r="W48" s="37"/>
      <c r="X48" s="37"/>
      <c r="Y48" s="37"/>
      <c r="Z48" s="37"/>
      <c r="AA48" s="37"/>
      <c r="AB48" s="37"/>
      <c r="AC48" s="37"/>
      <c r="AD48" s="37"/>
      <c r="AE48" s="1314"/>
      <c r="AF48" s="1314"/>
      <c r="AG48" s="47"/>
      <c r="AH48" s="1316"/>
      <c r="AI48" s="1316"/>
      <c r="AJ48" s="1318"/>
    </row>
    <row r="49" spans="2:36" ht="12" thickBot="1">
      <c r="B49" s="1324"/>
      <c r="C49" s="1545"/>
      <c r="D49" s="901"/>
      <c r="E49" s="901"/>
      <c r="F49" s="49"/>
      <c r="G49" s="50"/>
      <c r="H49" s="1326"/>
      <c r="I49" s="1328"/>
      <c r="J49" s="900"/>
      <c r="K49" s="1330"/>
      <c r="L49" s="52"/>
      <c r="M49" s="1313"/>
      <c r="N49" s="1334"/>
      <c r="O49" s="53"/>
      <c r="P49" s="54"/>
      <c r="Q49" s="55"/>
      <c r="R49" s="56"/>
      <c r="S49" s="56"/>
      <c r="T49" s="56"/>
      <c r="U49" s="56"/>
      <c r="V49" s="56"/>
      <c r="W49" s="56"/>
      <c r="X49" s="56"/>
      <c r="Y49" s="56"/>
      <c r="Z49" s="56"/>
      <c r="AA49" s="56"/>
      <c r="AB49" s="56"/>
      <c r="AC49" s="56"/>
      <c r="AD49" s="56"/>
      <c r="AE49" s="1315"/>
      <c r="AF49" s="1315"/>
      <c r="AG49" s="58"/>
      <c r="AH49" s="1317"/>
      <c r="AI49" s="1317"/>
      <c r="AJ49" s="1319"/>
    </row>
    <row r="50" spans="2:36" ht="30.75" thickBot="1">
      <c r="B50" s="18" t="s">
        <v>461</v>
      </c>
      <c r="C50" s="19" t="s">
        <v>55</v>
      </c>
      <c r="D50" s="19" t="s">
        <v>462</v>
      </c>
      <c r="E50" s="19" t="s">
        <v>474</v>
      </c>
      <c r="F50" s="19" t="s">
        <v>475</v>
      </c>
      <c r="G50" s="19" t="s">
        <v>476</v>
      </c>
      <c r="H50" s="102" t="s">
        <v>837</v>
      </c>
      <c r="I50" s="104" t="s">
        <v>56</v>
      </c>
      <c r="J50" s="105"/>
      <c r="K50" s="105"/>
      <c r="L50" s="105"/>
      <c r="M50" s="105"/>
      <c r="N50" s="106"/>
      <c r="O50" s="22">
        <f>SUM(O51:O54)</f>
        <v>28477.203</v>
      </c>
      <c r="P50" s="23">
        <f>SUM(P51:P54)</f>
        <v>0</v>
      </c>
      <c r="Q50" s="24">
        <f>SUM(Q51:Q54)</f>
        <v>10000</v>
      </c>
      <c r="R50" s="23">
        <f>SUM(R51:R54)</f>
        <v>0</v>
      </c>
      <c r="S50" s="24">
        <f aca="true" t="shared" si="1" ref="S50:AD50">SUM(S51:S54)</f>
        <v>0</v>
      </c>
      <c r="T50" s="23">
        <f t="shared" si="1"/>
        <v>0</v>
      </c>
      <c r="U50" s="24">
        <f t="shared" si="1"/>
        <v>0</v>
      </c>
      <c r="V50" s="23">
        <f t="shared" si="1"/>
        <v>0</v>
      </c>
      <c r="W50" s="24">
        <f t="shared" si="1"/>
        <v>0</v>
      </c>
      <c r="X50" s="23">
        <f t="shared" si="1"/>
        <v>0</v>
      </c>
      <c r="Y50" s="24">
        <f t="shared" si="1"/>
        <v>0</v>
      </c>
      <c r="Z50" s="23">
        <f t="shared" si="1"/>
        <v>0</v>
      </c>
      <c r="AA50" s="24">
        <f t="shared" si="1"/>
        <v>0</v>
      </c>
      <c r="AB50" s="23">
        <f t="shared" si="1"/>
        <v>0</v>
      </c>
      <c r="AC50" s="24">
        <f t="shared" si="1"/>
        <v>0</v>
      </c>
      <c r="AD50" s="23">
        <f t="shared" si="1"/>
        <v>0</v>
      </c>
      <c r="AE50" s="76">
        <f>AE51</f>
        <v>0</v>
      </c>
      <c r="AF50" s="23">
        <f>AF51</f>
        <v>0</v>
      </c>
      <c r="AG50" s="26">
        <f>SUM(AG51:AG54)</f>
        <v>0</v>
      </c>
      <c r="AH50" s="909"/>
      <c r="AI50" s="909"/>
      <c r="AJ50" s="28"/>
    </row>
    <row r="51" spans="2:36" ht="11.25">
      <c r="B51" s="1323" t="s">
        <v>727</v>
      </c>
      <c r="C51" s="1543" t="s">
        <v>707</v>
      </c>
      <c r="D51" s="908"/>
      <c r="E51" s="908"/>
      <c r="F51" s="30"/>
      <c r="G51" s="31"/>
      <c r="H51" s="1399"/>
      <c r="I51" s="1350"/>
      <c r="J51" s="904"/>
      <c r="K51" s="1365"/>
      <c r="L51" s="103"/>
      <c r="M51" s="1351"/>
      <c r="N51" s="1398"/>
      <c r="O51" s="33"/>
      <c r="P51" s="34"/>
      <c r="Q51" s="35"/>
      <c r="R51" s="36"/>
      <c r="S51" s="36"/>
      <c r="T51" s="36"/>
      <c r="U51" s="36"/>
      <c r="V51" s="36"/>
      <c r="W51" s="36"/>
      <c r="X51" s="36"/>
      <c r="Y51" s="36"/>
      <c r="Z51" s="36"/>
      <c r="AA51" s="36"/>
      <c r="AB51" s="36"/>
      <c r="AC51" s="37"/>
      <c r="AD51" s="37"/>
      <c r="AE51" s="1314"/>
      <c r="AF51" s="1314"/>
      <c r="AG51" s="39"/>
      <c r="AH51" s="1316"/>
      <c r="AI51" s="1316"/>
      <c r="AJ51" s="1318"/>
    </row>
    <row r="52" spans="2:36" ht="34.5">
      <c r="B52" s="1337"/>
      <c r="C52" s="1544"/>
      <c r="D52" s="905" t="s">
        <v>918</v>
      </c>
      <c r="E52" s="905"/>
      <c r="F52" s="41"/>
      <c r="G52" s="31"/>
      <c r="H52" s="1338"/>
      <c r="I52" s="1350"/>
      <c r="J52" s="904"/>
      <c r="K52" s="1365"/>
      <c r="L52" s="32"/>
      <c r="M52" s="1351"/>
      <c r="N52" s="1398"/>
      <c r="O52" s="43">
        <v>28477.203</v>
      </c>
      <c r="P52" s="34"/>
      <c r="Q52" s="44">
        <v>10000</v>
      </c>
      <c r="R52" s="37"/>
      <c r="S52" s="37"/>
      <c r="T52" s="37"/>
      <c r="U52" s="37"/>
      <c r="V52" s="37"/>
      <c r="W52" s="37"/>
      <c r="X52" s="37"/>
      <c r="Y52" s="37"/>
      <c r="Z52" s="37"/>
      <c r="AA52" s="37"/>
      <c r="AB52" s="37"/>
      <c r="AC52" s="37"/>
      <c r="AD52" s="37"/>
      <c r="AE52" s="1314"/>
      <c r="AF52" s="1314"/>
      <c r="AG52" s="39"/>
      <c r="AH52" s="1316"/>
      <c r="AI52" s="1316"/>
      <c r="AJ52" s="1318"/>
    </row>
    <row r="53" spans="2:36" ht="11.25">
      <c r="B53" s="1337"/>
      <c r="C53" s="1544"/>
      <c r="D53" s="905" t="s">
        <v>917</v>
      </c>
      <c r="E53" s="905"/>
      <c r="F53" s="45"/>
      <c r="G53" s="31"/>
      <c r="H53" s="1338"/>
      <c r="I53" s="1350"/>
      <c r="J53" s="904"/>
      <c r="K53" s="1365"/>
      <c r="L53" s="32"/>
      <c r="M53" s="1351"/>
      <c r="N53" s="1398"/>
      <c r="O53" s="33"/>
      <c r="P53" s="34"/>
      <c r="Q53" s="46"/>
      <c r="R53" s="37"/>
      <c r="S53" s="37"/>
      <c r="T53" s="37"/>
      <c r="U53" s="37"/>
      <c r="V53" s="37"/>
      <c r="W53" s="37"/>
      <c r="X53" s="37"/>
      <c r="Y53" s="37"/>
      <c r="Z53" s="37"/>
      <c r="AA53" s="37"/>
      <c r="AB53" s="37"/>
      <c r="AC53" s="37"/>
      <c r="AD53" s="37"/>
      <c r="AE53" s="1314"/>
      <c r="AF53" s="1314"/>
      <c r="AG53" s="47"/>
      <c r="AH53" s="1316"/>
      <c r="AI53" s="1316"/>
      <c r="AJ53" s="1318"/>
    </row>
    <row r="54" spans="2:36" ht="12" thickBot="1">
      <c r="B54" s="1324"/>
      <c r="C54" s="1545"/>
      <c r="D54" s="901"/>
      <c r="E54" s="901"/>
      <c r="F54" s="49"/>
      <c r="G54" s="50"/>
      <c r="H54" s="1326"/>
      <c r="I54" s="1328"/>
      <c r="J54" s="900"/>
      <c r="K54" s="1330"/>
      <c r="L54" s="52"/>
      <c r="M54" s="1313"/>
      <c r="N54" s="1334"/>
      <c r="O54" s="53"/>
      <c r="P54" s="54"/>
      <c r="Q54" s="55"/>
      <c r="R54" s="56"/>
      <c r="S54" s="56"/>
      <c r="T54" s="56"/>
      <c r="U54" s="56"/>
      <c r="V54" s="56"/>
      <c r="W54" s="56"/>
      <c r="X54" s="56"/>
      <c r="Y54" s="56"/>
      <c r="Z54" s="56"/>
      <c r="AA54" s="56"/>
      <c r="AB54" s="56"/>
      <c r="AC54" s="56"/>
      <c r="AD54" s="56"/>
      <c r="AE54" s="1315"/>
      <c r="AF54" s="1315"/>
      <c r="AG54" s="58"/>
      <c r="AH54" s="1317"/>
      <c r="AI54" s="1317"/>
      <c r="AJ54" s="1319"/>
    </row>
  </sheetData>
  <sheetProtection/>
  <mergeCells count="124">
    <mergeCell ref="AJ51:AJ54"/>
    <mergeCell ref="M51:M54"/>
    <mergeCell ref="N51:N54"/>
    <mergeCell ref="AE51:AE54"/>
    <mergeCell ref="AF51:AF54"/>
    <mergeCell ref="AH51:AH54"/>
    <mergeCell ref="AI51:AI54"/>
    <mergeCell ref="AE46:AE49"/>
    <mergeCell ref="AF46:AF49"/>
    <mergeCell ref="AH46:AH49"/>
    <mergeCell ref="AI46:AI49"/>
    <mergeCell ref="AJ46:AJ49"/>
    <mergeCell ref="B51:B54"/>
    <mergeCell ref="C51:C54"/>
    <mergeCell ref="H51:H54"/>
    <mergeCell ref="I51:I54"/>
    <mergeCell ref="K51:K54"/>
    <mergeCell ref="AH41:AH44"/>
    <mergeCell ref="AI41:AI44"/>
    <mergeCell ref="AJ41:AJ44"/>
    <mergeCell ref="B46:B49"/>
    <mergeCell ref="C46:C49"/>
    <mergeCell ref="H46:H49"/>
    <mergeCell ref="I46:I49"/>
    <mergeCell ref="K46:K49"/>
    <mergeCell ref="M46:M49"/>
    <mergeCell ref="N46:N49"/>
    <mergeCell ref="B39:AJ39"/>
    <mergeCell ref="B41:B44"/>
    <mergeCell ref="C41:C44"/>
    <mergeCell ref="H41:H44"/>
    <mergeCell ref="I41:I44"/>
    <mergeCell ref="K41:K44"/>
    <mergeCell ref="M41:M44"/>
    <mergeCell ref="N41:N44"/>
    <mergeCell ref="AE41:AE44"/>
    <mergeCell ref="AF41:AF44"/>
    <mergeCell ref="N35:N38"/>
    <mergeCell ref="AE35:AE38"/>
    <mergeCell ref="AF35:AF38"/>
    <mergeCell ref="AH35:AH38"/>
    <mergeCell ref="AI35:AI38"/>
    <mergeCell ref="AJ35:AJ38"/>
    <mergeCell ref="B35:B38"/>
    <mergeCell ref="C35:C38"/>
    <mergeCell ref="H35:H38"/>
    <mergeCell ref="I35:I38"/>
    <mergeCell ref="K35:K38"/>
    <mergeCell ref="M35:M38"/>
    <mergeCell ref="N26:N32"/>
    <mergeCell ref="AE26:AE32"/>
    <mergeCell ref="AF26:AF32"/>
    <mergeCell ref="AH26:AH32"/>
    <mergeCell ref="AI26:AI32"/>
    <mergeCell ref="AJ26:AJ32"/>
    <mergeCell ref="AI19:AI23"/>
    <mergeCell ref="AJ19:AJ23"/>
    <mergeCell ref="B24:AJ24"/>
    <mergeCell ref="B26:B32"/>
    <mergeCell ref="C26:C32"/>
    <mergeCell ref="H26:H32"/>
    <mergeCell ref="I26:I32"/>
    <mergeCell ref="J26:J32"/>
    <mergeCell ref="K26:K32"/>
    <mergeCell ref="M26:M32"/>
    <mergeCell ref="L19:L23"/>
    <mergeCell ref="M19:M23"/>
    <mergeCell ref="N19:N23"/>
    <mergeCell ref="AE19:AE23"/>
    <mergeCell ref="AF19:AF23"/>
    <mergeCell ref="AH19:AH23"/>
    <mergeCell ref="AH11:AH16"/>
    <mergeCell ref="AI11:AI16"/>
    <mergeCell ref="AJ11:AJ16"/>
    <mergeCell ref="B17:AJ17"/>
    <mergeCell ref="B19:B23"/>
    <mergeCell ref="C19:C23"/>
    <mergeCell ref="H19:H23"/>
    <mergeCell ref="I19:I23"/>
    <mergeCell ref="J19:J23"/>
    <mergeCell ref="K19:K23"/>
    <mergeCell ref="K11:K16"/>
    <mergeCell ref="L11:L16"/>
    <mergeCell ref="M11:M16"/>
    <mergeCell ref="N11:N16"/>
    <mergeCell ref="AE11:AE16"/>
    <mergeCell ref="AF11:AF16"/>
    <mergeCell ref="AH6:AH7"/>
    <mergeCell ref="AI6:AI7"/>
    <mergeCell ref="AJ6:AJ7"/>
    <mergeCell ref="C8:H8"/>
    <mergeCell ref="B9:AJ9"/>
    <mergeCell ref="B11:B16"/>
    <mergeCell ref="C11:C16"/>
    <mergeCell ref="H11:H16"/>
    <mergeCell ref="I11:I16"/>
    <mergeCell ref="J11:J16"/>
    <mergeCell ref="W6:X6"/>
    <mergeCell ref="Y6:Z6"/>
    <mergeCell ref="AA6:AB6"/>
    <mergeCell ref="AC6:AD6"/>
    <mergeCell ref="AE6:AF6"/>
    <mergeCell ref="AG6:AG7"/>
    <mergeCell ref="M6:M7"/>
    <mergeCell ref="N6:N7"/>
    <mergeCell ref="O6:P6"/>
    <mergeCell ref="Q6:R6"/>
    <mergeCell ref="S6:T6"/>
    <mergeCell ref="U6:V6"/>
    <mergeCell ref="B6:B7"/>
    <mergeCell ref="C6:H7"/>
    <mergeCell ref="I6:I7"/>
    <mergeCell ref="J6:J7"/>
    <mergeCell ref="K6:K7"/>
    <mergeCell ref="L6:L7"/>
    <mergeCell ref="B2:AJ2"/>
    <mergeCell ref="B3:AJ3"/>
    <mergeCell ref="B4:H4"/>
    <mergeCell ref="I4:T4"/>
    <mergeCell ref="U4:AJ4"/>
    <mergeCell ref="B5:D5"/>
    <mergeCell ref="F5:N5"/>
    <mergeCell ref="O5:AF5"/>
    <mergeCell ref="AG5:AJ5"/>
  </mergeCells>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sheetPr>
    <tabColor rgb="FFFF0000"/>
  </sheetPr>
  <dimension ref="B1:AJ13"/>
  <sheetViews>
    <sheetView zoomScalePageLayoutView="0" workbookViewId="0" topLeftCell="A9">
      <selection activeCell="F11" sqref="F11"/>
    </sheetView>
  </sheetViews>
  <sheetFormatPr defaultColWidth="11.421875" defaultRowHeight="15"/>
  <cols>
    <col min="1" max="1" width="4.57421875" style="942" customWidth="1"/>
    <col min="2" max="2" width="22.7109375" style="90" customWidth="1"/>
    <col min="3" max="3" width="18.140625" style="90" customWidth="1"/>
    <col min="4" max="4" width="27.7109375" style="942" customWidth="1"/>
    <col min="5" max="5" width="10.00390625" style="942" customWidth="1"/>
    <col min="6" max="7" width="11.421875" style="942" customWidth="1"/>
    <col min="8" max="8" width="19.28125" style="943" customWidth="1"/>
    <col min="9" max="9" width="15.7109375" style="943" customWidth="1"/>
    <col min="10" max="10" width="4.8515625" style="943" customWidth="1"/>
    <col min="11" max="12" width="5.7109375" style="942" customWidth="1"/>
    <col min="13" max="13" width="6.57421875" style="942" customWidth="1"/>
    <col min="14" max="14" width="6.140625" style="942" customWidth="1"/>
    <col min="15" max="19" width="5.00390625" style="942" customWidth="1"/>
    <col min="20" max="20" width="6.140625" style="942" customWidth="1"/>
    <col min="21" max="32" width="5.00390625" style="942" customWidth="1"/>
    <col min="33" max="33" width="5.140625" style="90" customWidth="1"/>
    <col min="34" max="34" width="5.421875" style="942" customWidth="1"/>
    <col min="35" max="35" width="4.8515625" style="942" customWidth="1"/>
    <col min="36" max="36" width="7.140625" style="942" customWidth="1"/>
    <col min="37" max="16384" width="11.421875" style="942"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49.5" customHeight="1">
      <c r="B4" s="1380" t="s">
        <v>988</v>
      </c>
      <c r="C4" s="1381"/>
      <c r="D4" s="1381"/>
      <c r="E4" s="1381"/>
      <c r="F4" s="1381"/>
      <c r="G4" s="1381"/>
      <c r="H4" s="1382"/>
      <c r="I4" s="1385" t="s">
        <v>987</v>
      </c>
      <c r="J4" s="1386"/>
      <c r="K4" s="1386"/>
      <c r="L4" s="1386"/>
      <c r="M4" s="1386"/>
      <c r="N4" s="1386"/>
      <c r="O4" s="1386"/>
      <c r="P4" s="1386"/>
      <c r="Q4" s="1386"/>
      <c r="R4" s="1386"/>
      <c r="S4" s="1386"/>
      <c r="T4" s="1387"/>
      <c r="U4" s="1385" t="s">
        <v>979</v>
      </c>
      <c r="V4" s="1388"/>
      <c r="W4" s="1388"/>
      <c r="X4" s="1388"/>
      <c r="Y4" s="1388"/>
      <c r="Z4" s="1388"/>
      <c r="AA4" s="1388"/>
      <c r="AB4" s="1388"/>
      <c r="AC4" s="1388"/>
      <c r="AD4" s="1388"/>
      <c r="AE4" s="1388"/>
      <c r="AF4" s="1388"/>
      <c r="AG4" s="1388"/>
      <c r="AH4" s="1388"/>
      <c r="AI4" s="1388"/>
      <c r="AJ4" s="1389"/>
    </row>
    <row r="5" spans="2:36" ht="39" customHeight="1" thickBot="1">
      <c r="B5" s="1413" t="s">
        <v>986</v>
      </c>
      <c r="C5" s="1414"/>
      <c r="D5" s="1415"/>
      <c r="E5" s="5"/>
      <c r="F5" s="1416" t="s">
        <v>985</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32.25"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76.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78" customHeight="1" thickBot="1">
      <c r="B8" s="8" t="s">
        <v>976</v>
      </c>
      <c r="C8" s="1401" t="str">
        <f>+'[1]SICEP'!K200</f>
        <v>LOGRAR QUE EL 100% DE LA POBLACION  ACCEDA A LOS MEDIOS DE COMUNICACIÓN Y TECNOLOGÍA </v>
      </c>
      <c r="D8" s="1402"/>
      <c r="E8" s="1402"/>
      <c r="F8" s="1402"/>
      <c r="G8" s="1402"/>
      <c r="H8" s="1402"/>
      <c r="I8" s="100" t="str">
        <f>+'[1]SICEP'!P200</f>
        <v>PORCENTAJE DE POBLACIÓN BENEFICIADA</v>
      </c>
      <c r="J8" s="9" t="e">
        <f>+'[1]SICEP'!Q200</f>
        <v>#REF!</v>
      </c>
      <c r="K8" s="956">
        <v>1</v>
      </c>
      <c r="L8" s="10">
        <v>0</v>
      </c>
      <c r="M8" s="11"/>
      <c r="N8" s="101"/>
      <c r="O8" s="12">
        <f aca="true" t="shared" si="0" ref="O8:AF8">+O10</f>
        <v>5000</v>
      </c>
      <c r="P8" s="12">
        <f t="shared" si="0"/>
        <v>0</v>
      </c>
      <c r="Q8" s="12">
        <f t="shared" si="0"/>
        <v>0</v>
      </c>
      <c r="R8" s="12">
        <f t="shared" si="0"/>
        <v>0</v>
      </c>
      <c r="S8" s="12">
        <f t="shared" si="0"/>
        <v>0</v>
      </c>
      <c r="T8" s="12">
        <f t="shared" si="0"/>
        <v>0</v>
      </c>
      <c r="U8" s="12">
        <f t="shared" si="0"/>
        <v>0</v>
      </c>
      <c r="V8" s="12">
        <f t="shared" si="0"/>
        <v>0</v>
      </c>
      <c r="W8" s="12">
        <f t="shared" si="0"/>
        <v>0</v>
      </c>
      <c r="X8" s="12">
        <f t="shared" si="0"/>
        <v>0</v>
      </c>
      <c r="Y8" s="12">
        <f t="shared" si="0"/>
        <v>0</v>
      </c>
      <c r="Z8" s="12">
        <f t="shared" si="0"/>
        <v>0</v>
      </c>
      <c r="AA8" s="12">
        <f t="shared" si="0"/>
        <v>0</v>
      </c>
      <c r="AB8" s="12">
        <f t="shared" si="0"/>
        <v>0</v>
      </c>
      <c r="AC8" s="12">
        <f t="shared" si="0"/>
        <v>0</v>
      </c>
      <c r="AD8" s="12">
        <f t="shared" si="0"/>
        <v>0</v>
      </c>
      <c r="AE8" s="12">
        <f t="shared" si="0"/>
        <v>5000</v>
      </c>
      <c r="AF8" s="12">
        <f t="shared" si="0"/>
        <v>0</v>
      </c>
      <c r="AG8" s="15"/>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105.75" customHeight="1">
      <c r="B10" s="18" t="s">
        <v>461</v>
      </c>
      <c r="C10" s="19" t="s">
        <v>55</v>
      </c>
      <c r="D10" s="19" t="s">
        <v>462</v>
      </c>
      <c r="E10" s="19" t="s">
        <v>474</v>
      </c>
      <c r="F10" s="19" t="s">
        <v>475</v>
      </c>
      <c r="G10" s="19" t="s">
        <v>476</v>
      </c>
      <c r="H10" s="102" t="s">
        <v>463</v>
      </c>
      <c r="I10" s="871" t="s">
        <v>56</v>
      </c>
      <c r="J10" s="60"/>
      <c r="K10" s="60"/>
      <c r="L10" s="60"/>
      <c r="M10" s="60"/>
      <c r="N10" s="61"/>
      <c r="O10" s="22">
        <f>SUM(O11:O13)</f>
        <v>5000</v>
      </c>
      <c r="P10" s="23">
        <f>SUM(P11:P13)</f>
        <v>0</v>
      </c>
      <c r="Q10" s="24">
        <f>SUM(Q11:Q13)</f>
        <v>0</v>
      </c>
      <c r="R10" s="23">
        <f>SUM(R11:R13)</f>
        <v>0</v>
      </c>
      <c r="S10" s="24"/>
      <c r="T10" s="23"/>
      <c r="U10" s="24"/>
      <c r="V10" s="23"/>
      <c r="W10" s="24"/>
      <c r="X10" s="23"/>
      <c r="Y10" s="24"/>
      <c r="Z10" s="23"/>
      <c r="AA10" s="24"/>
      <c r="AB10" s="23"/>
      <c r="AC10" s="24"/>
      <c r="AD10" s="23"/>
      <c r="AE10" s="25">
        <f>O10+Q10</f>
        <v>5000</v>
      </c>
      <c r="AF10" s="23">
        <f>AF11</f>
        <v>0</v>
      </c>
      <c r="AG10" s="26">
        <f>SUM(AG11:AG13)</f>
        <v>0</v>
      </c>
      <c r="AH10" s="909"/>
      <c r="AI10" s="909"/>
      <c r="AJ10" s="28"/>
    </row>
    <row r="11" spans="2:36" ht="36.75" customHeight="1">
      <c r="B11" s="1557" t="str">
        <f>+'[1]SICEP'!C202</f>
        <v>APOYAR CONVENIOS CON EL MINISTERIO DE COMUNICACIONES CON EL ÁNIMO DE MEJORAR LA SEÑAL DE TELEVISIÓN.</v>
      </c>
      <c r="C11" s="1557"/>
      <c r="D11" s="953" t="s">
        <v>984</v>
      </c>
      <c r="E11" s="913"/>
      <c r="F11" s="41"/>
      <c r="G11" s="31"/>
      <c r="H11" s="1564" t="str">
        <f>+'[1]SICEP'!S202</f>
        <v>LOGRAR QUE EL 100% DE LA POBLACIÓN MANTUNA SEA BENEFICIADA </v>
      </c>
      <c r="I11" s="1564" t="str">
        <f>+'[1]SICEP'!W202</f>
        <v>% DE LA POBLACIÓN BENEFICIADA</v>
      </c>
      <c r="J11" s="915"/>
      <c r="K11" s="1573">
        <v>1</v>
      </c>
      <c r="L11" s="955">
        <f>+'[1]SICEP'!Y202</f>
        <v>0</v>
      </c>
      <c r="M11" s="1568"/>
      <c r="N11" s="1557"/>
      <c r="O11" s="921">
        <v>5000</v>
      </c>
      <c r="P11" s="34"/>
      <c r="Q11" s="919"/>
      <c r="R11" s="37"/>
      <c r="S11" s="37"/>
      <c r="T11" s="37"/>
      <c r="U11" s="37"/>
      <c r="V11" s="37"/>
      <c r="W11" s="37"/>
      <c r="X11" s="37"/>
      <c r="Y11" s="37"/>
      <c r="Z11" s="37"/>
      <c r="AA11" s="37"/>
      <c r="AB11" s="37"/>
      <c r="AC11" s="37"/>
      <c r="AD11" s="37"/>
      <c r="AE11" s="1314"/>
      <c r="AF11" s="1314"/>
      <c r="AG11" s="39"/>
      <c r="AH11" s="1316"/>
      <c r="AI11" s="1316"/>
      <c r="AJ11" s="1568"/>
    </row>
    <row r="12" spans="2:36" ht="31.5" customHeight="1">
      <c r="B12" s="1557"/>
      <c r="C12" s="1557"/>
      <c r="D12" s="906" t="s">
        <v>983</v>
      </c>
      <c r="E12" s="913"/>
      <c r="F12" s="41"/>
      <c r="G12" s="31"/>
      <c r="H12" s="1564"/>
      <c r="I12" s="1564"/>
      <c r="J12" s="1564"/>
      <c r="K12" s="1573"/>
      <c r="L12" s="952"/>
      <c r="M12" s="1568"/>
      <c r="N12" s="1557"/>
      <c r="O12" s="954"/>
      <c r="P12" s="34"/>
      <c r="Q12" s="921"/>
      <c r="R12" s="37"/>
      <c r="S12" s="37"/>
      <c r="T12" s="37"/>
      <c r="U12" s="37"/>
      <c r="V12" s="37"/>
      <c r="W12" s="37"/>
      <c r="X12" s="37"/>
      <c r="Y12" s="37"/>
      <c r="Z12" s="37"/>
      <c r="AA12" s="37"/>
      <c r="AB12" s="37"/>
      <c r="AC12" s="37"/>
      <c r="AD12" s="37"/>
      <c r="AE12" s="1314"/>
      <c r="AF12" s="1314"/>
      <c r="AG12" s="39"/>
      <c r="AH12" s="1316"/>
      <c r="AI12" s="1316"/>
      <c r="AJ12" s="1568"/>
    </row>
    <row r="13" spans="2:36" ht="32.25" customHeight="1">
      <c r="B13" s="1557"/>
      <c r="C13" s="1557"/>
      <c r="D13" s="953" t="s">
        <v>982</v>
      </c>
      <c r="E13" s="913"/>
      <c r="F13" s="45"/>
      <c r="G13" s="31"/>
      <c r="H13" s="1564"/>
      <c r="I13" s="1564"/>
      <c r="J13" s="1564"/>
      <c r="K13" s="1573"/>
      <c r="L13" s="952"/>
      <c r="M13" s="1568"/>
      <c r="N13" s="1557"/>
      <c r="O13" s="921"/>
      <c r="P13" s="34"/>
      <c r="Q13" s="919"/>
      <c r="R13" s="37"/>
      <c r="S13" s="37"/>
      <c r="T13" s="37"/>
      <c r="U13" s="37"/>
      <c r="V13" s="37"/>
      <c r="W13" s="37"/>
      <c r="X13" s="37"/>
      <c r="Y13" s="37"/>
      <c r="Z13" s="37"/>
      <c r="AA13" s="37"/>
      <c r="AB13" s="37"/>
      <c r="AC13" s="37"/>
      <c r="AD13" s="37"/>
      <c r="AE13" s="1314"/>
      <c r="AF13" s="1314"/>
      <c r="AG13" s="47"/>
      <c r="AH13" s="1316"/>
      <c r="AI13" s="1316"/>
      <c r="AJ13" s="1568"/>
    </row>
  </sheetData>
  <sheetProtection/>
  <mergeCells count="45">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3"/>
    <mergeCell ref="C11:C13"/>
    <mergeCell ref="H11:H13"/>
    <mergeCell ref="I11:I13"/>
    <mergeCell ref="K11:K13"/>
    <mergeCell ref="AJ11:AJ13"/>
    <mergeCell ref="J12:J13"/>
    <mergeCell ref="M11:M13"/>
    <mergeCell ref="N11:N13"/>
    <mergeCell ref="AE11:AE13"/>
    <mergeCell ref="AF11:AF13"/>
    <mergeCell ref="AH11:AH13"/>
    <mergeCell ref="AI11:AI13"/>
  </mergeCells>
  <printOptions/>
  <pageMargins left="0.7" right="0.7" top="0.75" bottom="0.75" header="0.3" footer="0.3"/>
  <pageSetup orientation="portrait" r:id="rId3"/>
  <legacyDrawing r:id="rId2"/>
</worksheet>
</file>

<file path=xl/worksheets/sheet22.xml><?xml version="1.0" encoding="utf-8"?>
<worksheet xmlns="http://schemas.openxmlformats.org/spreadsheetml/2006/main" xmlns:r="http://schemas.openxmlformats.org/officeDocument/2006/relationships">
  <sheetPr>
    <tabColor rgb="FFFF0000"/>
  </sheetPr>
  <dimension ref="B1:AJ14"/>
  <sheetViews>
    <sheetView zoomScalePageLayoutView="0" workbookViewId="0" topLeftCell="C7">
      <selection activeCell="S12" sqref="S12"/>
    </sheetView>
  </sheetViews>
  <sheetFormatPr defaultColWidth="11.421875" defaultRowHeight="15"/>
  <cols>
    <col min="1" max="1" width="4.57421875" style="942" customWidth="1"/>
    <col min="2" max="2" width="22.7109375" style="90" customWidth="1"/>
    <col min="3" max="3" width="18.140625" style="90" customWidth="1"/>
    <col min="4" max="4" width="27.7109375" style="942" customWidth="1"/>
    <col min="5" max="5" width="10.00390625" style="942" customWidth="1"/>
    <col min="6" max="7" width="11.421875" style="942" customWidth="1"/>
    <col min="8" max="8" width="19.28125" style="943" customWidth="1"/>
    <col min="9" max="9" width="15.7109375" style="943" customWidth="1"/>
    <col min="10" max="10" width="4.8515625" style="943" customWidth="1"/>
    <col min="11" max="12" width="5.7109375" style="942" customWidth="1"/>
    <col min="13" max="13" width="6.57421875" style="942" customWidth="1"/>
    <col min="14" max="14" width="6.140625" style="942" customWidth="1"/>
    <col min="15" max="19" width="5.00390625" style="942" customWidth="1"/>
    <col min="20" max="20" width="6.140625" style="942" customWidth="1"/>
    <col min="21" max="32" width="5.00390625" style="942" customWidth="1"/>
    <col min="33" max="33" width="5.140625" style="90" customWidth="1"/>
    <col min="34" max="34" width="5.421875" style="942" customWidth="1"/>
    <col min="35" max="35" width="4.8515625" style="942" customWidth="1"/>
    <col min="36" max="36" width="7.140625" style="942" customWidth="1"/>
    <col min="37" max="16384" width="11.421875" style="942"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49.5" customHeight="1">
      <c r="B4" s="1380" t="s">
        <v>988</v>
      </c>
      <c r="C4" s="1381"/>
      <c r="D4" s="1381"/>
      <c r="E4" s="1381"/>
      <c r="F4" s="1381"/>
      <c r="G4" s="1381"/>
      <c r="H4" s="1382"/>
      <c r="I4" s="1385" t="s">
        <v>998</v>
      </c>
      <c r="J4" s="1386"/>
      <c r="K4" s="1386"/>
      <c r="L4" s="1386"/>
      <c r="M4" s="1386"/>
      <c r="N4" s="1386"/>
      <c r="O4" s="1386"/>
      <c r="P4" s="1386"/>
      <c r="Q4" s="1386"/>
      <c r="R4" s="1386"/>
      <c r="S4" s="1386"/>
      <c r="T4" s="1387"/>
      <c r="U4" s="1385" t="s">
        <v>979</v>
      </c>
      <c r="V4" s="1388"/>
      <c r="W4" s="1388"/>
      <c r="X4" s="1388"/>
      <c r="Y4" s="1388"/>
      <c r="Z4" s="1388"/>
      <c r="AA4" s="1388"/>
      <c r="AB4" s="1388"/>
      <c r="AC4" s="1388"/>
      <c r="AD4" s="1388"/>
      <c r="AE4" s="1388"/>
      <c r="AF4" s="1388"/>
      <c r="AG4" s="1388"/>
      <c r="AH4" s="1388"/>
      <c r="AI4" s="1388"/>
      <c r="AJ4" s="1389"/>
    </row>
    <row r="5" spans="2:36" ht="39" customHeight="1" thickBot="1">
      <c r="B5" s="1413" t="s">
        <v>986</v>
      </c>
      <c r="C5" s="1414"/>
      <c r="D5" s="1415"/>
      <c r="E5" s="5"/>
      <c r="F5" s="1416" t="s">
        <v>997</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32.25"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76.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78" customHeight="1" thickBot="1">
      <c r="B8" s="8" t="s">
        <v>976</v>
      </c>
      <c r="C8" s="1401" t="s">
        <v>996</v>
      </c>
      <c r="D8" s="1402"/>
      <c r="E8" s="1402"/>
      <c r="F8" s="1402"/>
      <c r="G8" s="1402"/>
      <c r="H8" s="1402"/>
      <c r="I8" s="100" t="s">
        <v>995</v>
      </c>
      <c r="J8" s="9"/>
      <c r="K8" s="951">
        <v>1</v>
      </c>
      <c r="L8" s="10">
        <v>1</v>
      </c>
      <c r="M8" s="11"/>
      <c r="N8" s="101"/>
      <c r="O8" s="12">
        <f aca="true" t="shared" si="0" ref="O8:AF8">+O10</f>
        <v>0</v>
      </c>
      <c r="P8" s="12">
        <f t="shared" si="0"/>
        <v>0</v>
      </c>
      <c r="Q8" s="12">
        <f t="shared" si="0"/>
        <v>0</v>
      </c>
      <c r="R8" s="12">
        <f t="shared" si="0"/>
        <v>0</v>
      </c>
      <c r="S8" s="12">
        <f t="shared" si="0"/>
        <v>0</v>
      </c>
      <c r="T8" s="12">
        <f t="shared" si="0"/>
        <v>0</v>
      </c>
      <c r="U8" s="12">
        <f t="shared" si="0"/>
        <v>0</v>
      </c>
      <c r="V8" s="12">
        <f t="shared" si="0"/>
        <v>0</v>
      </c>
      <c r="W8" s="12">
        <f t="shared" si="0"/>
        <v>0</v>
      </c>
      <c r="X8" s="12">
        <f t="shared" si="0"/>
        <v>0</v>
      </c>
      <c r="Y8" s="12">
        <f t="shared" si="0"/>
        <v>0</v>
      </c>
      <c r="Z8" s="12">
        <f t="shared" si="0"/>
        <v>0</v>
      </c>
      <c r="AA8" s="12">
        <f t="shared" si="0"/>
        <v>0</v>
      </c>
      <c r="AB8" s="12">
        <f t="shared" si="0"/>
        <v>0</v>
      </c>
      <c r="AC8" s="12">
        <f t="shared" si="0"/>
        <v>0</v>
      </c>
      <c r="AD8" s="12">
        <f t="shared" si="0"/>
        <v>0</v>
      </c>
      <c r="AE8" s="12">
        <f t="shared" si="0"/>
        <v>0</v>
      </c>
      <c r="AF8" s="12">
        <f t="shared" si="0"/>
        <v>0</v>
      </c>
      <c r="AG8" s="15"/>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105.75" customHeight="1">
      <c r="B10" s="18" t="s">
        <v>461</v>
      </c>
      <c r="C10" s="19" t="s">
        <v>55</v>
      </c>
      <c r="D10" s="19" t="s">
        <v>462</v>
      </c>
      <c r="E10" s="19" t="s">
        <v>474</v>
      </c>
      <c r="F10" s="19" t="s">
        <v>475</v>
      </c>
      <c r="G10" s="19" t="s">
        <v>476</v>
      </c>
      <c r="H10" s="102" t="s">
        <v>463</v>
      </c>
      <c r="I10" s="871" t="s">
        <v>56</v>
      </c>
      <c r="J10" s="60"/>
      <c r="K10" s="60"/>
      <c r="L10" s="60"/>
      <c r="M10" s="60"/>
      <c r="N10" s="61"/>
      <c r="O10" s="22">
        <f>SUM(O11:O14)</f>
        <v>0</v>
      </c>
      <c r="P10" s="23">
        <f>SUM(P11:P14)</f>
        <v>0</v>
      </c>
      <c r="Q10" s="24">
        <f>SUM(Q11:Q14)</f>
        <v>0</v>
      </c>
      <c r="R10" s="23">
        <f>SUM(R11:R14)</f>
        <v>0</v>
      </c>
      <c r="S10" s="24"/>
      <c r="T10" s="23"/>
      <c r="U10" s="24"/>
      <c r="V10" s="23"/>
      <c r="W10" s="24"/>
      <c r="X10" s="23"/>
      <c r="Y10" s="24"/>
      <c r="Z10" s="23"/>
      <c r="AA10" s="24"/>
      <c r="AB10" s="23"/>
      <c r="AC10" s="24"/>
      <c r="AD10" s="23"/>
      <c r="AE10" s="25">
        <f>O10+Q10</f>
        <v>0</v>
      </c>
      <c r="AF10" s="23">
        <f>AF11</f>
        <v>0</v>
      </c>
      <c r="AG10" s="26">
        <f>SUM(AG11:AG14)</f>
        <v>0</v>
      </c>
      <c r="AH10" s="909"/>
      <c r="AI10" s="909"/>
      <c r="AJ10" s="28"/>
    </row>
    <row r="11" spans="2:36" ht="36.75" customHeight="1">
      <c r="B11" s="1557" t="str">
        <f>+'[1]SICEP'!C207</f>
        <v>AJUSTES AL ESQUEMA DE
ORDENAMIENTO TERRITORIAL</v>
      </c>
      <c r="C11" s="1563"/>
      <c r="D11" s="950" t="s">
        <v>994</v>
      </c>
      <c r="E11" s="913"/>
      <c r="F11" s="41"/>
      <c r="G11" s="31"/>
      <c r="H11" s="1564" t="s">
        <v>993</v>
      </c>
      <c r="I11" s="1564" t="s">
        <v>992</v>
      </c>
      <c r="J11" s="915" t="e">
        <f>+'[1]SICEP'!Q207</f>
        <v>#REF!</v>
      </c>
      <c r="K11" s="1566">
        <v>1</v>
      </c>
      <c r="L11" s="955">
        <f>+'[1]SICEP'!Y207</f>
        <v>0</v>
      </c>
      <c r="M11" s="1568"/>
      <c r="N11" s="1557"/>
      <c r="O11" s="921"/>
      <c r="P11" s="34"/>
      <c r="Q11" s="919"/>
      <c r="R11" s="37"/>
      <c r="S11" s="37">
        <v>53123.144</v>
      </c>
      <c r="T11" s="37"/>
      <c r="U11" s="37"/>
      <c r="V11" s="37"/>
      <c r="W11" s="37"/>
      <c r="X11" s="37"/>
      <c r="Y11" s="37"/>
      <c r="Z11" s="37"/>
      <c r="AA11" s="37"/>
      <c r="AB11" s="37"/>
      <c r="AC11" s="37"/>
      <c r="AD11" s="37"/>
      <c r="AE11" s="1314"/>
      <c r="AF11" s="1314"/>
      <c r="AG11" s="39"/>
      <c r="AH11" s="1316"/>
      <c r="AI11" s="1316"/>
      <c r="AJ11" s="1568"/>
    </row>
    <row r="12" spans="2:36" ht="31.5" customHeight="1">
      <c r="B12" s="1557"/>
      <c r="C12" s="1349"/>
      <c r="D12" s="906" t="s">
        <v>991</v>
      </c>
      <c r="E12" s="913"/>
      <c r="F12" s="41"/>
      <c r="G12" s="31"/>
      <c r="H12" s="1564"/>
      <c r="I12" s="1564"/>
      <c r="J12" s="1564"/>
      <c r="K12" s="1566"/>
      <c r="L12" s="1571"/>
      <c r="M12" s="1568"/>
      <c r="N12" s="1557"/>
      <c r="O12" s="954"/>
      <c r="P12" s="34"/>
      <c r="Q12" s="921"/>
      <c r="R12" s="37"/>
      <c r="S12" s="37"/>
      <c r="T12" s="37"/>
      <c r="U12" s="37"/>
      <c r="V12" s="37"/>
      <c r="W12" s="37"/>
      <c r="X12" s="37"/>
      <c r="Y12" s="37"/>
      <c r="Z12" s="37"/>
      <c r="AA12" s="37"/>
      <c r="AB12" s="37"/>
      <c r="AC12" s="37"/>
      <c r="AD12" s="37"/>
      <c r="AE12" s="1314"/>
      <c r="AF12" s="1314"/>
      <c r="AG12" s="39"/>
      <c r="AH12" s="1316"/>
      <c r="AI12" s="1316"/>
      <c r="AJ12" s="1568"/>
    </row>
    <row r="13" spans="2:36" ht="32.25" customHeight="1">
      <c r="B13" s="1557"/>
      <c r="C13" s="1349"/>
      <c r="D13" s="953" t="s">
        <v>990</v>
      </c>
      <c r="E13" s="913"/>
      <c r="F13" s="45"/>
      <c r="G13" s="31"/>
      <c r="H13" s="1564"/>
      <c r="I13" s="1564"/>
      <c r="J13" s="1564"/>
      <c r="K13" s="1566"/>
      <c r="L13" s="1571"/>
      <c r="M13" s="1568"/>
      <c r="N13" s="1557"/>
      <c r="O13" s="921"/>
      <c r="P13" s="34"/>
      <c r="Q13" s="919"/>
      <c r="R13" s="37"/>
      <c r="S13" s="37"/>
      <c r="T13" s="37"/>
      <c r="U13" s="37"/>
      <c r="V13" s="37"/>
      <c r="W13" s="37"/>
      <c r="X13" s="37"/>
      <c r="Y13" s="37"/>
      <c r="Z13" s="37"/>
      <c r="AA13" s="37"/>
      <c r="AB13" s="37"/>
      <c r="AC13" s="37"/>
      <c r="AD13" s="37"/>
      <c r="AE13" s="1314"/>
      <c r="AF13" s="1314"/>
      <c r="AG13" s="47"/>
      <c r="AH13" s="1316"/>
      <c r="AI13" s="1316"/>
      <c r="AJ13" s="1568"/>
    </row>
    <row r="14" spans="2:36" ht="32.25" customHeight="1">
      <c r="B14" s="1557"/>
      <c r="C14" s="1560"/>
      <c r="D14" s="953" t="s">
        <v>989</v>
      </c>
      <c r="E14" s="913"/>
      <c r="F14" s="45"/>
      <c r="G14" s="31"/>
      <c r="H14" s="1564"/>
      <c r="I14" s="1564"/>
      <c r="J14" s="1564"/>
      <c r="K14" s="1566"/>
      <c r="L14" s="1571"/>
      <c r="M14" s="1568"/>
      <c r="N14" s="1557"/>
      <c r="O14" s="921"/>
      <c r="P14" s="34"/>
      <c r="Q14" s="919"/>
      <c r="R14" s="37"/>
      <c r="S14" s="37"/>
      <c r="T14" s="37"/>
      <c r="U14" s="37"/>
      <c r="V14" s="37"/>
      <c r="W14" s="37"/>
      <c r="X14" s="37"/>
      <c r="Y14" s="37"/>
      <c r="Z14" s="37"/>
      <c r="AA14" s="37"/>
      <c r="AB14" s="37"/>
      <c r="AC14" s="37"/>
      <c r="AD14" s="37"/>
      <c r="AE14" s="1314"/>
      <c r="AF14" s="1314"/>
      <c r="AG14" s="47"/>
      <c r="AH14" s="1316"/>
      <c r="AI14" s="1316"/>
      <c r="AJ14" s="1568"/>
    </row>
  </sheetData>
  <sheetProtection/>
  <mergeCells count="46">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B9:AJ9"/>
    <mergeCell ref="B11:B14"/>
    <mergeCell ref="H11:H14"/>
    <mergeCell ref="I11:I14"/>
    <mergeCell ref="K11:K14"/>
    <mergeCell ref="M11:M14"/>
    <mergeCell ref="AH11:AH14"/>
    <mergeCell ref="AI11:AI14"/>
    <mergeCell ref="AJ11:AJ14"/>
    <mergeCell ref="AH6:AH7"/>
    <mergeCell ref="AI6:AI7"/>
    <mergeCell ref="AJ6:AJ7"/>
    <mergeCell ref="C11:C14"/>
    <mergeCell ref="J12:J14"/>
    <mergeCell ref="L12:L14"/>
    <mergeCell ref="N11:N14"/>
    <mergeCell ref="AE11:AE14"/>
    <mergeCell ref="AF11:AF14"/>
    <mergeCell ref="C8:H8"/>
  </mergeCells>
  <printOptions/>
  <pageMargins left="0.7" right="0.7" top="0.75" bottom="0.75" header="0.3" footer="0.3"/>
  <pageSetup orientation="portrait" paperSize="9"/>
  <legacyDrawing r:id="rId2"/>
</worksheet>
</file>

<file path=xl/worksheets/sheet23.xml><?xml version="1.0" encoding="utf-8"?>
<worksheet xmlns="http://schemas.openxmlformats.org/spreadsheetml/2006/main" xmlns:r="http://schemas.openxmlformats.org/officeDocument/2006/relationships">
  <sheetPr>
    <tabColor rgb="FF00B050"/>
  </sheetPr>
  <dimension ref="B1:AK41"/>
  <sheetViews>
    <sheetView zoomScalePageLayoutView="0" workbookViewId="0" topLeftCell="B6">
      <pane xSplit="1" ySplit="5" topLeftCell="I41" activePane="bottomRight" state="frozen"/>
      <selection pane="topLeft" activeCell="B6" sqref="B6"/>
      <selection pane="topRight" activeCell="C6" sqref="C6"/>
      <selection pane="bottomLeft" activeCell="B11" sqref="B11"/>
      <selection pane="bottomRight" activeCell="O42" sqref="O42"/>
    </sheetView>
  </sheetViews>
  <sheetFormatPr defaultColWidth="11.421875" defaultRowHeight="15"/>
  <cols>
    <col min="1" max="1" width="4.57421875" style="942" customWidth="1"/>
    <col min="2" max="2" width="22.7109375" style="90" customWidth="1"/>
    <col min="3" max="3" width="18.140625" style="90" customWidth="1"/>
    <col min="4" max="4" width="27.7109375" style="942" customWidth="1"/>
    <col min="5" max="5" width="10.00390625" style="942" customWidth="1"/>
    <col min="6" max="7" width="11.421875" style="942" customWidth="1"/>
    <col min="8" max="8" width="19.28125" style="943" customWidth="1"/>
    <col min="9" max="9" width="15.7109375" style="943" customWidth="1"/>
    <col min="10" max="10" width="11.421875" style="943" customWidth="1"/>
    <col min="11" max="12" width="5.7109375" style="942" customWidth="1"/>
    <col min="13" max="13" width="6.57421875" style="942" customWidth="1"/>
    <col min="14" max="14" width="6.140625" style="942" customWidth="1"/>
    <col min="15" max="32" width="5.00390625" style="942" customWidth="1"/>
    <col min="33" max="33" width="5.140625" style="90" customWidth="1"/>
    <col min="34" max="34" width="5.421875" style="942" customWidth="1"/>
    <col min="35" max="35" width="4.8515625" style="942" customWidth="1"/>
    <col min="36" max="36" width="7.140625" style="942" customWidth="1"/>
    <col min="37" max="16384" width="11.421875" style="942"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49.5" customHeight="1">
      <c r="B4" s="1380" t="s">
        <v>1021</v>
      </c>
      <c r="C4" s="1381"/>
      <c r="D4" s="1381"/>
      <c r="E4" s="1381"/>
      <c r="F4" s="1381"/>
      <c r="G4" s="1381"/>
      <c r="H4" s="1382"/>
      <c r="I4" s="1385" t="s">
        <v>1020</v>
      </c>
      <c r="J4" s="1386"/>
      <c r="K4" s="1386"/>
      <c r="L4" s="1386"/>
      <c r="M4" s="1386"/>
      <c r="N4" s="1386"/>
      <c r="O4" s="1386"/>
      <c r="P4" s="1386"/>
      <c r="Q4" s="1386"/>
      <c r="R4" s="1386"/>
      <c r="S4" s="1386"/>
      <c r="T4" s="1387"/>
      <c r="U4" s="1385" t="s">
        <v>1019</v>
      </c>
      <c r="V4" s="1388"/>
      <c r="W4" s="1388"/>
      <c r="X4" s="1388"/>
      <c r="Y4" s="1388"/>
      <c r="Z4" s="1388"/>
      <c r="AA4" s="1388"/>
      <c r="AB4" s="1388"/>
      <c r="AC4" s="1388"/>
      <c r="AD4" s="1388"/>
      <c r="AE4" s="1388"/>
      <c r="AF4" s="1388"/>
      <c r="AG4" s="1388"/>
      <c r="AH4" s="1388"/>
      <c r="AI4" s="1388"/>
      <c r="AJ4" s="1389"/>
    </row>
    <row r="5" spans="2:36" ht="39" customHeight="1" thickBot="1">
      <c r="B5" s="1413" t="s">
        <v>1018</v>
      </c>
      <c r="C5" s="1414"/>
      <c r="D5" s="1415"/>
      <c r="E5" s="5"/>
      <c r="F5" s="1416" t="s">
        <v>1017</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43.5"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76.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78" customHeight="1" thickBot="1">
      <c r="B8" s="8" t="s">
        <v>976</v>
      </c>
      <c r="C8" s="1401" t="str">
        <f>+'[1]SICEP'!K230</f>
        <v>BUSCAR QUE EN LOS HABITANTES DE MANTA SE RESALTE SU SENTIDO DE PERMANENCIA CON EL ÁNIMO QUE PARTICIPEN EN LOS DIFERENTES ORGANISMOS DE CONTROL Y VEEDURÍAS CIUDADANAS</v>
      </c>
      <c r="D8" s="1402"/>
      <c r="E8" s="1402"/>
      <c r="F8" s="1402"/>
      <c r="G8" s="1402"/>
      <c r="H8" s="1402"/>
      <c r="I8" s="100" t="str">
        <f>+'[1]SICEP'!P230</f>
        <v>% DE LA POBLACIÓN</v>
      </c>
      <c r="J8" s="9"/>
      <c r="K8" s="951">
        <f>+'[1]SICEP'!M211</f>
        <v>30</v>
      </c>
      <c r="L8" s="10">
        <f>+'[1]SICEP'!Z133</f>
        <v>5</v>
      </c>
      <c r="M8" s="11"/>
      <c r="N8" s="101"/>
      <c r="O8" s="12">
        <f aca="true" t="shared" si="0" ref="O8:AD8">O10+O15+O21</f>
        <v>68568.57800000001</v>
      </c>
      <c r="P8" s="13">
        <f t="shared" si="0"/>
        <v>0</v>
      </c>
      <c r="Q8" s="13">
        <f t="shared" si="0"/>
        <v>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f t="shared" si="0"/>
        <v>0</v>
      </c>
      <c r="AC8" s="13">
        <f t="shared" si="0"/>
        <v>0</v>
      </c>
      <c r="AD8" s="13">
        <f t="shared" si="0"/>
        <v>0</v>
      </c>
      <c r="AE8" s="13">
        <f>+AE10+AE15+AE21</f>
        <v>58568.578</v>
      </c>
      <c r="AF8" s="14">
        <f>AF10+AF15+AF21</f>
        <v>0</v>
      </c>
      <c r="AG8" s="15">
        <f>AG10+AG15+AG21</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105.75" customHeight="1" thickBot="1">
      <c r="B10" s="18" t="s">
        <v>461</v>
      </c>
      <c r="C10" s="19" t="s">
        <v>55</v>
      </c>
      <c r="D10" s="19" t="s">
        <v>462</v>
      </c>
      <c r="E10" s="19" t="s">
        <v>474</v>
      </c>
      <c r="F10" s="19" t="s">
        <v>475</v>
      </c>
      <c r="G10" s="19" t="s">
        <v>476</v>
      </c>
      <c r="H10" s="102" t="s">
        <v>463</v>
      </c>
      <c r="I10" s="104" t="s">
        <v>56</v>
      </c>
      <c r="J10" s="105"/>
      <c r="K10" s="105"/>
      <c r="L10" s="105"/>
      <c r="M10" s="105"/>
      <c r="N10" s="106"/>
      <c r="O10" s="22">
        <f>SUM(O11:O13)</f>
        <v>58568.578</v>
      </c>
      <c r="P10" s="23">
        <f>SUM(P11:P13)</f>
        <v>0</v>
      </c>
      <c r="Q10" s="24">
        <f>SUM(Q11:Q13)</f>
        <v>0</v>
      </c>
      <c r="R10" s="23">
        <f>SUM(R11:R13)</f>
        <v>0</v>
      </c>
      <c r="S10" s="24"/>
      <c r="T10" s="23"/>
      <c r="U10" s="24"/>
      <c r="V10" s="23"/>
      <c r="W10" s="24"/>
      <c r="X10" s="23"/>
      <c r="Y10" s="24"/>
      <c r="Z10" s="23"/>
      <c r="AA10" s="24"/>
      <c r="AB10" s="23"/>
      <c r="AC10" s="24"/>
      <c r="AD10" s="23"/>
      <c r="AE10" s="25">
        <f>O10+Q10</f>
        <v>58568.578</v>
      </c>
      <c r="AF10" s="23">
        <f>AF11</f>
        <v>0</v>
      </c>
      <c r="AG10" s="26">
        <f>SUM(AG11:AG13)</f>
        <v>0</v>
      </c>
      <c r="AH10" s="909"/>
      <c r="AI10" s="909"/>
      <c r="AJ10" s="28"/>
    </row>
    <row r="11" spans="2:36" ht="63" customHeight="1">
      <c r="B11" s="1323" t="str">
        <f>+'[1]SICEP'!C213</f>
        <v>FORTALECER PROCESOS DE
ORGANIZACIÓN ADMINISTRATIVA, FINANCIERA Y OPERATIVA.</v>
      </c>
      <c r="C11" s="95"/>
      <c r="D11" s="981" t="s">
        <v>1016</v>
      </c>
      <c r="E11" s="908"/>
      <c r="F11" s="30"/>
      <c r="G11" s="31"/>
      <c r="H11" s="1399" t="str">
        <f>+'[1]SICEP'!S213</f>
        <v>APOYAR MEDIANTE LA CONTRATACION DE MINIMO 4 PROFESIONALES LA ORGANIZACIÓN ADMINISTRATIVA,  FINANCIERA  Y OPERATIVA</v>
      </c>
      <c r="I11" s="1350" t="str">
        <f>+'[1]SICEP'!W213</f>
        <v>NO DE PROCESOS REALIZADOS</v>
      </c>
      <c r="J11" s="1532" t="e">
        <f>+'[1]SICEP'!Q213</f>
        <v>#REF!</v>
      </c>
      <c r="K11" s="1550">
        <f>+'[1]SICEP'!T213</f>
        <v>4</v>
      </c>
      <c r="L11" s="1551">
        <v>4</v>
      </c>
      <c r="M11" s="1351"/>
      <c r="N11" s="1398"/>
      <c r="O11" s="920">
        <v>58568.578</v>
      </c>
      <c r="P11" s="34"/>
      <c r="Q11" s="925"/>
      <c r="R11" s="36"/>
      <c r="S11" s="36">
        <v>25000</v>
      </c>
      <c r="T11" s="36"/>
      <c r="U11" s="36"/>
      <c r="V11" s="36"/>
      <c r="W11" s="36"/>
      <c r="X11" s="36"/>
      <c r="Y11" s="36"/>
      <c r="Z11" s="36"/>
      <c r="AA11" s="36"/>
      <c r="AB11" s="36"/>
      <c r="AC11" s="37">
        <v>2500</v>
      </c>
      <c r="AD11" s="37"/>
      <c r="AE11" s="1314"/>
      <c r="AF11" s="1314"/>
      <c r="AG11" s="39"/>
      <c r="AH11" s="1316"/>
      <c r="AI11" s="1316"/>
      <c r="AJ11" s="1318"/>
    </row>
    <row r="12" spans="2:36" ht="32.25" customHeight="1">
      <c r="B12" s="1337"/>
      <c r="C12" s="96"/>
      <c r="D12" s="931" t="s">
        <v>1015</v>
      </c>
      <c r="E12" s="905"/>
      <c r="F12" s="45">
        <v>10</v>
      </c>
      <c r="G12" s="31">
        <v>10</v>
      </c>
      <c r="H12" s="1338"/>
      <c r="I12" s="1350"/>
      <c r="J12" s="1533"/>
      <c r="K12" s="1546"/>
      <c r="L12" s="1552"/>
      <c r="M12" s="1351"/>
      <c r="N12" s="1398"/>
      <c r="O12" s="920"/>
      <c r="P12" s="34"/>
      <c r="Q12" s="919"/>
      <c r="R12" s="37"/>
      <c r="S12" s="37"/>
      <c r="T12" s="37"/>
      <c r="U12" s="37"/>
      <c r="V12" s="37"/>
      <c r="W12" s="37"/>
      <c r="X12" s="37"/>
      <c r="Y12" s="37"/>
      <c r="Z12" s="37"/>
      <c r="AA12" s="37"/>
      <c r="AB12" s="37"/>
      <c r="AC12" s="37"/>
      <c r="AD12" s="37"/>
      <c r="AE12" s="1314"/>
      <c r="AF12" s="1314"/>
      <c r="AG12" s="47"/>
      <c r="AH12" s="1316"/>
      <c r="AI12" s="1316"/>
      <c r="AJ12" s="1318"/>
    </row>
    <row r="13" spans="2:36" ht="17.25" customHeight="1" thickBot="1">
      <c r="B13" s="1324"/>
      <c r="C13" s="97"/>
      <c r="D13" s="980" t="s">
        <v>1010</v>
      </c>
      <c r="E13" s="901"/>
      <c r="F13" s="49"/>
      <c r="G13" s="50"/>
      <c r="H13" s="1326"/>
      <c r="I13" s="1328"/>
      <c r="J13" s="1534"/>
      <c r="K13" s="1547"/>
      <c r="L13" s="1553"/>
      <c r="M13" s="1313"/>
      <c r="N13" s="1334"/>
      <c r="O13" s="918"/>
      <c r="P13" s="54"/>
      <c r="Q13" s="917"/>
      <c r="R13" s="56"/>
      <c r="S13" s="56"/>
      <c r="T13" s="56"/>
      <c r="U13" s="56"/>
      <c r="V13" s="56"/>
      <c r="W13" s="56"/>
      <c r="X13" s="56"/>
      <c r="Y13" s="56"/>
      <c r="Z13" s="56"/>
      <c r="AA13" s="56"/>
      <c r="AB13" s="56"/>
      <c r="AC13" s="56"/>
      <c r="AD13" s="56"/>
      <c r="AE13" s="1315"/>
      <c r="AF13" s="1315"/>
      <c r="AG13" s="58"/>
      <c r="AH13" s="1317"/>
      <c r="AI13" s="1317"/>
      <c r="AJ13" s="1319"/>
    </row>
    <row r="14" spans="2:36" ht="4.5" customHeight="1" thickBot="1">
      <c r="B14" s="1320"/>
      <c r="C14" s="1321"/>
      <c r="D14" s="1321"/>
      <c r="E14" s="1321"/>
      <c r="F14" s="1321"/>
      <c r="G14" s="1321"/>
      <c r="H14" s="1321"/>
      <c r="I14" s="1321"/>
      <c r="J14" s="1321"/>
      <c r="K14" s="1321"/>
      <c r="L14" s="1321"/>
      <c r="M14" s="1321"/>
      <c r="N14" s="1321"/>
      <c r="O14" s="1321"/>
      <c r="P14" s="1321"/>
      <c r="Q14" s="1321"/>
      <c r="R14" s="1321"/>
      <c r="S14" s="1321"/>
      <c r="T14" s="1321"/>
      <c r="U14" s="1321"/>
      <c r="V14" s="1321"/>
      <c r="W14" s="1321"/>
      <c r="X14" s="1321"/>
      <c r="Y14" s="1321"/>
      <c r="Z14" s="1321"/>
      <c r="AA14" s="1321"/>
      <c r="AB14" s="1321"/>
      <c r="AC14" s="1321"/>
      <c r="AD14" s="1321"/>
      <c r="AE14" s="1321"/>
      <c r="AF14" s="1321"/>
      <c r="AG14" s="1321"/>
      <c r="AH14" s="1321"/>
      <c r="AI14" s="1321"/>
      <c r="AJ14" s="1322"/>
    </row>
    <row r="15" spans="2:36" ht="36" customHeight="1" thickBot="1">
      <c r="B15" s="18" t="s">
        <v>461</v>
      </c>
      <c r="C15" s="19" t="s">
        <v>55</v>
      </c>
      <c r="D15" s="19" t="s">
        <v>462</v>
      </c>
      <c r="E15" s="19" t="s">
        <v>54</v>
      </c>
      <c r="F15" s="19" t="s">
        <v>475</v>
      </c>
      <c r="G15" s="19" t="s">
        <v>476</v>
      </c>
      <c r="H15" s="102" t="s">
        <v>464</v>
      </c>
      <c r="I15" s="104" t="s">
        <v>56</v>
      </c>
      <c r="J15" s="21"/>
      <c r="K15" s="59"/>
      <c r="L15" s="59"/>
      <c r="M15" s="60"/>
      <c r="N15" s="61"/>
      <c r="O15" s="22">
        <f>SUM(O16:O19)</f>
        <v>5000</v>
      </c>
      <c r="P15" s="23">
        <f>SUM(P16:P19)</f>
        <v>0</v>
      </c>
      <c r="Q15" s="24">
        <f>SUM(Q16:Q19)</f>
        <v>0</v>
      </c>
      <c r="R15" s="23">
        <f>SUM(R16:R19)</f>
        <v>0</v>
      </c>
      <c r="S15" s="24"/>
      <c r="T15" s="23"/>
      <c r="U15" s="24"/>
      <c r="V15" s="23"/>
      <c r="W15" s="24"/>
      <c r="X15" s="23"/>
      <c r="Y15" s="24"/>
      <c r="Z15" s="23"/>
      <c r="AA15" s="24"/>
      <c r="AB15" s="23"/>
      <c r="AC15" s="24"/>
      <c r="AD15" s="23"/>
      <c r="AE15" s="24">
        <f>AE16</f>
        <v>0</v>
      </c>
      <c r="AF15" s="23">
        <f>AF16</f>
        <v>0</v>
      </c>
      <c r="AG15" s="26">
        <f>SUM(AG16:AG19)</f>
        <v>0</v>
      </c>
      <c r="AH15" s="909"/>
      <c r="AI15" s="909"/>
      <c r="AJ15" s="28"/>
    </row>
    <row r="16" spans="2:36" ht="25.5">
      <c r="B16" s="1361" t="str">
        <f>+'[1]SICEP'!C214</f>
        <v>IMPLEMENTAR PROGRAMAS
DE BIENESTAR SOCIAL AL
FUNCIONARIO.</v>
      </c>
      <c r="C16" s="98"/>
      <c r="D16" s="940" t="s">
        <v>1014</v>
      </c>
      <c r="E16" s="913"/>
      <c r="F16" s="63"/>
      <c r="G16" s="31"/>
      <c r="H16" s="1363" t="str">
        <f>+'[1]SICEP'!S214</f>
        <v>VINCULAR AL 100% DE LOS FUNCIONARIOS A ´PROGRAMAS DE BIENESTAR SOCIAL</v>
      </c>
      <c r="I16" s="1359" t="str">
        <f>+'[1]SICEP'!W214</f>
        <v>% DE FUNCIONARIOS DE LA ADMINISTRACIÓN VINCULADOS A PROGRAMAS DE BIENESTAR </v>
      </c>
      <c r="J16" s="979"/>
      <c r="K16" s="1589">
        <v>1</v>
      </c>
      <c r="L16" s="64"/>
      <c r="M16" s="1344"/>
      <c r="N16" s="1354"/>
      <c r="O16" s="65">
        <v>5000</v>
      </c>
      <c r="P16" s="38"/>
      <c r="Q16" s="38"/>
      <c r="R16" s="38"/>
      <c r="S16" s="38"/>
      <c r="T16" s="38"/>
      <c r="U16" s="38"/>
      <c r="V16" s="38"/>
      <c r="W16" s="38"/>
      <c r="X16" s="38"/>
      <c r="Y16" s="38"/>
      <c r="Z16" s="38"/>
      <c r="AA16" s="38"/>
      <c r="AB16" s="38"/>
      <c r="AC16" s="38"/>
      <c r="AD16" s="38"/>
      <c r="AE16" s="1314"/>
      <c r="AF16" s="1314"/>
      <c r="AG16" s="66"/>
      <c r="AH16" s="1316"/>
      <c r="AI16" s="1344"/>
      <c r="AJ16" s="1335"/>
    </row>
    <row r="17" spans="2:36" ht="11.25">
      <c r="B17" s="1361"/>
      <c r="C17" s="98"/>
      <c r="D17" s="948" t="s">
        <v>1010</v>
      </c>
      <c r="E17" s="913"/>
      <c r="F17" s="63"/>
      <c r="G17" s="31"/>
      <c r="H17" s="1363"/>
      <c r="I17" s="1359"/>
      <c r="J17" s="979">
        <v>1</v>
      </c>
      <c r="K17" s="1590"/>
      <c r="L17" s="64">
        <v>0</v>
      </c>
      <c r="M17" s="1344"/>
      <c r="N17" s="1354"/>
      <c r="O17" s="65"/>
      <c r="P17" s="38"/>
      <c r="Q17" s="38"/>
      <c r="R17" s="38"/>
      <c r="S17" s="38"/>
      <c r="T17" s="38"/>
      <c r="U17" s="38"/>
      <c r="V17" s="38"/>
      <c r="W17" s="38"/>
      <c r="X17" s="38"/>
      <c r="Y17" s="38"/>
      <c r="Z17" s="38"/>
      <c r="AA17" s="38"/>
      <c r="AB17" s="38"/>
      <c r="AC17" s="38"/>
      <c r="AD17" s="38"/>
      <c r="AE17" s="1314"/>
      <c r="AF17" s="1314"/>
      <c r="AG17" s="66"/>
      <c r="AH17" s="1316"/>
      <c r="AI17" s="1344"/>
      <c r="AJ17" s="1335"/>
    </row>
    <row r="18" spans="2:36" ht="11.25">
      <c r="B18" s="1361"/>
      <c r="C18" s="98"/>
      <c r="D18" s="948" t="s">
        <v>1013</v>
      </c>
      <c r="E18" s="913"/>
      <c r="F18" s="67"/>
      <c r="G18" s="31"/>
      <c r="H18" s="1363"/>
      <c r="I18" s="1359"/>
      <c r="J18" s="979"/>
      <c r="K18" s="1590"/>
      <c r="L18" s="64"/>
      <c r="M18" s="1344"/>
      <c r="N18" s="1354"/>
      <c r="O18" s="65"/>
      <c r="P18" s="38"/>
      <c r="Q18" s="38"/>
      <c r="R18" s="38"/>
      <c r="S18" s="38"/>
      <c r="T18" s="38"/>
      <c r="U18" s="38"/>
      <c r="V18" s="38"/>
      <c r="W18" s="38"/>
      <c r="X18" s="38"/>
      <c r="Y18" s="38"/>
      <c r="Z18" s="38"/>
      <c r="AA18" s="38"/>
      <c r="AB18" s="38"/>
      <c r="AC18" s="38"/>
      <c r="AD18" s="38"/>
      <c r="AE18" s="1314"/>
      <c r="AF18" s="1314"/>
      <c r="AG18" s="68"/>
      <c r="AH18" s="1316"/>
      <c r="AI18" s="1344"/>
      <c r="AJ18" s="1335"/>
    </row>
    <row r="19" spans="2:37" ht="12" thickBot="1">
      <c r="B19" s="1362"/>
      <c r="C19" s="99"/>
      <c r="D19" s="911"/>
      <c r="E19" s="911"/>
      <c r="F19" s="70"/>
      <c r="G19" s="50"/>
      <c r="H19" s="1364"/>
      <c r="I19" s="1360"/>
      <c r="J19" s="978"/>
      <c r="K19" s="1591"/>
      <c r="L19" s="71"/>
      <c r="M19" s="1345"/>
      <c r="N19" s="1355"/>
      <c r="O19" s="72"/>
      <c r="P19" s="57"/>
      <c r="Q19" s="57"/>
      <c r="R19" s="57"/>
      <c r="S19" s="57"/>
      <c r="T19" s="57"/>
      <c r="U19" s="57"/>
      <c r="V19" s="57"/>
      <c r="W19" s="57"/>
      <c r="X19" s="57"/>
      <c r="Y19" s="57"/>
      <c r="Z19" s="57"/>
      <c r="AA19" s="57"/>
      <c r="AB19" s="57"/>
      <c r="AC19" s="57"/>
      <c r="AD19" s="57"/>
      <c r="AE19" s="1315"/>
      <c r="AF19" s="1315"/>
      <c r="AG19" s="73"/>
      <c r="AH19" s="1317"/>
      <c r="AI19" s="1345"/>
      <c r="AJ19" s="1336"/>
      <c r="AK19" s="946"/>
    </row>
    <row r="20" spans="2:37" ht="4.5" customHeight="1" thickBot="1">
      <c r="B20" s="1320"/>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1"/>
      <c r="AC20" s="1321"/>
      <c r="AD20" s="1321"/>
      <c r="AE20" s="1321"/>
      <c r="AF20" s="1321"/>
      <c r="AG20" s="1321"/>
      <c r="AH20" s="1321"/>
      <c r="AI20" s="1321"/>
      <c r="AJ20" s="1322"/>
      <c r="AK20" s="946"/>
    </row>
    <row r="21" spans="2:37" ht="74.25" customHeight="1" thickBot="1">
      <c r="B21" s="18" t="s">
        <v>461</v>
      </c>
      <c r="C21" s="19" t="s">
        <v>55</v>
      </c>
      <c r="D21" s="19" t="s">
        <v>462</v>
      </c>
      <c r="E21" s="19" t="s">
        <v>54</v>
      </c>
      <c r="F21" s="19" t="s">
        <v>475</v>
      </c>
      <c r="G21" s="19" t="s">
        <v>476</v>
      </c>
      <c r="H21" s="102" t="s">
        <v>465</v>
      </c>
      <c r="I21" s="871" t="s">
        <v>56</v>
      </c>
      <c r="J21" s="21"/>
      <c r="K21" s="75"/>
      <c r="L21" s="59"/>
      <c r="M21" s="60"/>
      <c r="N21" s="61"/>
      <c r="O21" s="22">
        <f>SUM(O22:O23)</f>
        <v>5000</v>
      </c>
      <c r="P21" s="23">
        <f>SUM(P22:P23)</f>
        <v>0</v>
      </c>
      <c r="Q21" s="24">
        <f>SUM(Q22:Q23)</f>
        <v>0</v>
      </c>
      <c r="R21" s="23">
        <f>SUM(R22:R23)</f>
        <v>0</v>
      </c>
      <c r="S21" s="24"/>
      <c r="T21" s="23"/>
      <c r="U21" s="24"/>
      <c r="V21" s="23"/>
      <c r="W21" s="24"/>
      <c r="X21" s="23"/>
      <c r="Y21" s="24"/>
      <c r="Z21" s="23"/>
      <c r="AA21" s="24"/>
      <c r="AB21" s="23"/>
      <c r="AC21" s="24"/>
      <c r="AD21" s="23"/>
      <c r="AE21" s="76">
        <f>AE22</f>
        <v>0</v>
      </c>
      <c r="AF21" s="23">
        <f>AF22</f>
        <v>0</v>
      </c>
      <c r="AG21" s="26">
        <f>SUM(AG22:AG23)</f>
        <v>0</v>
      </c>
      <c r="AH21" s="909"/>
      <c r="AI21" s="909"/>
      <c r="AJ21" s="28"/>
      <c r="AK21" s="946"/>
    </row>
    <row r="22" spans="2:37" ht="21" customHeight="1">
      <c r="B22" s="1323" t="str">
        <f>+'[1]SICEP'!C215</f>
        <v>IMPLEMENTACIÓN MECI.</v>
      </c>
      <c r="C22" s="1331"/>
      <c r="D22" s="977" t="s">
        <v>1012</v>
      </c>
      <c r="E22" s="908"/>
      <c r="F22" s="77"/>
      <c r="G22" s="78"/>
      <c r="H22" s="1327" t="str">
        <f>+'[1]SICEP'!S215</f>
        <v>DAR CUMPLIMIENTO AL 100% DE LOS COMPONENTES DEL MECI</v>
      </c>
      <c r="I22" s="1327" t="str">
        <f>+'[1]SICEP'!W215</f>
        <v>NO. DE COMPONENTES IMPLEMENTADOS</v>
      </c>
      <c r="J22" s="1532">
        <v>50</v>
      </c>
      <c r="K22" s="1577">
        <v>1</v>
      </c>
      <c r="L22" s="1574">
        <v>0.3</v>
      </c>
      <c r="M22" s="1588"/>
      <c r="N22" s="1588"/>
      <c r="O22" s="82">
        <v>5000</v>
      </c>
      <c r="P22" s="82"/>
      <c r="Q22" s="83"/>
      <c r="R22" s="82"/>
      <c r="S22" s="82"/>
      <c r="T22" s="82"/>
      <c r="U22" s="82"/>
      <c r="V22" s="82"/>
      <c r="W22" s="82"/>
      <c r="X22" s="82"/>
      <c r="Y22" s="82"/>
      <c r="Z22" s="82"/>
      <c r="AA22" s="82"/>
      <c r="AB22" s="82"/>
      <c r="AC22" s="82"/>
      <c r="AD22" s="82"/>
      <c r="AE22" s="1539"/>
      <c r="AF22" s="1539"/>
      <c r="AG22" s="976"/>
      <c r="AH22" s="1586"/>
      <c r="AI22" s="1586"/>
      <c r="AJ22" s="1587"/>
      <c r="AK22" s="946"/>
    </row>
    <row r="23" spans="2:37" ht="21" customHeight="1">
      <c r="B23" s="1337"/>
      <c r="C23" s="1349"/>
      <c r="D23" s="931" t="s">
        <v>1011</v>
      </c>
      <c r="E23" s="913"/>
      <c r="F23" s="63"/>
      <c r="G23" s="31"/>
      <c r="H23" s="1350"/>
      <c r="I23" s="1350"/>
      <c r="J23" s="1533"/>
      <c r="K23" s="1578"/>
      <c r="L23" s="1575"/>
      <c r="M23" s="1342"/>
      <c r="N23" s="1342"/>
      <c r="O23" s="38"/>
      <c r="P23" s="38"/>
      <c r="Q23" s="34"/>
      <c r="R23" s="38"/>
      <c r="S23" s="38"/>
      <c r="T23" s="38"/>
      <c r="U23" s="38"/>
      <c r="V23" s="38"/>
      <c r="W23" s="38"/>
      <c r="X23" s="38"/>
      <c r="Y23" s="38"/>
      <c r="Z23" s="38"/>
      <c r="AA23" s="38"/>
      <c r="AB23" s="38"/>
      <c r="AC23" s="38"/>
      <c r="AD23" s="38"/>
      <c r="AE23" s="1342"/>
      <c r="AF23" s="1342"/>
      <c r="AG23" s="66"/>
      <c r="AH23" s="1344"/>
      <c r="AI23" s="1344"/>
      <c r="AJ23" s="1335"/>
      <c r="AK23" s="946"/>
    </row>
    <row r="24" spans="2:36" ht="15" customHeight="1">
      <c r="B24" s="1337"/>
      <c r="C24" s="1349"/>
      <c r="D24" s="940" t="s">
        <v>1010</v>
      </c>
      <c r="E24" s="974"/>
      <c r="F24" s="974"/>
      <c r="G24" s="974"/>
      <c r="H24" s="1350"/>
      <c r="I24" s="1350"/>
      <c r="J24" s="1533"/>
      <c r="K24" s="1578"/>
      <c r="L24" s="1575"/>
      <c r="M24" s="974"/>
      <c r="N24" s="974"/>
      <c r="O24" s="974"/>
      <c r="P24" s="974"/>
      <c r="Q24" s="974"/>
      <c r="R24" s="974"/>
      <c r="S24" s="974"/>
      <c r="T24" s="974"/>
      <c r="U24" s="974"/>
      <c r="V24" s="974"/>
      <c r="W24" s="974"/>
      <c r="X24" s="974"/>
      <c r="Y24" s="974"/>
      <c r="Z24" s="974"/>
      <c r="AA24" s="974"/>
      <c r="AB24" s="974"/>
      <c r="AC24" s="974"/>
      <c r="AD24" s="974"/>
      <c r="AE24" s="974"/>
      <c r="AF24" s="974"/>
      <c r="AG24" s="975"/>
      <c r="AH24" s="974"/>
      <c r="AI24" s="974"/>
      <c r="AJ24" s="973"/>
    </row>
    <row r="25" spans="2:36" ht="15.75" customHeight="1" thickBot="1">
      <c r="B25" s="1324"/>
      <c r="C25" s="1332"/>
      <c r="D25" s="972" t="s">
        <v>1009</v>
      </c>
      <c r="E25" s="970"/>
      <c r="F25" s="970"/>
      <c r="G25" s="970"/>
      <c r="H25" s="1328"/>
      <c r="I25" s="1328"/>
      <c r="J25" s="1534"/>
      <c r="K25" s="1579"/>
      <c r="L25" s="1576"/>
      <c r="M25" s="970"/>
      <c r="N25" s="970"/>
      <c r="O25" s="970"/>
      <c r="P25" s="970"/>
      <c r="Q25" s="970"/>
      <c r="R25" s="970"/>
      <c r="S25" s="970"/>
      <c r="T25" s="970"/>
      <c r="U25" s="970"/>
      <c r="V25" s="970"/>
      <c r="W25" s="970"/>
      <c r="X25" s="970"/>
      <c r="Y25" s="970"/>
      <c r="Z25" s="970"/>
      <c r="AA25" s="970"/>
      <c r="AB25" s="970"/>
      <c r="AC25" s="970"/>
      <c r="AD25" s="970"/>
      <c r="AE25" s="970"/>
      <c r="AF25" s="970"/>
      <c r="AG25" s="971"/>
      <c r="AH25" s="970"/>
      <c r="AI25" s="970"/>
      <c r="AJ25" s="969"/>
    </row>
    <row r="26" ht="12" thickBot="1">
      <c r="D26" s="968"/>
    </row>
    <row r="27" spans="2:37" ht="74.25" customHeight="1" thickBot="1">
      <c r="B27" s="18" t="s">
        <v>461</v>
      </c>
      <c r="C27" s="19" t="s">
        <v>55</v>
      </c>
      <c r="D27" s="19" t="s">
        <v>462</v>
      </c>
      <c r="E27" s="19" t="s">
        <v>54</v>
      </c>
      <c r="F27" s="19" t="s">
        <v>475</v>
      </c>
      <c r="G27" s="19" t="s">
        <v>476</v>
      </c>
      <c r="H27" s="102" t="s">
        <v>465</v>
      </c>
      <c r="I27" s="104" t="s">
        <v>56</v>
      </c>
      <c r="J27" s="21"/>
      <c r="K27" s="75"/>
      <c r="L27" s="59"/>
      <c r="M27" s="60"/>
      <c r="N27" s="61"/>
      <c r="O27" s="22">
        <f>SUM(O28:O31)</f>
        <v>0</v>
      </c>
      <c r="P27" s="23">
        <f>SUM(P28:P31)</f>
        <v>0</v>
      </c>
      <c r="Q27" s="24">
        <f>SUM(Q28:Q31)</f>
        <v>0</v>
      </c>
      <c r="R27" s="23">
        <f>SUM(R28:R31)</f>
        <v>0</v>
      </c>
      <c r="S27" s="24"/>
      <c r="T27" s="23"/>
      <c r="U27" s="24"/>
      <c r="V27" s="23"/>
      <c r="W27" s="24"/>
      <c r="X27" s="23"/>
      <c r="Y27" s="24"/>
      <c r="Z27" s="23"/>
      <c r="AA27" s="24"/>
      <c r="AB27" s="23"/>
      <c r="AC27" s="24"/>
      <c r="AD27" s="23"/>
      <c r="AE27" s="76">
        <f>AE28</f>
        <v>0</v>
      </c>
      <c r="AF27" s="23">
        <f>AF28</f>
        <v>0</v>
      </c>
      <c r="AG27" s="26">
        <f>SUM(AG28:AG31)</f>
        <v>0</v>
      </c>
      <c r="AH27" s="909"/>
      <c r="AI27" s="909"/>
      <c r="AJ27" s="28"/>
      <c r="AK27" s="946"/>
    </row>
    <row r="28" spans="2:37" ht="21" customHeight="1">
      <c r="B28" s="1323" t="str">
        <f>+'[1]SICEP'!C216</f>
        <v>APOYO AL COMITÉ DE
ESTRATIFICACIÓN.</v>
      </c>
      <c r="C28" s="95"/>
      <c r="D28" s="967" t="s">
        <v>1008</v>
      </c>
      <c r="E28" s="908"/>
      <c r="F28" s="77"/>
      <c r="G28" s="78"/>
      <c r="H28" s="1325" t="str">
        <f>+'[1]SICEP'!S216</f>
        <v>APOYAR 1 COMITÉ POR AÑO</v>
      </c>
      <c r="I28" s="1339" t="str">
        <f>+'[1]SICEP'!W216</f>
        <v>NO APOYO Y PAGO A MIEMBROS DEL COMITÉ</v>
      </c>
      <c r="J28" s="1532">
        <f>+'[1]SICEP'!X216</f>
        <v>12</v>
      </c>
      <c r="K28" s="1346">
        <v>12</v>
      </c>
      <c r="L28" s="1346">
        <v>0</v>
      </c>
      <c r="M28" s="1346"/>
      <c r="N28" s="1356"/>
      <c r="O28" s="81"/>
      <c r="P28" s="82"/>
      <c r="Q28" s="83"/>
      <c r="R28" s="82"/>
      <c r="S28" s="82"/>
      <c r="T28" s="82"/>
      <c r="U28" s="82"/>
      <c r="V28" s="82"/>
      <c r="W28" s="82"/>
      <c r="X28" s="82"/>
      <c r="Y28" s="82"/>
      <c r="Z28" s="82"/>
      <c r="AA28" s="82"/>
      <c r="AB28" s="82"/>
      <c r="AC28" s="38"/>
      <c r="AD28" s="38"/>
      <c r="AE28" s="1314"/>
      <c r="AF28" s="1314"/>
      <c r="AG28" s="66"/>
      <c r="AH28" s="1344"/>
      <c r="AI28" s="1344"/>
      <c r="AJ28" s="1335"/>
      <c r="AK28" s="946"/>
    </row>
    <row r="29" spans="2:37" ht="21" customHeight="1">
      <c r="B29" s="1337"/>
      <c r="C29" s="96"/>
      <c r="D29" s="940" t="s">
        <v>1007</v>
      </c>
      <c r="E29" s="905"/>
      <c r="F29" s="84"/>
      <c r="G29" s="31"/>
      <c r="H29" s="1338"/>
      <c r="I29" s="1340"/>
      <c r="J29" s="1533"/>
      <c r="K29" s="1347"/>
      <c r="L29" s="1352"/>
      <c r="M29" s="1347"/>
      <c r="N29" s="1357"/>
      <c r="O29" s="85"/>
      <c r="P29" s="86"/>
      <c r="Q29" s="87"/>
      <c r="R29" s="86"/>
      <c r="S29" s="86"/>
      <c r="T29" s="86"/>
      <c r="U29" s="86"/>
      <c r="V29" s="86"/>
      <c r="W29" s="86"/>
      <c r="X29" s="86"/>
      <c r="Y29" s="86"/>
      <c r="Z29" s="86"/>
      <c r="AA29" s="86"/>
      <c r="AB29" s="86"/>
      <c r="AC29" s="38"/>
      <c r="AD29" s="38"/>
      <c r="AE29" s="1342"/>
      <c r="AF29" s="1342"/>
      <c r="AG29" s="66"/>
      <c r="AH29" s="1344"/>
      <c r="AI29" s="1344"/>
      <c r="AJ29" s="1335"/>
      <c r="AK29" s="946"/>
    </row>
    <row r="30" spans="2:37" ht="21" customHeight="1">
      <c r="B30" s="1337"/>
      <c r="C30" s="96"/>
      <c r="D30" s="940" t="s">
        <v>1006</v>
      </c>
      <c r="E30" s="966"/>
      <c r="F30" s="965"/>
      <c r="G30" s="860"/>
      <c r="H30" s="1338"/>
      <c r="I30" s="1340"/>
      <c r="J30" s="1533"/>
      <c r="K30" s="1347"/>
      <c r="L30" s="1352"/>
      <c r="M30" s="1347"/>
      <c r="N30" s="1357"/>
      <c r="O30" s="85"/>
      <c r="P30" s="86"/>
      <c r="Q30" s="87"/>
      <c r="R30" s="86"/>
      <c r="S30" s="86"/>
      <c r="T30" s="86"/>
      <c r="U30" s="86"/>
      <c r="V30" s="86"/>
      <c r="W30" s="86"/>
      <c r="X30" s="86"/>
      <c r="Y30" s="86"/>
      <c r="Z30" s="86"/>
      <c r="AA30" s="86"/>
      <c r="AB30" s="86"/>
      <c r="AC30" s="86"/>
      <c r="AD30" s="86"/>
      <c r="AE30" s="1454"/>
      <c r="AF30" s="1454"/>
      <c r="AG30" s="861"/>
      <c r="AH30" s="1431"/>
      <c r="AI30" s="1431"/>
      <c r="AJ30" s="1434"/>
      <c r="AK30" s="946"/>
    </row>
    <row r="31" spans="2:36" ht="21" customHeight="1" thickBot="1">
      <c r="B31" s="1324"/>
      <c r="C31" s="97"/>
      <c r="D31" s="940" t="s">
        <v>1005</v>
      </c>
      <c r="E31" s="901"/>
      <c r="F31" s="88"/>
      <c r="G31" s="50"/>
      <c r="H31" s="1326"/>
      <c r="I31" s="1341"/>
      <c r="J31" s="1534"/>
      <c r="K31" s="1348"/>
      <c r="L31" s="1353"/>
      <c r="M31" s="1348"/>
      <c r="N31" s="1358"/>
      <c r="O31" s="72"/>
      <c r="P31" s="57"/>
      <c r="Q31" s="54"/>
      <c r="R31" s="57"/>
      <c r="S31" s="57"/>
      <c r="T31" s="57"/>
      <c r="U31" s="57"/>
      <c r="V31" s="57"/>
      <c r="W31" s="57"/>
      <c r="X31" s="57"/>
      <c r="Y31" s="57"/>
      <c r="Z31" s="57"/>
      <c r="AA31" s="57"/>
      <c r="AB31" s="57"/>
      <c r="AC31" s="57"/>
      <c r="AD31" s="57"/>
      <c r="AE31" s="1343"/>
      <c r="AF31" s="1343"/>
      <c r="AG31" s="89"/>
      <c r="AH31" s="1345"/>
      <c r="AI31" s="1345"/>
      <c r="AJ31" s="1336"/>
    </row>
    <row r="32" ht="12" thickBot="1"/>
    <row r="33" spans="2:37" ht="74.25" customHeight="1" thickBot="1">
      <c r="B33" s="18" t="s">
        <v>461</v>
      </c>
      <c r="C33" s="19" t="s">
        <v>55</v>
      </c>
      <c r="D33" s="19" t="s">
        <v>462</v>
      </c>
      <c r="E33" s="19" t="s">
        <v>54</v>
      </c>
      <c r="F33" s="19" t="s">
        <v>475</v>
      </c>
      <c r="G33" s="19" t="s">
        <v>476</v>
      </c>
      <c r="H33" s="102" t="s">
        <v>465</v>
      </c>
      <c r="I33" s="104" t="s">
        <v>56</v>
      </c>
      <c r="J33" s="21"/>
      <c r="K33" s="75"/>
      <c r="L33" s="59"/>
      <c r="M33" s="60"/>
      <c r="N33" s="61"/>
      <c r="O33" s="22">
        <f>SUM(O34:O36)</f>
        <v>1000</v>
      </c>
      <c r="P33" s="23">
        <f>SUM(P34:P36)</f>
        <v>0</v>
      </c>
      <c r="Q33" s="24">
        <f>SUM(Q34:Q36)</f>
        <v>0</v>
      </c>
      <c r="R33" s="23">
        <f>SUM(R34:R36)</f>
        <v>0</v>
      </c>
      <c r="S33" s="24"/>
      <c r="T33" s="23"/>
      <c r="U33" s="24"/>
      <c r="V33" s="23"/>
      <c r="W33" s="24"/>
      <c r="X33" s="23"/>
      <c r="Y33" s="24"/>
      <c r="Z33" s="23"/>
      <c r="AA33" s="24"/>
      <c r="AB33" s="23"/>
      <c r="AC33" s="24"/>
      <c r="AD33" s="23"/>
      <c r="AE33" s="76">
        <f>AE34</f>
        <v>0</v>
      </c>
      <c r="AF33" s="23">
        <f>AF34</f>
        <v>0</v>
      </c>
      <c r="AG33" s="26">
        <f>SUM(AG34:AG36)</f>
        <v>0</v>
      </c>
      <c r="AH33" s="909"/>
      <c r="AI33" s="909"/>
      <c r="AJ33" s="28"/>
      <c r="AK33" s="946"/>
    </row>
    <row r="34" spans="2:37" ht="21" customHeight="1">
      <c r="B34" s="1323" t="str">
        <f>+'[1]SICEP'!C217</f>
        <v>COMPRA DE EQUIPOS Y
NUEVAS TECNOLOGÍAS PARA
LA ADMINISTRACIÓN CENTRAL.</v>
      </c>
      <c r="C34" s="95"/>
      <c r="D34" s="940" t="s">
        <v>1004</v>
      </c>
      <c r="E34" s="908"/>
      <c r="F34" s="77"/>
      <c r="G34" s="78"/>
      <c r="H34" s="1325" t="str">
        <f>+'[1]SICEP'!S217</f>
        <v>COMPRA  Y/O ACTUALIZACIÓN  DE SOFTWARE Y CAMBIO DE 50% DE EQUIPOS DE COMPUTO DE LA ADMINISTRACIÓN CENTRAL</v>
      </c>
      <c r="I34" s="1339" t="str">
        <f>+'[1]SICEP'!W217</f>
        <v>% DE EQUIPOS A CAMBIAR</v>
      </c>
      <c r="J34" s="1532">
        <f>+'[1]SICEP'!X217</f>
        <v>15</v>
      </c>
      <c r="K34" s="1346">
        <f>+'[1]SICEP'!T217</f>
        <v>50</v>
      </c>
      <c r="L34" s="1346">
        <f>+'[1]SICEP'!Y217</f>
        <v>15</v>
      </c>
      <c r="M34" s="1346"/>
      <c r="N34" s="1356"/>
      <c r="O34" s="81">
        <v>1000</v>
      </c>
      <c r="P34" s="82"/>
      <c r="Q34" s="83"/>
      <c r="R34" s="82"/>
      <c r="S34" s="82"/>
      <c r="T34" s="82"/>
      <c r="U34" s="82"/>
      <c r="V34" s="82"/>
      <c r="W34" s="82"/>
      <c r="X34" s="82"/>
      <c r="Y34" s="82"/>
      <c r="Z34" s="82"/>
      <c r="AA34" s="82"/>
      <c r="AB34" s="82"/>
      <c r="AC34" s="38"/>
      <c r="AD34" s="38"/>
      <c r="AE34" s="1314"/>
      <c r="AF34" s="1314"/>
      <c r="AG34" s="66"/>
      <c r="AH34" s="1344"/>
      <c r="AI34" s="1344"/>
      <c r="AJ34" s="1335"/>
      <c r="AK34" s="946"/>
    </row>
    <row r="35" spans="2:37" ht="21" customHeight="1">
      <c r="B35" s="1337"/>
      <c r="C35" s="96"/>
      <c r="D35" s="964" t="s">
        <v>1003</v>
      </c>
      <c r="E35" s="905"/>
      <c r="F35" s="84"/>
      <c r="G35" s="31"/>
      <c r="H35" s="1338"/>
      <c r="I35" s="1340"/>
      <c r="J35" s="1533"/>
      <c r="K35" s="1347"/>
      <c r="L35" s="1352"/>
      <c r="M35" s="1347"/>
      <c r="N35" s="1357"/>
      <c r="O35" s="85"/>
      <c r="P35" s="86"/>
      <c r="Q35" s="87"/>
      <c r="R35" s="86"/>
      <c r="S35" s="86"/>
      <c r="T35" s="86"/>
      <c r="U35" s="86"/>
      <c r="V35" s="86"/>
      <c r="W35" s="86"/>
      <c r="X35" s="86"/>
      <c r="Y35" s="86"/>
      <c r="Z35" s="86"/>
      <c r="AA35" s="86"/>
      <c r="AB35" s="86"/>
      <c r="AC35" s="38"/>
      <c r="AD35" s="38"/>
      <c r="AE35" s="1342"/>
      <c r="AF35" s="1342"/>
      <c r="AG35" s="66"/>
      <c r="AH35" s="1344"/>
      <c r="AI35" s="1344"/>
      <c r="AJ35" s="1335"/>
      <c r="AK35" s="946"/>
    </row>
    <row r="36" spans="2:36" ht="24.75" customHeight="1" thickBot="1">
      <c r="B36" s="1324"/>
      <c r="C36" s="97"/>
      <c r="D36" s="916" t="s">
        <v>1002</v>
      </c>
      <c r="E36" s="901"/>
      <c r="F36" s="88"/>
      <c r="G36" s="50"/>
      <c r="H36" s="1326"/>
      <c r="I36" s="1341"/>
      <c r="J36" s="1534"/>
      <c r="K36" s="1348"/>
      <c r="L36" s="1353"/>
      <c r="M36" s="1348"/>
      <c r="N36" s="1358"/>
      <c r="O36" s="72"/>
      <c r="P36" s="57"/>
      <c r="Q36" s="54"/>
      <c r="R36" s="57"/>
      <c r="S36" s="57"/>
      <c r="T36" s="57"/>
      <c r="U36" s="57"/>
      <c r="V36" s="57"/>
      <c r="W36" s="57"/>
      <c r="X36" s="57"/>
      <c r="Y36" s="57"/>
      <c r="Z36" s="57"/>
      <c r="AA36" s="57"/>
      <c r="AB36" s="57"/>
      <c r="AC36" s="57"/>
      <c r="AD36" s="57"/>
      <c r="AE36" s="1343"/>
      <c r="AF36" s="1343"/>
      <c r="AG36" s="89"/>
      <c r="AH36" s="1345"/>
      <c r="AI36" s="1345"/>
      <c r="AJ36" s="1336"/>
    </row>
    <row r="37" spans="9:10" ht="12" thickBot="1">
      <c r="I37" s="947"/>
      <c r="J37" s="947"/>
    </row>
    <row r="38" spans="2:37" ht="74.25" customHeight="1" thickBot="1">
      <c r="B38" s="18" t="s">
        <v>461</v>
      </c>
      <c r="C38" s="19" t="s">
        <v>55</v>
      </c>
      <c r="D38" s="19" t="s">
        <v>462</v>
      </c>
      <c r="E38" s="19" t="s">
        <v>54</v>
      </c>
      <c r="F38" s="19" t="s">
        <v>475</v>
      </c>
      <c r="G38" s="19" t="s">
        <v>476</v>
      </c>
      <c r="H38" s="102" t="s">
        <v>465</v>
      </c>
      <c r="I38" s="104" t="s">
        <v>56</v>
      </c>
      <c r="J38" s="21"/>
      <c r="K38" s="75"/>
      <c r="L38" s="59"/>
      <c r="M38" s="60"/>
      <c r="N38" s="61"/>
      <c r="O38" s="22">
        <f>SUM(O39:O41)</f>
        <v>0</v>
      </c>
      <c r="P38" s="23">
        <f>SUM(P39:P41)</f>
        <v>0</v>
      </c>
      <c r="Q38" s="24">
        <f>SUM(Q39:Q41)</f>
        <v>0</v>
      </c>
      <c r="R38" s="23">
        <f>SUM(R39:R41)</f>
        <v>0</v>
      </c>
      <c r="S38" s="24"/>
      <c r="T38" s="23"/>
      <c r="U38" s="24"/>
      <c r="V38" s="23"/>
      <c r="W38" s="24"/>
      <c r="X38" s="23"/>
      <c r="Y38" s="24"/>
      <c r="Z38" s="23"/>
      <c r="AA38" s="24"/>
      <c r="AB38" s="23"/>
      <c r="AC38" s="24"/>
      <c r="AD38" s="23"/>
      <c r="AE38" s="76">
        <f>AE39</f>
        <v>0</v>
      </c>
      <c r="AF38" s="23">
        <f>AF39</f>
        <v>0</v>
      </c>
      <c r="AG38" s="26">
        <f>SUM(AG39:AG41)</f>
        <v>0</v>
      </c>
      <c r="AH38" s="909"/>
      <c r="AI38" s="909"/>
      <c r="AJ38" s="28"/>
      <c r="AK38" s="946"/>
    </row>
    <row r="39" spans="2:37" ht="21" customHeight="1">
      <c r="B39" s="1580" t="str">
        <f>+'[1]SICEP'!C218</f>
        <v>REALIZACIÓN DEL PROCESO
DE ACTUALIZACIÓN Y FORMACIÓN PREDIAL EN ASOCIO CON EL DEPARTAMENTO, CAR Y ENTES GUBERNAMENTALES.</v>
      </c>
      <c r="C39" s="963"/>
      <c r="D39" s="962" t="s">
        <v>1001</v>
      </c>
      <c r="E39" s="908"/>
      <c r="F39" s="77"/>
      <c r="G39" s="961"/>
      <c r="H39" s="1583" t="str">
        <f>+'[1]SICEP'!S218</f>
        <v>REALIZAR LA ACTUALIZACION DEL 100% DE LOS PREDIOS DEL MUNICIPIO</v>
      </c>
      <c r="I39" s="1339" t="str">
        <f>+'[1]SICEP'!W218</f>
        <v>% DE LOS PREDIOS DEL MUNICIPIO ACTUALIZADOS Y FORMADOS CATASTRALMENTE</v>
      </c>
      <c r="J39" s="1532">
        <f>+'[1]SICEP'!X218</f>
        <v>0</v>
      </c>
      <c r="K39" s="1346">
        <f>+'[1]SICEP'!T219</f>
        <v>100</v>
      </c>
      <c r="L39" s="1346">
        <f>+'[1]SICEP'!Y219</f>
        <v>0</v>
      </c>
      <c r="M39" s="1346"/>
      <c r="N39" s="1356"/>
      <c r="O39" s="81"/>
      <c r="P39" s="82"/>
      <c r="Q39" s="83"/>
      <c r="R39" s="82"/>
      <c r="S39" s="82"/>
      <c r="T39" s="82"/>
      <c r="U39" s="82"/>
      <c r="V39" s="82"/>
      <c r="W39" s="82"/>
      <c r="X39" s="82"/>
      <c r="Y39" s="82"/>
      <c r="Z39" s="82"/>
      <c r="AA39" s="82"/>
      <c r="AB39" s="82"/>
      <c r="AC39" s="38"/>
      <c r="AD39" s="38"/>
      <c r="AE39" s="1428"/>
      <c r="AF39" s="1428"/>
      <c r="AG39" s="66"/>
      <c r="AH39" s="1431"/>
      <c r="AI39" s="1431"/>
      <c r="AJ39" s="1434"/>
      <c r="AK39" s="946"/>
    </row>
    <row r="40" spans="2:37" ht="21" customHeight="1">
      <c r="B40" s="1581"/>
      <c r="C40" s="945"/>
      <c r="D40" s="944" t="s">
        <v>1000</v>
      </c>
      <c r="E40" s="913"/>
      <c r="F40" s="63"/>
      <c r="G40" s="960"/>
      <c r="H40" s="1584"/>
      <c r="I40" s="1340"/>
      <c r="J40" s="1533"/>
      <c r="K40" s="1352"/>
      <c r="L40" s="1352"/>
      <c r="M40" s="1352"/>
      <c r="N40" s="1426"/>
      <c r="O40" s="85"/>
      <c r="P40" s="86"/>
      <c r="Q40" s="87"/>
      <c r="R40" s="86"/>
      <c r="S40" s="86"/>
      <c r="T40" s="86"/>
      <c r="U40" s="86"/>
      <c r="V40" s="86"/>
      <c r="W40" s="86"/>
      <c r="X40" s="86"/>
      <c r="Y40" s="86"/>
      <c r="Z40" s="86"/>
      <c r="AA40" s="86"/>
      <c r="AB40" s="86"/>
      <c r="AC40" s="38"/>
      <c r="AD40" s="38"/>
      <c r="AE40" s="1429"/>
      <c r="AF40" s="1429"/>
      <c r="AG40" s="66"/>
      <c r="AH40" s="1432"/>
      <c r="AI40" s="1432"/>
      <c r="AJ40" s="1435"/>
      <c r="AK40" s="946"/>
    </row>
    <row r="41" spans="2:36" ht="30.75" customHeight="1" thickBot="1">
      <c r="B41" s="1582"/>
      <c r="C41" s="959"/>
      <c r="D41" s="958" t="s">
        <v>999</v>
      </c>
      <c r="E41" s="911"/>
      <c r="F41" s="886"/>
      <c r="G41" s="957"/>
      <c r="H41" s="1585"/>
      <c r="I41" s="1341"/>
      <c r="J41" s="1534"/>
      <c r="K41" s="1353"/>
      <c r="L41" s="1353"/>
      <c r="M41" s="1353"/>
      <c r="N41" s="1427"/>
      <c r="O41" s="72"/>
      <c r="P41" s="57"/>
      <c r="Q41" s="54"/>
      <c r="R41" s="57"/>
      <c r="S41" s="57"/>
      <c r="T41" s="57"/>
      <c r="U41" s="57"/>
      <c r="V41" s="57"/>
      <c r="W41" s="57"/>
      <c r="X41" s="57"/>
      <c r="Y41" s="57"/>
      <c r="Z41" s="57"/>
      <c r="AA41" s="57"/>
      <c r="AB41" s="57"/>
      <c r="AC41" s="57"/>
      <c r="AD41" s="57"/>
      <c r="AE41" s="1430"/>
      <c r="AF41" s="1430"/>
      <c r="AG41" s="89"/>
      <c r="AH41" s="1433"/>
      <c r="AI41" s="1433"/>
      <c r="AJ41" s="1436"/>
    </row>
    <row r="42" ht="15" customHeight="1"/>
  </sheetData>
  <sheetProtection/>
  <mergeCells count="111">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AG6:AG7"/>
    <mergeCell ref="M6:M7"/>
    <mergeCell ref="N6:N7"/>
    <mergeCell ref="O6:P6"/>
    <mergeCell ref="Q6:R6"/>
    <mergeCell ref="S6:T6"/>
    <mergeCell ref="U6:V6"/>
    <mergeCell ref="AI6:AI7"/>
    <mergeCell ref="AJ6:AJ7"/>
    <mergeCell ref="C8:H8"/>
    <mergeCell ref="B9:AJ9"/>
    <mergeCell ref="B11:B13"/>
    <mergeCell ref="H11:H13"/>
    <mergeCell ref="I11:I13"/>
    <mergeCell ref="J11:J13"/>
    <mergeCell ref="K11:K13"/>
    <mergeCell ref="W6:X6"/>
    <mergeCell ref="M11:M13"/>
    <mergeCell ref="N11:N13"/>
    <mergeCell ref="AE11:AE13"/>
    <mergeCell ref="AF11:AF13"/>
    <mergeCell ref="AH11:AH13"/>
    <mergeCell ref="AH6:AH7"/>
    <mergeCell ref="Y6:Z6"/>
    <mergeCell ref="AA6:AB6"/>
    <mergeCell ref="AC6:AD6"/>
    <mergeCell ref="AE6:AF6"/>
    <mergeCell ref="AI11:AI13"/>
    <mergeCell ref="AJ11:AJ13"/>
    <mergeCell ref="B14:AJ14"/>
    <mergeCell ref="B16:B19"/>
    <mergeCell ref="H16:H19"/>
    <mergeCell ref="I16:I19"/>
    <mergeCell ref="K16:K19"/>
    <mergeCell ref="M16:M19"/>
    <mergeCell ref="N16:N19"/>
    <mergeCell ref="L11:L13"/>
    <mergeCell ref="AE16:AE19"/>
    <mergeCell ref="AF16:AF19"/>
    <mergeCell ref="AH16:AH19"/>
    <mergeCell ref="AI16:AI19"/>
    <mergeCell ref="AJ16:AJ19"/>
    <mergeCell ref="B20:AJ20"/>
    <mergeCell ref="AJ22:AJ23"/>
    <mergeCell ref="B28:B31"/>
    <mergeCell ref="H28:H31"/>
    <mergeCell ref="I28:I31"/>
    <mergeCell ref="K28:K31"/>
    <mergeCell ref="M22:M23"/>
    <mergeCell ref="N22:N23"/>
    <mergeCell ref="N28:N31"/>
    <mergeCell ref="AE28:AE31"/>
    <mergeCell ref="AF28:AF31"/>
    <mergeCell ref="AH28:AH31"/>
    <mergeCell ref="AI28:AI31"/>
    <mergeCell ref="AE22:AE23"/>
    <mergeCell ref="AF22:AF23"/>
    <mergeCell ref="AH22:AH23"/>
    <mergeCell ref="AI22:AI23"/>
    <mergeCell ref="AJ28:AJ31"/>
    <mergeCell ref="B34:B36"/>
    <mergeCell ref="H34:H36"/>
    <mergeCell ref="I34:I36"/>
    <mergeCell ref="K34:K36"/>
    <mergeCell ref="M34:M36"/>
    <mergeCell ref="N34:N36"/>
    <mergeCell ref="AE34:AE36"/>
    <mergeCell ref="AF34:AF36"/>
    <mergeCell ref="M28:M31"/>
    <mergeCell ref="AI39:AI41"/>
    <mergeCell ref="AJ39:AJ41"/>
    <mergeCell ref="AH34:AH36"/>
    <mergeCell ref="AI34:AI36"/>
    <mergeCell ref="AJ34:AJ36"/>
    <mergeCell ref="B39:B41"/>
    <mergeCell ref="H39:H41"/>
    <mergeCell ref="I39:I41"/>
    <mergeCell ref="K39:K41"/>
    <mergeCell ref="M39:M41"/>
    <mergeCell ref="J34:J36"/>
    <mergeCell ref="L34:L36"/>
    <mergeCell ref="L39:L41"/>
    <mergeCell ref="J39:J41"/>
    <mergeCell ref="AF39:AF41"/>
    <mergeCell ref="AH39:AH41"/>
    <mergeCell ref="N39:N41"/>
    <mergeCell ref="AE39:AE41"/>
    <mergeCell ref="C22:C25"/>
    <mergeCell ref="B22:B25"/>
    <mergeCell ref="H22:H25"/>
    <mergeCell ref="I22:I25"/>
    <mergeCell ref="L28:L31"/>
    <mergeCell ref="J22:J25"/>
    <mergeCell ref="L22:L25"/>
    <mergeCell ref="K22:K25"/>
    <mergeCell ref="J28:J31"/>
  </mergeCell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sheetPr>
    <tabColor rgb="FF00B050"/>
  </sheetPr>
  <dimension ref="B1:AK26"/>
  <sheetViews>
    <sheetView zoomScalePageLayoutView="0" workbookViewId="0" topLeftCell="B9">
      <selection activeCell="B20" sqref="B20:AJ20"/>
    </sheetView>
  </sheetViews>
  <sheetFormatPr defaultColWidth="11.421875" defaultRowHeight="15"/>
  <cols>
    <col min="1" max="1" width="4.57421875" style="942" customWidth="1"/>
    <col min="2" max="2" width="22.7109375" style="90" customWidth="1"/>
    <col min="3" max="3" width="18.140625" style="90" customWidth="1"/>
    <col min="4" max="4" width="27.7109375" style="942" customWidth="1"/>
    <col min="5" max="5" width="10.00390625" style="942" customWidth="1"/>
    <col min="6" max="7" width="11.421875" style="942" customWidth="1"/>
    <col min="8" max="8" width="19.28125" style="943" customWidth="1"/>
    <col min="9" max="9" width="15.7109375" style="943" customWidth="1"/>
    <col min="10" max="10" width="11.421875" style="943" customWidth="1"/>
    <col min="11" max="12" width="5.7109375" style="942" customWidth="1"/>
    <col min="13" max="13" width="6.57421875" style="942" customWidth="1"/>
    <col min="14" max="14" width="6.140625" style="942" customWidth="1"/>
    <col min="15" max="32" width="5.00390625" style="942" customWidth="1"/>
    <col min="33" max="33" width="5.140625" style="90" customWidth="1"/>
    <col min="34" max="34" width="5.421875" style="942" customWidth="1"/>
    <col min="35" max="35" width="4.8515625" style="942" customWidth="1"/>
    <col min="36" max="36" width="7.140625" style="942" customWidth="1"/>
    <col min="37" max="16384" width="11.421875" style="942"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49.5" customHeight="1">
      <c r="B4" s="1380" t="s">
        <v>1021</v>
      </c>
      <c r="C4" s="1381"/>
      <c r="D4" s="1381"/>
      <c r="E4" s="1381"/>
      <c r="F4" s="1381"/>
      <c r="G4" s="1381"/>
      <c r="H4" s="1382"/>
      <c r="I4" s="1385" t="s">
        <v>1032</v>
      </c>
      <c r="J4" s="1386"/>
      <c r="K4" s="1386"/>
      <c r="L4" s="1386"/>
      <c r="M4" s="1386"/>
      <c r="N4" s="1386"/>
      <c r="O4" s="1386"/>
      <c r="P4" s="1386"/>
      <c r="Q4" s="1386"/>
      <c r="R4" s="1386"/>
      <c r="S4" s="1386"/>
      <c r="T4" s="1387"/>
      <c r="U4" s="1385" t="s">
        <v>1019</v>
      </c>
      <c r="V4" s="1388"/>
      <c r="W4" s="1388"/>
      <c r="X4" s="1388"/>
      <c r="Y4" s="1388"/>
      <c r="Z4" s="1388"/>
      <c r="AA4" s="1388"/>
      <c r="AB4" s="1388"/>
      <c r="AC4" s="1388"/>
      <c r="AD4" s="1388"/>
      <c r="AE4" s="1388"/>
      <c r="AF4" s="1388"/>
      <c r="AG4" s="1388"/>
      <c r="AH4" s="1388"/>
      <c r="AI4" s="1388"/>
      <c r="AJ4" s="1389"/>
    </row>
    <row r="5" spans="2:36" ht="39" customHeight="1" thickBot="1">
      <c r="B5" s="1413" t="s">
        <v>1031</v>
      </c>
      <c r="C5" s="1414"/>
      <c r="D5" s="1415"/>
      <c r="E5" s="5"/>
      <c r="F5" s="1416" t="s">
        <v>1030</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76.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78" customHeight="1" thickBot="1">
      <c r="B8" s="8" t="s">
        <v>1029</v>
      </c>
      <c r="C8" s="1401" t="str">
        <f>+'[1]SICEP'!L223</f>
        <v>DISMINUCION DEL 10% DE LOS DELITOS COMUNES QUE SE PRESENTAN EN EL MUNICIPIO</v>
      </c>
      <c r="D8" s="1402"/>
      <c r="E8" s="1402"/>
      <c r="F8" s="1402"/>
      <c r="G8" s="1402"/>
      <c r="H8" s="1402"/>
      <c r="I8" s="100" t="str">
        <f>+'[1]SICEP'!P223</f>
        <v>POBLACION NO BENEFICIADA</v>
      </c>
      <c r="J8" s="9"/>
      <c r="K8" s="956">
        <v>0.1</v>
      </c>
      <c r="L8" s="10">
        <v>0</v>
      </c>
      <c r="M8" s="11"/>
      <c r="N8" s="101"/>
      <c r="O8" s="12">
        <f aca="true" t="shared" si="0" ref="O8:AD8">O10+O16+O21</f>
        <v>0</v>
      </c>
      <c r="P8" s="13">
        <f t="shared" si="0"/>
        <v>0</v>
      </c>
      <c r="Q8" s="13">
        <f t="shared" si="0"/>
        <v>46971.573000000004</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f t="shared" si="0"/>
        <v>0</v>
      </c>
      <c r="AC8" s="13">
        <f t="shared" si="0"/>
        <v>0</v>
      </c>
      <c r="AD8" s="13">
        <f t="shared" si="0"/>
        <v>0</v>
      </c>
      <c r="AE8" s="13">
        <f>+AE10+AE16+AE21</f>
        <v>10000</v>
      </c>
      <c r="AF8" s="14">
        <f>AF10+AF16+AF21</f>
        <v>0</v>
      </c>
      <c r="AG8" s="15">
        <f>AG10+AG16+AG21</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105.75" customHeight="1" thickBot="1">
      <c r="B10" s="18" t="s">
        <v>461</v>
      </c>
      <c r="C10" s="19" t="s">
        <v>55</v>
      </c>
      <c r="D10" s="19" t="s">
        <v>462</v>
      </c>
      <c r="E10" s="19" t="s">
        <v>474</v>
      </c>
      <c r="F10" s="19" t="s">
        <v>475</v>
      </c>
      <c r="G10" s="19" t="s">
        <v>476</v>
      </c>
      <c r="H10" s="102" t="s">
        <v>463</v>
      </c>
      <c r="I10" s="104" t="s">
        <v>56</v>
      </c>
      <c r="J10" s="105"/>
      <c r="K10" s="105"/>
      <c r="L10" s="105"/>
      <c r="M10" s="105"/>
      <c r="N10" s="106"/>
      <c r="O10" s="22">
        <f>SUM(O11:O14)</f>
        <v>0</v>
      </c>
      <c r="P10" s="23">
        <f>SUM(P11:P14)</f>
        <v>0</v>
      </c>
      <c r="Q10" s="24">
        <f>SUM(Q11:Q14)</f>
        <v>10000</v>
      </c>
      <c r="R10" s="23">
        <f>SUM(R11:R14)</f>
        <v>0</v>
      </c>
      <c r="S10" s="24"/>
      <c r="T10" s="23"/>
      <c r="U10" s="24"/>
      <c r="V10" s="23"/>
      <c r="W10" s="24"/>
      <c r="X10" s="23"/>
      <c r="Y10" s="24"/>
      <c r="Z10" s="23"/>
      <c r="AA10" s="24"/>
      <c r="AB10" s="23"/>
      <c r="AC10" s="24"/>
      <c r="AD10" s="23"/>
      <c r="AE10" s="25">
        <f>O10+Q10</f>
        <v>10000</v>
      </c>
      <c r="AF10" s="23">
        <f>AF11</f>
        <v>0</v>
      </c>
      <c r="AG10" s="26">
        <f>SUM(AG11:AG14)</f>
        <v>0</v>
      </c>
      <c r="AH10" s="909"/>
      <c r="AI10" s="909"/>
      <c r="AJ10" s="28"/>
    </row>
    <row r="11" spans="2:36" ht="27" customHeight="1">
      <c r="B11" s="1323" t="str">
        <f>+'[1]SICEP'!C225</f>
        <v>ADQUISICIÓN DE EQUIPOS</v>
      </c>
      <c r="C11" s="95"/>
      <c r="D11" s="931" t="s">
        <v>1028</v>
      </c>
      <c r="E11" s="908"/>
      <c r="F11" s="30"/>
      <c r="G11" s="31"/>
      <c r="H11" s="1399" t="str">
        <f>+'[1]SICEP'!S225</f>
        <v>INCREMENTAR EN UN 20% LOS EQUIPOS PERTENECIENTES A LOS ENTES DE SEGURIDAD DEL ESTADO  Y FRENTES DE SEGURIDAD</v>
      </c>
      <c r="I11" s="1350" t="str">
        <f>+'[1]SICEP'!W225</f>
        <v>NO DE EQUIPOS ASIGNADOS</v>
      </c>
      <c r="J11" s="1595">
        <f>+'[1]SICEP'!X225</f>
        <v>0.1</v>
      </c>
      <c r="K11" s="1598">
        <f>+'[1]SICEP'!T225</f>
        <v>0.2</v>
      </c>
      <c r="L11" s="1551">
        <v>0</v>
      </c>
      <c r="M11" s="1351"/>
      <c r="N11" s="1398"/>
      <c r="O11" s="920"/>
      <c r="P11" s="34"/>
      <c r="Q11" s="925"/>
      <c r="R11" s="36"/>
      <c r="S11" s="36"/>
      <c r="T11" s="36"/>
      <c r="U11" s="36"/>
      <c r="V11" s="36"/>
      <c r="W11" s="36"/>
      <c r="X11" s="36"/>
      <c r="Y11" s="36"/>
      <c r="Z11" s="36"/>
      <c r="AA11" s="36"/>
      <c r="AB11" s="36"/>
      <c r="AC11" s="37"/>
      <c r="AD11" s="37"/>
      <c r="AE11" s="1314"/>
      <c r="AF11" s="1314"/>
      <c r="AG11" s="39"/>
      <c r="AH11" s="1316"/>
      <c r="AI11" s="1316"/>
      <c r="AJ11" s="1318"/>
    </row>
    <row r="12" spans="2:36" ht="27" customHeight="1">
      <c r="B12" s="1337"/>
      <c r="C12" s="96"/>
      <c r="D12" s="906" t="s">
        <v>983</v>
      </c>
      <c r="E12" s="905"/>
      <c r="F12" s="985"/>
      <c r="G12" s="31"/>
      <c r="H12" s="1338"/>
      <c r="I12" s="1350"/>
      <c r="J12" s="1596"/>
      <c r="K12" s="1599"/>
      <c r="L12" s="1552"/>
      <c r="M12" s="1351"/>
      <c r="N12" s="1398"/>
      <c r="O12" s="920"/>
      <c r="P12" s="34"/>
      <c r="Q12" s="925">
        <v>10000</v>
      </c>
      <c r="R12" s="984"/>
      <c r="S12" s="984"/>
      <c r="T12" s="984"/>
      <c r="U12" s="984"/>
      <c r="V12" s="984"/>
      <c r="W12" s="984"/>
      <c r="X12" s="984"/>
      <c r="Y12" s="984"/>
      <c r="Z12" s="984"/>
      <c r="AA12" s="984"/>
      <c r="AB12" s="984"/>
      <c r="AC12" s="37"/>
      <c r="AD12" s="37"/>
      <c r="AE12" s="1314"/>
      <c r="AF12" s="1314"/>
      <c r="AG12" s="39"/>
      <c r="AH12" s="1316"/>
      <c r="AI12" s="1316"/>
      <c r="AJ12" s="1318"/>
    </row>
    <row r="13" spans="2:36" ht="27" customHeight="1">
      <c r="B13" s="1337"/>
      <c r="C13" s="96"/>
      <c r="D13" s="906" t="s">
        <v>982</v>
      </c>
      <c r="E13" s="905"/>
      <c r="F13" s="45"/>
      <c r="G13" s="31"/>
      <c r="H13" s="1338"/>
      <c r="I13" s="1350"/>
      <c r="J13" s="1596"/>
      <c r="K13" s="1599"/>
      <c r="L13" s="1552"/>
      <c r="M13" s="1351"/>
      <c r="N13" s="1398"/>
      <c r="O13" s="920"/>
      <c r="P13" s="34"/>
      <c r="Q13" s="919"/>
      <c r="R13" s="37"/>
      <c r="S13" s="37"/>
      <c r="T13" s="37"/>
      <c r="U13" s="37"/>
      <c r="V13" s="37"/>
      <c r="W13" s="37"/>
      <c r="X13" s="37"/>
      <c r="Y13" s="37"/>
      <c r="Z13" s="37"/>
      <c r="AA13" s="37"/>
      <c r="AB13" s="37"/>
      <c r="AC13" s="37"/>
      <c r="AD13" s="37"/>
      <c r="AE13" s="1314"/>
      <c r="AF13" s="1314"/>
      <c r="AG13" s="47"/>
      <c r="AH13" s="1316"/>
      <c r="AI13" s="1316"/>
      <c r="AJ13" s="1318"/>
    </row>
    <row r="14" spans="2:36" ht="33.75" customHeight="1" thickBot="1">
      <c r="B14" s="1324"/>
      <c r="C14" s="97"/>
      <c r="D14" s="983" t="s">
        <v>1027</v>
      </c>
      <c r="E14" s="901"/>
      <c r="F14" s="49"/>
      <c r="G14" s="50"/>
      <c r="H14" s="1326"/>
      <c r="I14" s="1328"/>
      <c r="J14" s="1597"/>
      <c r="K14" s="1600"/>
      <c r="L14" s="1553"/>
      <c r="M14" s="1313"/>
      <c r="N14" s="1334"/>
      <c r="O14" s="918"/>
      <c r="P14" s="54"/>
      <c r="Q14" s="917"/>
      <c r="R14" s="56"/>
      <c r="S14" s="56"/>
      <c r="T14" s="56"/>
      <c r="U14" s="56"/>
      <c r="V14" s="56"/>
      <c r="W14" s="56"/>
      <c r="X14" s="56"/>
      <c r="Y14" s="56"/>
      <c r="Z14" s="56"/>
      <c r="AA14" s="56"/>
      <c r="AB14" s="56"/>
      <c r="AC14" s="56"/>
      <c r="AD14" s="56"/>
      <c r="AE14" s="1315"/>
      <c r="AF14" s="1315"/>
      <c r="AG14" s="58"/>
      <c r="AH14" s="1317"/>
      <c r="AI14" s="1317"/>
      <c r="AJ14" s="1319"/>
    </row>
    <row r="15" spans="2:36" ht="4.5" customHeight="1" thickBot="1">
      <c r="B15" s="1320"/>
      <c r="C15" s="1321"/>
      <c r="D15" s="1321"/>
      <c r="E15" s="1321"/>
      <c r="F15" s="1321"/>
      <c r="G15" s="1321"/>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2"/>
    </row>
    <row r="16" spans="2:36" ht="36" customHeight="1" thickBot="1">
      <c r="B16" s="18" t="s">
        <v>461</v>
      </c>
      <c r="C16" s="19" t="s">
        <v>55</v>
      </c>
      <c r="D16" s="19" t="s">
        <v>462</v>
      </c>
      <c r="E16" s="19" t="s">
        <v>54</v>
      </c>
      <c r="F16" s="19" t="s">
        <v>475</v>
      </c>
      <c r="G16" s="19" t="s">
        <v>476</v>
      </c>
      <c r="H16" s="102" t="s">
        <v>464</v>
      </c>
      <c r="I16" s="104" t="s">
        <v>56</v>
      </c>
      <c r="J16" s="21"/>
      <c r="K16" s="59"/>
      <c r="L16" s="59"/>
      <c r="M16" s="60"/>
      <c r="N16" s="61"/>
      <c r="O16" s="22">
        <f>SUM(O17:O19)</f>
        <v>0</v>
      </c>
      <c r="P16" s="23">
        <f>SUM(P17:P19)</f>
        <v>0</v>
      </c>
      <c r="Q16" s="24">
        <f>SUM(Q17:Q19)</f>
        <v>10000</v>
      </c>
      <c r="R16" s="23">
        <f>SUM(R17:R19)</f>
        <v>0</v>
      </c>
      <c r="S16" s="24"/>
      <c r="T16" s="23"/>
      <c r="U16" s="24"/>
      <c r="V16" s="23"/>
      <c r="W16" s="24"/>
      <c r="X16" s="23"/>
      <c r="Y16" s="24"/>
      <c r="Z16" s="23"/>
      <c r="AA16" s="24"/>
      <c r="AB16" s="23"/>
      <c r="AC16" s="24"/>
      <c r="AD16" s="23"/>
      <c r="AE16" s="24">
        <f>AE17</f>
        <v>0</v>
      </c>
      <c r="AF16" s="23">
        <f>AF17</f>
        <v>0</v>
      </c>
      <c r="AG16" s="26">
        <f>SUM(AG17:AG19)</f>
        <v>0</v>
      </c>
      <c r="AH16" s="909"/>
      <c r="AI16" s="909"/>
      <c r="AJ16" s="28"/>
    </row>
    <row r="17" spans="2:36" ht="11.25">
      <c r="B17" s="1361" t="str">
        <f>+'[1]SICEP'!C226</f>
        <v>FRENTES DE SEGURIDAD</v>
      </c>
      <c r="C17" s="98"/>
      <c r="D17" s="916" t="s">
        <v>1026</v>
      </c>
      <c r="E17" s="913"/>
      <c r="F17" s="63"/>
      <c r="G17" s="31"/>
      <c r="H17" s="1363" t="str">
        <f>+'[1]SICEP'!S226</f>
        <v>CREACIÓN DE 4   FRENTES   DE SEGURIDAD</v>
      </c>
      <c r="I17" s="1359" t="str">
        <f>+'[1]SICEP'!W226</f>
        <v>% DE LA POBLACIÓN BENEFICIADA</v>
      </c>
      <c r="J17" s="979"/>
      <c r="K17" s="1589">
        <v>1</v>
      </c>
      <c r="L17" s="64"/>
      <c r="M17" s="1344"/>
      <c r="N17" s="1354"/>
      <c r="O17" s="65"/>
      <c r="P17" s="38"/>
      <c r="Q17" s="38"/>
      <c r="R17" s="38"/>
      <c r="S17" s="38"/>
      <c r="T17" s="38"/>
      <c r="U17" s="38"/>
      <c r="V17" s="38"/>
      <c r="W17" s="38"/>
      <c r="X17" s="38"/>
      <c r="Y17" s="38"/>
      <c r="Z17" s="38"/>
      <c r="AA17" s="38"/>
      <c r="AB17" s="38"/>
      <c r="AC17" s="38"/>
      <c r="AD17" s="38"/>
      <c r="AE17" s="1314"/>
      <c r="AF17" s="1314"/>
      <c r="AG17" s="66"/>
      <c r="AH17" s="1316"/>
      <c r="AI17" s="1344"/>
      <c r="AJ17" s="1335"/>
    </row>
    <row r="18" spans="2:36" ht="30">
      <c r="B18" s="1361"/>
      <c r="C18" s="98"/>
      <c r="D18" s="914" t="s">
        <v>1025</v>
      </c>
      <c r="E18" s="913"/>
      <c r="F18" s="63"/>
      <c r="G18" s="31"/>
      <c r="H18" s="1363"/>
      <c r="I18" s="1359"/>
      <c r="J18" s="979">
        <f>+'[1]SICEP'!X226</f>
        <v>0</v>
      </c>
      <c r="K18" s="1590"/>
      <c r="L18" s="64">
        <f>+'[1]SICEP'!Y226</f>
        <v>0</v>
      </c>
      <c r="M18" s="1344"/>
      <c r="N18" s="1354"/>
      <c r="O18" s="65"/>
      <c r="P18" s="38"/>
      <c r="Q18" s="38">
        <v>10000</v>
      </c>
      <c r="R18" s="38"/>
      <c r="S18" s="38"/>
      <c r="T18" s="38"/>
      <c r="U18" s="38"/>
      <c r="V18" s="38"/>
      <c r="W18" s="38"/>
      <c r="X18" s="38"/>
      <c r="Y18" s="38"/>
      <c r="Z18" s="38"/>
      <c r="AA18" s="38"/>
      <c r="AB18" s="38"/>
      <c r="AC18" s="38"/>
      <c r="AD18" s="38"/>
      <c r="AE18" s="1314"/>
      <c r="AF18" s="1314"/>
      <c r="AG18" s="66"/>
      <c r="AH18" s="1316"/>
      <c r="AI18" s="1344"/>
      <c r="AJ18" s="1335"/>
    </row>
    <row r="19" spans="2:36" ht="23.25" thickBot="1">
      <c r="B19" s="1361"/>
      <c r="C19" s="98"/>
      <c r="D19" s="982" t="s">
        <v>1024</v>
      </c>
      <c r="E19" s="913"/>
      <c r="F19" s="67"/>
      <c r="G19" s="31"/>
      <c r="H19" s="1363"/>
      <c r="I19" s="1359"/>
      <c r="J19" s="979"/>
      <c r="K19" s="1590"/>
      <c r="L19" s="64"/>
      <c r="M19" s="1344"/>
      <c r="N19" s="1354"/>
      <c r="O19" s="65"/>
      <c r="P19" s="38"/>
      <c r="Q19" s="38"/>
      <c r="R19" s="38"/>
      <c r="S19" s="38"/>
      <c r="T19" s="38"/>
      <c r="U19" s="38"/>
      <c r="V19" s="38"/>
      <c r="W19" s="38"/>
      <c r="X19" s="38"/>
      <c r="Y19" s="38"/>
      <c r="Z19" s="38"/>
      <c r="AA19" s="38"/>
      <c r="AB19" s="38"/>
      <c r="AC19" s="38"/>
      <c r="AD19" s="38"/>
      <c r="AE19" s="1314"/>
      <c r="AF19" s="1314"/>
      <c r="AG19" s="68"/>
      <c r="AH19" s="1316"/>
      <c r="AI19" s="1344"/>
      <c r="AJ19" s="1335"/>
    </row>
    <row r="20" spans="2:37" ht="4.5" customHeight="1" thickBot="1">
      <c r="B20" s="1320"/>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1"/>
      <c r="AC20" s="1321"/>
      <c r="AD20" s="1321"/>
      <c r="AE20" s="1321"/>
      <c r="AF20" s="1321"/>
      <c r="AG20" s="1321"/>
      <c r="AH20" s="1321"/>
      <c r="AI20" s="1321"/>
      <c r="AJ20" s="1322"/>
      <c r="AK20" s="946"/>
    </row>
    <row r="21" spans="2:37" ht="74.25" customHeight="1" thickBot="1">
      <c r="B21" s="18" t="s">
        <v>461</v>
      </c>
      <c r="C21" s="19" t="s">
        <v>55</v>
      </c>
      <c r="D21" s="19" t="s">
        <v>462</v>
      </c>
      <c r="E21" s="19" t="s">
        <v>54</v>
      </c>
      <c r="F21" s="19" t="s">
        <v>475</v>
      </c>
      <c r="G21" s="19" t="s">
        <v>476</v>
      </c>
      <c r="H21" s="102" t="s">
        <v>465</v>
      </c>
      <c r="I21" s="871" t="s">
        <v>56</v>
      </c>
      <c r="J21" s="21"/>
      <c r="K21" s="75"/>
      <c r="L21" s="59"/>
      <c r="M21" s="60"/>
      <c r="N21" s="61"/>
      <c r="O21" s="22">
        <f>SUM(O22:O23)</f>
        <v>0</v>
      </c>
      <c r="P21" s="23">
        <f>SUM(P22:P23)</f>
        <v>0</v>
      </c>
      <c r="Q21" s="24">
        <f>SUM(Q22:Q23)</f>
        <v>26971.573</v>
      </c>
      <c r="R21" s="23">
        <f>SUM(R22:R23)</f>
        <v>0</v>
      </c>
      <c r="S21" s="24"/>
      <c r="T21" s="23"/>
      <c r="U21" s="24"/>
      <c r="V21" s="23"/>
      <c r="W21" s="24"/>
      <c r="X21" s="23"/>
      <c r="Y21" s="24"/>
      <c r="Z21" s="23"/>
      <c r="AA21" s="24"/>
      <c r="AB21" s="23"/>
      <c r="AC21" s="24"/>
      <c r="AD21" s="23"/>
      <c r="AE21" s="76">
        <f>AE22</f>
        <v>0</v>
      </c>
      <c r="AF21" s="23">
        <f>AF22</f>
        <v>0</v>
      </c>
      <c r="AG21" s="26">
        <f>SUM(AG22:AG23)</f>
        <v>0</v>
      </c>
      <c r="AH21" s="909"/>
      <c r="AI21" s="909"/>
      <c r="AJ21" s="28"/>
      <c r="AK21" s="946"/>
    </row>
    <row r="22" spans="2:37" ht="21" customHeight="1">
      <c r="B22" s="1323" t="str">
        <f>+'[1]SICEP'!C227</f>
        <v>APOYO A LOS ENTES DE SEGURIDAD DEL GOBIERNO</v>
      </c>
      <c r="C22" s="1331"/>
      <c r="D22" s="940" t="s">
        <v>1023</v>
      </c>
      <c r="E22" s="908"/>
      <c r="F22" s="77"/>
      <c r="G22" s="78"/>
      <c r="H22" s="1327" t="str">
        <f>+'[1]SICEP'!S227</f>
        <v>APOYAR  2 INSTITUCIONES </v>
      </c>
      <c r="I22" s="1327" t="str">
        <f>+'[1]SICEP'!W227</f>
        <v>No. DE INSTITUCIONES APOYADAS</v>
      </c>
      <c r="J22" s="1532">
        <f>+'[1]SICEP'!X227</f>
        <v>2</v>
      </c>
      <c r="K22" s="1592">
        <f>+'[1]SICEP'!T227</f>
        <v>2</v>
      </c>
      <c r="L22" s="1574">
        <f>+'[1]SICEP'!Y227</f>
        <v>0</v>
      </c>
      <c r="M22" s="1588"/>
      <c r="N22" s="1588"/>
      <c r="O22" s="82"/>
      <c r="P22" s="82"/>
      <c r="Q22" s="83"/>
      <c r="R22" s="82"/>
      <c r="S22" s="82"/>
      <c r="T22" s="82"/>
      <c r="U22" s="82"/>
      <c r="V22" s="82"/>
      <c r="W22" s="82"/>
      <c r="X22" s="82"/>
      <c r="Y22" s="82"/>
      <c r="Z22" s="82"/>
      <c r="AA22" s="82"/>
      <c r="AB22" s="82"/>
      <c r="AC22" s="82"/>
      <c r="AD22" s="82"/>
      <c r="AE22" s="1539"/>
      <c r="AF22" s="1539"/>
      <c r="AG22" s="976"/>
      <c r="AH22" s="1586"/>
      <c r="AI22" s="1586"/>
      <c r="AJ22" s="1587"/>
      <c r="AK22" s="946"/>
    </row>
    <row r="23" spans="2:37" ht="21" customHeight="1">
      <c r="B23" s="1337"/>
      <c r="C23" s="1349"/>
      <c r="D23" s="931" t="s">
        <v>1022</v>
      </c>
      <c r="E23" s="913"/>
      <c r="F23" s="63"/>
      <c r="G23" s="31"/>
      <c r="H23" s="1350"/>
      <c r="I23" s="1350"/>
      <c r="J23" s="1533"/>
      <c r="K23" s="1593"/>
      <c r="L23" s="1575"/>
      <c r="M23" s="1342"/>
      <c r="N23" s="1342"/>
      <c r="O23" s="38"/>
      <c r="P23" s="38"/>
      <c r="Q23" s="34">
        <v>26971.573</v>
      </c>
      <c r="R23" s="38"/>
      <c r="S23" s="38"/>
      <c r="T23" s="38"/>
      <c r="U23" s="38"/>
      <c r="V23" s="38"/>
      <c r="W23" s="38"/>
      <c r="X23" s="38"/>
      <c r="Y23" s="38"/>
      <c r="Z23" s="38"/>
      <c r="AA23" s="38"/>
      <c r="AB23" s="38"/>
      <c r="AC23" s="38"/>
      <c r="AD23" s="38"/>
      <c r="AE23" s="1342"/>
      <c r="AF23" s="1342"/>
      <c r="AG23" s="66"/>
      <c r="AH23" s="1344"/>
      <c r="AI23" s="1344"/>
      <c r="AJ23" s="1335"/>
      <c r="AK23" s="946"/>
    </row>
    <row r="24" spans="2:36" ht="15" customHeight="1">
      <c r="B24" s="1337"/>
      <c r="C24" s="1349"/>
      <c r="D24" s="940"/>
      <c r="E24" s="974"/>
      <c r="F24" s="974"/>
      <c r="G24" s="974"/>
      <c r="H24" s="1350"/>
      <c r="I24" s="1350"/>
      <c r="J24" s="1533"/>
      <c r="K24" s="1593"/>
      <c r="L24" s="1575"/>
      <c r="M24" s="974"/>
      <c r="N24" s="974"/>
      <c r="O24" s="974"/>
      <c r="P24" s="974"/>
      <c r="Q24" s="974"/>
      <c r="R24" s="974"/>
      <c r="S24" s="974"/>
      <c r="T24" s="974"/>
      <c r="U24" s="974"/>
      <c r="V24" s="974"/>
      <c r="W24" s="974"/>
      <c r="X24" s="974"/>
      <c r="Y24" s="974"/>
      <c r="Z24" s="974"/>
      <c r="AA24" s="974"/>
      <c r="AB24" s="974"/>
      <c r="AC24" s="974"/>
      <c r="AD24" s="974"/>
      <c r="AE24" s="974"/>
      <c r="AF24" s="974"/>
      <c r="AG24" s="975"/>
      <c r="AH24" s="974"/>
      <c r="AI24" s="974"/>
      <c r="AJ24" s="973"/>
    </row>
    <row r="25" spans="2:36" ht="15.75" customHeight="1" thickBot="1">
      <c r="B25" s="1324"/>
      <c r="C25" s="1332"/>
      <c r="D25" s="972"/>
      <c r="E25" s="970"/>
      <c r="F25" s="970"/>
      <c r="G25" s="970"/>
      <c r="H25" s="1328"/>
      <c r="I25" s="1328"/>
      <c r="J25" s="1534"/>
      <c r="K25" s="1594"/>
      <c r="L25" s="1576"/>
      <c r="M25" s="970"/>
      <c r="N25" s="970"/>
      <c r="O25" s="970"/>
      <c r="P25" s="970"/>
      <c r="Q25" s="970"/>
      <c r="R25" s="970"/>
      <c r="S25" s="970"/>
      <c r="T25" s="970"/>
      <c r="U25" s="970"/>
      <c r="V25" s="970"/>
      <c r="W25" s="970"/>
      <c r="X25" s="970"/>
      <c r="Y25" s="970"/>
      <c r="Z25" s="970"/>
      <c r="AA25" s="970"/>
      <c r="AB25" s="970"/>
      <c r="AC25" s="970"/>
      <c r="AD25" s="970"/>
      <c r="AE25" s="970"/>
      <c r="AF25" s="970"/>
      <c r="AG25" s="971"/>
      <c r="AH25" s="970"/>
      <c r="AI25" s="970"/>
      <c r="AJ25" s="969"/>
    </row>
    <row r="26" ht="11.25">
      <c r="D26" s="968"/>
    </row>
  </sheetData>
  <sheetProtection/>
  <mergeCells count="72">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H11:H14"/>
    <mergeCell ref="I11:I14"/>
    <mergeCell ref="J11:J14"/>
    <mergeCell ref="K11:K14"/>
    <mergeCell ref="L11:L14"/>
    <mergeCell ref="M11:M14"/>
    <mergeCell ref="N11:N14"/>
    <mergeCell ref="AE11:AE14"/>
    <mergeCell ref="AF11:AF14"/>
    <mergeCell ref="AH11:AH14"/>
    <mergeCell ref="AI11:AI14"/>
    <mergeCell ref="AJ11:AJ14"/>
    <mergeCell ref="B15:AJ15"/>
    <mergeCell ref="B17:B19"/>
    <mergeCell ref="H17:H19"/>
    <mergeCell ref="I17:I19"/>
    <mergeCell ref="K17:K19"/>
    <mergeCell ref="M17:M19"/>
    <mergeCell ref="N17:N19"/>
    <mergeCell ref="AE17:AE19"/>
    <mergeCell ref="AF17:AF19"/>
    <mergeCell ref="AH17:AH19"/>
    <mergeCell ref="AI17:AI19"/>
    <mergeCell ref="AJ17:AJ19"/>
    <mergeCell ref="B20:AJ20"/>
    <mergeCell ref="B22:B25"/>
    <mergeCell ref="C22:C25"/>
    <mergeCell ref="H22:H25"/>
    <mergeCell ref="I22:I25"/>
    <mergeCell ref="J22:J25"/>
    <mergeCell ref="AH22:AH23"/>
    <mergeCell ref="AI22:AI23"/>
    <mergeCell ref="AJ22:AJ23"/>
    <mergeCell ref="K22:K25"/>
    <mergeCell ref="L22:L25"/>
    <mergeCell ref="M22:M23"/>
    <mergeCell ref="N22:N23"/>
    <mergeCell ref="AE22:AE23"/>
    <mergeCell ref="AF22:AF23"/>
  </mergeCells>
  <printOptions/>
  <pageMargins left="0.7" right="0.7" top="0.75" bottom="0.75" header="0.3" footer="0.3"/>
  <pageSetup orientation="portrait" paperSize="9"/>
  <legacyDrawing r:id="rId2"/>
</worksheet>
</file>

<file path=xl/worksheets/sheet25.xml><?xml version="1.0" encoding="utf-8"?>
<worksheet xmlns="http://schemas.openxmlformats.org/spreadsheetml/2006/main" xmlns:r="http://schemas.openxmlformats.org/officeDocument/2006/relationships">
  <sheetPr>
    <tabColor rgb="FF00B050"/>
  </sheetPr>
  <dimension ref="B1:AK27"/>
  <sheetViews>
    <sheetView zoomScalePageLayoutView="0" workbookViewId="0" topLeftCell="A8">
      <pane xSplit="2" ySplit="3" topLeftCell="J18" activePane="bottomRight" state="frozen"/>
      <selection pane="topLeft" activeCell="A8" sqref="A8"/>
      <selection pane="topRight" activeCell="C8" sqref="C8"/>
      <selection pane="bottomLeft" activeCell="A11" sqref="A11"/>
      <selection pane="bottomRight" activeCell="O29" sqref="O29"/>
    </sheetView>
  </sheetViews>
  <sheetFormatPr defaultColWidth="11.421875" defaultRowHeight="15"/>
  <cols>
    <col min="1" max="1" width="4.57421875" style="942" customWidth="1"/>
    <col min="2" max="2" width="22.7109375" style="90" customWidth="1"/>
    <col min="3" max="3" width="18.140625" style="90" customWidth="1"/>
    <col min="4" max="4" width="27.7109375" style="942" customWidth="1"/>
    <col min="5" max="5" width="10.00390625" style="942" customWidth="1"/>
    <col min="6" max="7" width="11.421875" style="942" customWidth="1"/>
    <col min="8" max="8" width="19.28125" style="943" customWidth="1"/>
    <col min="9" max="9" width="15.7109375" style="943" customWidth="1"/>
    <col min="10" max="10" width="11.421875" style="943" customWidth="1"/>
    <col min="11" max="12" width="5.7109375" style="942" customWidth="1"/>
    <col min="13" max="13" width="6.57421875" style="942" customWidth="1"/>
    <col min="14" max="14" width="6.140625" style="942" customWidth="1"/>
    <col min="15" max="32" width="5.00390625" style="942" customWidth="1"/>
    <col min="33" max="33" width="5.140625" style="90" customWidth="1"/>
    <col min="34" max="34" width="5.421875" style="942" customWidth="1"/>
    <col min="35" max="35" width="4.8515625" style="942" customWidth="1"/>
    <col min="36" max="36" width="7.140625" style="942" customWidth="1"/>
    <col min="37" max="16384" width="11.421875" style="942"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49.5" customHeight="1">
      <c r="B4" s="1380" t="s">
        <v>1021</v>
      </c>
      <c r="C4" s="1381"/>
      <c r="D4" s="1381"/>
      <c r="E4" s="1381"/>
      <c r="F4" s="1381"/>
      <c r="G4" s="1381"/>
      <c r="H4" s="1382"/>
      <c r="I4" s="1385" t="s">
        <v>1063</v>
      </c>
      <c r="J4" s="1386"/>
      <c r="K4" s="1386"/>
      <c r="L4" s="1386"/>
      <c r="M4" s="1386"/>
      <c r="N4" s="1386"/>
      <c r="O4" s="1386"/>
      <c r="P4" s="1386"/>
      <c r="Q4" s="1386"/>
      <c r="R4" s="1386"/>
      <c r="S4" s="1386"/>
      <c r="T4" s="1387"/>
      <c r="U4" s="1385" t="s">
        <v>1019</v>
      </c>
      <c r="V4" s="1388"/>
      <c r="W4" s="1388"/>
      <c r="X4" s="1388"/>
      <c r="Y4" s="1388"/>
      <c r="Z4" s="1388"/>
      <c r="AA4" s="1388"/>
      <c r="AB4" s="1388"/>
      <c r="AC4" s="1388"/>
      <c r="AD4" s="1388"/>
      <c r="AE4" s="1388"/>
      <c r="AF4" s="1388"/>
      <c r="AG4" s="1388"/>
      <c r="AH4" s="1388"/>
      <c r="AI4" s="1388"/>
      <c r="AJ4" s="1389"/>
    </row>
    <row r="5" spans="2:36" ht="39" customHeight="1" thickBot="1">
      <c r="B5" s="1413" t="s">
        <v>1062</v>
      </c>
      <c r="C5" s="1414"/>
      <c r="D5" s="1415"/>
      <c r="E5" s="5"/>
      <c r="F5" s="1416" t="s">
        <v>1061</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76.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46.5" customHeight="1" thickBot="1">
      <c r="B8" s="8" t="s">
        <v>1029</v>
      </c>
      <c r="C8" s="1401" t="str">
        <f>+'[1]SICEP'!L230</f>
        <v>LOGRAR LA PARTICIPACIÓN DEL 50% DE LA POBLACIÓN EN PROCESOS DE SOCIALIZACIÓN, CONCILIACIÓN, RENDICIÓN DE CUENTAS Y FORMULACIÓN DE PLANES </v>
      </c>
      <c r="D8" s="1402"/>
      <c r="E8" s="1402"/>
      <c r="F8" s="1402"/>
      <c r="G8" s="1402"/>
      <c r="H8" s="1402"/>
      <c r="I8" s="100" t="str">
        <f>+'[1]SICEP'!P223</f>
        <v>POBLACION NO BENEFICIADA</v>
      </c>
      <c r="J8" s="9" t="e">
        <f>+'[1]SICEP'!Q230</f>
        <v>#REF!</v>
      </c>
      <c r="K8" s="956">
        <v>0.5</v>
      </c>
      <c r="L8" s="10">
        <v>0</v>
      </c>
      <c r="M8" s="11"/>
      <c r="N8" s="101"/>
      <c r="O8" s="12">
        <f aca="true" t="shared" si="0" ref="O8:AD8">O10+O16+O22</f>
        <v>7000</v>
      </c>
      <c r="P8" s="13">
        <f t="shared" si="0"/>
        <v>0</v>
      </c>
      <c r="Q8" s="13">
        <f t="shared" si="0"/>
        <v>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f t="shared" si="0"/>
        <v>0</v>
      </c>
      <c r="AC8" s="13">
        <f t="shared" si="0"/>
        <v>0</v>
      </c>
      <c r="AD8" s="13">
        <f t="shared" si="0"/>
        <v>0</v>
      </c>
      <c r="AE8" s="13">
        <f>+AE10+AE16+AE22</f>
        <v>5000</v>
      </c>
      <c r="AF8" s="14">
        <f>AF10+AF16+AF22</f>
        <v>0</v>
      </c>
      <c r="AG8" s="15">
        <f>AG10+AG16+AG22</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57.75" customHeight="1" thickBot="1">
      <c r="B10" s="18" t="s">
        <v>461</v>
      </c>
      <c r="C10" s="19" t="s">
        <v>55</v>
      </c>
      <c r="D10" s="19" t="s">
        <v>462</v>
      </c>
      <c r="E10" s="19" t="s">
        <v>474</v>
      </c>
      <c r="F10" s="19" t="s">
        <v>475</v>
      </c>
      <c r="G10" s="19" t="s">
        <v>476</v>
      </c>
      <c r="H10" s="102" t="s">
        <v>463</v>
      </c>
      <c r="I10" s="104" t="s">
        <v>56</v>
      </c>
      <c r="J10" s="105"/>
      <c r="K10" s="105"/>
      <c r="L10" s="105"/>
      <c r="M10" s="105"/>
      <c r="N10" s="106"/>
      <c r="O10" s="22">
        <f>SUM(O11:O14)</f>
        <v>5000</v>
      </c>
      <c r="P10" s="23">
        <f>SUM(P11:P14)</f>
        <v>0</v>
      </c>
      <c r="Q10" s="24">
        <f>SUM(Q11:Q14)</f>
        <v>0</v>
      </c>
      <c r="R10" s="23">
        <f>SUM(R11:R14)</f>
        <v>0</v>
      </c>
      <c r="S10" s="24"/>
      <c r="T10" s="23"/>
      <c r="U10" s="24"/>
      <c r="V10" s="23"/>
      <c r="W10" s="24"/>
      <c r="X10" s="23"/>
      <c r="Y10" s="24"/>
      <c r="Z10" s="23"/>
      <c r="AA10" s="24"/>
      <c r="AB10" s="23"/>
      <c r="AC10" s="24"/>
      <c r="AD10" s="23"/>
      <c r="AE10" s="25">
        <f>O10+Q10</f>
        <v>5000</v>
      </c>
      <c r="AF10" s="23">
        <f>AF11</f>
        <v>0</v>
      </c>
      <c r="AG10" s="26">
        <f>SUM(AG11:AG14)</f>
        <v>0</v>
      </c>
      <c r="AH10" s="909"/>
      <c r="AI10" s="909"/>
      <c r="AJ10" s="28"/>
    </row>
    <row r="11" spans="2:36" ht="27" customHeight="1">
      <c r="B11" s="1323" t="str">
        <f>+'[1]SICEP'!C232</f>
        <v>CAPACITACIÓN COMUNITARIA EN EL FORTALECIMIENTO DE PARTICIPACIÓN,
ORGANIZACIÓN E INTEGRACIÓN DE LAS JUNTAS DE ACCIÓN COMUNAL.</v>
      </c>
      <c r="C11" s="95"/>
      <c r="D11" s="940" t="s">
        <v>1058</v>
      </c>
      <c r="E11" s="908"/>
      <c r="F11" s="30"/>
      <c r="G11" s="31"/>
      <c r="H11" s="1399" t="str">
        <f>+'[1]SICEP'!S232</f>
        <v>REALIZAR 2 CAPACITACIONES AL AÑO</v>
      </c>
      <c r="I11" s="1350" t="str">
        <f>+'[1]SICEP'!W232</f>
        <v>NO DE CAPACITACIONES REALIZADAS</v>
      </c>
      <c r="J11" s="1603" t="e">
        <f>+'[1]SICEP'!X232</f>
        <v>#REF!</v>
      </c>
      <c r="K11" s="1606">
        <f>+'[1]SICEP'!T232</f>
        <v>8</v>
      </c>
      <c r="L11" s="1551">
        <v>0</v>
      </c>
      <c r="M11" s="1351"/>
      <c r="N11" s="1398"/>
      <c r="O11" s="925">
        <v>5000</v>
      </c>
      <c r="P11" s="34"/>
      <c r="Q11" s="925"/>
      <c r="R11" s="36"/>
      <c r="S11" s="36"/>
      <c r="T11" s="36"/>
      <c r="U11" s="36"/>
      <c r="V11" s="36"/>
      <c r="W11" s="36"/>
      <c r="X11" s="36"/>
      <c r="Y11" s="36"/>
      <c r="Z11" s="36"/>
      <c r="AA11" s="36"/>
      <c r="AB11" s="36"/>
      <c r="AC11" s="37"/>
      <c r="AD11" s="37"/>
      <c r="AE11" s="1314"/>
      <c r="AF11" s="1314"/>
      <c r="AG11" s="39"/>
      <c r="AH11" s="1316"/>
      <c r="AI11" s="1316"/>
      <c r="AJ11" s="1318"/>
    </row>
    <row r="12" spans="2:36" ht="27" customHeight="1">
      <c r="B12" s="1337"/>
      <c r="C12" s="96"/>
      <c r="D12" s="940" t="s">
        <v>1060</v>
      </c>
      <c r="E12" s="905"/>
      <c r="F12" s="985"/>
      <c r="G12" s="31"/>
      <c r="H12" s="1338"/>
      <c r="I12" s="1350"/>
      <c r="J12" s="1604"/>
      <c r="K12" s="1607"/>
      <c r="L12" s="1552"/>
      <c r="M12" s="1351"/>
      <c r="N12" s="1398"/>
      <c r="O12" s="920"/>
      <c r="P12" s="34"/>
      <c r="Q12" s="925"/>
      <c r="R12" s="984"/>
      <c r="S12" s="984"/>
      <c r="T12" s="984"/>
      <c r="U12" s="984"/>
      <c r="V12" s="984"/>
      <c r="W12" s="984"/>
      <c r="X12" s="984"/>
      <c r="Y12" s="984"/>
      <c r="Z12" s="984"/>
      <c r="AA12" s="984"/>
      <c r="AB12" s="984"/>
      <c r="AC12" s="37"/>
      <c r="AD12" s="37"/>
      <c r="AE12" s="1314"/>
      <c r="AF12" s="1314"/>
      <c r="AG12" s="39"/>
      <c r="AH12" s="1316"/>
      <c r="AI12" s="1316"/>
      <c r="AJ12" s="1318"/>
    </row>
    <row r="13" spans="2:36" ht="27" customHeight="1">
      <c r="B13" s="1337"/>
      <c r="C13" s="96"/>
      <c r="D13" s="964" t="s">
        <v>1056</v>
      </c>
      <c r="E13" s="905"/>
      <c r="F13" s="45"/>
      <c r="G13" s="31"/>
      <c r="H13" s="1338"/>
      <c r="I13" s="1350"/>
      <c r="J13" s="1604"/>
      <c r="K13" s="1607"/>
      <c r="L13" s="1552"/>
      <c r="M13" s="1351"/>
      <c r="N13" s="1398"/>
      <c r="O13" s="920"/>
      <c r="P13" s="34"/>
      <c r="Q13" s="919"/>
      <c r="R13" s="37"/>
      <c r="S13" s="37"/>
      <c r="T13" s="37"/>
      <c r="U13" s="37"/>
      <c r="V13" s="37"/>
      <c r="W13" s="37"/>
      <c r="X13" s="37"/>
      <c r="Y13" s="37"/>
      <c r="Z13" s="37"/>
      <c r="AA13" s="37"/>
      <c r="AB13" s="37"/>
      <c r="AC13" s="37"/>
      <c r="AD13" s="37"/>
      <c r="AE13" s="1314"/>
      <c r="AF13" s="1314"/>
      <c r="AG13" s="47"/>
      <c r="AH13" s="1316"/>
      <c r="AI13" s="1316"/>
      <c r="AJ13" s="1318"/>
    </row>
    <row r="14" spans="2:36" ht="33.75" customHeight="1" thickBot="1">
      <c r="B14" s="1324"/>
      <c r="C14" s="97"/>
      <c r="D14" s="940" t="s">
        <v>1059</v>
      </c>
      <c r="E14" s="901"/>
      <c r="F14" s="49"/>
      <c r="G14" s="50"/>
      <c r="H14" s="1326"/>
      <c r="I14" s="1328"/>
      <c r="J14" s="1605"/>
      <c r="K14" s="1608"/>
      <c r="L14" s="1553"/>
      <c r="M14" s="1313"/>
      <c r="N14" s="1334"/>
      <c r="O14" s="918"/>
      <c r="P14" s="54"/>
      <c r="Q14" s="917"/>
      <c r="R14" s="56"/>
      <c r="S14" s="56"/>
      <c r="T14" s="56"/>
      <c r="U14" s="56"/>
      <c r="V14" s="56"/>
      <c r="W14" s="56"/>
      <c r="X14" s="56"/>
      <c r="Y14" s="56"/>
      <c r="Z14" s="56"/>
      <c r="AA14" s="56"/>
      <c r="AB14" s="56"/>
      <c r="AC14" s="56"/>
      <c r="AD14" s="56"/>
      <c r="AE14" s="1315"/>
      <c r="AF14" s="1315"/>
      <c r="AG14" s="58"/>
      <c r="AH14" s="1317"/>
      <c r="AI14" s="1317"/>
      <c r="AJ14" s="1319"/>
    </row>
    <row r="15" spans="2:36" ht="4.5" customHeight="1" thickBot="1">
      <c r="B15" s="1320"/>
      <c r="C15" s="1321"/>
      <c r="D15" s="1321"/>
      <c r="E15" s="1321"/>
      <c r="F15" s="1321"/>
      <c r="G15" s="1321"/>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2"/>
    </row>
    <row r="16" spans="2:36" ht="36" customHeight="1" thickBot="1">
      <c r="B16" s="18" t="s">
        <v>461</v>
      </c>
      <c r="C16" s="19" t="s">
        <v>55</v>
      </c>
      <c r="D16" s="19" t="s">
        <v>462</v>
      </c>
      <c r="E16" s="19" t="s">
        <v>54</v>
      </c>
      <c r="F16" s="19" t="s">
        <v>475</v>
      </c>
      <c r="G16" s="19" t="s">
        <v>476</v>
      </c>
      <c r="H16" s="102" t="s">
        <v>464</v>
      </c>
      <c r="I16" s="104" t="s">
        <v>56</v>
      </c>
      <c r="J16" s="21"/>
      <c r="K16" s="59"/>
      <c r="L16" s="59"/>
      <c r="M16" s="60"/>
      <c r="N16" s="61"/>
      <c r="O16" s="22">
        <f>SUM(O17:O20)</f>
        <v>1000</v>
      </c>
      <c r="P16" s="23">
        <f>SUM(P17:P20)</f>
        <v>0</v>
      </c>
      <c r="Q16" s="24">
        <f>SUM(Q17:Q20)</f>
        <v>0</v>
      </c>
      <c r="R16" s="23">
        <f>SUM(R17:R20)</f>
        <v>0</v>
      </c>
      <c r="S16" s="24"/>
      <c r="T16" s="23"/>
      <c r="U16" s="24"/>
      <c r="V16" s="23"/>
      <c r="W16" s="24"/>
      <c r="X16" s="23"/>
      <c r="Y16" s="24"/>
      <c r="Z16" s="23"/>
      <c r="AA16" s="24"/>
      <c r="AB16" s="23"/>
      <c r="AC16" s="24"/>
      <c r="AD16" s="23"/>
      <c r="AE16" s="24">
        <f>AE17</f>
        <v>0</v>
      </c>
      <c r="AF16" s="23">
        <f>AF17</f>
        <v>0</v>
      </c>
      <c r="AG16" s="26">
        <f>SUM(AG17:AG20)</f>
        <v>0</v>
      </c>
      <c r="AH16" s="909"/>
      <c r="AI16" s="909"/>
      <c r="AJ16" s="28"/>
    </row>
    <row r="17" spans="2:36" ht="25.5">
      <c r="B17" s="1361" t="str">
        <f>+'[1]SICEP'!C233</f>
        <v>CONFORMACIÓN Y APOYO DE
LAS VEEDURÍAS CIUDADANAS.</v>
      </c>
      <c r="C17" s="98"/>
      <c r="D17" s="940" t="s">
        <v>1058</v>
      </c>
      <c r="E17" s="913"/>
      <c r="F17" s="63"/>
      <c r="G17" s="31"/>
      <c r="H17" s="1363" t="str">
        <f>+'[1]SICEP'!S233</f>
        <v>CREAR  Y APOYAR 2 VEEDURIAS</v>
      </c>
      <c r="I17" s="1359" t="str">
        <f>+'[1]SICEP'!W233</f>
        <v>NO DE VEEDURIAS CREADAS Y APOYADAS</v>
      </c>
      <c r="J17" s="979"/>
      <c r="K17" s="1601">
        <f>+'[1]SICEP'!T233</f>
        <v>2</v>
      </c>
      <c r="L17" s="64"/>
      <c r="M17" s="1344"/>
      <c r="N17" s="1354"/>
      <c r="O17" s="65">
        <v>1000</v>
      </c>
      <c r="P17" s="38"/>
      <c r="Q17" s="38"/>
      <c r="R17" s="38"/>
      <c r="S17" s="38"/>
      <c r="T17" s="38"/>
      <c r="U17" s="38"/>
      <c r="V17" s="38"/>
      <c r="W17" s="38"/>
      <c r="X17" s="38"/>
      <c r="Y17" s="38"/>
      <c r="Z17" s="38"/>
      <c r="AA17" s="38"/>
      <c r="AB17" s="38"/>
      <c r="AC17" s="38"/>
      <c r="AD17" s="38"/>
      <c r="AE17" s="1314"/>
      <c r="AF17" s="1314"/>
      <c r="AG17" s="66"/>
      <c r="AH17" s="1316"/>
      <c r="AI17" s="1344"/>
      <c r="AJ17" s="1335"/>
    </row>
    <row r="18" spans="2:36" ht="11.25">
      <c r="B18" s="1361"/>
      <c r="C18" s="98"/>
      <c r="D18" s="964" t="s">
        <v>1057</v>
      </c>
      <c r="E18" s="913"/>
      <c r="F18" s="63"/>
      <c r="G18" s="31"/>
      <c r="H18" s="1363"/>
      <c r="I18" s="1359"/>
      <c r="J18" s="979"/>
      <c r="K18" s="1602"/>
      <c r="L18" s="64"/>
      <c r="M18" s="1344"/>
      <c r="N18" s="1354"/>
      <c r="O18" s="65"/>
      <c r="P18" s="38"/>
      <c r="Q18" s="38"/>
      <c r="R18" s="38"/>
      <c r="S18" s="38"/>
      <c r="T18" s="38"/>
      <c r="U18" s="38"/>
      <c r="V18" s="38"/>
      <c r="W18" s="38"/>
      <c r="X18" s="38"/>
      <c r="Y18" s="38"/>
      <c r="Z18" s="38"/>
      <c r="AA18" s="38"/>
      <c r="AB18" s="38"/>
      <c r="AC18" s="38"/>
      <c r="AD18" s="38"/>
      <c r="AE18" s="1314"/>
      <c r="AF18" s="1314"/>
      <c r="AG18" s="66"/>
      <c r="AH18" s="1316"/>
      <c r="AI18" s="1344"/>
      <c r="AJ18" s="1335"/>
    </row>
    <row r="19" spans="2:36" ht="22.5">
      <c r="B19" s="1361"/>
      <c r="C19" s="98"/>
      <c r="D19" s="940" t="s">
        <v>1056</v>
      </c>
      <c r="E19" s="913"/>
      <c r="F19" s="63"/>
      <c r="G19" s="31"/>
      <c r="H19" s="1363"/>
      <c r="I19" s="1359"/>
      <c r="J19" s="988" t="e">
        <f>+'[1]SICEP'!X233</f>
        <v>#REF!</v>
      </c>
      <c r="K19" s="1602"/>
      <c r="L19" s="64">
        <f>+'[1]SICEP'!Y233</f>
        <v>0</v>
      </c>
      <c r="M19" s="1344"/>
      <c r="N19" s="1354"/>
      <c r="O19" s="65"/>
      <c r="P19" s="38"/>
      <c r="Q19" s="38"/>
      <c r="R19" s="38"/>
      <c r="S19" s="38"/>
      <c r="T19" s="38"/>
      <c r="U19" s="38"/>
      <c r="V19" s="38"/>
      <c r="W19" s="38"/>
      <c r="X19" s="38"/>
      <c r="Y19" s="38"/>
      <c r="Z19" s="38"/>
      <c r="AA19" s="38"/>
      <c r="AB19" s="38"/>
      <c r="AC19" s="38"/>
      <c r="AD19" s="38"/>
      <c r="AE19" s="1314"/>
      <c r="AF19" s="1314"/>
      <c r="AG19" s="66"/>
      <c r="AH19" s="1316"/>
      <c r="AI19" s="1344"/>
      <c r="AJ19" s="1335"/>
    </row>
    <row r="20" spans="2:36" ht="22.5">
      <c r="B20" s="1361"/>
      <c r="C20" s="98"/>
      <c r="D20" s="940" t="s">
        <v>1055</v>
      </c>
      <c r="E20" s="913"/>
      <c r="F20" s="67"/>
      <c r="G20" s="31"/>
      <c r="H20" s="1363"/>
      <c r="I20" s="1359"/>
      <c r="J20" s="979"/>
      <c r="K20" s="1602"/>
      <c r="L20" s="64"/>
      <c r="M20" s="1344"/>
      <c r="N20" s="1354"/>
      <c r="O20" s="65"/>
      <c r="P20" s="38"/>
      <c r="Q20" s="38"/>
      <c r="R20" s="38"/>
      <c r="S20" s="38"/>
      <c r="T20" s="38"/>
      <c r="U20" s="38"/>
      <c r="V20" s="38"/>
      <c r="W20" s="38"/>
      <c r="X20" s="38"/>
      <c r="Y20" s="38"/>
      <c r="Z20" s="38"/>
      <c r="AA20" s="38"/>
      <c r="AB20" s="38"/>
      <c r="AC20" s="38"/>
      <c r="AD20" s="38"/>
      <c r="AE20" s="1314"/>
      <c r="AF20" s="1314"/>
      <c r="AG20" s="68"/>
      <c r="AH20" s="1316"/>
      <c r="AI20" s="1344"/>
      <c r="AJ20" s="1335"/>
    </row>
    <row r="21" spans="2:37" ht="4.5" customHeight="1" thickBot="1">
      <c r="B21" s="1320"/>
      <c r="C21" s="1321"/>
      <c r="D21" s="1321"/>
      <c r="E21" s="1321"/>
      <c r="F21" s="1321"/>
      <c r="G21" s="1321"/>
      <c r="H21" s="1321"/>
      <c r="I21" s="1321"/>
      <c r="J21" s="1321"/>
      <c r="K21" s="1321"/>
      <c r="L21" s="1321"/>
      <c r="M21" s="1321"/>
      <c r="N21" s="1321"/>
      <c r="O21" s="1321"/>
      <c r="P21" s="1321"/>
      <c r="Q21" s="1321"/>
      <c r="R21" s="1321"/>
      <c r="S21" s="1321"/>
      <c r="T21" s="1321"/>
      <c r="U21" s="1321"/>
      <c r="V21" s="1321"/>
      <c r="W21" s="1321"/>
      <c r="X21" s="1321"/>
      <c r="Y21" s="1321"/>
      <c r="Z21" s="1321"/>
      <c r="AA21" s="1321"/>
      <c r="AB21" s="1321"/>
      <c r="AC21" s="1321"/>
      <c r="AD21" s="1321"/>
      <c r="AE21" s="1321"/>
      <c r="AF21" s="1321"/>
      <c r="AG21" s="1321"/>
      <c r="AH21" s="1321"/>
      <c r="AI21" s="1321"/>
      <c r="AJ21" s="1322"/>
      <c r="AK21" s="946"/>
    </row>
    <row r="22" spans="2:37" ht="74.25" customHeight="1" thickBot="1">
      <c r="B22" s="18" t="s">
        <v>461</v>
      </c>
      <c r="C22" s="19" t="s">
        <v>55</v>
      </c>
      <c r="D22" s="19" t="s">
        <v>462</v>
      </c>
      <c r="E22" s="19" t="s">
        <v>54</v>
      </c>
      <c r="F22" s="19" t="s">
        <v>475</v>
      </c>
      <c r="G22" s="19" t="s">
        <v>476</v>
      </c>
      <c r="H22" s="102" t="s">
        <v>465</v>
      </c>
      <c r="I22" s="871" t="s">
        <v>56</v>
      </c>
      <c r="J22" s="21"/>
      <c r="K22" s="75"/>
      <c r="L22" s="59"/>
      <c r="M22" s="60"/>
      <c r="N22" s="61"/>
      <c r="O22" s="22">
        <f>SUM(O23:O24)</f>
        <v>1000</v>
      </c>
      <c r="P22" s="23">
        <f>SUM(P23:P24)</f>
        <v>0</v>
      </c>
      <c r="Q22" s="24">
        <f>SUM(Q23:Q24)</f>
        <v>0</v>
      </c>
      <c r="R22" s="23">
        <f>SUM(R23:R24)</f>
        <v>0</v>
      </c>
      <c r="S22" s="24"/>
      <c r="T22" s="23"/>
      <c r="U22" s="24"/>
      <c r="V22" s="23"/>
      <c r="W22" s="24"/>
      <c r="X22" s="23"/>
      <c r="Y22" s="24"/>
      <c r="Z22" s="23"/>
      <c r="AA22" s="24"/>
      <c r="AB22" s="23"/>
      <c r="AC22" s="24"/>
      <c r="AD22" s="23"/>
      <c r="AE22" s="76">
        <f>AE23</f>
        <v>0</v>
      </c>
      <c r="AF22" s="23">
        <f>AF23</f>
        <v>0</v>
      </c>
      <c r="AG22" s="26">
        <f>SUM(AG23:AG24)</f>
        <v>0</v>
      </c>
      <c r="AH22" s="909"/>
      <c r="AI22" s="909"/>
      <c r="AJ22" s="28"/>
      <c r="AK22" s="946"/>
    </row>
    <row r="23" spans="2:37" ht="21" customHeight="1">
      <c r="B23" s="1323" t="str">
        <f>+'[1]SICEP'!C234</f>
        <v>COMPROMISOS FINANCIEROS
ADQUIRIDOS EN
CUMPLIMIENTO AL PLAN DE
DESARROLLO "UNIDOS PARA
EL CAMBIO".</v>
      </c>
      <c r="C23" s="1331"/>
      <c r="D23" s="940" t="s">
        <v>1054</v>
      </c>
      <c r="E23" s="908"/>
      <c r="F23" s="77"/>
      <c r="G23" s="78"/>
      <c r="H23" s="1327" t="str">
        <f>+'[1]SICEP'!S234</f>
        <v>ADQUIRIR UN CREDITO</v>
      </c>
      <c r="I23" s="1327" t="str">
        <f>+'[1]SICEP'!W234</f>
        <v>NO DE CREDITOS OBTENIDOS</v>
      </c>
      <c r="J23" s="1532">
        <v>0</v>
      </c>
      <c r="K23" s="1592">
        <v>1</v>
      </c>
      <c r="L23" s="1574">
        <v>0</v>
      </c>
      <c r="M23" s="1588"/>
      <c r="N23" s="1588"/>
      <c r="O23" s="82">
        <v>1000</v>
      </c>
      <c r="P23" s="82"/>
      <c r="Q23" s="83"/>
      <c r="R23" s="82"/>
      <c r="S23" s="82"/>
      <c r="T23" s="82"/>
      <c r="U23" s="82"/>
      <c r="V23" s="82"/>
      <c r="W23" s="82"/>
      <c r="X23" s="82"/>
      <c r="Y23" s="82"/>
      <c r="Z23" s="82"/>
      <c r="AA23" s="82"/>
      <c r="AB23" s="82"/>
      <c r="AC23" s="82"/>
      <c r="AD23" s="82"/>
      <c r="AE23" s="1539"/>
      <c r="AF23" s="1539"/>
      <c r="AG23" s="976"/>
      <c r="AH23" s="1586"/>
      <c r="AI23" s="1586"/>
      <c r="AJ23" s="1587"/>
      <c r="AK23" s="946"/>
    </row>
    <row r="24" spans="2:37" ht="21" customHeight="1">
      <c r="B24" s="1337"/>
      <c r="C24" s="1349"/>
      <c r="D24" s="964" t="s">
        <v>1053</v>
      </c>
      <c r="E24" s="913"/>
      <c r="F24" s="63"/>
      <c r="G24" s="31"/>
      <c r="H24" s="1350"/>
      <c r="I24" s="1350"/>
      <c r="J24" s="1533"/>
      <c r="K24" s="1593"/>
      <c r="L24" s="1575"/>
      <c r="M24" s="1342"/>
      <c r="N24" s="1342"/>
      <c r="O24" s="38"/>
      <c r="P24" s="38"/>
      <c r="Q24" s="34"/>
      <c r="R24" s="38"/>
      <c r="S24" s="38"/>
      <c r="T24" s="38"/>
      <c r="U24" s="38"/>
      <c r="V24" s="38"/>
      <c r="W24" s="38"/>
      <c r="X24" s="38"/>
      <c r="Y24" s="38"/>
      <c r="Z24" s="38"/>
      <c r="AA24" s="38"/>
      <c r="AB24" s="38"/>
      <c r="AC24" s="38"/>
      <c r="AD24" s="38"/>
      <c r="AE24" s="1342"/>
      <c r="AF24" s="1342"/>
      <c r="AG24" s="66"/>
      <c r="AH24" s="1344"/>
      <c r="AI24" s="1344"/>
      <c r="AJ24" s="1335"/>
      <c r="AK24" s="946"/>
    </row>
    <row r="25" spans="2:36" ht="15" customHeight="1">
      <c r="B25" s="1337"/>
      <c r="C25" s="1349"/>
      <c r="D25" s="940" t="s">
        <v>1052</v>
      </c>
      <c r="E25" s="974"/>
      <c r="F25" s="974"/>
      <c r="G25" s="974"/>
      <c r="H25" s="1350"/>
      <c r="I25" s="1350"/>
      <c r="J25" s="1533"/>
      <c r="K25" s="1593"/>
      <c r="L25" s="1575"/>
      <c r="M25" s="974"/>
      <c r="N25" s="974"/>
      <c r="O25" s="974"/>
      <c r="P25" s="974"/>
      <c r="Q25" s="974"/>
      <c r="R25" s="974"/>
      <c r="S25" s="974"/>
      <c r="T25" s="974"/>
      <c r="U25" s="974"/>
      <c r="V25" s="974"/>
      <c r="W25" s="974"/>
      <c r="X25" s="974"/>
      <c r="Y25" s="974"/>
      <c r="Z25" s="974"/>
      <c r="AA25" s="974"/>
      <c r="AB25" s="974"/>
      <c r="AC25" s="974"/>
      <c r="AD25" s="974"/>
      <c r="AE25" s="974"/>
      <c r="AF25" s="974"/>
      <c r="AG25" s="975"/>
      <c r="AH25" s="974"/>
      <c r="AI25" s="974"/>
      <c r="AJ25" s="973"/>
    </row>
    <row r="26" spans="2:36" ht="15.75" customHeight="1" thickBot="1">
      <c r="B26" s="1324"/>
      <c r="C26" s="1332"/>
      <c r="D26" s="972" t="s">
        <v>1051</v>
      </c>
      <c r="E26" s="970"/>
      <c r="F26" s="970"/>
      <c r="G26" s="970"/>
      <c r="H26" s="1328"/>
      <c r="I26" s="1328"/>
      <c r="J26" s="1534"/>
      <c r="K26" s="1594"/>
      <c r="L26" s="1576"/>
      <c r="M26" s="970"/>
      <c r="N26" s="970"/>
      <c r="O26" s="970"/>
      <c r="P26" s="970"/>
      <c r="Q26" s="970"/>
      <c r="R26" s="970"/>
      <c r="S26" s="970"/>
      <c r="T26" s="970"/>
      <c r="U26" s="970"/>
      <c r="V26" s="970"/>
      <c r="W26" s="970"/>
      <c r="X26" s="970"/>
      <c r="Y26" s="970"/>
      <c r="Z26" s="970"/>
      <c r="AA26" s="970"/>
      <c r="AB26" s="970"/>
      <c r="AC26" s="970"/>
      <c r="AD26" s="970"/>
      <c r="AE26" s="970"/>
      <c r="AF26" s="970"/>
      <c r="AG26" s="971"/>
      <c r="AH26" s="970"/>
      <c r="AI26" s="970"/>
      <c r="AJ26" s="969"/>
    </row>
    <row r="27" ht="11.25">
      <c r="D27" s="968"/>
    </row>
  </sheetData>
  <sheetProtection/>
  <mergeCells count="72">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H11:H14"/>
    <mergeCell ref="I11:I14"/>
    <mergeCell ref="J11:J14"/>
    <mergeCell ref="K11:K14"/>
    <mergeCell ref="L11:L14"/>
    <mergeCell ref="M11:M14"/>
    <mergeCell ref="N11:N14"/>
    <mergeCell ref="AE11:AE14"/>
    <mergeCell ref="AF11:AF14"/>
    <mergeCell ref="AH11:AH14"/>
    <mergeCell ref="AI11:AI14"/>
    <mergeCell ref="AJ11:AJ14"/>
    <mergeCell ref="B15:AJ15"/>
    <mergeCell ref="B17:B20"/>
    <mergeCell ref="H17:H20"/>
    <mergeCell ref="I17:I20"/>
    <mergeCell ref="K17:K20"/>
    <mergeCell ref="M17:M20"/>
    <mergeCell ref="N17:N20"/>
    <mergeCell ref="AE17:AE20"/>
    <mergeCell ref="AF17:AF20"/>
    <mergeCell ref="AH17:AH20"/>
    <mergeCell ref="AI17:AI20"/>
    <mergeCell ref="AJ17:AJ20"/>
    <mergeCell ref="B21:AJ21"/>
    <mergeCell ref="B23:B26"/>
    <mergeCell ref="C23:C26"/>
    <mergeCell ref="H23:H26"/>
    <mergeCell ref="I23:I26"/>
    <mergeCell ref="J23:J26"/>
    <mergeCell ref="AH23:AH24"/>
    <mergeCell ref="AI23:AI24"/>
    <mergeCell ref="AJ23:AJ24"/>
    <mergeCell ref="K23:K26"/>
    <mergeCell ref="L23:L26"/>
    <mergeCell ref="M23:M24"/>
    <mergeCell ref="N23:N24"/>
    <mergeCell ref="AE23:AE24"/>
    <mergeCell ref="AF23:AF24"/>
  </mergeCells>
  <printOptions/>
  <pageMargins left="0.7" right="0.7" top="0.75" bottom="0.75" header="0.3" footer="0.3"/>
  <pageSetup orientation="portrait" paperSize="9"/>
  <legacyDrawing r:id="rId2"/>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H20" sqref="H20"/>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theme="2" tint="-0.4999699890613556"/>
  </sheetPr>
  <dimension ref="B1:AK30"/>
  <sheetViews>
    <sheetView zoomScale="80" zoomScaleNormal="80" zoomScalePageLayoutView="0" workbookViewId="0" topLeftCell="D22">
      <selection activeCell="Y30" sqref="Y30"/>
    </sheetView>
  </sheetViews>
  <sheetFormatPr defaultColWidth="11.421875" defaultRowHeight="15"/>
  <cols>
    <col min="1" max="1" width="4.57421875" style="942" customWidth="1"/>
    <col min="2" max="2" width="19.140625" style="90" customWidth="1"/>
    <col min="3" max="3" width="14.140625" style="90" customWidth="1"/>
    <col min="4" max="4" width="30.421875" style="942" customWidth="1"/>
    <col min="5" max="5" width="15.00390625" style="942" customWidth="1"/>
    <col min="6" max="7" width="11.421875" style="942" customWidth="1"/>
    <col min="8" max="8" width="31.00390625" style="943" customWidth="1"/>
    <col min="9" max="9" width="15.7109375" style="943" customWidth="1"/>
    <col min="10" max="10" width="4.8515625" style="943" customWidth="1"/>
    <col min="11" max="12" width="5.7109375" style="942" customWidth="1"/>
    <col min="13" max="13" width="6.57421875" style="942" customWidth="1"/>
    <col min="14" max="14" width="6.140625" style="942" customWidth="1"/>
    <col min="15" max="32" width="5.00390625" style="942" customWidth="1"/>
    <col min="33" max="33" width="5.140625" style="90" customWidth="1"/>
    <col min="34" max="34" width="5.421875" style="942" customWidth="1"/>
    <col min="35" max="35" width="4.8515625" style="942" customWidth="1"/>
    <col min="36" max="36" width="7.140625" style="942" customWidth="1"/>
    <col min="37" max="16384" width="11.421875" style="942"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668</v>
      </c>
      <c r="C4" s="1381"/>
      <c r="D4" s="1381"/>
      <c r="E4" s="1381"/>
      <c r="F4" s="1381"/>
      <c r="G4" s="1381"/>
      <c r="H4" s="1382"/>
      <c r="I4" s="1385" t="s">
        <v>669</v>
      </c>
      <c r="J4" s="1386"/>
      <c r="K4" s="1386"/>
      <c r="L4" s="1386"/>
      <c r="M4" s="1386"/>
      <c r="N4" s="1386"/>
      <c r="O4" s="1386"/>
      <c r="P4" s="1386"/>
      <c r="Q4" s="1386"/>
      <c r="R4" s="1386"/>
      <c r="S4" s="1386"/>
      <c r="T4" s="1387"/>
      <c r="U4" s="1385" t="s">
        <v>672</v>
      </c>
      <c r="V4" s="1388"/>
      <c r="W4" s="1388"/>
      <c r="X4" s="1388"/>
      <c r="Y4" s="1388"/>
      <c r="Z4" s="1388"/>
      <c r="AA4" s="1388"/>
      <c r="AB4" s="1388"/>
      <c r="AC4" s="1388"/>
      <c r="AD4" s="1388"/>
      <c r="AE4" s="1388"/>
      <c r="AF4" s="1388"/>
      <c r="AG4" s="1388"/>
      <c r="AH4" s="1388"/>
      <c r="AI4" s="1388"/>
      <c r="AJ4" s="1389"/>
    </row>
    <row r="5" spans="2:36" ht="39" customHeight="1" thickBot="1">
      <c r="B5" s="1413" t="s">
        <v>738</v>
      </c>
      <c r="C5" s="1414"/>
      <c r="D5" s="1415"/>
      <c r="E5" s="5"/>
      <c r="F5" s="1416" t="s">
        <v>1191</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48.7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42" customHeight="1" thickBot="1">
      <c r="B8" s="8" t="s">
        <v>671</v>
      </c>
      <c r="C8" s="1401" t="s">
        <v>146</v>
      </c>
      <c r="D8" s="1402"/>
      <c r="E8" s="1402"/>
      <c r="F8" s="1402"/>
      <c r="G8" s="1402"/>
      <c r="H8" s="1402"/>
      <c r="I8" s="100" t="s">
        <v>147</v>
      </c>
      <c r="J8" s="9"/>
      <c r="K8" s="857">
        <v>0.4</v>
      </c>
      <c r="L8" s="10">
        <v>10</v>
      </c>
      <c r="M8" s="11"/>
      <c r="N8" s="101"/>
      <c r="O8" s="12">
        <f>O10+O15+O20</f>
        <v>0</v>
      </c>
      <c r="P8" s="13">
        <f>P10+P15+P20</f>
        <v>0</v>
      </c>
      <c r="Q8" s="13">
        <f aca="true" t="shared" si="0" ref="Q8:AD8">+Q10+Q15+Q20+Q25</f>
        <v>8630.625</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f t="shared" si="0"/>
        <v>0</v>
      </c>
      <c r="AC8" s="13">
        <f t="shared" si="0"/>
        <v>0</v>
      </c>
      <c r="AD8" s="13">
        <f t="shared" si="0"/>
        <v>0</v>
      </c>
      <c r="AE8" s="13">
        <f>AE10+AE15+AE20</f>
        <v>0</v>
      </c>
      <c r="AF8" s="13">
        <f>AF10+AF15+AF20</f>
        <v>0</v>
      </c>
      <c r="AG8" s="15" t="e">
        <f>#REF!+AG16+#REF!</f>
        <v>#REF!</v>
      </c>
      <c r="AH8" s="16"/>
      <c r="AI8" s="16"/>
      <c r="AJ8" s="17"/>
    </row>
    <row r="9" spans="2:36" ht="48" customHeight="1" thickBot="1">
      <c r="B9" s="18" t="str">
        <f>+'PLAN INDICATIVO'!Q6</f>
        <v>PROYECTO</v>
      </c>
      <c r="C9" s="19" t="s">
        <v>55</v>
      </c>
      <c r="D9" s="19" t="s">
        <v>462</v>
      </c>
      <c r="E9" s="19" t="s">
        <v>54</v>
      </c>
      <c r="F9" s="19" t="s">
        <v>475</v>
      </c>
      <c r="G9" s="19" t="s">
        <v>476</v>
      </c>
      <c r="H9" s="102" t="s">
        <v>463</v>
      </c>
      <c r="I9" s="104" t="s">
        <v>56</v>
      </c>
      <c r="J9" s="21"/>
      <c r="K9" s="59"/>
      <c r="L9" s="59"/>
      <c r="M9" s="60"/>
      <c r="N9" s="61"/>
      <c r="O9" s="22">
        <f aca="true" t="shared" si="1" ref="O9:AF9">SUM(O10:O11)</f>
        <v>0</v>
      </c>
      <c r="P9" s="23">
        <f t="shared" si="1"/>
        <v>0</v>
      </c>
      <c r="Q9" s="24">
        <f t="shared" si="1"/>
        <v>20000</v>
      </c>
      <c r="R9" s="23">
        <f t="shared" si="1"/>
        <v>0</v>
      </c>
      <c r="S9" s="24">
        <f t="shared" si="1"/>
        <v>0</v>
      </c>
      <c r="T9" s="23">
        <f t="shared" si="1"/>
        <v>0</v>
      </c>
      <c r="U9" s="24">
        <f t="shared" si="1"/>
        <v>0</v>
      </c>
      <c r="V9" s="23">
        <f t="shared" si="1"/>
        <v>0</v>
      </c>
      <c r="W9" s="24">
        <f t="shared" si="1"/>
        <v>0</v>
      </c>
      <c r="X9" s="23">
        <f t="shared" si="1"/>
        <v>0</v>
      </c>
      <c r="Y9" s="24">
        <f t="shared" si="1"/>
        <v>0</v>
      </c>
      <c r="Z9" s="23">
        <f t="shared" si="1"/>
        <v>0</v>
      </c>
      <c r="AA9" s="24">
        <f t="shared" si="1"/>
        <v>0</v>
      </c>
      <c r="AB9" s="23">
        <f t="shared" si="1"/>
        <v>0</v>
      </c>
      <c r="AC9" s="24">
        <f t="shared" si="1"/>
        <v>0</v>
      </c>
      <c r="AD9" s="23">
        <f t="shared" si="1"/>
        <v>0</v>
      </c>
      <c r="AE9" s="24">
        <f t="shared" si="1"/>
        <v>0</v>
      </c>
      <c r="AF9" s="23">
        <f t="shared" si="1"/>
        <v>0</v>
      </c>
      <c r="AG9" s="26">
        <f>SUM(AG10:AG11)</f>
        <v>0</v>
      </c>
      <c r="AH9" s="909"/>
      <c r="AI9" s="909"/>
      <c r="AJ9" s="28"/>
    </row>
    <row r="10" spans="2:36" ht="42" customHeight="1">
      <c r="B10" s="1446" t="s">
        <v>148</v>
      </c>
      <c r="C10" s="1331" t="s">
        <v>732</v>
      </c>
      <c r="D10" s="913" t="s">
        <v>693</v>
      </c>
      <c r="E10" s="913" t="s">
        <v>696</v>
      </c>
      <c r="F10" s="63"/>
      <c r="G10" s="31"/>
      <c r="H10" s="1447" t="s">
        <v>742</v>
      </c>
      <c r="I10" s="1339" t="s">
        <v>743</v>
      </c>
      <c r="J10" s="1448">
        <v>3</v>
      </c>
      <c r="K10" s="1444">
        <v>5</v>
      </c>
      <c r="L10" s="1444">
        <v>1</v>
      </c>
      <c r="M10" s="1431"/>
      <c r="N10" s="1445"/>
      <c r="O10" s="65"/>
      <c r="P10" s="38"/>
      <c r="Q10" s="38"/>
      <c r="R10" s="38"/>
      <c r="S10" s="38"/>
      <c r="T10" s="38"/>
      <c r="U10" s="38"/>
      <c r="V10" s="38"/>
      <c r="W10" s="38"/>
      <c r="X10" s="38"/>
      <c r="Y10" s="38"/>
      <c r="Z10" s="38"/>
      <c r="AA10" s="38"/>
      <c r="AB10" s="38"/>
      <c r="AC10" s="38"/>
      <c r="AD10" s="38"/>
      <c r="AE10" s="1428"/>
      <c r="AF10" s="1428"/>
      <c r="AG10" s="66"/>
      <c r="AH10" s="1440"/>
      <c r="AI10" s="1431"/>
      <c r="AJ10" s="1434"/>
    </row>
    <row r="11" spans="2:36" ht="39.75" customHeight="1" thickBot="1">
      <c r="B11" s="1337"/>
      <c r="C11" s="1349"/>
      <c r="D11" s="913" t="s">
        <v>694</v>
      </c>
      <c r="E11" s="913" t="s">
        <v>697</v>
      </c>
      <c r="F11" s="67"/>
      <c r="G11" s="31"/>
      <c r="H11" s="1438"/>
      <c r="I11" s="1340"/>
      <c r="J11" s="1328"/>
      <c r="K11" s="1352"/>
      <c r="L11" s="1353"/>
      <c r="M11" s="1432"/>
      <c r="N11" s="1442"/>
      <c r="O11" s="65"/>
      <c r="P11" s="38"/>
      <c r="Q11" s="38">
        <v>20000</v>
      </c>
      <c r="R11" s="38"/>
      <c r="S11" s="38"/>
      <c r="T11" s="38"/>
      <c r="U11" s="38"/>
      <c r="V11" s="38"/>
      <c r="W11" s="38"/>
      <c r="X11" s="38"/>
      <c r="Y11" s="38"/>
      <c r="Z11" s="38"/>
      <c r="AA11" s="38"/>
      <c r="AB11" s="38"/>
      <c r="AC11" s="38"/>
      <c r="AD11" s="38"/>
      <c r="AE11" s="1429"/>
      <c r="AF11" s="1429"/>
      <c r="AG11" s="68"/>
      <c r="AH11" s="1441"/>
      <c r="AI11" s="1432"/>
      <c r="AJ11" s="1435"/>
    </row>
    <row r="12" spans="2:36" ht="48" customHeight="1" thickBot="1">
      <c r="B12" s="18" t="str">
        <f>+'PLAN INDICATIVO'!Q11</f>
        <v>IMPLEMENTACION Y FORTALECIMIENTO DE ESCUELA DE FORMACION ARTISTICA </v>
      </c>
      <c r="C12" s="19" t="s">
        <v>55</v>
      </c>
      <c r="D12" s="19" t="s">
        <v>462</v>
      </c>
      <c r="E12" s="19" t="s">
        <v>54</v>
      </c>
      <c r="F12" s="19" t="s">
        <v>475</v>
      </c>
      <c r="G12" s="19" t="s">
        <v>476</v>
      </c>
      <c r="H12" s="102" t="s">
        <v>464</v>
      </c>
      <c r="I12" s="104" t="s">
        <v>56</v>
      </c>
      <c r="J12" s="21"/>
      <c r="K12" s="59"/>
      <c r="L12" s="59"/>
      <c r="M12" s="60"/>
      <c r="N12" s="61"/>
      <c r="O12" s="22">
        <f aca="true" t="shared" si="2" ref="O12:AF12">SUM(O13:O14)</f>
        <v>0</v>
      </c>
      <c r="P12" s="23">
        <f t="shared" si="2"/>
        <v>0</v>
      </c>
      <c r="Q12" s="24">
        <f t="shared" si="2"/>
        <v>0</v>
      </c>
      <c r="R12" s="23">
        <f t="shared" si="2"/>
        <v>0</v>
      </c>
      <c r="S12" s="24">
        <f t="shared" si="2"/>
        <v>0</v>
      </c>
      <c r="T12" s="23">
        <f t="shared" si="2"/>
        <v>0</v>
      </c>
      <c r="U12" s="24">
        <f t="shared" si="2"/>
        <v>0</v>
      </c>
      <c r="V12" s="23">
        <f t="shared" si="2"/>
        <v>0</v>
      </c>
      <c r="W12" s="24">
        <f t="shared" si="2"/>
        <v>0</v>
      </c>
      <c r="X12" s="23">
        <f t="shared" si="2"/>
        <v>0</v>
      </c>
      <c r="Y12" s="24">
        <f t="shared" si="2"/>
        <v>0</v>
      </c>
      <c r="Z12" s="23">
        <f t="shared" si="2"/>
        <v>0</v>
      </c>
      <c r="AA12" s="24">
        <f t="shared" si="2"/>
        <v>0</v>
      </c>
      <c r="AB12" s="23">
        <f t="shared" si="2"/>
        <v>0</v>
      </c>
      <c r="AC12" s="24">
        <f t="shared" si="2"/>
        <v>0</v>
      </c>
      <c r="AD12" s="23">
        <f t="shared" si="2"/>
        <v>0</v>
      </c>
      <c r="AE12" s="24">
        <f t="shared" si="2"/>
        <v>0</v>
      </c>
      <c r="AF12" s="23">
        <f t="shared" si="2"/>
        <v>0</v>
      </c>
      <c r="AG12" s="26">
        <f>SUM(AG13:AG14)</f>
        <v>0</v>
      </c>
      <c r="AH12" s="909"/>
      <c r="AI12" s="909"/>
      <c r="AJ12" s="28"/>
    </row>
    <row r="13" spans="2:36" ht="48" customHeight="1">
      <c r="B13" s="1446" t="s">
        <v>1185</v>
      </c>
      <c r="C13" s="1331" t="s">
        <v>733</v>
      </c>
      <c r="D13" s="1017" t="s">
        <v>914</v>
      </c>
      <c r="E13" s="1017" t="s">
        <v>915</v>
      </c>
      <c r="F13" s="896"/>
      <c r="G13" s="860"/>
      <c r="H13" s="1438" t="s">
        <v>1186</v>
      </c>
      <c r="I13" s="1340" t="s">
        <v>1187</v>
      </c>
      <c r="J13" s="1350"/>
      <c r="K13" s="1352">
        <v>1</v>
      </c>
      <c r="L13" s="1352">
        <v>1</v>
      </c>
      <c r="M13" s="1432"/>
      <c r="N13" s="1442"/>
      <c r="O13" s="85"/>
      <c r="P13" s="86"/>
      <c r="Q13" s="86">
        <v>0</v>
      </c>
      <c r="R13" s="86"/>
      <c r="S13" s="86"/>
      <c r="T13" s="86"/>
      <c r="U13" s="86"/>
      <c r="V13" s="86"/>
      <c r="W13" s="86"/>
      <c r="X13" s="86"/>
      <c r="Y13" s="86"/>
      <c r="Z13" s="86"/>
      <c r="AA13" s="86"/>
      <c r="AB13" s="86"/>
      <c r="AC13" s="86"/>
      <c r="AD13" s="86">
        <v>0</v>
      </c>
      <c r="AE13" s="1429"/>
      <c r="AF13" s="1429"/>
      <c r="AG13" s="861"/>
      <c r="AH13" s="1441"/>
      <c r="AI13" s="1432"/>
      <c r="AJ13" s="1435"/>
    </row>
    <row r="14" spans="2:37" ht="48" customHeight="1" thickBot="1">
      <c r="B14" s="1324"/>
      <c r="C14" s="1332"/>
      <c r="D14" s="911" t="s">
        <v>744</v>
      </c>
      <c r="E14" s="911" t="s">
        <v>745</v>
      </c>
      <c r="F14" s="70"/>
      <c r="G14" s="50"/>
      <c r="H14" s="1438"/>
      <c r="I14" s="1341"/>
      <c r="J14" s="1328"/>
      <c r="K14" s="1353"/>
      <c r="L14" s="1353"/>
      <c r="M14" s="1433"/>
      <c r="N14" s="1443"/>
      <c r="O14" s="72"/>
      <c r="P14" s="57"/>
      <c r="Q14" s="57"/>
      <c r="R14" s="57"/>
      <c r="S14" s="57"/>
      <c r="T14" s="57"/>
      <c r="U14" s="57"/>
      <c r="V14" s="57"/>
      <c r="W14" s="57"/>
      <c r="X14" s="57"/>
      <c r="Y14" s="57"/>
      <c r="Z14" s="57"/>
      <c r="AA14" s="57"/>
      <c r="AB14" s="57"/>
      <c r="AC14" s="57"/>
      <c r="AD14" s="57"/>
      <c r="AE14" s="1430"/>
      <c r="AF14" s="1430"/>
      <c r="AG14" s="73"/>
      <c r="AH14" s="1449"/>
      <c r="AI14" s="1433"/>
      <c r="AJ14" s="1436"/>
      <c r="AK14" s="946"/>
    </row>
    <row r="15" spans="2:37" ht="48" customHeight="1" thickBot="1">
      <c r="B15" s="18" t="s">
        <v>461</v>
      </c>
      <c r="C15" s="19" t="s">
        <v>55</v>
      </c>
      <c r="D15" s="19" t="s">
        <v>462</v>
      </c>
      <c r="E15" s="19" t="s">
        <v>54</v>
      </c>
      <c r="F15" s="19" t="s">
        <v>475</v>
      </c>
      <c r="G15" s="19" t="s">
        <v>476</v>
      </c>
      <c r="H15" s="102" t="s">
        <v>465</v>
      </c>
      <c r="I15" s="104" t="s">
        <v>56</v>
      </c>
      <c r="J15" s="21"/>
      <c r="K15" s="75"/>
      <c r="L15" s="59"/>
      <c r="M15" s="60"/>
      <c r="N15" s="61"/>
      <c r="O15" s="22">
        <f>SUM(O16:O18)</f>
        <v>0</v>
      </c>
      <c r="P15" s="23">
        <f>SUM(P16:P18)</f>
        <v>0</v>
      </c>
      <c r="Q15" s="24">
        <f aca="true" t="shared" si="3" ref="Q15:AD15">SUM(Q16:Q17)</f>
        <v>2000</v>
      </c>
      <c r="R15" s="23">
        <f t="shared" si="3"/>
        <v>0</v>
      </c>
      <c r="S15" s="24">
        <f t="shared" si="3"/>
        <v>0</v>
      </c>
      <c r="T15" s="23">
        <f t="shared" si="3"/>
        <v>0</v>
      </c>
      <c r="U15" s="24">
        <f t="shared" si="3"/>
        <v>0</v>
      </c>
      <c r="V15" s="23">
        <f t="shared" si="3"/>
        <v>0</v>
      </c>
      <c r="W15" s="24">
        <f t="shared" si="3"/>
        <v>0</v>
      </c>
      <c r="X15" s="23">
        <f t="shared" si="3"/>
        <v>0</v>
      </c>
      <c r="Y15" s="24">
        <f t="shared" si="3"/>
        <v>0</v>
      </c>
      <c r="Z15" s="23">
        <f t="shared" si="3"/>
        <v>0</v>
      </c>
      <c r="AA15" s="24">
        <f t="shared" si="3"/>
        <v>0</v>
      </c>
      <c r="AB15" s="23">
        <f t="shared" si="3"/>
        <v>0</v>
      </c>
      <c r="AC15" s="24">
        <f t="shared" si="3"/>
        <v>0</v>
      </c>
      <c r="AD15" s="23">
        <f t="shared" si="3"/>
        <v>0</v>
      </c>
      <c r="AE15" s="76">
        <f>AE16</f>
        <v>0</v>
      </c>
      <c r="AF15" s="23">
        <f>AF16</f>
        <v>0</v>
      </c>
      <c r="AG15" s="26">
        <f>SUM(AG16:AG18)</f>
        <v>0</v>
      </c>
      <c r="AH15" s="909"/>
      <c r="AI15" s="909"/>
      <c r="AJ15" s="28"/>
      <c r="AK15" s="946"/>
    </row>
    <row r="16" spans="2:37" ht="48" customHeight="1">
      <c r="B16" s="1323" t="s">
        <v>154</v>
      </c>
      <c r="C16" s="1331" t="s">
        <v>734</v>
      </c>
      <c r="D16" s="908" t="s">
        <v>746</v>
      </c>
      <c r="E16" s="908" t="s">
        <v>750</v>
      </c>
      <c r="F16" s="77"/>
      <c r="G16" s="78"/>
      <c r="H16" s="1437" t="s">
        <v>748</v>
      </c>
      <c r="I16" s="1339" t="s">
        <v>749</v>
      </c>
      <c r="J16" s="1327">
        <v>0</v>
      </c>
      <c r="K16" s="1346">
        <v>3</v>
      </c>
      <c r="L16" s="1346">
        <v>0</v>
      </c>
      <c r="M16" s="1346"/>
      <c r="N16" s="1356"/>
      <c r="O16" s="81"/>
      <c r="P16" s="82"/>
      <c r="Q16" s="83">
        <v>2000</v>
      </c>
      <c r="R16" s="82"/>
      <c r="S16" s="82"/>
      <c r="T16" s="82"/>
      <c r="U16" s="82"/>
      <c r="V16" s="82"/>
      <c r="W16" s="82"/>
      <c r="X16" s="82"/>
      <c r="Y16" s="82"/>
      <c r="Z16" s="82"/>
      <c r="AA16" s="82"/>
      <c r="AB16" s="82"/>
      <c r="AC16" s="38"/>
      <c r="AD16" s="38"/>
      <c r="AE16" s="1428"/>
      <c r="AF16" s="1428"/>
      <c r="AG16" s="66"/>
      <c r="AH16" s="1431"/>
      <c r="AI16" s="1431"/>
      <c r="AJ16" s="1434"/>
      <c r="AK16" s="946"/>
    </row>
    <row r="17" spans="2:37" ht="48" customHeight="1">
      <c r="B17" s="1337"/>
      <c r="C17" s="1349"/>
      <c r="D17" s="905" t="s">
        <v>747</v>
      </c>
      <c r="E17" s="905" t="s">
        <v>751</v>
      </c>
      <c r="F17" s="84"/>
      <c r="G17" s="31"/>
      <c r="H17" s="1438"/>
      <c r="I17" s="1340"/>
      <c r="J17" s="1350"/>
      <c r="K17" s="1352"/>
      <c r="L17" s="1352"/>
      <c r="M17" s="1352"/>
      <c r="N17" s="1426"/>
      <c r="O17" s="85"/>
      <c r="P17" s="86"/>
      <c r="Q17" s="87"/>
      <c r="R17" s="86"/>
      <c r="S17" s="86"/>
      <c r="T17" s="86"/>
      <c r="U17" s="86"/>
      <c r="V17" s="86"/>
      <c r="W17" s="86"/>
      <c r="X17" s="86"/>
      <c r="Y17" s="86"/>
      <c r="Z17" s="86"/>
      <c r="AA17" s="86"/>
      <c r="AB17" s="86"/>
      <c r="AC17" s="38"/>
      <c r="AD17" s="38"/>
      <c r="AE17" s="1429"/>
      <c r="AF17" s="1429"/>
      <c r="AG17" s="66"/>
      <c r="AH17" s="1432"/>
      <c r="AI17" s="1432"/>
      <c r="AJ17" s="1435"/>
      <c r="AK17" s="946"/>
    </row>
    <row r="18" spans="2:36" ht="48" customHeight="1" thickBot="1">
      <c r="B18" s="1324"/>
      <c r="C18" s="1332"/>
      <c r="D18" s="901"/>
      <c r="E18" s="901"/>
      <c r="F18" s="88"/>
      <c r="G18" s="50"/>
      <c r="H18" s="1439"/>
      <c r="I18" s="1341"/>
      <c r="J18" s="1328"/>
      <c r="K18" s="1353"/>
      <c r="L18" s="1353"/>
      <c r="M18" s="1353"/>
      <c r="N18" s="1427"/>
      <c r="O18" s="72"/>
      <c r="P18" s="57"/>
      <c r="Q18" s="54"/>
      <c r="R18" s="57"/>
      <c r="S18" s="57"/>
      <c r="T18" s="57"/>
      <c r="U18" s="57"/>
      <c r="V18" s="57"/>
      <c r="W18" s="57"/>
      <c r="X18" s="57"/>
      <c r="Y18" s="57"/>
      <c r="Z18" s="57"/>
      <c r="AA18" s="57"/>
      <c r="AB18" s="57"/>
      <c r="AC18" s="57"/>
      <c r="AD18" s="57"/>
      <c r="AE18" s="1430"/>
      <c r="AF18" s="1430"/>
      <c r="AG18" s="89"/>
      <c r="AH18" s="1433"/>
      <c r="AI18" s="1433"/>
      <c r="AJ18" s="1436"/>
    </row>
    <row r="19" spans="2:36" ht="48" customHeight="1" thickBot="1">
      <c r="B19" s="18" t="s">
        <v>461</v>
      </c>
      <c r="C19" s="19" t="s">
        <v>55</v>
      </c>
      <c r="D19" s="19" t="s">
        <v>462</v>
      </c>
      <c r="E19" s="19" t="s">
        <v>54</v>
      </c>
      <c r="F19" s="19" t="s">
        <v>475</v>
      </c>
      <c r="G19" s="19" t="s">
        <v>476</v>
      </c>
      <c r="H19" s="102" t="s">
        <v>834</v>
      </c>
      <c r="I19" s="104" t="s">
        <v>56</v>
      </c>
      <c r="J19" s="21"/>
      <c r="K19" s="75"/>
      <c r="L19" s="59"/>
      <c r="M19" s="60"/>
      <c r="N19" s="61"/>
      <c r="O19" s="22">
        <f>SUM(O20:O22)</f>
        <v>0</v>
      </c>
      <c r="P19" s="23">
        <f>SUM(P20:P22)</f>
        <v>0</v>
      </c>
      <c r="Q19" s="24">
        <f aca="true" t="shared" si="4" ref="Q19:AD19">SUM(Q20:Q21)</f>
        <v>6630.625</v>
      </c>
      <c r="R19" s="23">
        <f t="shared" si="4"/>
        <v>0</v>
      </c>
      <c r="S19" s="24">
        <f t="shared" si="4"/>
        <v>0</v>
      </c>
      <c r="T19" s="23">
        <f t="shared" si="4"/>
        <v>0</v>
      </c>
      <c r="U19" s="24">
        <f t="shared" si="4"/>
        <v>0</v>
      </c>
      <c r="V19" s="23">
        <f t="shared" si="4"/>
        <v>0</v>
      </c>
      <c r="W19" s="24">
        <f t="shared" si="4"/>
        <v>0</v>
      </c>
      <c r="X19" s="23">
        <f t="shared" si="4"/>
        <v>0</v>
      </c>
      <c r="Y19" s="24">
        <f t="shared" si="4"/>
        <v>0</v>
      </c>
      <c r="Z19" s="23">
        <f t="shared" si="4"/>
        <v>0</v>
      </c>
      <c r="AA19" s="24">
        <f t="shared" si="4"/>
        <v>0</v>
      </c>
      <c r="AB19" s="23">
        <f t="shared" si="4"/>
        <v>0</v>
      </c>
      <c r="AC19" s="24">
        <f t="shared" si="4"/>
        <v>0</v>
      </c>
      <c r="AD19" s="23">
        <f t="shared" si="4"/>
        <v>0</v>
      </c>
      <c r="AE19" s="76">
        <f>AE20</f>
        <v>0</v>
      </c>
      <c r="AF19" s="23">
        <f>AF20</f>
        <v>0</v>
      </c>
      <c r="AG19" s="26">
        <f>SUM(AG20:AG22)</f>
        <v>0</v>
      </c>
      <c r="AH19" s="909"/>
      <c r="AI19" s="909"/>
      <c r="AJ19" s="28"/>
    </row>
    <row r="20" spans="2:36" ht="48" customHeight="1">
      <c r="B20" s="1323" t="s">
        <v>158</v>
      </c>
      <c r="C20" s="1331" t="s">
        <v>735</v>
      </c>
      <c r="D20" s="908" t="s">
        <v>752</v>
      </c>
      <c r="E20" s="908" t="s">
        <v>755</v>
      </c>
      <c r="F20" s="77"/>
      <c r="G20" s="78"/>
      <c r="H20" s="1437" t="s">
        <v>758</v>
      </c>
      <c r="I20" s="1339" t="s">
        <v>759</v>
      </c>
      <c r="J20" s="1327">
        <v>0</v>
      </c>
      <c r="K20" s="1346">
        <v>1</v>
      </c>
      <c r="L20" s="1346">
        <v>0</v>
      </c>
      <c r="M20" s="1346"/>
      <c r="N20" s="1356"/>
      <c r="O20" s="81"/>
      <c r="P20" s="82"/>
      <c r="Q20" s="83">
        <v>6630.625</v>
      </c>
      <c r="R20" s="82"/>
      <c r="S20" s="82"/>
      <c r="T20" s="82"/>
      <c r="U20" s="82"/>
      <c r="V20" s="82"/>
      <c r="W20" s="82"/>
      <c r="X20" s="82"/>
      <c r="Y20" s="82"/>
      <c r="Z20" s="82"/>
      <c r="AA20" s="82"/>
      <c r="AB20" s="82"/>
      <c r="AC20" s="38"/>
      <c r="AD20" s="38"/>
      <c r="AE20" s="1428"/>
      <c r="AF20" s="1428"/>
      <c r="AG20" s="66"/>
      <c r="AH20" s="1431"/>
      <c r="AI20" s="1431"/>
      <c r="AJ20" s="1434"/>
    </row>
    <row r="21" spans="2:36" ht="48" customHeight="1">
      <c r="B21" s="1337"/>
      <c r="C21" s="1349"/>
      <c r="D21" s="905" t="s">
        <v>754</v>
      </c>
      <c r="E21" s="905" t="s">
        <v>756</v>
      </c>
      <c r="F21" s="84"/>
      <c r="G21" s="873"/>
      <c r="H21" s="1438"/>
      <c r="I21" s="1340"/>
      <c r="J21" s="1350"/>
      <c r="K21" s="1352"/>
      <c r="L21" s="1352"/>
      <c r="M21" s="1352"/>
      <c r="N21" s="1426"/>
      <c r="O21" s="870"/>
      <c r="P21" s="869"/>
      <c r="Q21" s="874"/>
      <c r="R21" s="869"/>
      <c r="S21" s="869"/>
      <c r="T21" s="869"/>
      <c r="U21" s="869"/>
      <c r="V21" s="869"/>
      <c r="W21" s="869"/>
      <c r="X21" s="869"/>
      <c r="Y21" s="869"/>
      <c r="Z21" s="869"/>
      <c r="AA21" s="869"/>
      <c r="AB21" s="869"/>
      <c r="AC21" s="38"/>
      <c r="AD21" s="38"/>
      <c r="AE21" s="1429"/>
      <c r="AF21" s="1429"/>
      <c r="AG21" s="66"/>
      <c r="AH21" s="1432"/>
      <c r="AI21" s="1432"/>
      <c r="AJ21" s="1435"/>
    </row>
    <row r="22" spans="2:36" ht="48" customHeight="1" thickBot="1">
      <c r="B22" s="1324"/>
      <c r="C22" s="1332"/>
      <c r="D22" s="901" t="s">
        <v>753</v>
      </c>
      <c r="E22" s="901" t="s">
        <v>757</v>
      </c>
      <c r="F22" s="88"/>
      <c r="G22" s="50"/>
      <c r="H22" s="1439"/>
      <c r="I22" s="1341"/>
      <c r="J22" s="1328"/>
      <c r="K22" s="1353"/>
      <c r="L22" s="1353"/>
      <c r="M22" s="1353"/>
      <c r="N22" s="1427"/>
      <c r="O22" s="72"/>
      <c r="P22" s="57"/>
      <c r="Q22" s="54"/>
      <c r="R22" s="57"/>
      <c r="S22" s="57"/>
      <c r="T22" s="57"/>
      <c r="U22" s="57"/>
      <c r="V22" s="57"/>
      <c r="W22" s="57"/>
      <c r="X22" s="57"/>
      <c r="Y22" s="57"/>
      <c r="Z22" s="57"/>
      <c r="AA22" s="57"/>
      <c r="AB22" s="57"/>
      <c r="AC22" s="57"/>
      <c r="AD22" s="57"/>
      <c r="AE22" s="1430"/>
      <c r="AF22" s="1430"/>
      <c r="AG22" s="89"/>
      <c r="AH22" s="1433"/>
      <c r="AI22" s="1433"/>
      <c r="AJ22" s="1436"/>
    </row>
    <row r="23" spans="2:36" ht="48" customHeight="1" thickBot="1">
      <c r="B23" s="18" t="s">
        <v>461</v>
      </c>
      <c r="C23" s="19" t="s">
        <v>55</v>
      </c>
      <c r="D23" s="19" t="s">
        <v>462</v>
      </c>
      <c r="E23" s="19" t="s">
        <v>54</v>
      </c>
      <c r="F23" s="19" t="s">
        <v>475</v>
      </c>
      <c r="G23" s="19" t="s">
        <v>476</v>
      </c>
      <c r="H23" s="102" t="s">
        <v>835</v>
      </c>
      <c r="I23" s="104" t="s">
        <v>56</v>
      </c>
      <c r="J23" s="21"/>
      <c r="K23" s="75"/>
      <c r="L23" s="59"/>
      <c r="M23" s="60"/>
      <c r="N23" s="61"/>
      <c r="O23" s="22">
        <f>SUM(O24:O26)</f>
        <v>0</v>
      </c>
      <c r="P23" s="23">
        <f>SUM(P24:P26)</f>
        <v>0</v>
      </c>
      <c r="Q23" s="24">
        <f aca="true" t="shared" si="5" ref="Q23:AB23">SUM(Q24:Q25)</f>
        <v>0</v>
      </c>
      <c r="R23" s="23">
        <f t="shared" si="5"/>
        <v>0</v>
      </c>
      <c r="S23" s="24">
        <f t="shared" si="5"/>
        <v>0</v>
      </c>
      <c r="T23" s="23">
        <f t="shared" si="5"/>
        <v>0</v>
      </c>
      <c r="U23" s="24">
        <f t="shared" si="5"/>
        <v>0</v>
      </c>
      <c r="V23" s="23">
        <f t="shared" si="5"/>
        <v>0</v>
      </c>
      <c r="W23" s="24">
        <f t="shared" si="5"/>
        <v>0</v>
      </c>
      <c r="X23" s="23">
        <f t="shared" si="5"/>
        <v>0</v>
      </c>
      <c r="Y23" s="24">
        <f t="shared" si="5"/>
        <v>0</v>
      </c>
      <c r="Z23" s="23">
        <f t="shared" si="5"/>
        <v>0</v>
      </c>
      <c r="AA23" s="24">
        <f t="shared" si="5"/>
        <v>0</v>
      </c>
      <c r="AB23" s="23">
        <f t="shared" si="5"/>
        <v>0</v>
      </c>
      <c r="AC23" s="24">
        <f>SUM(AC24:AC26)</f>
        <v>2000</v>
      </c>
      <c r="AD23" s="23">
        <f>SUM(AD24:AD26)</f>
        <v>0</v>
      </c>
      <c r="AE23" s="76">
        <f>AE24</f>
        <v>0</v>
      </c>
      <c r="AF23" s="23">
        <f>AF24</f>
        <v>0</v>
      </c>
      <c r="AG23" s="26">
        <f>SUM(AG24:AG26)</f>
        <v>0</v>
      </c>
      <c r="AH23" s="909"/>
      <c r="AI23" s="909"/>
      <c r="AJ23" s="28"/>
    </row>
    <row r="24" spans="2:36" ht="48" customHeight="1">
      <c r="B24" s="1323" t="s">
        <v>162</v>
      </c>
      <c r="C24" s="1331" t="s">
        <v>736</v>
      </c>
      <c r="D24" s="908" t="s">
        <v>760</v>
      </c>
      <c r="E24" s="908" t="s">
        <v>763</v>
      </c>
      <c r="F24" s="77"/>
      <c r="G24" s="78"/>
      <c r="H24" s="1437" t="s">
        <v>766</v>
      </c>
      <c r="I24" s="1339" t="s">
        <v>767</v>
      </c>
      <c r="J24" s="1327">
        <v>0</v>
      </c>
      <c r="K24" s="1346">
        <v>20</v>
      </c>
      <c r="L24" s="1346">
        <v>5</v>
      </c>
      <c r="M24" s="1346"/>
      <c r="N24" s="1356"/>
      <c r="O24" s="81"/>
      <c r="P24" s="82"/>
      <c r="Q24" s="83"/>
      <c r="R24" s="82"/>
      <c r="S24" s="82"/>
      <c r="T24" s="82"/>
      <c r="U24" s="82"/>
      <c r="V24" s="82"/>
      <c r="W24" s="82"/>
      <c r="X24" s="82"/>
      <c r="Y24" s="82"/>
      <c r="Z24" s="82"/>
      <c r="AA24" s="82"/>
      <c r="AB24" s="82"/>
      <c r="AC24" s="38">
        <v>2000</v>
      </c>
      <c r="AD24" s="38"/>
      <c r="AE24" s="1428"/>
      <c r="AF24" s="1428"/>
      <c r="AG24" s="66"/>
      <c r="AH24" s="1431"/>
      <c r="AI24" s="1431"/>
      <c r="AJ24" s="1434"/>
    </row>
    <row r="25" spans="2:36" ht="48" customHeight="1">
      <c r="B25" s="1337"/>
      <c r="C25" s="1349"/>
      <c r="D25" s="905" t="s">
        <v>761</v>
      </c>
      <c r="E25" s="905" t="s">
        <v>764</v>
      </c>
      <c r="F25" s="84"/>
      <c r="G25" s="31"/>
      <c r="H25" s="1438"/>
      <c r="I25" s="1340"/>
      <c r="J25" s="1350"/>
      <c r="K25" s="1352"/>
      <c r="L25" s="1352"/>
      <c r="M25" s="1352"/>
      <c r="N25" s="1426"/>
      <c r="O25" s="85"/>
      <c r="P25" s="86"/>
      <c r="Q25" s="87"/>
      <c r="R25" s="86"/>
      <c r="S25" s="86"/>
      <c r="T25" s="86"/>
      <c r="U25" s="86"/>
      <c r="V25" s="86"/>
      <c r="W25" s="86"/>
      <c r="X25" s="86"/>
      <c r="Y25" s="86"/>
      <c r="Z25" s="86"/>
      <c r="AA25" s="86"/>
      <c r="AB25" s="86"/>
      <c r="AC25" s="86"/>
      <c r="AD25" s="86"/>
      <c r="AE25" s="1429"/>
      <c r="AF25" s="1429"/>
      <c r="AG25" s="66"/>
      <c r="AH25" s="1432"/>
      <c r="AI25" s="1432"/>
      <c r="AJ25" s="1435"/>
    </row>
    <row r="26" spans="2:36" ht="48" customHeight="1" thickBot="1">
      <c r="B26" s="1324"/>
      <c r="C26" s="1332"/>
      <c r="D26" s="901" t="s">
        <v>762</v>
      </c>
      <c r="E26" s="901" t="s">
        <v>765</v>
      </c>
      <c r="F26" s="88"/>
      <c r="G26" s="50"/>
      <c r="H26" s="1439"/>
      <c r="I26" s="1341"/>
      <c r="J26" s="1328"/>
      <c r="K26" s="1353"/>
      <c r="L26" s="1353"/>
      <c r="M26" s="1353"/>
      <c r="N26" s="1427"/>
      <c r="O26" s="72"/>
      <c r="P26" s="57"/>
      <c r="Q26" s="54"/>
      <c r="R26" s="57"/>
      <c r="S26" s="57"/>
      <c r="T26" s="57"/>
      <c r="U26" s="57"/>
      <c r="V26" s="57"/>
      <c r="W26" s="57"/>
      <c r="X26" s="57"/>
      <c r="Y26" s="57"/>
      <c r="Z26" s="57"/>
      <c r="AA26" s="57"/>
      <c r="AB26" s="57"/>
      <c r="AC26" s="57"/>
      <c r="AD26" s="57"/>
      <c r="AE26" s="1430"/>
      <c r="AF26" s="1430"/>
      <c r="AG26" s="89"/>
      <c r="AH26" s="1433"/>
      <c r="AI26" s="1433"/>
      <c r="AJ26" s="1436"/>
    </row>
    <row r="27" spans="2:36" ht="48" customHeight="1" thickBot="1">
      <c r="B27" s="18" t="s">
        <v>461</v>
      </c>
      <c r="C27" s="19" t="s">
        <v>55</v>
      </c>
      <c r="D27" s="19" t="s">
        <v>462</v>
      </c>
      <c r="E27" s="19" t="s">
        <v>54</v>
      </c>
      <c r="F27" s="19" t="s">
        <v>475</v>
      </c>
      <c r="G27" s="19" t="s">
        <v>476</v>
      </c>
      <c r="H27" s="102" t="s">
        <v>836</v>
      </c>
      <c r="I27" s="104" t="s">
        <v>56</v>
      </c>
      <c r="J27" s="21"/>
      <c r="K27" s="75"/>
      <c r="L27" s="59"/>
      <c r="M27" s="60"/>
      <c r="N27" s="61"/>
      <c r="O27" s="22">
        <f>SUM(O28:O30)</f>
        <v>0</v>
      </c>
      <c r="P27" s="23">
        <f>SUM(P28:P30)</f>
        <v>0</v>
      </c>
      <c r="Q27" s="24">
        <f aca="true" t="shared" si="6" ref="Q27:AD27">SUM(Q28:Q29)</f>
        <v>16000</v>
      </c>
      <c r="R27" s="23">
        <f t="shared" si="6"/>
        <v>0</v>
      </c>
      <c r="S27" s="24">
        <f t="shared" si="6"/>
        <v>0</v>
      </c>
      <c r="T27" s="23">
        <f t="shared" si="6"/>
        <v>0</v>
      </c>
      <c r="U27" s="24">
        <f t="shared" si="6"/>
        <v>0</v>
      </c>
      <c r="V27" s="23">
        <f t="shared" si="6"/>
        <v>0</v>
      </c>
      <c r="W27" s="24">
        <f t="shared" si="6"/>
        <v>0</v>
      </c>
      <c r="X27" s="23">
        <f t="shared" si="6"/>
        <v>0</v>
      </c>
      <c r="Y27" s="24">
        <f t="shared" si="6"/>
        <v>0</v>
      </c>
      <c r="Z27" s="23">
        <f t="shared" si="6"/>
        <v>0</v>
      </c>
      <c r="AA27" s="24">
        <f t="shared" si="6"/>
        <v>0</v>
      </c>
      <c r="AB27" s="23">
        <f t="shared" si="6"/>
        <v>0</v>
      </c>
      <c r="AC27" s="24">
        <f t="shared" si="6"/>
        <v>23750</v>
      </c>
      <c r="AD27" s="23">
        <f t="shared" si="6"/>
        <v>0</v>
      </c>
      <c r="AE27" s="76">
        <f>AE28</f>
        <v>0</v>
      </c>
      <c r="AF27" s="23">
        <f>AF28</f>
        <v>0</v>
      </c>
      <c r="AG27" s="26">
        <f>SUM(AG28:AG30)</f>
        <v>0</v>
      </c>
      <c r="AH27" s="909"/>
      <c r="AI27" s="909"/>
      <c r="AJ27" s="28"/>
    </row>
    <row r="28" spans="2:36" ht="48" customHeight="1">
      <c r="B28" s="1323" t="s">
        <v>165</v>
      </c>
      <c r="C28" s="1331" t="s">
        <v>737</v>
      </c>
      <c r="D28" s="908" t="s">
        <v>768</v>
      </c>
      <c r="E28" s="908" t="s">
        <v>771</v>
      </c>
      <c r="F28" s="77"/>
      <c r="G28" s="78"/>
      <c r="H28" s="1437" t="s">
        <v>773</v>
      </c>
      <c r="I28" s="1339" t="s">
        <v>774</v>
      </c>
      <c r="J28" s="1327">
        <v>0</v>
      </c>
      <c r="K28" s="1346">
        <v>1</v>
      </c>
      <c r="L28" s="1346">
        <v>1</v>
      </c>
      <c r="M28" s="1346"/>
      <c r="N28" s="1356"/>
      <c r="O28" s="81"/>
      <c r="P28" s="82"/>
      <c r="Q28" s="83">
        <v>16000</v>
      </c>
      <c r="R28" s="82"/>
      <c r="S28" s="82"/>
      <c r="T28" s="82"/>
      <c r="U28" s="82"/>
      <c r="V28" s="82"/>
      <c r="W28" s="82"/>
      <c r="X28" s="82"/>
      <c r="Y28" s="82"/>
      <c r="Z28" s="82"/>
      <c r="AA28" s="82"/>
      <c r="AB28" s="82"/>
      <c r="AC28" s="38">
        <v>23750</v>
      </c>
      <c r="AD28" s="38"/>
      <c r="AE28" s="1428"/>
      <c r="AF28" s="1428"/>
      <c r="AG28" s="66"/>
      <c r="AH28" s="1431"/>
      <c r="AI28" s="1431"/>
      <c r="AJ28" s="1434"/>
    </row>
    <row r="29" spans="2:36" ht="48" customHeight="1">
      <c r="B29" s="1337"/>
      <c r="C29" s="1349"/>
      <c r="D29" s="905" t="s">
        <v>769</v>
      </c>
      <c r="E29" s="905" t="s">
        <v>772</v>
      </c>
      <c r="F29" s="84"/>
      <c r="G29" s="31"/>
      <c r="H29" s="1438"/>
      <c r="I29" s="1340"/>
      <c r="J29" s="1350"/>
      <c r="K29" s="1352"/>
      <c r="L29" s="1352"/>
      <c r="M29" s="1352"/>
      <c r="N29" s="1426"/>
      <c r="O29" s="85"/>
      <c r="P29" s="86"/>
      <c r="Q29" s="87"/>
      <c r="R29" s="86"/>
      <c r="S29" s="86"/>
      <c r="T29" s="86"/>
      <c r="U29" s="86"/>
      <c r="V29" s="86"/>
      <c r="W29" s="86"/>
      <c r="X29" s="86"/>
      <c r="Y29" s="86"/>
      <c r="Z29" s="86"/>
      <c r="AA29" s="86"/>
      <c r="AB29" s="86"/>
      <c r="AC29" s="38"/>
      <c r="AD29" s="38"/>
      <c r="AE29" s="1429"/>
      <c r="AF29" s="1429"/>
      <c r="AG29" s="66"/>
      <c r="AH29" s="1432"/>
      <c r="AI29" s="1432"/>
      <c r="AJ29" s="1435"/>
    </row>
    <row r="30" spans="2:36" ht="48" customHeight="1" thickBot="1">
      <c r="B30" s="1324"/>
      <c r="C30" s="1332"/>
      <c r="D30" s="901" t="s">
        <v>770</v>
      </c>
      <c r="E30" s="901" t="s">
        <v>771</v>
      </c>
      <c r="F30" s="88"/>
      <c r="G30" s="50"/>
      <c r="H30" s="1439"/>
      <c r="I30" s="1341"/>
      <c r="J30" s="1328"/>
      <c r="K30" s="1353"/>
      <c r="L30" s="1353"/>
      <c r="M30" s="1353"/>
      <c r="N30" s="1427"/>
      <c r="O30" s="72"/>
      <c r="P30" s="57"/>
      <c r="Q30" s="54"/>
      <c r="R30" s="57"/>
      <c r="S30" s="57"/>
      <c r="T30" s="57"/>
      <c r="U30" s="57"/>
      <c r="V30" s="57"/>
      <c r="W30" s="57"/>
      <c r="X30" s="57"/>
      <c r="Y30" s="57"/>
      <c r="Z30" s="57"/>
      <c r="AA30" s="57"/>
      <c r="AB30" s="57"/>
      <c r="AC30" s="57"/>
      <c r="AD30" s="57"/>
      <c r="AE30" s="1430"/>
      <c r="AF30" s="1430"/>
      <c r="AG30" s="89"/>
      <c r="AH30" s="1433"/>
      <c r="AI30" s="1433"/>
      <c r="AJ30" s="1436"/>
    </row>
  </sheetData>
  <sheetProtection/>
  <mergeCells count="115">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AH6:AH7"/>
    <mergeCell ref="AI6:AI7"/>
    <mergeCell ref="AJ6:AJ7"/>
    <mergeCell ref="C8:H8"/>
    <mergeCell ref="W6:X6"/>
    <mergeCell ref="Y6:Z6"/>
    <mergeCell ref="AA6:AB6"/>
    <mergeCell ref="AC6:AD6"/>
    <mergeCell ref="AE6:AF6"/>
    <mergeCell ref="AG6:AG7"/>
    <mergeCell ref="AI24:AI26"/>
    <mergeCell ref="AJ24:AJ26"/>
    <mergeCell ref="AE20:AE22"/>
    <mergeCell ref="AF20:AF22"/>
    <mergeCell ref="AH20:AH22"/>
    <mergeCell ref="AI20:AI22"/>
    <mergeCell ref="AJ20:AJ22"/>
    <mergeCell ref="L20:L22"/>
    <mergeCell ref="J24:J26"/>
    <mergeCell ref="L24:L26"/>
    <mergeCell ref="AH24:AH26"/>
    <mergeCell ref="AH16:AH18"/>
    <mergeCell ref="N24:N26"/>
    <mergeCell ref="AE24:AE26"/>
    <mergeCell ref="AF24:AF26"/>
    <mergeCell ref="AI16:AI18"/>
    <mergeCell ref="AJ16:AJ18"/>
    <mergeCell ref="AH13:AH14"/>
    <mergeCell ref="AI13:AI14"/>
    <mergeCell ref="AJ13:AJ14"/>
    <mergeCell ref="K16:K18"/>
    <mergeCell ref="M16:M18"/>
    <mergeCell ref="AE16:AE18"/>
    <mergeCell ref="AF16:AF18"/>
    <mergeCell ref="H13:H14"/>
    <mergeCell ref="B16:B18"/>
    <mergeCell ref="H16:H18"/>
    <mergeCell ref="I16:I18"/>
    <mergeCell ref="M13:M14"/>
    <mergeCell ref="K13:K14"/>
    <mergeCell ref="I13:I14"/>
    <mergeCell ref="C16:C18"/>
    <mergeCell ref="B10:B11"/>
    <mergeCell ref="C10:C11"/>
    <mergeCell ref="H10:H11"/>
    <mergeCell ref="C13:C14"/>
    <mergeCell ref="B13:B14"/>
    <mergeCell ref="AJ10:AJ11"/>
    <mergeCell ref="J10:J11"/>
    <mergeCell ref="L10:L11"/>
    <mergeCell ref="J13:J14"/>
    <mergeCell ref="L13:L14"/>
    <mergeCell ref="I10:I11"/>
    <mergeCell ref="K10:K11"/>
    <mergeCell ref="M10:M11"/>
    <mergeCell ref="N10:N11"/>
    <mergeCell ref="AE10:AE11"/>
    <mergeCell ref="M20:M22"/>
    <mergeCell ref="N20:N22"/>
    <mergeCell ref="J16:J18"/>
    <mergeCell ref="L16:L18"/>
    <mergeCell ref="N16:N18"/>
    <mergeCell ref="AH10:AH11"/>
    <mergeCell ref="AI10:AI11"/>
    <mergeCell ref="AF10:AF11"/>
    <mergeCell ref="AF13:AF14"/>
    <mergeCell ref="AE13:AE14"/>
    <mergeCell ref="N13:N14"/>
    <mergeCell ref="B20:B22"/>
    <mergeCell ref="C20:C22"/>
    <mergeCell ref="H20:H22"/>
    <mergeCell ref="I20:I22"/>
    <mergeCell ref="K20:K22"/>
    <mergeCell ref="J20:J22"/>
    <mergeCell ref="B24:B26"/>
    <mergeCell ref="C24:C26"/>
    <mergeCell ref="H24:H26"/>
    <mergeCell ref="I24:I26"/>
    <mergeCell ref="K24:K26"/>
    <mergeCell ref="M24:M26"/>
    <mergeCell ref="B28:B30"/>
    <mergeCell ref="C28:C30"/>
    <mergeCell ref="H28:H30"/>
    <mergeCell ref="I28:I30"/>
    <mergeCell ref="K28:K30"/>
    <mergeCell ref="M28:M30"/>
    <mergeCell ref="J28:J30"/>
    <mergeCell ref="L28:L30"/>
    <mergeCell ref="N28:N30"/>
    <mergeCell ref="AE28:AE30"/>
    <mergeCell ref="AF28:AF30"/>
    <mergeCell ref="AH28:AH30"/>
    <mergeCell ref="AI28:AI30"/>
    <mergeCell ref="AJ28:AJ30"/>
  </mergeCells>
  <printOptions/>
  <pageMargins left="0.51" right="0.15" top="0.8" bottom="0.41" header="0.57" footer="0.3"/>
  <pageSetup horizontalDpi="600" verticalDpi="600" orientation="landscape" paperSize="5" scale="50" r:id="rId3"/>
  <legacyDrawing r:id="rId2"/>
</worksheet>
</file>

<file path=xl/worksheets/sheet4.xml><?xml version="1.0" encoding="utf-8"?>
<worksheet xmlns="http://schemas.openxmlformats.org/spreadsheetml/2006/main" xmlns:r="http://schemas.openxmlformats.org/officeDocument/2006/relationships">
  <sheetPr>
    <tabColor theme="2" tint="-0.4999699890613556"/>
  </sheetPr>
  <dimension ref="A1:AJ23"/>
  <sheetViews>
    <sheetView zoomScale="110" zoomScaleNormal="110" zoomScalePageLayoutView="0" workbookViewId="0" topLeftCell="A7">
      <pane xSplit="4" ySplit="9" topLeftCell="F21" activePane="bottomRight" state="frozen"/>
      <selection pane="topLeft" activeCell="A7" sqref="A7"/>
      <selection pane="topRight" activeCell="E7" sqref="E7"/>
      <selection pane="bottomLeft" activeCell="A16" sqref="A16"/>
      <selection pane="bottomRight" activeCell="F21" sqref="F21"/>
    </sheetView>
  </sheetViews>
  <sheetFormatPr defaultColWidth="11.421875" defaultRowHeight="15"/>
  <cols>
    <col min="1" max="1" width="4.57421875" style="942" customWidth="1"/>
    <col min="2" max="2" width="17.421875" style="90" customWidth="1"/>
    <col min="3" max="3" width="14.140625" style="90" customWidth="1"/>
    <col min="4" max="4" width="30.421875" style="942" customWidth="1"/>
    <col min="5" max="5" width="10.00390625" style="942" customWidth="1"/>
    <col min="6" max="7" width="11.421875" style="942" customWidth="1"/>
    <col min="8" max="8" width="19.28125" style="943" customWidth="1"/>
    <col min="9" max="9" width="15.7109375" style="943" customWidth="1"/>
    <col min="10" max="10" width="4.8515625" style="943" customWidth="1"/>
    <col min="11" max="12" width="5.7109375" style="942" customWidth="1"/>
    <col min="13" max="13" width="6.57421875" style="942" customWidth="1"/>
    <col min="14" max="14" width="6.140625" style="942" customWidth="1"/>
    <col min="15" max="32" width="5.00390625" style="942" customWidth="1"/>
    <col min="33" max="33" width="5.140625" style="90" customWidth="1"/>
    <col min="34" max="34" width="5.421875" style="942" customWidth="1"/>
    <col min="35" max="35" width="4.8515625" style="942" customWidth="1"/>
    <col min="36" max="36" width="7.140625" style="942" customWidth="1"/>
    <col min="37" max="16384" width="11.421875" style="942" customWidth="1"/>
  </cols>
  <sheetData>
    <row r="1" spans="1:36" s="1002" customFormat="1" ht="12" thickBot="1">
      <c r="A1" s="1037"/>
      <c r="B1" s="1374" t="s">
        <v>667</v>
      </c>
      <c r="C1" s="1375"/>
      <c r="D1" s="1375"/>
      <c r="E1" s="1375"/>
      <c r="F1" s="1375"/>
      <c r="G1" s="1375"/>
      <c r="H1" s="1375"/>
      <c r="I1" s="1375"/>
      <c r="J1" s="1375"/>
      <c r="K1" s="1375"/>
      <c r="L1" s="1375"/>
      <c r="M1" s="1375"/>
      <c r="N1" s="1375"/>
      <c r="O1" s="1375"/>
      <c r="P1" s="1375"/>
      <c r="Q1" s="1375"/>
      <c r="R1" s="1375"/>
      <c r="S1" s="1376"/>
      <c r="T1" s="1455"/>
      <c r="U1" s="1456"/>
      <c r="V1" s="1457"/>
      <c r="W1" s="1457"/>
      <c r="X1" s="1457"/>
      <c r="Y1" s="1457"/>
      <c r="Z1" s="1457"/>
      <c r="AA1" s="1457"/>
      <c r="AB1" s="1457"/>
      <c r="AC1" s="1457"/>
      <c r="AD1" s="1457"/>
      <c r="AE1" s="1457"/>
      <c r="AF1" s="1457"/>
      <c r="AG1" s="1457"/>
      <c r="AH1" s="1457"/>
      <c r="AI1" s="1457"/>
      <c r="AJ1" s="1458"/>
    </row>
    <row r="2" spans="1:36" s="994" customFormat="1" ht="12" thickBot="1">
      <c r="A2" s="1038"/>
      <c r="B2" s="1377" t="s">
        <v>1313</v>
      </c>
      <c r="C2" s="1378"/>
      <c r="D2" s="1378"/>
      <c r="E2" s="1378"/>
      <c r="F2" s="1378"/>
      <c r="G2" s="1378"/>
      <c r="H2" s="1378"/>
      <c r="I2" s="1378"/>
      <c r="J2" s="1378"/>
      <c r="K2" s="1378"/>
      <c r="L2" s="1378"/>
      <c r="M2" s="1378"/>
      <c r="N2" s="1378"/>
      <c r="O2" s="1378"/>
      <c r="P2" s="1378"/>
      <c r="Q2" s="1378"/>
      <c r="R2" s="1378"/>
      <c r="S2" s="1378"/>
      <c r="T2" s="1378"/>
      <c r="U2" s="1378"/>
      <c r="V2" s="1378"/>
      <c r="W2" s="1378"/>
      <c r="X2" s="1378"/>
      <c r="Y2" s="1378"/>
      <c r="Z2" s="1378"/>
      <c r="AA2" s="1378"/>
      <c r="AB2" s="1378"/>
      <c r="AC2" s="1378"/>
      <c r="AD2" s="1378"/>
      <c r="AE2" s="1378"/>
      <c r="AF2" s="1378"/>
      <c r="AG2" s="1378"/>
      <c r="AH2" s="1378"/>
      <c r="AI2" s="1378"/>
      <c r="AJ2" s="1379"/>
    </row>
    <row r="3" spans="1:36" s="992" customFormat="1" ht="49.5" customHeight="1" thickBot="1">
      <c r="A3" s="1039"/>
      <c r="B3" s="1459" t="s">
        <v>668</v>
      </c>
      <c r="C3" s="1460"/>
      <c r="D3" s="1461"/>
      <c r="E3" s="1462"/>
      <c r="F3" s="1462"/>
      <c r="G3" s="1462"/>
      <c r="H3" s="1463"/>
      <c r="I3" s="1388" t="s">
        <v>782</v>
      </c>
      <c r="J3" s="1388"/>
      <c r="K3" s="1388"/>
      <c r="L3" s="1388"/>
      <c r="M3" s="1388"/>
      <c r="N3" s="1388"/>
      <c r="O3" s="1388"/>
      <c r="P3" s="1388"/>
      <c r="Q3" s="1388"/>
      <c r="R3" s="1388"/>
      <c r="S3" s="1389"/>
      <c r="T3" s="1464"/>
      <c r="U3" s="1413" t="s">
        <v>684</v>
      </c>
      <c r="V3" s="1414"/>
      <c r="W3" s="1415"/>
      <c r="X3" s="1414"/>
      <c r="Y3" s="1416"/>
      <c r="Z3" s="1416"/>
      <c r="AA3" s="1416"/>
      <c r="AB3" s="1416"/>
      <c r="AC3" s="1416"/>
      <c r="AD3" s="1416"/>
      <c r="AE3" s="1416"/>
      <c r="AF3" s="1416"/>
      <c r="AG3" s="1417"/>
      <c r="AH3" s="1418"/>
      <c r="AI3" s="1419"/>
      <c r="AJ3" s="1465"/>
    </row>
    <row r="4" spans="2:36" ht="41.25" customHeight="1" thickBot="1">
      <c r="B4" s="1466" t="s">
        <v>1192</v>
      </c>
      <c r="C4" s="1467"/>
      <c r="D4" s="1415"/>
      <c r="E4" s="5"/>
      <c r="F4" s="1416" t="s">
        <v>1193</v>
      </c>
      <c r="G4" s="1416"/>
      <c r="H4" s="1416"/>
      <c r="I4" s="1416"/>
      <c r="J4" s="1416"/>
      <c r="K4" s="1416"/>
      <c r="L4" s="1416"/>
      <c r="M4" s="1416"/>
      <c r="N4" s="1417"/>
      <c r="O4" s="1468" t="s">
        <v>448</v>
      </c>
      <c r="P4" s="1467"/>
      <c r="Q4" s="1467"/>
      <c r="R4" s="1467"/>
      <c r="S4" s="1467"/>
      <c r="T4" s="1467"/>
      <c r="U4" s="1467"/>
      <c r="V4" s="1467"/>
      <c r="W4" s="1467"/>
      <c r="X4" s="1467"/>
      <c r="Y4" s="1467"/>
      <c r="Z4" s="1467"/>
      <c r="AA4" s="1467"/>
      <c r="AB4" s="1467"/>
      <c r="AC4" s="1467"/>
      <c r="AD4" s="1467"/>
      <c r="AE4" s="1467"/>
      <c r="AF4" s="1469"/>
      <c r="AG4" s="1470" t="s">
        <v>449</v>
      </c>
      <c r="AH4" s="1471"/>
      <c r="AI4" s="1471"/>
      <c r="AJ4" s="1472"/>
    </row>
    <row r="5" spans="2:36" ht="11.25" customHeight="1">
      <c r="B5" s="1372" t="s">
        <v>466</v>
      </c>
      <c r="C5" s="1368" t="s">
        <v>450</v>
      </c>
      <c r="D5" s="1369"/>
      <c r="E5" s="1369"/>
      <c r="F5" s="1369"/>
      <c r="G5" s="1369"/>
      <c r="H5" s="1369"/>
      <c r="I5" s="1403" t="s">
        <v>451</v>
      </c>
      <c r="J5" s="1391" t="s">
        <v>467</v>
      </c>
      <c r="K5" s="1391" t="s">
        <v>452</v>
      </c>
      <c r="L5" s="1409" t="s">
        <v>1314</v>
      </c>
      <c r="M5" s="1393" t="s">
        <v>468</v>
      </c>
      <c r="N5" s="1405" t="s">
        <v>469</v>
      </c>
      <c r="O5" s="1390" t="s">
        <v>57</v>
      </c>
      <c r="P5" s="1367"/>
      <c r="Q5" s="1366" t="s">
        <v>58</v>
      </c>
      <c r="R5" s="1367"/>
      <c r="S5" s="1366" t="s">
        <v>59</v>
      </c>
      <c r="T5" s="1367"/>
      <c r="U5" s="1366" t="s">
        <v>455</v>
      </c>
      <c r="V5" s="1367"/>
      <c r="W5" s="1366" t="s">
        <v>454</v>
      </c>
      <c r="X5" s="1367"/>
      <c r="Y5" s="1366" t="s">
        <v>60</v>
      </c>
      <c r="Z5" s="1367"/>
      <c r="AA5" s="1366" t="s">
        <v>453</v>
      </c>
      <c r="AB5" s="1367"/>
      <c r="AC5" s="1366" t="s">
        <v>456</v>
      </c>
      <c r="AD5" s="1367"/>
      <c r="AE5" s="1366" t="s">
        <v>457</v>
      </c>
      <c r="AF5" s="1400"/>
      <c r="AG5" s="1411" t="s">
        <v>458</v>
      </c>
      <c r="AH5" s="1407" t="s">
        <v>459</v>
      </c>
      <c r="AI5" s="1424" t="s">
        <v>460</v>
      </c>
      <c r="AJ5" s="1383" t="s">
        <v>470</v>
      </c>
    </row>
    <row r="6" spans="2:36" ht="34.5" thickBot="1">
      <c r="B6" s="1373"/>
      <c r="C6" s="1370"/>
      <c r="D6" s="1371"/>
      <c r="E6" s="1371"/>
      <c r="F6" s="1371"/>
      <c r="G6" s="1371"/>
      <c r="H6" s="1371"/>
      <c r="I6" s="1404"/>
      <c r="J6" s="1392" t="s">
        <v>467</v>
      </c>
      <c r="K6" s="1392"/>
      <c r="L6" s="1410"/>
      <c r="M6" s="1394"/>
      <c r="N6" s="1406"/>
      <c r="O6" s="929" t="s">
        <v>471</v>
      </c>
      <c r="P6" s="928" t="s">
        <v>472</v>
      </c>
      <c r="Q6" s="927" t="s">
        <v>471</v>
      </c>
      <c r="R6" s="928" t="s">
        <v>472</v>
      </c>
      <c r="S6" s="927" t="s">
        <v>471</v>
      </c>
      <c r="T6" s="928" t="s">
        <v>472</v>
      </c>
      <c r="U6" s="927" t="s">
        <v>471</v>
      </c>
      <c r="V6" s="928" t="s">
        <v>472</v>
      </c>
      <c r="W6" s="927" t="s">
        <v>471</v>
      </c>
      <c r="X6" s="928" t="s">
        <v>472</v>
      </c>
      <c r="Y6" s="927" t="s">
        <v>471</v>
      </c>
      <c r="Z6" s="928" t="s">
        <v>472</v>
      </c>
      <c r="AA6" s="927" t="s">
        <v>471</v>
      </c>
      <c r="AB6" s="928" t="s">
        <v>473</v>
      </c>
      <c r="AC6" s="927" t="s">
        <v>471</v>
      </c>
      <c r="AD6" s="928" t="s">
        <v>473</v>
      </c>
      <c r="AE6" s="927" t="s">
        <v>471</v>
      </c>
      <c r="AF6" s="926" t="s">
        <v>473</v>
      </c>
      <c r="AG6" s="1412"/>
      <c r="AH6" s="1408"/>
      <c r="AI6" s="1425"/>
      <c r="AJ6" s="1384"/>
    </row>
    <row r="7" spans="2:36" ht="49.5" customHeight="1" thickBot="1">
      <c r="B7" s="8" t="s">
        <v>671</v>
      </c>
      <c r="C7" s="1401" t="s">
        <v>524</v>
      </c>
      <c r="D7" s="1402"/>
      <c r="E7" s="1402"/>
      <c r="F7" s="1402"/>
      <c r="G7" s="1402"/>
      <c r="H7" s="1402"/>
      <c r="I7" s="100" t="s">
        <v>775</v>
      </c>
      <c r="J7" s="9"/>
      <c r="K7" s="857">
        <v>1</v>
      </c>
      <c r="L7" s="857">
        <v>1</v>
      </c>
      <c r="M7" s="11"/>
      <c r="N7" s="101"/>
      <c r="O7" s="12" t="e">
        <f>O9+O15+#REF!</f>
        <v>#REF!</v>
      </c>
      <c r="P7" s="13" t="e">
        <f>P9+P15+#REF!</f>
        <v>#REF!</v>
      </c>
      <c r="Q7" s="13" t="e">
        <f>Q9+Q15+#REF!</f>
        <v>#REF!</v>
      </c>
      <c r="R7" s="13" t="e">
        <f>R9+R15+#REF!</f>
        <v>#REF!</v>
      </c>
      <c r="S7" s="13" t="e">
        <f>S9+S15+#REF!</f>
        <v>#REF!</v>
      </c>
      <c r="T7" s="13" t="e">
        <f>T9+T15+#REF!</f>
        <v>#REF!</v>
      </c>
      <c r="U7" s="13" t="e">
        <f>U9+U15+#REF!</f>
        <v>#REF!</v>
      </c>
      <c r="V7" s="13" t="e">
        <f>V9+V15+#REF!</f>
        <v>#REF!</v>
      </c>
      <c r="W7" s="13" t="e">
        <f>W9+W15+#REF!</f>
        <v>#REF!</v>
      </c>
      <c r="X7" s="13" t="e">
        <f>X9+X15+#REF!</f>
        <v>#REF!</v>
      </c>
      <c r="Y7" s="13" t="e">
        <f>Y9+Y15+#REF!</f>
        <v>#REF!</v>
      </c>
      <c r="Z7" s="13" t="e">
        <f>Z9+Z15+#REF!</f>
        <v>#REF!</v>
      </c>
      <c r="AA7" s="13" t="e">
        <f>AA9+AA15+#REF!</f>
        <v>#REF!</v>
      </c>
      <c r="AB7" s="13" t="s">
        <v>674</v>
      </c>
      <c r="AC7" s="13" t="e">
        <f>AC9+AC15+#REF!</f>
        <v>#REF!</v>
      </c>
      <c r="AD7" s="13" t="e">
        <f>AD9+AD15+#REF!</f>
        <v>#REF!</v>
      </c>
      <c r="AE7" s="13" t="e">
        <f>+AE9+AE15+#REF!</f>
        <v>#REF!</v>
      </c>
      <c r="AF7" s="14" t="e">
        <f>AF9+AF15+#REF!</f>
        <v>#REF!</v>
      </c>
      <c r="AG7" s="15" t="e">
        <f>AG9+AG15+#REF!</f>
        <v>#REF!</v>
      </c>
      <c r="AH7" s="16"/>
      <c r="AI7" s="16"/>
      <c r="AJ7" s="17"/>
    </row>
    <row r="8" spans="2:36" ht="12" thickBot="1">
      <c r="B8" s="1395"/>
      <c r="C8" s="1396"/>
      <c r="D8" s="1396"/>
      <c r="E8" s="1396"/>
      <c r="F8" s="1396"/>
      <c r="G8" s="1396"/>
      <c r="H8" s="1396"/>
      <c r="I8" s="1396"/>
      <c r="J8" s="1396"/>
      <c r="K8" s="1396"/>
      <c r="L8" s="1396"/>
      <c r="M8" s="1396"/>
      <c r="N8" s="1396"/>
      <c r="O8" s="1396"/>
      <c r="P8" s="1396"/>
      <c r="Q8" s="1396"/>
      <c r="R8" s="1396"/>
      <c r="S8" s="1396"/>
      <c r="T8" s="1396"/>
      <c r="U8" s="1396"/>
      <c r="V8" s="1396"/>
      <c r="W8" s="1396"/>
      <c r="X8" s="1396"/>
      <c r="Y8" s="1396"/>
      <c r="Z8" s="1396"/>
      <c r="AA8" s="1396"/>
      <c r="AB8" s="1396"/>
      <c r="AC8" s="1396"/>
      <c r="AD8" s="1396"/>
      <c r="AE8" s="1396"/>
      <c r="AF8" s="1396"/>
      <c r="AG8" s="1396"/>
      <c r="AH8" s="1396"/>
      <c r="AI8" s="1396"/>
      <c r="AJ8" s="1397"/>
    </row>
    <row r="9" spans="2:36" ht="34.5" thickBot="1">
      <c r="B9" s="18" t="s">
        <v>461</v>
      </c>
      <c r="C9" s="19" t="s">
        <v>55</v>
      </c>
      <c r="D9" s="19" t="s">
        <v>462</v>
      </c>
      <c r="E9" s="19" t="s">
        <v>474</v>
      </c>
      <c r="F9" s="19" t="s">
        <v>475</v>
      </c>
      <c r="G9" s="878" t="s">
        <v>476</v>
      </c>
      <c r="H9" s="876" t="s">
        <v>463</v>
      </c>
      <c r="I9" s="104" t="s">
        <v>56</v>
      </c>
      <c r="J9" s="105"/>
      <c r="K9" s="105"/>
      <c r="L9" s="105"/>
      <c r="M9" s="105"/>
      <c r="N9" s="106"/>
      <c r="O9" s="22">
        <f>SUM(O10:O13)</f>
        <v>0</v>
      </c>
      <c r="P9" s="23">
        <f>SUM(P10:P13)</f>
        <v>0</v>
      </c>
      <c r="Q9" s="24">
        <f>SUM(Q10:Q13)</f>
        <v>524706.855</v>
      </c>
      <c r="R9" s="23">
        <f>SUM(R10:R13)</f>
        <v>0</v>
      </c>
      <c r="S9" s="24">
        <f aca="true" t="shared" si="0" ref="S9:AB9">SUM(S10:S13)</f>
        <v>0</v>
      </c>
      <c r="T9" s="23">
        <f t="shared" si="0"/>
        <v>0</v>
      </c>
      <c r="U9" s="24">
        <f t="shared" si="0"/>
        <v>0</v>
      </c>
      <c r="V9" s="23">
        <f t="shared" si="0"/>
        <v>0</v>
      </c>
      <c r="W9" s="24">
        <f t="shared" si="0"/>
        <v>0</v>
      </c>
      <c r="X9" s="23">
        <f t="shared" si="0"/>
        <v>0</v>
      </c>
      <c r="Y9" s="24">
        <f t="shared" si="0"/>
        <v>0</v>
      </c>
      <c r="Z9" s="23">
        <f t="shared" si="0"/>
        <v>0</v>
      </c>
      <c r="AA9" s="24">
        <f t="shared" si="0"/>
        <v>0</v>
      </c>
      <c r="AB9" s="23">
        <f t="shared" si="0"/>
        <v>0</v>
      </c>
      <c r="AC9" s="24">
        <f>SUM(AC10:AC13)</f>
        <v>0</v>
      </c>
      <c r="AD9" s="23">
        <f>SUM(AD10:AD13)</f>
        <v>0</v>
      </c>
      <c r="AE9" s="25">
        <f>O9+Q9</f>
        <v>524706.855</v>
      </c>
      <c r="AF9" s="23">
        <f>AF10</f>
        <v>0</v>
      </c>
      <c r="AG9" s="26">
        <f>SUM(AG10:AG13)</f>
        <v>0</v>
      </c>
      <c r="AH9" s="909"/>
      <c r="AI9" s="909"/>
      <c r="AJ9" s="28"/>
    </row>
    <row r="10" spans="2:36" ht="27" customHeight="1">
      <c r="B10" s="1323" t="s">
        <v>676</v>
      </c>
      <c r="C10" s="1331" t="s">
        <v>776</v>
      </c>
      <c r="D10" s="908" t="s">
        <v>1269</v>
      </c>
      <c r="E10" s="908"/>
      <c r="F10" s="30"/>
      <c r="G10" s="873"/>
      <c r="H10" s="1338" t="s">
        <v>778</v>
      </c>
      <c r="I10" s="1350" t="s">
        <v>779</v>
      </c>
      <c r="J10" s="1327">
        <v>80</v>
      </c>
      <c r="K10" s="1365">
        <v>100</v>
      </c>
      <c r="L10" s="1312">
        <v>85</v>
      </c>
      <c r="M10" s="1351"/>
      <c r="N10" s="1398"/>
      <c r="O10" s="33"/>
      <c r="P10" s="34"/>
      <c r="Q10" s="35">
        <v>524706.855</v>
      </c>
      <c r="R10" s="36"/>
      <c r="S10" s="36"/>
      <c r="T10" s="36"/>
      <c r="U10" s="36"/>
      <c r="V10" s="36"/>
      <c r="W10" s="36"/>
      <c r="X10" s="36"/>
      <c r="Y10" s="36"/>
      <c r="Z10" s="36"/>
      <c r="AA10" s="36"/>
      <c r="AB10" s="36"/>
      <c r="AC10" s="37"/>
      <c r="AD10" s="37"/>
      <c r="AE10" s="1314"/>
      <c r="AF10" s="1314"/>
      <c r="AG10" s="39"/>
      <c r="AH10" s="1316"/>
      <c r="AI10" s="1316"/>
      <c r="AJ10" s="1318"/>
    </row>
    <row r="11" spans="2:36" ht="19.5" customHeight="1">
      <c r="B11" s="1337"/>
      <c r="C11" s="1349"/>
      <c r="D11" s="905"/>
      <c r="E11" s="905"/>
      <c r="F11" s="41"/>
      <c r="G11" s="31"/>
      <c r="H11" s="1338"/>
      <c r="I11" s="1350"/>
      <c r="J11" s="1350"/>
      <c r="K11" s="1365"/>
      <c r="L11" s="1351"/>
      <c r="M11" s="1351"/>
      <c r="N11" s="1398"/>
      <c r="O11" s="43"/>
      <c r="P11" s="34"/>
      <c r="Q11" s="44"/>
      <c r="R11" s="37"/>
      <c r="S11" s="37"/>
      <c r="T11" s="37"/>
      <c r="U11" s="37"/>
      <c r="V11" s="37"/>
      <c r="W11" s="37"/>
      <c r="X11" s="37"/>
      <c r="Y11" s="37"/>
      <c r="Z11" s="37"/>
      <c r="AA11" s="37"/>
      <c r="AB11" s="37"/>
      <c r="AC11" s="37"/>
      <c r="AD11" s="37"/>
      <c r="AE11" s="1314"/>
      <c r="AF11" s="1314"/>
      <c r="AG11" s="39"/>
      <c r="AH11" s="1316"/>
      <c r="AI11" s="1316"/>
      <c r="AJ11" s="1318"/>
    </row>
    <row r="12" spans="2:36" ht="21" customHeight="1">
      <c r="B12" s="1337"/>
      <c r="C12" s="1349"/>
      <c r="D12" s="905"/>
      <c r="E12" s="905"/>
      <c r="F12" s="45"/>
      <c r="G12" s="31"/>
      <c r="H12" s="1338"/>
      <c r="I12" s="1350"/>
      <c r="J12" s="1350"/>
      <c r="K12" s="1365"/>
      <c r="L12" s="1351"/>
      <c r="M12" s="1351"/>
      <c r="N12" s="1398"/>
      <c r="O12" s="33"/>
      <c r="P12" s="34"/>
      <c r="Q12" s="46"/>
      <c r="R12" s="37"/>
      <c r="S12" s="37"/>
      <c r="T12" s="37"/>
      <c r="U12" s="37"/>
      <c r="V12" s="37"/>
      <c r="W12" s="37"/>
      <c r="X12" s="37"/>
      <c r="Y12" s="37"/>
      <c r="Z12" s="37"/>
      <c r="AA12" s="37"/>
      <c r="AB12" s="37"/>
      <c r="AC12" s="37"/>
      <c r="AD12" s="37"/>
      <c r="AE12" s="1314"/>
      <c r="AF12" s="1314"/>
      <c r="AG12" s="47"/>
      <c r="AH12" s="1316"/>
      <c r="AI12" s="1316"/>
      <c r="AJ12" s="1318"/>
    </row>
    <row r="13" spans="2:36" ht="27" customHeight="1" thickBot="1">
      <c r="B13" s="1324"/>
      <c r="C13" s="1332"/>
      <c r="D13" s="901"/>
      <c r="E13" s="901"/>
      <c r="F13" s="49"/>
      <c r="G13" s="50"/>
      <c r="H13" s="1326"/>
      <c r="I13" s="1328"/>
      <c r="J13" s="1328"/>
      <c r="K13" s="1330"/>
      <c r="L13" s="1313"/>
      <c r="M13" s="1313"/>
      <c r="N13" s="1334"/>
      <c r="O13" s="53"/>
      <c r="P13" s="54"/>
      <c r="Q13" s="55"/>
      <c r="R13" s="56"/>
      <c r="S13" s="56"/>
      <c r="T13" s="56"/>
      <c r="U13" s="56"/>
      <c r="V13" s="56"/>
      <c r="W13" s="56"/>
      <c r="X13" s="56"/>
      <c r="Y13" s="56"/>
      <c r="Z13" s="56"/>
      <c r="AA13" s="56"/>
      <c r="AB13" s="56"/>
      <c r="AC13" s="56"/>
      <c r="AD13" s="56"/>
      <c r="AE13" s="1315"/>
      <c r="AF13" s="1315"/>
      <c r="AG13" s="58"/>
      <c r="AH13" s="1317"/>
      <c r="AI13" s="1317"/>
      <c r="AJ13" s="1319"/>
    </row>
    <row r="14" spans="2:36" ht="12" thickBot="1">
      <c r="B14" s="1320"/>
      <c r="C14" s="1321"/>
      <c r="D14" s="1321"/>
      <c r="E14" s="1321"/>
      <c r="F14" s="1321"/>
      <c r="G14" s="1321"/>
      <c r="H14" s="1321"/>
      <c r="I14" s="1321"/>
      <c r="J14" s="1321"/>
      <c r="K14" s="1321"/>
      <c r="L14" s="1321"/>
      <c r="M14" s="1321"/>
      <c r="N14" s="1321"/>
      <c r="O14" s="1321"/>
      <c r="P14" s="1321"/>
      <c r="Q14" s="1321"/>
      <c r="R14" s="1321"/>
      <c r="S14" s="1321"/>
      <c r="T14" s="1321"/>
      <c r="U14" s="1321"/>
      <c r="V14" s="1321"/>
      <c r="W14" s="1321"/>
      <c r="X14" s="1321"/>
      <c r="Y14" s="1321"/>
      <c r="Z14" s="1321"/>
      <c r="AA14" s="1321"/>
      <c r="AB14" s="1321"/>
      <c r="AC14" s="1321"/>
      <c r="AD14" s="1321"/>
      <c r="AE14" s="1321"/>
      <c r="AF14" s="1321"/>
      <c r="AG14" s="1321"/>
      <c r="AH14" s="1321"/>
      <c r="AI14" s="1321"/>
      <c r="AJ14" s="1322"/>
    </row>
    <row r="15" spans="2:36" ht="34.5" thickBot="1">
      <c r="B15" s="877" t="s">
        <v>461</v>
      </c>
      <c r="C15" s="878" t="s">
        <v>55</v>
      </c>
      <c r="D15" s="878" t="s">
        <v>462</v>
      </c>
      <c r="E15" s="878" t="s">
        <v>54</v>
      </c>
      <c r="F15" s="878" t="s">
        <v>475</v>
      </c>
      <c r="G15" s="878" t="s">
        <v>476</v>
      </c>
      <c r="H15" s="876" t="s">
        <v>464</v>
      </c>
      <c r="I15" s="104" t="s">
        <v>56</v>
      </c>
      <c r="J15" s="21"/>
      <c r="K15" s="59"/>
      <c r="L15" s="59"/>
      <c r="M15" s="60"/>
      <c r="N15" s="61"/>
      <c r="O15" s="22">
        <f>SUM(O16:O23)</f>
        <v>0</v>
      </c>
      <c r="P15" s="23">
        <f>SUM(P16:P23)</f>
        <v>0</v>
      </c>
      <c r="Q15" s="24">
        <f aca="true" t="shared" si="1" ref="Q15:AD15">SUM(Q16:Q19)</f>
        <v>0</v>
      </c>
      <c r="R15" s="23">
        <f t="shared" si="1"/>
        <v>0</v>
      </c>
      <c r="S15" s="24">
        <f t="shared" si="1"/>
        <v>0</v>
      </c>
      <c r="T15" s="23">
        <f t="shared" si="1"/>
        <v>0</v>
      </c>
      <c r="U15" s="24">
        <f t="shared" si="1"/>
        <v>0</v>
      </c>
      <c r="V15" s="23">
        <f t="shared" si="1"/>
        <v>0</v>
      </c>
      <c r="W15" s="24">
        <f t="shared" si="1"/>
        <v>0</v>
      </c>
      <c r="X15" s="23">
        <f t="shared" si="1"/>
        <v>0</v>
      </c>
      <c r="Y15" s="24">
        <f t="shared" si="1"/>
        <v>0</v>
      </c>
      <c r="Z15" s="23">
        <f t="shared" si="1"/>
        <v>0</v>
      </c>
      <c r="AA15" s="24">
        <f t="shared" si="1"/>
        <v>0</v>
      </c>
      <c r="AB15" s="23">
        <f t="shared" si="1"/>
        <v>0</v>
      </c>
      <c r="AC15" s="24">
        <f t="shared" si="1"/>
        <v>0</v>
      </c>
      <c r="AD15" s="23">
        <f t="shared" si="1"/>
        <v>0</v>
      </c>
      <c r="AE15" s="24">
        <f>AE16</f>
        <v>0</v>
      </c>
      <c r="AF15" s="23">
        <f>AF16</f>
        <v>0</v>
      </c>
      <c r="AG15" s="26">
        <f>SUM(AG16:AG23)</f>
        <v>0</v>
      </c>
      <c r="AH15" s="909"/>
      <c r="AI15" s="909"/>
      <c r="AJ15" s="28"/>
    </row>
    <row r="16" spans="2:36" ht="33" customHeight="1">
      <c r="B16" s="1450" t="s">
        <v>677</v>
      </c>
      <c r="C16" s="1349" t="s">
        <v>777</v>
      </c>
      <c r="D16" s="905" t="s">
        <v>1262</v>
      </c>
      <c r="E16" s="905"/>
      <c r="F16" s="84"/>
      <c r="G16" s="873"/>
      <c r="H16" s="1451" t="s">
        <v>780</v>
      </c>
      <c r="I16" s="1359" t="s">
        <v>779</v>
      </c>
      <c r="J16" s="1448"/>
      <c r="K16" s="1453">
        <v>80</v>
      </c>
      <c r="L16" s="1444">
        <v>80</v>
      </c>
      <c r="M16" s="1344"/>
      <c r="N16" s="1354"/>
      <c r="O16" s="65"/>
      <c r="P16" s="38"/>
      <c r="Q16" s="38"/>
      <c r="R16" s="38"/>
      <c r="S16" s="38"/>
      <c r="T16" s="38"/>
      <c r="U16" s="38"/>
      <c r="V16" s="38"/>
      <c r="W16" s="38"/>
      <c r="X16" s="38"/>
      <c r="Y16" s="38"/>
      <c r="Z16" s="38"/>
      <c r="AA16" s="38"/>
      <c r="AB16" s="38"/>
      <c r="AC16" s="38"/>
      <c r="AD16" s="38"/>
      <c r="AE16" s="1314"/>
      <c r="AF16" s="1314"/>
      <c r="AG16" s="66"/>
      <c r="AH16" s="1316"/>
      <c r="AI16" s="1344"/>
      <c r="AJ16" s="1335"/>
    </row>
    <row r="17" spans="2:36" ht="21.75" customHeight="1">
      <c r="B17" s="1361"/>
      <c r="C17" s="1349"/>
      <c r="D17" s="913" t="s">
        <v>1263</v>
      </c>
      <c r="E17" s="913"/>
      <c r="F17" s="63"/>
      <c r="G17" s="31"/>
      <c r="H17" s="1363"/>
      <c r="I17" s="1359"/>
      <c r="J17" s="1350"/>
      <c r="K17" s="1342"/>
      <c r="L17" s="1352"/>
      <c r="M17" s="1344"/>
      <c r="N17" s="1354"/>
      <c r="O17" s="65"/>
      <c r="P17" s="38"/>
      <c r="Q17" s="38"/>
      <c r="R17" s="38"/>
      <c r="S17" s="38"/>
      <c r="T17" s="38"/>
      <c r="U17" s="38"/>
      <c r="V17" s="38"/>
      <c r="W17" s="38"/>
      <c r="X17" s="38"/>
      <c r="Y17" s="38"/>
      <c r="Z17" s="38"/>
      <c r="AA17" s="38"/>
      <c r="AB17" s="38"/>
      <c r="AC17" s="38"/>
      <c r="AD17" s="38"/>
      <c r="AE17" s="1314"/>
      <c r="AF17" s="1314"/>
      <c r="AG17" s="66"/>
      <c r="AH17" s="1316"/>
      <c r="AI17" s="1344"/>
      <c r="AJ17" s="1335"/>
    </row>
    <row r="18" spans="2:36" ht="21.75" customHeight="1">
      <c r="B18" s="1361"/>
      <c r="C18" s="1349"/>
      <c r="D18" s="913" t="s">
        <v>1264</v>
      </c>
      <c r="E18" s="913"/>
      <c r="F18" s="67"/>
      <c r="G18" s="31"/>
      <c r="H18" s="1363"/>
      <c r="I18" s="1359"/>
      <c r="J18" s="1350"/>
      <c r="K18" s="1342"/>
      <c r="L18" s="1352"/>
      <c r="M18" s="1344"/>
      <c r="N18" s="1354"/>
      <c r="O18" s="65"/>
      <c r="P18" s="38"/>
      <c r="Q18" s="38"/>
      <c r="R18" s="38"/>
      <c r="S18" s="38"/>
      <c r="T18" s="38"/>
      <c r="U18" s="38"/>
      <c r="V18" s="38"/>
      <c r="W18" s="38"/>
      <c r="X18" s="38"/>
      <c r="Y18" s="38"/>
      <c r="Z18" s="38"/>
      <c r="AA18" s="38"/>
      <c r="AB18" s="38"/>
      <c r="AC18" s="38"/>
      <c r="AD18" s="38"/>
      <c r="AE18" s="1314"/>
      <c r="AF18" s="1314"/>
      <c r="AG18" s="68"/>
      <c r="AH18" s="1316"/>
      <c r="AI18" s="1344"/>
      <c r="AJ18" s="1335"/>
    </row>
    <row r="19" spans="2:36" ht="21.75" customHeight="1">
      <c r="B19" s="1446"/>
      <c r="C19" s="1349"/>
      <c r="D19" s="1017" t="s">
        <v>1265</v>
      </c>
      <c r="E19" s="1017"/>
      <c r="F19" s="1040"/>
      <c r="G19" s="860"/>
      <c r="H19" s="1399"/>
      <c r="I19" s="1452"/>
      <c r="J19" s="1350"/>
      <c r="K19" s="1454"/>
      <c r="L19" s="1352"/>
      <c r="M19" s="1431"/>
      <c r="N19" s="1445"/>
      <c r="O19" s="85"/>
      <c r="P19" s="86"/>
      <c r="Q19" s="86"/>
      <c r="R19" s="86"/>
      <c r="S19" s="86"/>
      <c r="T19" s="86"/>
      <c r="U19" s="86"/>
      <c r="V19" s="86"/>
      <c r="W19" s="86"/>
      <c r="X19" s="86"/>
      <c r="Y19" s="86"/>
      <c r="Z19" s="86"/>
      <c r="AA19" s="86"/>
      <c r="AB19" s="86"/>
      <c r="AC19" s="86"/>
      <c r="AD19" s="86"/>
      <c r="AE19" s="1428"/>
      <c r="AF19" s="1428"/>
      <c r="AG19" s="1041"/>
      <c r="AH19" s="1440"/>
      <c r="AI19" s="1431"/>
      <c r="AJ19" s="1434"/>
    </row>
    <row r="20" spans="2:36" ht="21.75" customHeight="1">
      <c r="B20" s="1446"/>
      <c r="C20" s="1349"/>
      <c r="D20" s="1017" t="s">
        <v>1266</v>
      </c>
      <c r="E20" s="1017"/>
      <c r="F20" s="1040"/>
      <c r="G20" s="860"/>
      <c r="H20" s="1399"/>
      <c r="I20" s="1452"/>
      <c r="J20" s="1350"/>
      <c r="K20" s="1454"/>
      <c r="L20" s="1352"/>
      <c r="M20" s="1431"/>
      <c r="N20" s="1445"/>
      <c r="O20" s="85"/>
      <c r="P20" s="86"/>
      <c r="Q20" s="86"/>
      <c r="R20" s="86"/>
      <c r="S20" s="86"/>
      <c r="T20" s="86"/>
      <c r="U20" s="86"/>
      <c r="V20" s="86"/>
      <c r="W20" s="86"/>
      <c r="X20" s="86"/>
      <c r="Y20" s="86"/>
      <c r="Z20" s="86"/>
      <c r="AA20" s="86"/>
      <c r="AB20" s="86"/>
      <c r="AC20" s="86"/>
      <c r="AD20" s="86"/>
      <c r="AE20" s="1428"/>
      <c r="AF20" s="1428"/>
      <c r="AG20" s="1041"/>
      <c r="AH20" s="1440"/>
      <c r="AI20" s="1431"/>
      <c r="AJ20" s="1434"/>
    </row>
    <row r="21" spans="2:36" ht="21.75" customHeight="1">
      <c r="B21" s="1446"/>
      <c r="C21" s="1349"/>
      <c r="D21" s="1017" t="s">
        <v>1267</v>
      </c>
      <c r="E21" s="1017"/>
      <c r="F21" s="1040"/>
      <c r="G21" s="860"/>
      <c r="H21" s="1399"/>
      <c r="I21" s="1452"/>
      <c r="J21" s="1350"/>
      <c r="K21" s="1454"/>
      <c r="L21" s="1352"/>
      <c r="M21" s="1431"/>
      <c r="N21" s="1445"/>
      <c r="O21" s="85"/>
      <c r="P21" s="86"/>
      <c r="Q21" s="86"/>
      <c r="R21" s="86"/>
      <c r="S21" s="86"/>
      <c r="T21" s="86"/>
      <c r="U21" s="86"/>
      <c r="V21" s="86"/>
      <c r="W21" s="86"/>
      <c r="X21" s="86"/>
      <c r="Y21" s="86"/>
      <c r="Z21" s="86"/>
      <c r="AA21" s="86"/>
      <c r="AB21" s="86"/>
      <c r="AC21" s="86"/>
      <c r="AD21" s="86"/>
      <c r="AE21" s="1428"/>
      <c r="AF21" s="1428"/>
      <c r="AG21" s="1041"/>
      <c r="AH21" s="1440"/>
      <c r="AI21" s="1431"/>
      <c r="AJ21" s="1434"/>
    </row>
    <row r="22" spans="2:36" ht="21.75" customHeight="1">
      <c r="B22" s="1446"/>
      <c r="C22" s="1349"/>
      <c r="D22" s="1017" t="s">
        <v>1268</v>
      </c>
      <c r="E22" s="1017"/>
      <c r="F22" s="1040"/>
      <c r="G22" s="860"/>
      <c r="H22" s="1399"/>
      <c r="I22" s="1452"/>
      <c r="J22" s="1350"/>
      <c r="K22" s="1454"/>
      <c r="L22" s="1352"/>
      <c r="M22" s="1431"/>
      <c r="N22" s="1445"/>
      <c r="O22" s="85"/>
      <c r="P22" s="86"/>
      <c r="Q22" s="86"/>
      <c r="R22" s="86"/>
      <c r="S22" s="86"/>
      <c r="T22" s="86"/>
      <c r="U22" s="86"/>
      <c r="V22" s="86"/>
      <c r="W22" s="86"/>
      <c r="X22" s="86"/>
      <c r="Y22" s="86"/>
      <c r="Z22" s="86"/>
      <c r="AA22" s="86"/>
      <c r="AB22" s="86"/>
      <c r="AC22" s="86"/>
      <c r="AD22" s="86"/>
      <c r="AE22" s="1428"/>
      <c r="AF22" s="1428"/>
      <c r="AG22" s="1041"/>
      <c r="AH22" s="1440"/>
      <c r="AI22" s="1431"/>
      <c r="AJ22" s="1434"/>
    </row>
    <row r="23" spans="2:36" ht="21.75" customHeight="1" thickBot="1">
      <c r="B23" s="1362"/>
      <c r="C23" s="1332"/>
      <c r="D23" s="911" t="s">
        <v>1315</v>
      </c>
      <c r="E23" s="911"/>
      <c r="F23" s="70"/>
      <c r="G23" s="50"/>
      <c r="H23" s="1364"/>
      <c r="I23" s="1360"/>
      <c r="J23" s="1328"/>
      <c r="K23" s="1343"/>
      <c r="L23" s="1353"/>
      <c r="M23" s="1345"/>
      <c r="N23" s="1355"/>
      <c r="O23" s="72"/>
      <c r="P23" s="57"/>
      <c r="Q23" s="57">
        <v>25100.437</v>
      </c>
      <c r="R23" s="57"/>
      <c r="S23" s="57"/>
      <c r="T23" s="57"/>
      <c r="U23" s="57"/>
      <c r="V23" s="57"/>
      <c r="W23" s="57"/>
      <c r="X23" s="57"/>
      <c r="Y23" s="57"/>
      <c r="Z23" s="57"/>
      <c r="AA23" s="57"/>
      <c r="AB23" s="57"/>
      <c r="AC23" s="57"/>
      <c r="AD23" s="57"/>
      <c r="AE23" s="1315"/>
      <c r="AF23" s="1315"/>
      <c r="AG23" s="73"/>
      <c r="AH23" s="1317"/>
      <c r="AI23" s="1345"/>
      <c r="AJ23" s="1336"/>
    </row>
  </sheetData>
  <sheetProtection/>
  <mergeCells count="61">
    <mergeCell ref="B1:AJ1"/>
    <mergeCell ref="C10:C13"/>
    <mergeCell ref="B2:AJ2"/>
    <mergeCell ref="B3:H3"/>
    <mergeCell ref="I3:T3"/>
    <mergeCell ref="U3:AJ3"/>
    <mergeCell ref="B4:D4"/>
    <mergeCell ref="F4:N4"/>
    <mergeCell ref="O4:AF4"/>
    <mergeCell ref="AG4:AJ4"/>
    <mergeCell ref="B5:B6"/>
    <mergeCell ref="C5:H6"/>
    <mergeCell ref="I5:I6"/>
    <mergeCell ref="J5:J6"/>
    <mergeCell ref="K5:K6"/>
    <mergeCell ref="L5:L6"/>
    <mergeCell ref="AG5:AG6"/>
    <mergeCell ref="M5:M6"/>
    <mergeCell ref="N5:N6"/>
    <mergeCell ref="O5:P5"/>
    <mergeCell ref="Q5:R5"/>
    <mergeCell ref="S5:T5"/>
    <mergeCell ref="U5:V5"/>
    <mergeCell ref="K10:K13"/>
    <mergeCell ref="M10:M13"/>
    <mergeCell ref="AH10:AH13"/>
    <mergeCell ref="AI10:AI13"/>
    <mergeCell ref="AJ10:AJ13"/>
    <mergeCell ref="W5:X5"/>
    <mergeCell ref="Y5:Z5"/>
    <mergeCell ref="AA5:AB5"/>
    <mergeCell ref="AC5:AD5"/>
    <mergeCell ref="AE5:AF5"/>
    <mergeCell ref="AI5:AI6"/>
    <mergeCell ref="AJ5:AJ6"/>
    <mergeCell ref="AJ16:AJ23"/>
    <mergeCell ref="B14:AJ14"/>
    <mergeCell ref="B16:B23"/>
    <mergeCell ref="H16:H23"/>
    <mergeCell ref="I16:I23"/>
    <mergeCell ref="K16:K23"/>
    <mergeCell ref="M16:M23"/>
    <mergeCell ref="C7:H7"/>
    <mergeCell ref="C16:C23"/>
    <mergeCell ref="J10:J13"/>
    <mergeCell ref="L10:L13"/>
    <mergeCell ref="J16:J23"/>
    <mergeCell ref="L16:L23"/>
    <mergeCell ref="AH5:AH6"/>
    <mergeCell ref="B8:AJ8"/>
    <mergeCell ref="B10:B13"/>
    <mergeCell ref="H10:H13"/>
    <mergeCell ref="I10:I13"/>
    <mergeCell ref="AI16:AI23"/>
    <mergeCell ref="AH16:AH23"/>
    <mergeCell ref="N10:N13"/>
    <mergeCell ref="AE10:AE13"/>
    <mergeCell ref="AF10:AF13"/>
    <mergeCell ref="N16:N23"/>
    <mergeCell ref="AE16:AE23"/>
    <mergeCell ref="AF16:AF23"/>
  </mergeCells>
  <printOptions/>
  <pageMargins left="0.94" right="0.7" top="1.43" bottom="0.75" header="0.3" footer="0.3"/>
  <pageSetup horizontalDpi="600" verticalDpi="600" orientation="landscape" paperSize="5" scale="55" r:id="rId3"/>
  <legacyDrawing r:id="rId2"/>
</worksheet>
</file>

<file path=xl/worksheets/sheet5.xml><?xml version="1.0" encoding="utf-8"?>
<worksheet xmlns="http://schemas.openxmlformats.org/spreadsheetml/2006/main" xmlns:r="http://schemas.openxmlformats.org/officeDocument/2006/relationships">
  <sheetPr>
    <tabColor theme="2" tint="-0.4999699890613556"/>
  </sheetPr>
  <dimension ref="B1:AK55"/>
  <sheetViews>
    <sheetView zoomScalePageLayoutView="0" workbookViewId="0" topLeftCell="A2">
      <pane xSplit="2" ySplit="9" topLeftCell="I17" activePane="bottomRight" state="frozen"/>
      <selection pane="topLeft" activeCell="A2" sqref="A2"/>
      <selection pane="topRight" activeCell="C2" sqref="C2"/>
      <selection pane="bottomLeft" activeCell="A11" sqref="A11"/>
      <selection pane="bottomRight" activeCell="AA17" sqref="AA17"/>
    </sheetView>
  </sheetViews>
  <sheetFormatPr defaultColWidth="11.421875" defaultRowHeight="15"/>
  <cols>
    <col min="1" max="1" width="4.57421875" style="942" customWidth="1"/>
    <col min="2" max="2" width="15.8515625" style="90" customWidth="1"/>
    <col min="3" max="3" width="14.140625" style="90" customWidth="1"/>
    <col min="4" max="4" width="30.421875" style="942" customWidth="1"/>
    <col min="5" max="5" width="10.00390625" style="942" customWidth="1"/>
    <col min="6" max="7" width="11.421875" style="942" customWidth="1"/>
    <col min="8" max="8" width="19.28125" style="943" customWidth="1"/>
    <col min="9" max="9" width="15.7109375" style="943" customWidth="1"/>
    <col min="10" max="10" width="4.8515625" style="943" customWidth="1"/>
    <col min="11" max="12" width="5.7109375" style="942" customWidth="1"/>
    <col min="13" max="13" width="6.57421875" style="942" customWidth="1"/>
    <col min="14" max="14" width="6.140625" style="942" customWidth="1"/>
    <col min="15" max="32" width="5.00390625" style="942" customWidth="1"/>
    <col min="33" max="33" width="5.140625" style="90" customWidth="1"/>
    <col min="34" max="34" width="5.421875" style="942" customWidth="1"/>
    <col min="35" max="35" width="4.8515625" style="942" customWidth="1"/>
    <col min="36" max="36" width="7.140625" style="942" customWidth="1"/>
    <col min="37" max="16384" width="11.421875" style="942" customWidth="1"/>
  </cols>
  <sheetData>
    <row r="1" spans="2:36" ht="12" thickBot="1">
      <c r="B1" s="2"/>
      <c r="C1" s="2"/>
      <c r="D1" s="2"/>
      <c r="E1" s="2"/>
      <c r="F1" s="2"/>
      <c r="G1" s="2"/>
      <c r="H1" s="930"/>
      <c r="I1" s="930"/>
      <c r="J1" s="930"/>
      <c r="K1" s="2"/>
      <c r="L1" s="2"/>
      <c r="M1" s="2"/>
      <c r="N1" s="2"/>
      <c r="O1" s="2"/>
      <c r="P1" s="2"/>
      <c r="Q1" s="2"/>
      <c r="R1" s="2"/>
      <c r="S1" s="2"/>
      <c r="T1" s="2"/>
      <c r="U1" s="2"/>
      <c r="V1" s="2"/>
      <c r="W1" s="2"/>
      <c r="X1" s="2"/>
      <c r="Y1" s="2"/>
      <c r="Z1" s="2"/>
      <c r="AA1" s="2"/>
      <c r="AB1" s="2"/>
      <c r="AC1" s="2"/>
      <c r="AD1" s="2"/>
      <c r="AE1" s="2"/>
      <c r="AF1" s="2"/>
      <c r="AG1" s="2"/>
      <c r="AH1" s="2"/>
      <c r="AI1" s="2"/>
      <c r="AJ1" s="2"/>
    </row>
    <row r="2" spans="2:36" ht="11.25">
      <c r="B2" s="1374" t="s">
        <v>667</v>
      </c>
      <c r="C2" s="1375"/>
      <c r="D2" s="1375"/>
      <c r="E2" s="1375"/>
      <c r="F2" s="1375"/>
      <c r="G2" s="1375"/>
      <c r="H2" s="1375"/>
      <c r="I2" s="1375"/>
      <c r="J2" s="1375"/>
      <c r="K2" s="1375"/>
      <c r="L2" s="1375"/>
      <c r="M2" s="1375"/>
      <c r="N2" s="1375"/>
      <c r="O2" s="1375"/>
      <c r="P2" s="1375"/>
      <c r="Q2" s="1375"/>
      <c r="R2" s="1375"/>
      <c r="S2" s="1375"/>
      <c r="T2" s="1375"/>
      <c r="U2" s="1375"/>
      <c r="V2" s="1375"/>
      <c r="W2" s="1375"/>
      <c r="X2" s="1375"/>
      <c r="Y2" s="1375"/>
      <c r="Z2" s="1375"/>
      <c r="AA2" s="1375"/>
      <c r="AB2" s="1375"/>
      <c r="AC2" s="1375"/>
      <c r="AD2" s="1375"/>
      <c r="AE2" s="1375"/>
      <c r="AF2" s="1375"/>
      <c r="AG2" s="1375"/>
      <c r="AH2" s="1375"/>
      <c r="AI2" s="1375"/>
      <c r="AJ2" s="1376"/>
    </row>
    <row r="3" spans="2:36" ht="12"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668</v>
      </c>
      <c r="C4" s="1381"/>
      <c r="D4" s="1381"/>
      <c r="E4" s="1381"/>
      <c r="F4" s="1381"/>
      <c r="G4" s="1381"/>
      <c r="H4" s="1382"/>
      <c r="I4" s="1385" t="s">
        <v>783</v>
      </c>
      <c r="J4" s="1386"/>
      <c r="K4" s="1386"/>
      <c r="L4" s="1386"/>
      <c r="M4" s="1386"/>
      <c r="N4" s="1386"/>
      <c r="O4" s="1386"/>
      <c r="P4" s="1386"/>
      <c r="Q4" s="1386"/>
      <c r="R4" s="1386"/>
      <c r="S4" s="1386"/>
      <c r="T4" s="1387"/>
      <c r="U4" s="1385" t="s">
        <v>672</v>
      </c>
      <c r="V4" s="1388"/>
      <c r="W4" s="1388"/>
      <c r="X4" s="1388"/>
      <c r="Y4" s="1388"/>
      <c r="Z4" s="1388"/>
      <c r="AA4" s="1388"/>
      <c r="AB4" s="1388"/>
      <c r="AC4" s="1388"/>
      <c r="AD4" s="1388"/>
      <c r="AE4" s="1388"/>
      <c r="AF4" s="1388"/>
      <c r="AG4" s="1388"/>
      <c r="AH4" s="1388"/>
      <c r="AI4" s="1388"/>
      <c r="AJ4" s="1389"/>
    </row>
    <row r="5" spans="2:36" ht="39" customHeight="1" thickBot="1">
      <c r="B5" s="1413" t="s">
        <v>781</v>
      </c>
      <c r="C5" s="1414"/>
      <c r="D5" s="1415"/>
      <c r="E5" s="5"/>
      <c r="F5" s="1416" t="s">
        <v>1190</v>
      </c>
      <c r="G5" s="1416"/>
      <c r="H5" s="1416"/>
      <c r="I5" s="1416"/>
      <c r="J5" s="1416"/>
      <c r="K5" s="1416"/>
      <c r="L5" s="1416"/>
      <c r="M5" s="1416"/>
      <c r="N5" s="1417"/>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24" customHeight="1">
      <c r="B6" s="1372" t="s">
        <v>466</v>
      </c>
      <c r="C6" s="1368" t="s">
        <v>450</v>
      </c>
      <c r="D6" s="1369"/>
      <c r="E6" s="1369"/>
      <c r="F6" s="1369"/>
      <c r="G6" s="1369"/>
      <c r="H6" s="1369"/>
      <c r="I6" s="1403" t="s">
        <v>451</v>
      </c>
      <c r="J6" s="1391" t="s">
        <v>467</v>
      </c>
      <c r="K6" s="1391" t="s">
        <v>452</v>
      </c>
      <c r="L6" s="1409" t="s">
        <v>1314</v>
      </c>
      <c r="M6" s="1393" t="s">
        <v>468</v>
      </c>
      <c r="N6" s="1405" t="s">
        <v>469</v>
      </c>
      <c r="O6" s="1390" t="s">
        <v>57</v>
      </c>
      <c r="P6" s="1367"/>
      <c r="Q6" s="1366" t="s">
        <v>58</v>
      </c>
      <c r="R6" s="1367"/>
      <c r="S6" s="1366" t="s">
        <v>59</v>
      </c>
      <c r="T6" s="1367"/>
      <c r="U6" s="1366" t="s">
        <v>455</v>
      </c>
      <c r="V6" s="1367"/>
      <c r="W6" s="1366" t="s">
        <v>454</v>
      </c>
      <c r="X6" s="1367"/>
      <c r="Y6" s="1366" t="s">
        <v>60</v>
      </c>
      <c r="Z6" s="1367"/>
      <c r="AA6" s="1366" t="s">
        <v>453</v>
      </c>
      <c r="AB6" s="1367"/>
      <c r="AC6" s="1366" t="s">
        <v>456</v>
      </c>
      <c r="AD6" s="1367"/>
      <c r="AE6" s="1366" t="s">
        <v>457</v>
      </c>
      <c r="AF6" s="1400"/>
      <c r="AG6" s="1411" t="s">
        <v>458</v>
      </c>
      <c r="AH6" s="1407" t="s">
        <v>459</v>
      </c>
      <c r="AI6" s="1424" t="s">
        <v>460</v>
      </c>
      <c r="AJ6" s="1383" t="s">
        <v>470</v>
      </c>
    </row>
    <row r="7" spans="2:36" ht="58.5" customHeight="1" thickBot="1">
      <c r="B7" s="1373"/>
      <c r="C7" s="1370"/>
      <c r="D7" s="1371"/>
      <c r="E7" s="1371"/>
      <c r="F7" s="1371"/>
      <c r="G7" s="1371"/>
      <c r="H7" s="1371"/>
      <c r="I7" s="1404"/>
      <c r="J7" s="1392" t="s">
        <v>467</v>
      </c>
      <c r="K7" s="1392"/>
      <c r="L7" s="1410"/>
      <c r="M7" s="1394"/>
      <c r="N7" s="1406"/>
      <c r="O7" s="929" t="s">
        <v>471</v>
      </c>
      <c r="P7" s="928" t="s">
        <v>472</v>
      </c>
      <c r="Q7" s="927" t="s">
        <v>471</v>
      </c>
      <c r="R7" s="928" t="s">
        <v>472</v>
      </c>
      <c r="S7" s="927" t="s">
        <v>471</v>
      </c>
      <c r="T7" s="928" t="s">
        <v>472</v>
      </c>
      <c r="U7" s="927" t="s">
        <v>471</v>
      </c>
      <c r="V7" s="928" t="s">
        <v>472</v>
      </c>
      <c r="W7" s="927" t="s">
        <v>471</v>
      </c>
      <c r="X7" s="928" t="s">
        <v>472</v>
      </c>
      <c r="Y7" s="927" t="s">
        <v>471</v>
      </c>
      <c r="Z7" s="928" t="s">
        <v>472</v>
      </c>
      <c r="AA7" s="927" t="s">
        <v>471</v>
      </c>
      <c r="AB7" s="928" t="s">
        <v>473</v>
      </c>
      <c r="AC7" s="927" t="s">
        <v>471</v>
      </c>
      <c r="AD7" s="928" t="s">
        <v>473</v>
      </c>
      <c r="AE7" s="927" t="s">
        <v>471</v>
      </c>
      <c r="AF7" s="926" t="s">
        <v>473</v>
      </c>
      <c r="AG7" s="1412"/>
      <c r="AH7" s="1408"/>
      <c r="AI7" s="1425"/>
      <c r="AJ7" s="1384"/>
    </row>
    <row r="8" spans="2:36" ht="68.25" customHeight="1" thickBot="1">
      <c r="B8" s="8" t="s">
        <v>671</v>
      </c>
      <c r="C8" s="1401" t="s">
        <v>84</v>
      </c>
      <c r="D8" s="1402"/>
      <c r="E8" s="1402"/>
      <c r="F8" s="1402"/>
      <c r="G8" s="1402"/>
      <c r="H8" s="1402"/>
      <c r="I8" s="100" t="s">
        <v>85</v>
      </c>
      <c r="J8" s="9"/>
      <c r="K8" s="857">
        <v>1</v>
      </c>
      <c r="L8" s="10">
        <v>100</v>
      </c>
      <c r="M8" s="11"/>
      <c r="N8" s="101"/>
      <c r="O8" s="12">
        <f aca="true" t="shared" si="0" ref="O8:AF8">O10+O15+O21+O25+O30+O35+O42+O47+O52</f>
        <v>14166.577</v>
      </c>
      <c r="P8" s="12">
        <f t="shared" si="0"/>
        <v>6387.157</v>
      </c>
      <c r="Q8" s="12">
        <f t="shared" si="0"/>
        <v>14660036.578</v>
      </c>
      <c r="R8" s="12">
        <f t="shared" si="0"/>
        <v>12929.735</v>
      </c>
      <c r="S8" s="12">
        <f t="shared" si="0"/>
        <v>10000</v>
      </c>
      <c r="T8" s="12">
        <f t="shared" si="0"/>
        <v>0</v>
      </c>
      <c r="U8" s="12">
        <f t="shared" si="0"/>
        <v>0</v>
      </c>
      <c r="V8" s="12">
        <f t="shared" si="0"/>
        <v>0</v>
      </c>
      <c r="W8" s="12">
        <f t="shared" si="0"/>
        <v>0</v>
      </c>
      <c r="X8" s="12">
        <f t="shared" si="0"/>
        <v>0</v>
      </c>
      <c r="Y8" s="12">
        <f t="shared" si="0"/>
        <v>0</v>
      </c>
      <c r="Z8" s="12">
        <f t="shared" si="0"/>
        <v>0</v>
      </c>
      <c r="AA8" s="12">
        <f t="shared" si="0"/>
        <v>0</v>
      </c>
      <c r="AB8" s="12">
        <f t="shared" si="0"/>
        <v>107000.268</v>
      </c>
      <c r="AC8" s="12">
        <f t="shared" si="0"/>
        <v>0</v>
      </c>
      <c r="AD8" s="12">
        <f t="shared" si="0"/>
        <v>0</v>
      </c>
      <c r="AE8" s="12">
        <f t="shared" si="0"/>
        <v>14587036.578</v>
      </c>
      <c r="AF8" s="12">
        <f t="shared" si="0"/>
        <v>119930.003</v>
      </c>
      <c r="AG8" s="15">
        <f>AG10+AG15+AG21</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47.25" customHeight="1" thickBot="1">
      <c r="B10" s="18" t="s">
        <v>461</v>
      </c>
      <c r="C10" s="19" t="s">
        <v>55</v>
      </c>
      <c r="D10" s="878" t="s">
        <v>462</v>
      </c>
      <c r="E10" s="878" t="s">
        <v>474</v>
      </c>
      <c r="F10" s="878" t="s">
        <v>475</v>
      </c>
      <c r="G10" s="878" t="s">
        <v>476</v>
      </c>
      <c r="H10" s="894" t="s">
        <v>463</v>
      </c>
      <c r="I10" s="104" t="s">
        <v>56</v>
      </c>
      <c r="J10" s="105"/>
      <c r="K10" s="105"/>
      <c r="L10" s="105"/>
      <c r="M10" s="105"/>
      <c r="N10" s="106"/>
      <c r="O10" s="22">
        <f aca="true" t="shared" si="1" ref="O10:AD10">SUM(O12:O13)</f>
        <v>0</v>
      </c>
      <c r="P10" s="23">
        <f t="shared" si="1"/>
        <v>0</v>
      </c>
      <c r="Q10" s="22">
        <f t="shared" si="1"/>
        <v>110612.843</v>
      </c>
      <c r="R10" s="23">
        <f t="shared" si="1"/>
        <v>0</v>
      </c>
      <c r="S10" s="22">
        <f t="shared" si="1"/>
        <v>0</v>
      </c>
      <c r="T10" s="23">
        <f t="shared" si="1"/>
        <v>0</v>
      </c>
      <c r="U10" s="22">
        <f t="shared" si="1"/>
        <v>0</v>
      </c>
      <c r="V10" s="23">
        <f t="shared" si="1"/>
        <v>0</v>
      </c>
      <c r="W10" s="22">
        <f t="shared" si="1"/>
        <v>0</v>
      </c>
      <c r="X10" s="23">
        <f t="shared" si="1"/>
        <v>0</v>
      </c>
      <c r="Y10" s="22">
        <f t="shared" si="1"/>
        <v>0</v>
      </c>
      <c r="Z10" s="23">
        <f t="shared" si="1"/>
        <v>0</v>
      </c>
      <c r="AA10" s="22">
        <f t="shared" si="1"/>
        <v>0</v>
      </c>
      <c r="AB10" s="23">
        <f t="shared" si="1"/>
        <v>107000.268</v>
      </c>
      <c r="AC10" s="22">
        <f t="shared" si="1"/>
        <v>0</v>
      </c>
      <c r="AD10" s="23">
        <f t="shared" si="1"/>
        <v>0</v>
      </c>
      <c r="AE10" s="25">
        <f>O10+Q10</f>
        <v>110612.843</v>
      </c>
      <c r="AF10" s="23">
        <f>+AB10+T10+R10+P10</f>
        <v>107000.268</v>
      </c>
      <c r="AG10" s="26">
        <f>SUM(AG12:AG13)</f>
        <v>0</v>
      </c>
      <c r="AH10" s="909"/>
      <c r="AI10" s="909"/>
      <c r="AJ10" s="28"/>
    </row>
    <row r="11" spans="2:36" ht="22.5" customHeight="1">
      <c r="B11" s="1323" t="s">
        <v>171</v>
      </c>
      <c r="C11" s="1331" t="s">
        <v>785</v>
      </c>
      <c r="D11" s="908" t="s">
        <v>904</v>
      </c>
      <c r="E11" s="908" t="s">
        <v>1181</v>
      </c>
      <c r="F11" s="895"/>
      <c r="G11" s="895"/>
      <c r="H11" s="1327" t="s">
        <v>1188</v>
      </c>
      <c r="I11" s="1481" t="s">
        <v>1189</v>
      </c>
      <c r="J11" s="1020"/>
      <c r="K11" s="1484">
        <v>100</v>
      </c>
      <c r="L11" s="1484">
        <v>100</v>
      </c>
      <c r="M11" s="1484"/>
      <c r="N11" s="1485"/>
      <c r="O11" s="870"/>
      <c r="P11" s="869"/>
      <c r="Q11" s="888"/>
      <c r="R11" s="869"/>
      <c r="S11" s="888"/>
      <c r="T11" s="869"/>
      <c r="U11" s="888"/>
      <c r="V11" s="869"/>
      <c r="W11" s="888"/>
      <c r="X11" s="869"/>
      <c r="Y11" s="888"/>
      <c r="Z11" s="869"/>
      <c r="AA11" s="888"/>
      <c r="AB11" s="869"/>
      <c r="AC11" s="888"/>
      <c r="AD11" s="869"/>
      <c r="AE11" s="889"/>
      <c r="AF11" s="869"/>
      <c r="AG11" s="887"/>
      <c r="AH11" s="1016"/>
      <c r="AI11" s="1016"/>
      <c r="AJ11" s="890"/>
    </row>
    <row r="12" spans="2:36" ht="22.5" customHeight="1">
      <c r="B12" s="1337"/>
      <c r="C12" s="1349"/>
      <c r="D12" s="913" t="s">
        <v>786</v>
      </c>
      <c r="E12" s="913" t="s">
        <v>1182</v>
      </c>
      <c r="F12" s="45"/>
      <c r="G12" s="31"/>
      <c r="H12" s="1350"/>
      <c r="I12" s="1482"/>
      <c r="J12" s="1350"/>
      <c r="K12" s="1432"/>
      <c r="L12" s="1432"/>
      <c r="M12" s="1432"/>
      <c r="N12" s="1486"/>
      <c r="O12" s="33"/>
      <c r="P12" s="34"/>
      <c r="Q12" s="46"/>
      <c r="R12" s="37"/>
      <c r="S12" s="37"/>
      <c r="T12" s="37"/>
      <c r="U12" s="37"/>
      <c r="V12" s="37"/>
      <c r="W12" s="37"/>
      <c r="X12" s="37"/>
      <c r="Y12" s="37"/>
      <c r="Z12" s="37"/>
      <c r="AA12" s="37">
        <v>0</v>
      </c>
      <c r="AB12" s="37">
        <v>107000.268</v>
      </c>
      <c r="AC12" s="37"/>
      <c r="AD12" s="37"/>
      <c r="AE12" s="1314"/>
      <c r="AF12" s="1314"/>
      <c r="AG12" s="47"/>
      <c r="AH12" s="1316"/>
      <c r="AI12" s="1316"/>
      <c r="AJ12" s="1318"/>
    </row>
    <row r="13" spans="2:36" ht="45" customHeight="1" thickBot="1">
      <c r="B13" s="1324"/>
      <c r="C13" s="1332"/>
      <c r="D13" s="911" t="s">
        <v>787</v>
      </c>
      <c r="E13" s="911" t="s">
        <v>1196</v>
      </c>
      <c r="F13" s="49"/>
      <c r="G13" s="50"/>
      <c r="H13" s="1328"/>
      <c r="I13" s="1483"/>
      <c r="J13" s="1328"/>
      <c r="K13" s="1433"/>
      <c r="L13" s="1433"/>
      <c r="M13" s="1433"/>
      <c r="N13" s="1487"/>
      <c r="O13" s="1018"/>
      <c r="P13" s="1019"/>
      <c r="Q13" s="55">
        <v>110612.843</v>
      </c>
      <c r="R13" s="55"/>
      <c r="S13" s="55"/>
      <c r="T13" s="55"/>
      <c r="U13" s="56"/>
      <c r="V13" s="56"/>
      <c r="W13" s="56"/>
      <c r="X13" s="56"/>
      <c r="Y13" s="56"/>
      <c r="Z13" s="56"/>
      <c r="AA13" s="56"/>
      <c r="AB13" s="56"/>
      <c r="AC13" s="56"/>
      <c r="AD13" s="56"/>
      <c r="AE13" s="1315"/>
      <c r="AF13" s="1315"/>
      <c r="AG13" s="58"/>
      <c r="AH13" s="1317"/>
      <c r="AI13" s="1317"/>
      <c r="AJ13" s="1319"/>
    </row>
    <row r="14" spans="2:36" ht="4.5" customHeight="1" thickBot="1">
      <c r="B14" s="1320"/>
      <c r="C14" s="1321"/>
      <c r="D14" s="1321"/>
      <c r="E14" s="1321"/>
      <c r="F14" s="1321"/>
      <c r="G14" s="1321"/>
      <c r="H14" s="1321"/>
      <c r="I14" s="1321"/>
      <c r="J14" s="1321"/>
      <c r="K14" s="1321"/>
      <c r="L14" s="1321"/>
      <c r="M14" s="1321"/>
      <c r="N14" s="1321"/>
      <c r="O14" s="1321"/>
      <c r="P14" s="1321"/>
      <c r="Q14" s="1321"/>
      <c r="R14" s="1321"/>
      <c r="S14" s="1321"/>
      <c r="T14" s="1321"/>
      <c r="U14" s="1321"/>
      <c r="V14" s="1321"/>
      <c r="W14" s="1321"/>
      <c r="X14" s="1321"/>
      <c r="Y14" s="1321"/>
      <c r="Z14" s="1321"/>
      <c r="AA14" s="1321"/>
      <c r="AB14" s="1321"/>
      <c r="AC14" s="1321"/>
      <c r="AD14" s="1321"/>
      <c r="AE14" s="1321"/>
      <c r="AF14" s="1321"/>
      <c r="AG14" s="1321"/>
      <c r="AH14" s="1321"/>
      <c r="AI14" s="1321"/>
      <c r="AJ14" s="1322"/>
    </row>
    <row r="15" spans="2:36" ht="36" customHeight="1" thickBot="1">
      <c r="B15" s="18" t="s">
        <v>461</v>
      </c>
      <c r="C15" s="19" t="s">
        <v>55</v>
      </c>
      <c r="D15" s="19" t="s">
        <v>462</v>
      </c>
      <c r="E15" s="19" t="s">
        <v>54</v>
      </c>
      <c r="F15" s="19" t="s">
        <v>475</v>
      </c>
      <c r="G15" s="19" t="s">
        <v>476</v>
      </c>
      <c r="H15" s="102" t="s">
        <v>464</v>
      </c>
      <c r="I15" s="104" t="s">
        <v>56</v>
      </c>
      <c r="J15" s="21"/>
      <c r="K15" s="59"/>
      <c r="L15" s="59"/>
      <c r="M15" s="60"/>
      <c r="N15" s="61"/>
      <c r="O15" s="22">
        <f>SUM(O16:O19)</f>
        <v>0</v>
      </c>
      <c r="P15" s="23">
        <f>SUM(P16:P19)</f>
        <v>0</v>
      </c>
      <c r="Q15" s="24">
        <f>SUM(Q16:Q19)</f>
        <v>14473423.735</v>
      </c>
      <c r="R15" s="23">
        <f>SUM(R16:R19)</f>
        <v>12929.735</v>
      </c>
      <c r="S15" s="22">
        <f aca="true" t="shared" si="2" ref="S15:AD15">SUM(S17:S18)</f>
        <v>0</v>
      </c>
      <c r="T15" s="23">
        <f t="shared" si="2"/>
        <v>0</v>
      </c>
      <c r="U15" s="22">
        <f t="shared" si="2"/>
        <v>0</v>
      </c>
      <c r="V15" s="23">
        <f t="shared" si="2"/>
        <v>0</v>
      </c>
      <c r="W15" s="22">
        <f t="shared" si="2"/>
        <v>0</v>
      </c>
      <c r="X15" s="23">
        <f t="shared" si="2"/>
        <v>0</v>
      </c>
      <c r="Y15" s="22">
        <f t="shared" si="2"/>
        <v>0</v>
      </c>
      <c r="Z15" s="23">
        <f t="shared" si="2"/>
        <v>0</v>
      </c>
      <c r="AA15" s="22">
        <f t="shared" si="2"/>
        <v>0</v>
      </c>
      <c r="AB15" s="23">
        <f t="shared" si="2"/>
        <v>0</v>
      </c>
      <c r="AC15" s="22">
        <f t="shared" si="2"/>
        <v>0</v>
      </c>
      <c r="AD15" s="23">
        <f t="shared" si="2"/>
        <v>0</v>
      </c>
      <c r="AE15" s="25">
        <f>O15+Q15</f>
        <v>14473423.735</v>
      </c>
      <c r="AF15" s="23">
        <f>+AB15+T15+R15+P15</f>
        <v>12929.735</v>
      </c>
      <c r="AG15" s="26">
        <f>SUM(AG16:AG19)</f>
        <v>0</v>
      </c>
      <c r="AH15" s="909"/>
      <c r="AI15" s="909"/>
      <c r="AJ15" s="28"/>
    </row>
    <row r="16" spans="2:36" ht="33.75">
      <c r="B16" s="1361" t="s">
        <v>172</v>
      </c>
      <c r="C16" s="1331" t="s">
        <v>788</v>
      </c>
      <c r="D16" s="913" t="s">
        <v>1179</v>
      </c>
      <c r="E16" s="913" t="s">
        <v>1197</v>
      </c>
      <c r="F16" s="63"/>
      <c r="G16" s="31"/>
      <c r="H16" s="1363" t="s">
        <v>1194</v>
      </c>
      <c r="I16" s="1359" t="s">
        <v>1195</v>
      </c>
      <c r="J16" s="1448"/>
      <c r="K16" s="1453">
        <v>100</v>
      </c>
      <c r="L16" s="1444">
        <v>100</v>
      </c>
      <c r="M16" s="1344"/>
      <c r="N16" s="1354"/>
      <c r="O16" s="65"/>
      <c r="P16" s="38"/>
      <c r="Q16" s="38">
        <v>22929.735</v>
      </c>
      <c r="R16" s="38">
        <v>12929.735</v>
      </c>
      <c r="S16" s="38"/>
      <c r="T16" s="38"/>
      <c r="U16" s="38"/>
      <c r="V16" s="38"/>
      <c r="W16" s="38"/>
      <c r="X16" s="38"/>
      <c r="Y16" s="38"/>
      <c r="Z16" s="38"/>
      <c r="AA16" s="38"/>
      <c r="AB16" s="38"/>
      <c r="AC16" s="38"/>
      <c r="AD16" s="38"/>
      <c r="AE16" s="1314"/>
      <c r="AF16" s="1314"/>
      <c r="AG16" s="66"/>
      <c r="AH16" s="1316"/>
      <c r="AI16" s="1344"/>
      <c r="AJ16" s="1335"/>
    </row>
    <row r="17" spans="2:36" ht="45.75">
      <c r="B17" s="1361"/>
      <c r="C17" s="1349"/>
      <c r="D17" s="913" t="s">
        <v>1180</v>
      </c>
      <c r="E17" s="913" t="s">
        <v>1198</v>
      </c>
      <c r="F17" s="63"/>
      <c r="G17" s="31"/>
      <c r="H17" s="1363"/>
      <c r="I17" s="1359"/>
      <c r="J17" s="1350"/>
      <c r="K17" s="1342"/>
      <c r="L17" s="1352"/>
      <c r="M17" s="1344"/>
      <c r="N17" s="1354"/>
      <c r="O17" s="65"/>
      <c r="P17" s="38"/>
      <c r="Q17" s="38">
        <v>14450494</v>
      </c>
      <c r="R17" s="38"/>
      <c r="S17" s="38"/>
      <c r="T17" s="38"/>
      <c r="U17" s="38"/>
      <c r="V17" s="38"/>
      <c r="W17" s="38"/>
      <c r="X17" s="38"/>
      <c r="Y17" s="38"/>
      <c r="Z17" s="38"/>
      <c r="AA17" s="38"/>
      <c r="AB17" s="38"/>
      <c r="AC17" s="38"/>
      <c r="AD17" s="38"/>
      <c r="AE17" s="1314"/>
      <c r="AF17" s="1314"/>
      <c r="AG17" s="66"/>
      <c r="AH17" s="1316"/>
      <c r="AI17" s="1344"/>
      <c r="AJ17" s="1335"/>
    </row>
    <row r="18" spans="2:36" ht="22.5">
      <c r="B18" s="1361"/>
      <c r="C18" s="1349"/>
      <c r="D18" s="913" t="s">
        <v>1199</v>
      </c>
      <c r="E18" s="913" t="s">
        <v>1200</v>
      </c>
      <c r="F18" s="67"/>
      <c r="G18" s="31"/>
      <c r="H18" s="1363"/>
      <c r="I18" s="1359"/>
      <c r="J18" s="1350"/>
      <c r="K18" s="1342"/>
      <c r="L18" s="1352"/>
      <c r="M18" s="1344"/>
      <c r="N18" s="1354"/>
      <c r="O18" s="65"/>
      <c r="P18" s="38"/>
      <c r="Q18" s="38"/>
      <c r="R18" s="38"/>
      <c r="S18" s="38"/>
      <c r="T18" s="38"/>
      <c r="U18" s="38"/>
      <c r="V18" s="38"/>
      <c r="W18" s="38"/>
      <c r="X18" s="38"/>
      <c r="Y18" s="38"/>
      <c r="Z18" s="38"/>
      <c r="AA18" s="38"/>
      <c r="AB18" s="38"/>
      <c r="AC18" s="38"/>
      <c r="AD18" s="38"/>
      <c r="AE18" s="1314"/>
      <c r="AF18" s="1314"/>
      <c r="AG18" s="68"/>
      <c r="AH18" s="1316"/>
      <c r="AI18" s="1344"/>
      <c r="AJ18" s="1335"/>
    </row>
    <row r="19" spans="2:37" ht="12" thickBot="1">
      <c r="B19" s="1362"/>
      <c r="C19" s="1332"/>
      <c r="D19" s="911"/>
      <c r="E19" s="911"/>
      <c r="F19" s="70"/>
      <c r="G19" s="50"/>
      <c r="H19" s="1364"/>
      <c r="I19" s="1360"/>
      <c r="J19" s="1328"/>
      <c r="K19" s="1343"/>
      <c r="L19" s="1353"/>
      <c r="M19" s="1345"/>
      <c r="N19" s="1355"/>
      <c r="O19" s="72"/>
      <c r="P19" s="57"/>
      <c r="Q19" s="57"/>
      <c r="R19" s="57"/>
      <c r="S19" s="57"/>
      <c r="T19" s="57"/>
      <c r="U19" s="57"/>
      <c r="V19" s="57"/>
      <c r="W19" s="57"/>
      <c r="X19" s="57"/>
      <c r="Y19" s="57"/>
      <c r="Z19" s="57"/>
      <c r="AA19" s="57"/>
      <c r="AB19" s="57"/>
      <c r="AC19" s="57"/>
      <c r="AD19" s="57"/>
      <c r="AE19" s="1315"/>
      <c r="AF19" s="1315"/>
      <c r="AG19" s="73"/>
      <c r="AH19" s="1317"/>
      <c r="AI19" s="1345"/>
      <c r="AJ19" s="1336"/>
      <c r="AK19" s="946"/>
    </row>
    <row r="20" spans="2:37" ht="4.5" customHeight="1" thickBot="1">
      <c r="B20" s="1320"/>
      <c r="C20" s="1321"/>
      <c r="D20" s="1321"/>
      <c r="E20" s="1321"/>
      <c r="F20" s="1321"/>
      <c r="G20" s="1321"/>
      <c r="H20" s="1321"/>
      <c r="I20" s="1321"/>
      <c r="J20" s="1321"/>
      <c r="K20" s="1321"/>
      <c r="L20" s="1321"/>
      <c r="M20" s="1321"/>
      <c r="N20" s="1321"/>
      <c r="O20" s="1321"/>
      <c r="P20" s="1321"/>
      <c r="Q20" s="1321"/>
      <c r="R20" s="1321"/>
      <c r="S20" s="1321"/>
      <c r="T20" s="1321"/>
      <c r="U20" s="1321"/>
      <c r="V20" s="1321"/>
      <c r="W20" s="1321"/>
      <c r="X20" s="1321"/>
      <c r="Y20" s="1321"/>
      <c r="Z20" s="1321"/>
      <c r="AA20" s="1321"/>
      <c r="AB20" s="1321"/>
      <c r="AC20" s="1321"/>
      <c r="AD20" s="1321"/>
      <c r="AE20" s="1321"/>
      <c r="AF20" s="1321"/>
      <c r="AG20" s="1321"/>
      <c r="AH20" s="1321"/>
      <c r="AI20" s="1321"/>
      <c r="AJ20" s="1322"/>
      <c r="AK20" s="946"/>
    </row>
    <row r="21" spans="2:37" ht="47.25" customHeight="1" thickBot="1">
      <c r="B21" s="18" t="s">
        <v>461</v>
      </c>
      <c r="C21" s="19" t="s">
        <v>55</v>
      </c>
      <c r="D21" s="19" t="s">
        <v>462</v>
      </c>
      <c r="E21" s="19" t="s">
        <v>54</v>
      </c>
      <c r="F21" s="19" t="s">
        <v>475</v>
      </c>
      <c r="G21" s="19" t="s">
        <v>476</v>
      </c>
      <c r="H21" s="102" t="s">
        <v>465</v>
      </c>
      <c r="I21" s="104" t="s">
        <v>56</v>
      </c>
      <c r="J21" s="21"/>
      <c r="K21" s="75"/>
      <c r="L21" s="59"/>
      <c r="M21" s="60"/>
      <c r="N21" s="61"/>
      <c r="O21" s="22">
        <f aca="true" t="shared" si="3" ref="O21:AD21">SUM(O22:O23)</f>
        <v>0</v>
      </c>
      <c r="P21" s="23">
        <f t="shared" si="3"/>
        <v>0</v>
      </c>
      <c r="Q21" s="24">
        <f t="shared" si="3"/>
        <v>2000</v>
      </c>
      <c r="R21" s="23">
        <f t="shared" si="3"/>
        <v>0</v>
      </c>
      <c r="S21" s="24">
        <f t="shared" si="3"/>
        <v>0</v>
      </c>
      <c r="T21" s="23">
        <f t="shared" si="3"/>
        <v>0</v>
      </c>
      <c r="U21" s="24">
        <f t="shared" si="3"/>
        <v>0</v>
      </c>
      <c r="V21" s="23">
        <f t="shared" si="3"/>
        <v>0</v>
      </c>
      <c r="W21" s="24">
        <f t="shared" si="3"/>
        <v>0</v>
      </c>
      <c r="X21" s="23">
        <f t="shared" si="3"/>
        <v>0</v>
      </c>
      <c r="Y21" s="24">
        <f t="shared" si="3"/>
        <v>0</v>
      </c>
      <c r="Z21" s="23">
        <f t="shared" si="3"/>
        <v>0</v>
      </c>
      <c r="AA21" s="24">
        <f t="shared" si="3"/>
        <v>0</v>
      </c>
      <c r="AB21" s="23">
        <f t="shared" si="3"/>
        <v>0</v>
      </c>
      <c r="AC21" s="24">
        <f t="shared" si="3"/>
        <v>0</v>
      </c>
      <c r="AD21" s="23">
        <f t="shared" si="3"/>
        <v>0</v>
      </c>
      <c r="AE21" s="76">
        <f>AE22</f>
        <v>0</v>
      </c>
      <c r="AF21" s="23">
        <f>AF22</f>
        <v>0</v>
      </c>
      <c r="AG21" s="26">
        <f>SUM(AG22:AG23)</f>
        <v>0</v>
      </c>
      <c r="AH21" s="909"/>
      <c r="AI21" s="909"/>
      <c r="AJ21" s="28"/>
      <c r="AK21" s="946"/>
    </row>
    <row r="22" spans="2:37" ht="21" customHeight="1">
      <c r="B22" s="1323" t="s">
        <v>905</v>
      </c>
      <c r="C22" s="1331" t="s">
        <v>789</v>
      </c>
      <c r="D22" s="908" t="s">
        <v>1203</v>
      </c>
      <c r="E22" s="908" t="s">
        <v>1205</v>
      </c>
      <c r="F22" s="77"/>
      <c r="G22" s="78"/>
      <c r="H22" s="1325" t="s">
        <v>1201</v>
      </c>
      <c r="I22" s="1339" t="s">
        <v>1202</v>
      </c>
      <c r="J22" s="1327"/>
      <c r="K22" s="1346">
        <v>12</v>
      </c>
      <c r="L22" s="1346"/>
      <c r="M22" s="1346"/>
      <c r="N22" s="1356"/>
      <c r="O22" s="81"/>
      <c r="P22" s="82"/>
      <c r="Q22" s="83">
        <v>2000</v>
      </c>
      <c r="R22" s="82"/>
      <c r="S22" s="82"/>
      <c r="T22" s="82"/>
      <c r="U22" s="82"/>
      <c r="V22" s="82"/>
      <c r="W22" s="82"/>
      <c r="X22" s="82"/>
      <c r="Y22" s="82"/>
      <c r="Z22" s="82"/>
      <c r="AA22" s="82"/>
      <c r="AB22" s="82"/>
      <c r="AC22" s="38"/>
      <c r="AD22" s="38"/>
      <c r="AE22" s="1314"/>
      <c r="AF22" s="1314"/>
      <c r="AG22" s="66"/>
      <c r="AH22" s="1344"/>
      <c r="AI22" s="1344"/>
      <c r="AJ22" s="1335"/>
      <c r="AK22" s="946"/>
    </row>
    <row r="23" spans="2:36" ht="21" customHeight="1" thickBot="1">
      <c r="B23" s="1324"/>
      <c r="C23" s="1332"/>
      <c r="D23" s="905" t="s">
        <v>1204</v>
      </c>
      <c r="E23" s="901" t="s">
        <v>1206</v>
      </c>
      <c r="F23" s="88"/>
      <c r="G23" s="50"/>
      <c r="H23" s="1326"/>
      <c r="I23" s="1341"/>
      <c r="J23" s="1328"/>
      <c r="K23" s="1348"/>
      <c r="L23" s="1353"/>
      <c r="M23" s="1348"/>
      <c r="N23" s="1358"/>
      <c r="O23" s="72"/>
      <c r="P23" s="57"/>
      <c r="Q23" s="54"/>
      <c r="R23" s="57"/>
      <c r="S23" s="57"/>
      <c r="T23" s="57"/>
      <c r="U23" s="57"/>
      <c r="V23" s="57"/>
      <c r="W23" s="57"/>
      <c r="X23" s="57"/>
      <c r="Y23" s="57"/>
      <c r="Z23" s="57"/>
      <c r="AA23" s="57"/>
      <c r="AB23" s="57"/>
      <c r="AC23" s="57"/>
      <c r="AD23" s="57"/>
      <c r="AE23" s="1343"/>
      <c r="AF23" s="1343"/>
      <c r="AG23" s="89"/>
      <c r="AH23" s="1345"/>
      <c r="AI23" s="1345"/>
      <c r="AJ23" s="1336"/>
    </row>
    <row r="24" ht="12" thickBot="1">
      <c r="C24" s="859"/>
    </row>
    <row r="25" spans="2:36" ht="38.25" customHeight="1" thickBot="1">
      <c r="B25" s="877" t="s">
        <v>461</v>
      </c>
      <c r="C25" s="878" t="s">
        <v>55</v>
      </c>
      <c r="D25" s="878" t="s">
        <v>462</v>
      </c>
      <c r="E25" s="878" t="s">
        <v>474</v>
      </c>
      <c r="F25" s="878" t="s">
        <v>475</v>
      </c>
      <c r="G25" s="878" t="s">
        <v>476</v>
      </c>
      <c r="H25" s="894" t="s">
        <v>834</v>
      </c>
      <c r="I25" s="104" t="s">
        <v>56</v>
      </c>
      <c r="J25" s="105"/>
      <c r="K25" s="105"/>
      <c r="L25" s="105"/>
      <c r="M25" s="105"/>
      <c r="N25" s="106"/>
      <c r="O25" s="1024">
        <f>SUM(O26:O28)</f>
        <v>0</v>
      </c>
      <c r="P25" s="1025">
        <f>SUM(P26:P28)</f>
        <v>0</v>
      </c>
      <c r="Q25" s="1026">
        <f>SUM(Q26:Q28)</f>
        <v>3000</v>
      </c>
      <c r="R25" s="1025">
        <f>SUM(R26:R28)</f>
        <v>0</v>
      </c>
      <c r="S25" s="1026">
        <f aca="true" t="shared" si="4" ref="S25:AD25">SUM(S26:S28)</f>
        <v>0</v>
      </c>
      <c r="T25" s="1025">
        <f t="shared" si="4"/>
        <v>0</v>
      </c>
      <c r="U25" s="1026">
        <f t="shared" si="4"/>
        <v>0</v>
      </c>
      <c r="V25" s="1025">
        <f t="shared" si="4"/>
        <v>0</v>
      </c>
      <c r="W25" s="1026">
        <f t="shared" si="4"/>
        <v>0</v>
      </c>
      <c r="X25" s="1025">
        <f t="shared" si="4"/>
        <v>0</v>
      </c>
      <c r="Y25" s="1026">
        <f t="shared" si="4"/>
        <v>0</v>
      </c>
      <c r="Z25" s="1025">
        <f t="shared" si="4"/>
        <v>0</v>
      </c>
      <c r="AA25" s="1026">
        <f t="shared" si="4"/>
        <v>0</v>
      </c>
      <c r="AB25" s="1025">
        <f t="shared" si="4"/>
        <v>0</v>
      </c>
      <c r="AC25" s="1026">
        <f t="shared" si="4"/>
        <v>0</v>
      </c>
      <c r="AD25" s="1025">
        <f t="shared" si="4"/>
        <v>0</v>
      </c>
      <c r="AE25" s="1034">
        <f>O25+Q25</f>
        <v>3000</v>
      </c>
      <c r="AF25" s="1025">
        <f>AF26</f>
        <v>0</v>
      </c>
      <c r="AG25" s="1027">
        <f>SUM(AG26:AG28)</f>
        <v>0</v>
      </c>
      <c r="AH25" s="1028"/>
      <c r="AI25" s="1028"/>
      <c r="AJ25" s="1029"/>
    </row>
    <row r="26" spans="2:36" ht="24.75" customHeight="1">
      <c r="B26" s="1337" t="s">
        <v>177</v>
      </c>
      <c r="C26" s="1349" t="s">
        <v>790</v>
      </c>
      <c r="D26" s="905" t="s">
        <v>1208</v>
      </c>
      <c r="E26" s="905" t="s">
        <v>1212</v>
      </c>
      <c r="F26" s="985"/>
      <c r="G26" s="873"/>
      <c r="H26" s="1338" t="s">
        <v>1207</v>
      </c>
      <c r="I26" s="1350" t="s">
        <v>1209</v>
      </c>
      <c r="J26" s="1350"/>
      <c r="K26" s="1365">
        <v>3</v>
      </c>
      <c r="L26" s="1351"/>
      <c r="M26" s="1351"/>
      <c r="N26" s="1398"/>
      <c r="O26" s="1030"/>
      <c r="P26" s="1031"/>
      <c r="Q26" s="1032">
        <v>3000</v>
      </c>
      <c r="R26" s="984"/>
      <c r="S26" s="984"/>
      <c r="T26" s="984"/>
      <c r="U26" s="984"/>
      <c r="V26" s="984"/>
      <c r="W26" s="984"/>
      <c r="X26" s="984"/>
      <c r="Y26" s="984"/>
      <c r="Z26" s="984"/>
      <c r="AA26" s="984"/>
      <c r="AB26" s="984"/>
      <c r="AC26" s="984"/>
      <c r="AD26" s="984"/>
      <c r="AE26" s="1474"/>
      <c r="AF26" s="1474"/>
      <c r="AG26" s="1033"/>
      <c r="AH26" s="1475"/>
      <c r="AI26" s="1475"/>
      <c r="AJ26" s="1476"/>
    </row>
    <row r="27" spans="2:36" ht="24.75" customHeight="1">
      <c r="B27" s="1337"/>
      <c r="C27" s="1349"/>
      <c r="D27" s="905" t="s">
        <v>1210</v>
      </c>
      <c r="E27" s="905" t="s">
        <v>1213</v>
      </c>
      <c r="F27" s="45"/>
      <c r="G27" s="31"/>
      <c r="H27" s="1338"/>
      <c r="I27" s="1350"/>
      <c r="J27" s="1350"/>
      <c r="K27" s="1365"/>
      <c r="L27" s="1351"/>
      <c r="M27" s="1351"/>
      <c r="N27" s="1398"/>
      <c r="O27" s="33"/>
      <c r="P27" s="34"/>
      <c r="Q27" s="46"/>
      <c r="R27" s="37"/>
      <c r="S27" s="37"/>
      <c r="T27" s="37"/>
      <c r="U27" s="37"/>
      <c r="V27" s="37"/>
      <c r="W27" s="37"/>
      <c r="X27" s="37"/>
      <c r="Y27" s="37"/>
      <c r="Z27" s="37"/>
      <c r="AA27" s="37"/>
      <c r="AB27" s="37"/>
      <c r="AC27" s="37"/>
      <c r="AD27" s="37"/>
      <c r="AE27" s="1314"/>
      <c r="AF27" s="1314"/>
      <c r="AG27" s="47"/>
      <c r="AH27" s="1316"/>
      <c r="AI27" s="1316"/>
      <c r="AJ27" s="1318"/>
    </row>
    <row r="28" spans="2:36" ht="24.75" customHeight="1" thickBot="1">
      <c r="B28" s="1324"/>
      <c r="C28" s="1332"/>
      <c r="D28" s="901" t="s">
        <v>1211</v>
      </c>
      <c r="E28" s="901" t="s">
        <v>1214</v>
      </c>
      <c r="F28" s="49"/>
      <c r="G28" s="50"/>
      <c r="H28" s="1326"/>
      <c r="I28" s="1328"/>
      <c r="J28" s="1328"/>
      <c r="K28" s="1330"/>
      <c r="L28" s="1313"/>
      <c r="M28" s="1313"/>
      <c r="N28" s="1334"/>
      <c r="O28" s="53"/>
      <c r="P28" s="54"/>
      <c r="Q28" s="55"/>
      <c r="R28" s="56"/>
      <c r="S28" s="56"/>
      <c r="T28" s="56"/>
      <c r="U28" s="56"/>
      <c r="V28" s="56"/>
      <c r="W28" s="56"/>
      <c r="X28" s="56"/>
      <c r="Y28" s="56"/>
      <c r="Z28" s="56"/>
      <c r="AA28" s="56"/>
      <c r="AB28" s="56"/>
      <c r="AC28" s="56"/>
      <c r="AD28" s="56"/>
      <c r="AE28" s="1315"/>
      <c r="AF28" s="1315"/>
      <c r="AG28" s="58"/>
      <c r="AH28" s="1317"/>
      <c r="AI28" s="1317"/>
      <c r="AJ28" s="1319"/>
    </row>
    <row r="29" spans="2:36" ht="4.5" customHeight="1" thickBot="1">
      <c r="B29" s="1320"/>
      <c r="C29" s="1321"/>
      <c r="D29" s="1321"/>
      <c r="E29" s="1321"/>
      <c r="F29" s="1321"/>
      <c r="G29" s="1321"/>
      <c r="H29" s="1321"/>
      <c r="I29" s="1321"/>
      <c r="J29" s="1321"/>
      <c r="K29" s="1321"/>
      <c r="L29" s="1321"/>
      <c r="M29" s="1321"/>
      <c r="N29" s="1321"/>
      <c r="O29" s="1321"/>
      <c r="P29" s="1321"/>
      <c r="Q29" s="1321"/>
      <c r="R29" s="1321"/>
      <c r="S29" s="1321"/>
      <c r="T29" s="1321"/>
      <c r="U29" s="1321"/>
      <c r="V29" s="1321"/>
      <c r="W29" s="1321"/>
      <c r="X29" s="1321"/>
      <c r="Y29" s="1321"/>
      <c r="Z29" s="1321"/>
      <c r="AA29" s="1321"/>
      <c r="AB29" s="1321"/>
      <c r="AC29" s="1321"/>
      <c r="AD29" s="1321"/>
      <c r="AE29" s="1321"/>
      <c r="AF29" s="1321"/>
      <c r="AG29" s="1321"/>
      <c r="AH29" s="1321"/>
      <c r="AI29" s="1321"/>
      <c r="AJ29" s="1322"/>
    </row>
    <row r="30" spans="2:36" ht="36" customHeight="1" thickBot="1">
      <c r="B30" s="877" t="s">
        <v>461</v>
      </c>
      <c r="C30" s="878" t="s">
        <v>55</v>
      </c>
      <c r="D30" s="878" t="s">
        <v>462</v>
      </c>
      <c r="E30" s="878" t="s">
        <v>54</v>
      </c>
      <c r="F30" s="878" t="s">
        <v>475</v>
      </c>
      <c r="G30" s="878" t="s">
        <v>476</v>
      </c>
      <c r="H30" s="894" t="s">
        <v>835</v>
      </c>
      <c r="I30" s="104" t="s">
        <v>56</v>
      </c>
      <c r="J30" s="1009"/>
      <c r="K30" s="1010"/>
      <c r="L30" s="1010"/>
      <c r="M30" s="105"/>
      <c r="N30" s="106"/>
      <c r="O30" s="1024">
        <f aca="true" t="shared" si="5" ref="O30:AD30">SUM(O31:O33)</f>
        <v>0</v>
      </c>
      <c r="P30" s="1025">
        <f t="shared" si="5"/>
        <v>0</v>
      </c>
      <c r="Q30" s="1026">
        <f t="shared" si="5"/>
        <v>15000</v>
      </c>
      <c r="R30" s="1025">
        <f t="shared" si="5"/>
        <v>0</v>
      </c>
      <c r="S30" s="1026">
        <f t="shared" si="5"/>
        <v>10000</v>
      </c>
      <c r="T30" s="1025">
        <f t="shared" si="5"/>
        <v>0</v>
      </c>
      <c r="U30" s="1026">
        <f t="shared" si="5"/>
        <v>0</v>
      </c>
      <c r="V30" s="1025">
        <f t="shared" si="5"/>
        <v>0</v>
      </c>
      <c r="W30" s="1026">
        <f t="shared" si="5"/>
        <v>0</v>
      </c>
      <c r="X30" s="1025">
        <f t="shared" si="5"/>
        <v>0</v>
      </c>
      <c r="Y30" s="1026">
        <f t="shared" si="5"/>
        <v>0</v>
      </c>
      <c r="Z30" s="1025">
        <f t="shared" si="5"/>
        <v>0</v>
      </c>
      <c r="AA30" s="1026">
        <f t="shared" si="5"/>
        <v>0</v>
      </c>
      <c r="AB30" s="1025">
        <f t="shared" si="5"/>
        <v>0</v>
      </c>
      <c r="AC30" s="1026">
        <f t="shared" si="5"/>
        <v>0</v>
      </c>
      <c r="AD30" s="1025">
        <f t="shared" si="5"/>
        <v>0</v>
      </c>
      <c r="AE30" s="1026">
        <f>AE31</f>
        <v>0</v>
      </c>
      <c r="AF30" s="1025">
        <f>AF31</f>
        <v>0</v>
      </c>
      <c r="AG30" s="1027">
        <f>SUM(AG31:AG33)</f>
        <v>0</v>
      </c>
      <c r="AH30" s="1028"/>
      <c r="AI30" s="1028"/>
      <c r="AJ30" s="1029"/>
    </row>
    <row r="31" spans="2:36" ht="30">
      <c r="B31" s="1450" t="s">
        <v>176</v>
      </c>
      <c r="C31" s="1349" t="s">
        <v>908</v>
      </c>
      <c r="D31" s="905" t="s">
        <v>1217</v>
      </c>
      <c r="E31" s="905" t="s">
        <v>1218</v>
      </c>
      <c r="F31" s="84"/>
      <c r="G31" s="873"/>
      <c r="H31" s="1451" t="s">
        <v>1215</v>
      </c>
      <c r="I31" s="1478" t="s">
        <v>1216</v>
      </c>
      <c r="J31" s="1350"/>
      <c r="K31" s="1473">
        <v>50</v>
      </c>
      <c r="L31" s="1352">
        <v>25</v>
      </c>
      <c r="M31" s="1479"/>
      <c r="N31" s="1480"/>
      <c r="O31" s="1021"/>
      <c r="P31" s="1022"/>
      <c r="Q31" s="1022">
        <v>15000</v>
      </c>
      <c r="R31" s="1022"/>
      <c r="S31" s="1022"/>
      <c r="T31" s="1022"/>
      <c r="U31" s="1022"/>
      <c r="V31" s="1022"/>
      <c r="W31" s="1022"/>
      <c r="X31" s="1022"/>
      <c r="Y31" s="1022"/>
      <c r="Z31" s="1022"/>
      <c r="AA31" s="1022"/>
      <c r="AB31" s="1022"/>
      <c r="AC31" s="1022"/>
      <c r="AD31" s="1022"/>
      <c r="AE31" s="1474"/>
      <c r="AF31" s="1474"/>
      <c r="AG31" s="1023"/>
      <c r="AH31" s="1475"/>
      <c r="AI31" s="1479"/>
      <c r="AJ31" s="1477"/>
    </row>
    <row r="32" spans="2:36" ht="22.5">
      <c r="B32" s="1337"/>
      <c r="C32" s="1349"/>
      <c r="D32" s="966" t="s">
        <v>1300</v>
      </c>
      <c r="E32" s="966" t="s">
        <v>1226</v>
      </c>
      <c r="F32" s="965"/>
      <c r="G32" s="1004"/>
      <c r="H32" s="1338"/>
      <c r="I32" s="1340"/>
      <c r="J32" s="1350"/>
      <c r="K32" s="1352"/>
      <c r="L32" s="1352"/>
      <c r="M32" s="1432"/>
      <c r="N32" s="1442"/>
      <c r="O32" s="870"/>
      <c r="P32" s="869"/>
      <c r="Q32" s="869"/>
      <c r="R32" s="869"/>
      <c r="S32" s="869"/>
      <c r="T32" s="869"/>
      <c r="U32" s="869"/>
      <c r="V32" s="869"/>
      <c r="W32" s="869"/>
      <c r="X32" s="869"/>
      <c r="Y32" s="869"/>
      <c r="Z32" s="869"/>
      <c r="AA32" s="869"/>
      <c r="AB32" s="869"/>
      <c r="AC32" s="869"/>
      <c r="AD32" s="869"/>
      <c r="AE32" s="1429"/>
      <c r="AF32" s="1429"/>
      <c r="AG32" s="1005"/>
      <c r="AH32" s="1441"/>
      <c r="AI32" s="1432"/>
      <c r="AJ32" s="1435"/>
    </row>
    <row r="33" spans="2:36" ht="30.75" thickBot="1">
      <c r="B33" s="1362"/>
      <c r="C33" s="1332"/>
      <c r="D33" s="911" t="s">
        <v>1219</v>
      </c>
      <c r="E33" s="911" t="s">
        <v>1220</v>
      </c>
      <c r="F33" s="70"/>
      <c r="G33" s="50"/>
      <c r="H33" s="1364"/>
      <c r="I33" s="1360"/>
      <c r="J33" s="1328"/>
      <c r="K33" s="1343"/>
      <c r="L33" s="1353"/>
      <c r="M33" s="1345"/>
      <c r="N33" s="1355"/>
      <c r="O33" s="72"/>
      <c r="P33" s="57"/>
      <c r="Q33" s="57"/>
      <c r="R33" s="57"/>
      <c r="S33" s="57">
        <v>10000</v>
      </c>
      <c r="T33" s="57">
        <v>0</v>
      </c>
      <c r="U33" s="57"/>
      <c r="V33" s="57"/>
      <c r="W33" s="57"/>
      <c r="X33" s="57"/>
      <c r="Y33" s="57"/>
      <c r="Z33" s="57"/>
      <c r="AA33" s="57"/>
      <c r="AB33" s="57"/>
      <c r="AC33" s="57"/>
      <c r="AD33" s="57"/>
      <c r="AE33" s="1315"/>
      <c r="AF33" s="1315"/>
      <c r="AG33" s="73"/>
      <c r="AH33" s="1317"/>
      <c r="AI33" s="1345"/>
      <c r="AJ33" s="1336"/>
    </row>
    <row r="34" spans="2:37" ht="4.5" customHeight="1" thickBot="1">
      <c r="B34" s="1320"/>
      <c r="C34" s="1321"/>
      <c r="D34" s="1321"/>
      <c r="E34" s="1321"/>
      <c r="F34" s="1321"/>
      <c r="G34" s="1321"/>
      <c r="H34" s="1321"/>
      <c r="I34" s="1321"/>
      <c r="J34" s="1321"/>
      <c r="K34" s="1321"/>
      <c r="L34" s="1321"/>
      <c r="M34" s="1321"/>
      <c r="N34" s="1321"/>
      <c r="O34" s="1321"/>
      <c r="P34" s="1321"/>
      <c r="Q34" s="1321"/>
      <c r="R34" s="1321"/>
      <c r="S34" s="1321"/>
      <c r="T34" s="1321"/>
      <c r="U34" s="1321"/>
      <c r="V34" s="1321"/>
      <c r="W34" s="1321"/>
      <c r="X34" s="1321"/>
      <c r="Y34" s="1321"/>
      <c r="Z34" s="1321"/>
      <c r="AA34" s="1321"/>
      <c r="AB34" s="1321"/>
      <c r="AC34" s="1321"/>
      <c r="AD34" s="1321"/>
      <c r="AE34" s="1321"/>
      <c r="AF34" s="1321"/>
      <c r="AG34" s="1321"/>
      <c r="AH34" s="1321"/>
      <c r="AI34" s="1321"/>
      <c r="AJ34" s="1322"/>
      <c r="AK34" s="946"/>
    </row>
    <row r="35" spans="2:37" ht="40.5" customHeight="1" thickBot="1">
      <c r="B35" s="18" t="s">
        <v>461</v>
      </c>
      <c r="C35" s="19" t="s">
        <v>55</v>
      </c>
      <c r="D35" s="19" t="s">
        <v>462</v>
      </c>
      <c r="E35" s="19" t="s">
        <v>54</v>
      </c>
      <c r="F35" s="19" t="s">
        <v>475</v>
      </c>
      <c r="G35" s="19" t="s">
        <v>476</v>
      </c>
      <c r="H35" s="102" t="s">
        <v>836</v>
      </c>
      <c r="I35" s="104" t="s">
        <v>56</v>
      </c>
      <c r="J35" s="21"/>
      <c r="K35" s="75"/>
      <c r="L35" s="59"/>
      <c r="M35" s="60"/>
      <c r="N35" s="61"/>
      <c r="O35" s="22">
        <f>SUM(O36:O40)</f>
        <v>14166.577</v>
      </c>
      <c r="P35" s="23">
        <f>SUM(P36:P40)</f>
        <v>0</v>
      </c>
      <c r="Q35" s="24">
        <f>SUM(Q36:Q40)</f>
        <v>56000</v>
      </c>
      <c r="R35" s="23">
        <f>SUM(R36:R40)</f>
        <v>0</v>
      </c>
      <c r="S35" s="24">
        <f>SUM(S36:S41)</f>
        <v>0</v>
      </c>
      <c r="T35" s="23">
        <f>SUM(T36:T41)</f>
        <v>0</v>
      </c>
      <c r="U35" s="24">
        <f aca="true" t="shared" si="6" ref="U35:AD35">SUM(U36:U41)</f>
        <v>0</v>
      </c>
      <c r="V35" s="23">
        <f t="shared" si="6"/>
        <v>0</v>
      </c>
      <c r="W35" s="24">
        <f t="shared" si="6"/>
        <v>0</v>
      </c>
      <c r="X35" s="23">
        <f t="shared" si="6"/>
        <v>0</v>
      </c>
      <c r="Y35" s="24">
        <f t="shared" si="6"/>
        <v>0</v>
      </c>
      <c r="Z35" s="23">
        <f t="shared" si="6"/>
        <v>0</v>
      </c>
      <c r="AA35" s="24">
        <f t="shared" si="6"/>
        <v>0</v>
      </c>
      <c r="AB35" s="23">
        <f t="shared" si="6"/>
        <v>0</v>
      </c>
      <c r="AC35" s="24">
        <f t="shared" si="6"/>
        <v>0</v>
      </c>
      <c r="AD35" s="23">
        <f t="shared" si="6"/>
        <v>0</v>
      </c>
      <c r="AE35" s="76">
        <f>AE36</f>
        <v>0</v>
      </c>
      <c r="AF35" s="23">
        <f>AF36</f>
        <v>0</v>
      </c>
      <c r="AG35" s="26">
        <f>SUM(AG36:AG40)</f>
        <v>0</v>
      </c>
      <c r="AH35" s="909"/>
      <c r="AI35" s="909"/>
      <c r="AJ35" s="28"/>
      <c r="AK35" s="946"/>
    </row>
    <row r="36" spans="2:37" ht="31.5" customHeight="1">
      <c r="B36" s="1323" t="s">
        <v>178</v>
      </c>
      <c r="C36" s="1331" t="s">
        <v>909</v>
      </c>
      <c r="D36" s="908" t="s">
        <v>1221</v>
      </c>
      <c r="E36" s="908" t="s">
        <v>1223</v>
      </c>
      <c r="F36" s="77"/>
      <c r="G36" s="78"/>
      <c r="H36" s="1325" t="s">
        <v>1229</v>
      </c>
      <c r="I36" s="1339" t="s">
        <v>1228</v>
      </c>
      <c r="J36" s="1327"/>
      <c r="K36" s="1346">
        <v>30</v>
      </c>
      <c r="L36" s="1346">
        <v>10</v>
      </c>
      <c r="M36" s="1346"/>
      <c r="N36" s="1356"/>
      <c r="O36" s="81">
        <v>14166.577</v>
      </c>
      <c r="P36" s="82"/>
      <c r="Q36" s="83">
        <v>56000</v>
      </c>
      <c r="R36" s="82"/>
      <c r="S36" s="82"/>
      <c r="T36" s="82"/>
      <c r="U36" s="82"/>
      <c r="V36" s="82"/>
      <c r="W36" s="82"/>
      <c r="X36" s="82"/>
      <c r="Y36" s="82"/>
      <c r="Z36" s="82"/>
      <c r="AA36" s="82"/>
      <c r="AB36" s="82"/>
      <c r="AC36" s="38"/>
      <c r="AD36" s="38"/>
      <c r="AE36" s="1314"/>
      <c r="AF36" s="1314"/>
      <c r="AG36" s="66"/>
      <c r="AH36" s="1344"/>
      <c r="AI36" s="1344"/>
      <c r="AJ36" s="1335"/>
      <c r="AK36" s="946"/>
    </row>
    <row r="37" spans="2:37" ht="33.75" customHeight="1">
      <c r="B37" s="1337"/>
      <c r="C37" s="1349"/>
      <c r="D37" s="905" t="s">
        <v>907</v>
      </c>
      <c r="E37" s="905" t="s">
        <v>1224</v>
      </c>
      <c r="F37" s="84"/>
      <c r="G37" s="31"/>
      <c r="H37" s="1338"/>
      <c r="I37" s="1340"/>
      <c r="J37" s="1350"/>
      <c r="K37" s="1347"/>
      <c r="L37" s="1352"/>
      <c r="M37" s="1347"/>
      <c r="N37" s="1357"/>
      <c r="O37" s="85"/>
      <c r="P37" s="86"/>
      <c r="Q37" s="87"/>
      <c r="R37" s="86"/>
      <c r="S37" s="86"/>
      <c r="T37" s="86"/>
      <c r="U37" s="86"/>
      <c r="V37" s="86"/>
      <c r="W37" s="86"/>
      <c r="X37" s="86"/>
      <c r="Y37" s="86"/>
      <c r="Z37" s="86"/>
      <c r="AA37" s="86"/>
      <c r="AB37" s="86"/>
      <c r="AC37" s="38"/>
      <c r="AD37" s="38"/>
      <c r="AE37" s="1342"/>
      <c r="AF37" s="1342"/>
      <c r="AG37" s="66"/>
      <c r="AH37" s="1344"/>
      <c r="AI37" s="1344"/>
      <c r="AJ37" s="1335"/>
      <c r="AK37" s="946"/>
    </row>
    <row r="38" spans="2:37" ht="33.75" customHeight="1">
      <c r="B38" s="1337"/>
      <c r="C38" s="1349"/>
      <c r="D38" s="913" t="s">
        <v>1225</v>
      </c>
      <c r="E38" s="913" t="s">
        <v>1227</v>
      </c>
      <c r="F38" s="63"/>
      <c r="G38" s="860"/>
      <c r="H38" s="1338"/>
      <c r="I38" s="1340"/>
      <c r="J38" s="1350"/>
      <c r="K38" s="1347"/>
      <c r="L38" s="1352"/>
      <c r="M38" s="1347"/>
      <c r="N38" s="1357"/>
      <c r="O38" s="85"/>
      <c r="P38" s="86"/>
      <c r="Q38" s="87"/>
      <c r="R38" s="86"/>
      <c r="S38" s="86"/>
      <c r="T38" s="86"/>
      <c r="U38" s="86"/>
      <c r="V38" s="86"/>
      <c r="W38" s="86"/>
      <c r="X38" s="86"/>
      <c r="Y38" s="86"/>
      <c r="Z38" s="86"/>
      <c r="AA38" s="86"/>
      <c r="AB38" s="86"/>
      <c r="AC38" s="86"/>
      <c r="AD38" s="86"/>
      <c r="AE38" s="1454"/>
      <c r="AF38" s="1454"/>
      <c r="AG38" s="861"/>
      <c r="AH38" s="1431"/>
      <c r="AI38" s="1431"/>
      <c r="AJ38" s="1434"/>
      <c r="AK38" s="946"/>
    </row>
    <row r="39" spans="2:37" ht="33.75" customHeight="1">
      <c r="B39" s="1337"/>
      <c r="C39" s="1349"/>
      <c r="D39" s="966" t="s">
        <v>1283</v>
      </c>
      <c r="E39" s="966"/>
      <c r="F39" s="965"/>
      <c r="G39" s="860"/>
      <c r="H39" s="1338"/>
      <c r="I39" s="1340"/>
      <c r="J39" s="1350"/>
      <c r="K39" s="1347"/>
      <c r="L39" s="1352"/>
      <c r="M39" s="1347"/>
      <c r="N39" s="1357"/>
      <c r="O39" s="85"/>
      <c r="P39" s="86"/>
      <c r="Q39" s="87"/>
      <c r="R39" s="86"/>
      <c r="S39" s="86"/>
      <c r="T39" s="86"/>
      <c r="U39" s="86"/>
      <c r="V39" s="86"/>
      <c r="W39" s="86"/>
      <c r="X39" s="86"/>
      <c r="Y39" s="86"/>
      <c r="Z39" s="86"/>
      <c r="AA39" s="86"/>
      <c r="AB39" s="86"/>
      <c r="AC39" s="86"/>
      <c r="AD39" s="86"/>
      <c r="AE39" s="1454"/>
      <c r="AF39" s="1454"/>
      <c r="AG39" s="861"/>
      <c r="AH39" s="1431"/>
      <c r="AI39" s="1431"/>
      <c r="AJ39" s="1434"/>
      <c r="AK39" s="946"/>
    </row>
    <row r="40" spans="2:36" ht="30.75" customHeight="1" thickBot="1">
      <c r="B40" s="1324"/>
      <c r="C40" s="1332"/>
      <c r="D40" s="901" t="s">
        <v>1222</v>
      </c>
      <c r="E40" s="901" t="s">
        <v>1226</v>
      </c>
      <c r="F40" s="88"/>
      <c r="G40" s="50"/>
      <c r="H40" s="1326"/>
      <c r="I40" s="1341"/>
      <c r="J40" s="1328"/>
      <c r="K40" s="1348"/>
      <c r="L40" s="1353"/>
      <c r="M40" s="1348"/>
      <c r="N40" s="1358"/>
      <c r="O40" s="72"/>
      <c r="P40" s="57"/>
      <c r="Q40" s="54"/>
      <c r="R40" s="57"/>
      <c r="S40" s="57"/>
      <c r="T40" s="57"/>
      <c r="U40" s="57"/>
      <c r="V40" s="57"/>
      <c r="W40" s="57"/>
      <c r="X40" s="57"/>
      <c r="Y40" s="57"/>
      <c r="Z40" s="57"/>
      <c r="AA40" s="57"/>
      <c r="AB40" s="57"/>
      <c r="AC40" s="57"/>
      <c r="AD40" s="57"/>
      <c r="AE40" s="1343"/>
      <c r="AF40" s="1343"/>
      <c r="AG40" s="89"/>
      <c r="AH40" s="1345"/>
      <c r="AI40" s="1345"/>
      <c r="AJ40" s="1336"/>
    </row>
    <row r="41" ht="12" thickBot="1">
      <c r="C41" s="879"/>
    </row>
    <row r="42" spans="2:36" ht="34.5" thickBot="1">
      <c r="B42" s="18" t="s">
        <v>461</v>
      </c>
      <c r="C42" s="19" t="s">
        <v>55</v>
      </c>
      <c r="D42" s="19" t="s">
        <v>462</v>
      </c>
      <c r="E42" s="19" t="s">
        <v>54</v>
      </c>
      <c r="F42" s="19" t="s">
        <v>475</v>
      </c>
      <c r="G42" s="19" t="s">
        <v>476</v>
      </c>
      <c r="H42" s="102" t="s">
        <v>837</v>
      </c>
      <c r="I42" s="104" t="s">
        <v>56</v>
      </c>
      <c r="J42" s="21"/>
      <c r="K42" s="75"/>
      <c r="L42" s="59"/>
      <c r="M42" s="60"/>
      <c r="N42" s="61"/>
      <c r="O42" s="22">
        <f>SUM(O43:O45)</f>
        <v>0</v>
      </c>
      <c r="P42" s="23">
        <f>SUM(P43:P45)</f>
        <v>3000</v>
      </c>
      <c r="Q42" s="24">
        <f aca="true" t="shared" si="7" ref="Q42:AD42">SUM(Q43:Q45)</f>
        <v>0</v>
      </c>
      <c r="R42" s="23">
        <f t="shared" si="7"/>
        <v>0</v>
      </c>
      <c r="S42" s="24">
        <f t="shared" si="7"/>
        <v>0</v>
      </c>
      <c r="T42" s="23">
        <f t="shared" si="7"/>
        <v>0</v>
      </c>
      <c r="U42" s="24">
        <f t="shared" si="7"/>
        <v>0</v>
      </c>
      <c r="V42" s="23">
        <f t="shared" si="7"/>
        <v>0</v>
      </c>
      <c r="W42" s="24">
        <f t="shared" si="7"/>
        <v>0</v>
      </c>
      <c r="X42" s="23">
        <f t="shared" si="7"/>
        <v>0</v>
      </c>
      <c r="Y42" s="24">
        <f t="shared" si="7"/>
        <v>0</v>
      </c>
      <c r="Z42" s="23">
        <f t="shared" si="7"/>
        <v>0</v>
      </c>
      <c r="AA42" s="24">
        <f t="shared" si="7"/>
        <v>0</v>
      </c>
      <c r="AB42" s="23">
        <f t="shared" si="7"/>
        <v>0</v>
      </c>
      <c r="AC42" s="24">
        <f t="shared" si="7"/>
        <v>0</v>
      </c>
      <c r="AD42" s="23">
        <f t="shared" si="7"/>
        <v>0</v>
      </c>
      <c r="AE42" s="76">
        <f>AE43</f>
        <v>0</v>
      </c>
      <c r="AF42" s="23">
        <f>AF43</f>
        <v>0</v>
      </c>
      <c r="AG42" s="26">
        <f>SUM(AG43:AG45)</f>
        <v>0</v>
      </c>
      <c r="AH42" s="909"/>
      <c r="AI42" s="909"/>
      <c r="AJ42" s="28"/>
    </row>
    <row r="43" spans="2:36" ht="25.5">
      <c r="B43" s="1323" t="s">
        <v>179</v>
      </c>
      <c r="C43" s="1331" t="s">
        <v>910</v>
      </c>
      <c r="D43" s="908"/>
      <c r="E43" s="908"/>
      <c r="F43" s="77"/>
      <c r="G43" s="78"/>
      <c r="H43" s="1325" t="s">
        <v>1232</v>
      </c>
      <c r="I43" s="1339" t="s">
        <v>1233</v>
      </c>
      <c r="J43" s="1327"/>
      <c r="K43" s="1346">
        <v>8</v>
      </c>
      <c r="L43" s="1346">
        <v>2</v>
      </c>
      <c r="M43" s="1346"/>
      <c r="N43" s="1356"/>
      <c r="O43" s="81"/>
      <c r="P43" s="82">
        <v>3000</v>
      </c>
      <c r="Q43" s="83"/>
      <c r="R43" s="82"/>
      <c r="S43" s="82"/>
      <c r="T43" s="82"/>
      <c r="U43" s="82"/>
      <c r="V43" s="82"/>
      <c r="W43" s="82"/>
      <c r="X43" s="82"/>
      <c r="Y43" s="82"/>
      <c r="Z43" s="82"/>
      <c r="AA43" s="82"/>
      <c r="AB43" s="82"/>
      <c r="AC43" s="38"/>
      <c r="AD43" s="38"/>
      <c r="AE43" s="1314"/>
      <c r="AF43" s="1314"/>
      <c r="AG43" s="66"/>
      <c r="AH43" s="1344"/>
      <c r="AI43" s="1344"/>
      <c r="AJ43" s="1335"/>
    </row>
    <row r="44" spans="2:36" ht="22.5">
      <c r="B44" s="1337"/>
      <c r="C44" s="1349"/>
      <c r="D44" s="905" t="s">
        <v>916</v>
      </c>
      <c r="E44" s="905" t="s">
        <v>1197</v>
      </c>
      <c r="F44" s="84"/>
      <c r="G44" s="31"/>
      <c r="H44" s="1338"/>
      <c r="I44" s="1340"/>
      <c r="J44" s="1350"/>
      <c r="K44" s="1347"/>
      <c r="L44" s="1352"/>
      <c r="M44" s="1347"/>
      <c r="N44" s="1357"/>
      <c r="O44" s="85"/>
      <c r="P44" s="86"/>
      <c r="Q44" s="87"/>
      <c r="R44" s="86"/>
      <c r="S44" s="86"/>
      <c r="T44" s="86"/>
      <c r="U44" s="86"/>
      <c r="V44" s="86"/>
      <c r="W44" s="86"/>
      <c r="X44" s="86"/>
      <c r="Y44" s="86"/>
      <c r="Z44" s="86"/>
      <c r="AA44" s="86"/>
      <c r="AB44" s="86"/>
      <c r="AC44" s="38"/>
      <c r="AD44" s="38"/>
      <c r="AE44" s="1342"/>
      <c r="AF44" s="1342"/>
      <c r="AG44" s="66"/>
      <c r="AH44" s="1344"/>
      <c r="AI44" s="1344"/>
      <c r="AJ44" s="1335"/>
    </row>
    <row r="45" spans="2:36" ht="15.75" customHeight="1" thickBot="1">
      <c r="B45" s="1324"/>
      <c r="C45" s="1332"/>
      <c r="D45" s="901"/>
      <c r="E45" s="901"/>
      <c r="F45" s="88"/>
      <c r="G45" s="50"/>
      <c r="H45" s="1326"/>
      <c r="I45" s="1341"/>
      <c r="J45" s="1328"/>
      <c r="K45" s="1348"/>
      <c r="L45" s="1353"/>
      <c r="M45" s="1348"/>
      <c r="N45" s="1358"/>
      <c r="O45" s="72"/>
      <c r="P45" s="57"/>
      <c r="Q45" s="54"/>
      <c r="R45" s="57"/>
      <c r="S45" s="57"/>
      <c r="T45" s="57"/>
      <c r="U45" s="57"/>
      <c r="V45" s="57"/>
      <c r="W45" s="57"/>
      <c r="X45" s="57"/>
      <c r="Y45" s="57"/>
      <c r="Z45" s="57"/>
      <c r="AA45" s="57"/>
      <c r="AB45" s="57"/>
      <c r="AC45" s="57"/>
      <c r="AD45" s="57"/>
      <c r="AE45" s="1343"/>
      <c r="AF45" s="1343"/>
      <c r="AG45" s="89"/>
      <c r="AH45" s="1345"/>
      <c r="AI45" s="1345"/>
      <c r="AJ45" s="1336"/>
    </row>
    <row r="46" ht="12" thickBot="1"/>
    <row r="47" spans="2:36" ht="34.5" thickBot="1">
      <c r="B47" s="18" t="s">
        <v>461</v>
      </c>
      <c r="C47" s="19" t="s">
        <v>55</v>
      </c>
      <c r="D47" s="19" t="s">
        <v>462</v>
      </c>
      <c r="E47" s="19" t="s">
        <v>54</v>
      </c>
      <c r="F47" s="19" t="s">
        <v>475</v>
      </c>
      <c r="G47" s="19" t="s">
        <v>476</v>
      </c>
      <c r="H47" s="102" t="s">
        <v>838</v>
      </c>
      <c r="I47" s="104" t="s">
        <v>56</v>
      </c>
      <c r="J47" s="21"/>
      <c r="K47" s="75"/>
      <c r="L47" s="59"/>
      <c r="M47" s="60"/>
      <c r="N47" s="61"/>
      <c r="O47" s="22">
        <f>SUM(O48:O50)</f>
        <v>0</v>
      </c>
      <c r="P47" s="23">
        <f>SUM(P48:P50)</f>
        <v>2000</v>
      </c>
      <c r="Q47" s="24">
        <f>SUM(Q48:Q50)</f>
        <v>0</v>
      </c>
      <c r="R47" s="23">
        <f>SUM(R48:R50)</f>
        <v>0</v>
      </c>
      <c r="S47" s="24">
        <f aca="true" t="shared" si="8" ref="S47:AD47">SUM(S48:S50)</f>
        <v>0</v>
      </c>
      <c r="T47" s="23">
        <f t="shared" si="8"/>
        <v>0</v>
      </c>
      <c r="U47" s="24">
        <f t="shared" si="8"/>
        <v>0</v>
      </c>
      <c r="V47" s="23">
        <f t="shared" si="8"/>
        <v>0</v>
      </c>
      <c r="W47" s="24">
        <f t="shared" si="8"/>
        <v>0</v>
      </c>
      <c r="X47" s="23">
        <f t="shared" si="8"/>
        <v>0</v>
      </c>
      <c r="Y47" s="24">
        <f t="shared" si="8"/>
        <v>0</v>
      </c>
      <c r="Z47" s="23">
        <f t="shared" si="8"/>
        <v>0</v>
      </c>
      <c r="AA47" s="24">
        <f t="shared" si="8"/>
        <v>0</v>
      </c>
      <c r="AB47" s="23">
        <f t="shared" si="8"/>
        <v>0</v>
      </c>
      <c r="AC47" s="24">
        <f t="shared" si="8"/>
        <v>0</v>
      </c>
      <c r="AD47" s="23">
        <f t="shared" si="8"/>
        <v>0</v>
      </c>
      <c r="AE47" s="76">
        <f>AE48</f>
        <v>0</v>
      </c>
      <c r="AF47" s="23">
        <f>AF48</f>
        <v>0</v>
      </c>
      <c r="AG47" s="26">
        <f>SUM(AG48:AG50)</f>
        <v>0</v>
      </c>
      <c r="AH47" s="909"/>
      <c r="AI47" s="909"/>
      <c r="AJ47" s="28"/>
    </row>
    <row r="48" spans="2:36" ht="33.75">
      <c r="B48" s="1323" t="s">
        <v>180</v>
      </c>
      <c r="C48" s="1331" t="s">
        <v>1230</v>
      </c>
      <c r="D48" s="908" t="s">
        <v>1235</v>
      </c>
      <c r="E48" s="908"/>
      <c r="F48" s="77"/>
      <c r="G48" s="78"/>
      <c r="H48" s="1325" t="s">
        <v>1234</v>
      </c>
      <c r="I48" s="1339" t="s">
        <v>1241</v>
      </c>
      <c r="J48" s="1327"/>
      <c r="K48" s="1346">
        <v>100</v>
      </c>
      <c r="L48" s="1346">
        <v>25</v>
      </c>
      <c r="M48" s="1346"/>
      <c r="N48" s="1356"/>
      <c r="O48" s="81"/>
      <c r="P48" s="82">
        <v>2000</v>
      </c>
      <c r="Q48" s="83"/>
      <c r="R48" s="82"/>
      <c r="S48" s="82"/>
      <c r="T48" s="82"/>
      <c r="U48" s="82"/>
      <c r="V48" s="82"/>
      <c r="W48" s="82"/>
      <c r="X48" s="82"/>
      <c r="Y48" s="82"/>
      <c r="Z48" s="82"/>
      <c r="AA48" s="82"/>
      <c r="AB48" s="82"/>
      <c r="AC48" s="38"/>
      <c r="AD48" s="38"/>
      <c r="AE48" s="1314"/>
      <c r="AF48" s="1314"/>
      <c r="AG48" s="66"/>
      <c r="AH48" s="1344"/>
      <c r="AI48" s="1344"/>
      <c r="AJ48" s="1335"/>
    </row>
    <row r="49" spans="2:36" ht="24.75" customHeight="1">
      <c r="B49" s="1337"/>
      <c r="C49" s="1349"/>
      <c r="D49" s="905"/>
      <c r="E49" s="905"/>
      <c r="F49" s="84"/>
      <c r="G49" s="31"/>
      <c r="H49" s="1338"/>
      <c r="I49" s="1340"/>
      <c r="J49" s="1350"/>
      <c r="K49" s="1347"/>
      <c r="L49" s="1352"/>
      <c r="M49" s="1347"/>
      <c r="N49" s="1357"/>
      <c r="O49" s="85"/>
      <c r="P49" s="86"/>
      <c r="Q49" s="87"/>
      <c r="R49" s="86"/>
      <c r="S49" s="86"/>
      <c r="T49" s="86"/>
      <c r="U49" s="86"/>
      <c r="V49" s="86"/>
      <c r="W49" s="86"/>
      <c r="X49" s="86"/>
      <c r="Y49" s="86"/>
      <c r="Z49" s="86"/>
      <c r="AA49" s="86"/>
      <c r="AB49" s="86"/>
      <c r="AC49" s="38"/>
      <c r="AD49" s="38"/>
      <c r="AE49" s="1342"/>
      <c r="AF49" s="1342"/>
      <c r="AG49" s="66"/>
      <c r="AH49" s="1344"/>
      <c r="AI49" s="1344"/>
      <c r="AJ49" s="1335"/>
    </row>
    <row r="50" spans="2:36" ht="24.75" customHeight="1" thickBot="1">
      <c r="B50" s="1324"/>
      <c r="C50" s="1332"/>
      <c r="D50" s="901" t="s">
        <v>1236</v>
      </c>
      <c r="E50" s="901"/>
      <c r="F50" s="88"/>
      <c r="G50" s="50"/>
      <c r="H50" s="1326"/>
      <c r="I50" s="1341"/>
      <c r="J50" s="1328"/>
      <c r="K50" s="1348"/>
      <c r="L50" s="1353"/>
      <c r="M50" s="1348"/>
      <c r="N50" s="1358"/>
      <c r="O50" s="72"/>
      <c r="P50" s="57"/>
      <c r="Q50" s="54"/>
      <c r="R50" s="57"/>
      <c r="S50" s="57"/>
      <c r="T50" s="57"/>
      <c r="U50" s="57"/>
      <c r="V50" s="57"/>
      <c r="W50" s="57"/>
      <c r="X50" s="57"/>
      <c r="Y50" s="57"/>
      <c r="Z50" s="57"/>
      <c r="AA50" s="57"/>
      <c r="AB50" s="57"/>
      <c r="AC50" s="57"/>
      <c r="AD50" s="57"/>
      <c r="AE50" s="1343"/>
      <c r="AF50" s="1343"/>
      <c r="AG50" s="89"/>
      <c r="AH50" s="1345"/>
      <c r="AI50" s="1345"/>
      <c r="AJ50" s="1336"/>
    </row>
    <row r="51" ht="12" thickBot="1"/>
    <row r="52" spans="2:36" ht="34.5" thickBot="1">
      <c r="B52" s="18" t="s">
        <v>461</v>
      </c>
      <c r="C52" s="19" t="s">
        <v>55</v>
      </c>
      <c r="D52" s="19" t="s">
        <v>462</v>
      </c>
      <c r="E52" s="19" t="s">
        <v>54</v>
      </c>
      <c r="F52" s="19" t="s">
        <v>475</v>
      </c>
      <c r="G52" s="19" t="s">
        <v>476</v>
      </c>
      <c r="H52" s="102" t="s">
        <v>839</v>
      </c>
      <c r="I52" s="104" t="s">
        <v>56</v>
      </c>
      <c r="J52" s="21"/>
      <c r="K52" s="75"/>
      <c r="L52" s="59"/>
      <c r="M52" s="60"/>
      <c r="N52" s="61"/>
      <c r="O52" s="22">
        <f>SUM(O53:O55)</f>
        <v>0</v>
      </c>
      <c r="P52" s="23">
        <f>SUM(P53:P55)</f>
        <v>1387.157</v>
      </c>
      <c r="Q52" s="24">
        <f>SUM(Q53:Q55)</f>
        <v>0</v>
      </c>
      <c r="R52" s="23">
        <f>SUM(R53:R55)</f>
        <v>0</v>
      </c>
      <c r="S52" s="24">
        <f aca="true" t="shared" si="9" ref="S52:AD52">SUM(S53:S55)</f>
        <v>0</v>
      </c>
      <c r="T52" s="23">
        <f t="shared" si="9"/>
        <v>0</v>
      </c>
      <c r="U52" s="24">
        <f t="shared" si="9"/>
        <v>0</v>
      </c>
      <c r="V52" s="23">
        <f t="shared" si="9"/>
        <v>0</v>
      </c>
      <c r="W52" s="24">
        <f t="shared" si="9"/>
        <v>0</v>
      </c>
      <c r="X52" s="23">
        <f t="shared" si="9"/>
        <v>0</v>
      </c>
      <c r="Y52" s="24">
        <f t="shared" si="9"/>
        <v>0</v>
      </c>
      <c r="Z52" s="23">
        <f t="shared" si="9"/>
        <v>0</v>
      </c>
      <c r="AA52" s="24">
        <f t="shared" si="9"/>
        <v>0</v>
      </c>
      <c r="AB52" s="23">
        <f t="shared" si="9"/>
        <v>0</v>
      </c>
      <c r="AC52" s="24">
        <f t="shared" si="9"/>
        <v>0</v>
      </c>
      <c r="AD52" s="23">
        <f t="shared" si="9"/>
        <v>0</v>
      </c>
      <c r="AE52" s="76">
        <f>AE53</f>
        <v>0</v>
      </c>
      <c r="AF52" s="23">
        <f>AF53</f>
        <v>0</v>
      </c>
      <c r="AG52" s="26">
        <f>SUM(AG53:AG55)</f>
        <v>0</v>
      </c>
      <c r="AH52" s="909"/>
      <c r="AI52" s="909"/>
      <c r="AJ52" s="28"/>
    </row>
    <row r="53" spans="2:36" ht="25.5">
      <c r="B53" s="1323" t="s">
        <v>791</v>
      </c>
      <c r="C53" s="1331" t="s">
        <v>1231</v>
      </c>
      <c r="D53" s="908" t="s">
        <v>1237</v>
      </c>
      <c r="E53" s="908"/>
      <c r="F53" s="77"/>
      <c r="G53" s="78"/>
      <c r="H53" s="1325" t="s">
        <v>1239</v>
      </c>
      <c r="I53" s="1339" t="s">
        <v>1240</v>
      </c>
      <c r="J53" s="1327"/>
      <c r="K53" s="1346"/>
      <c r="L53" s="1346"/>
      <c r="M53" s="1346"/>
      <c r="N53" s="1356"/>
      <c r="O53" s="81"/>
      <c r="P53" s="82">
        <v>1387.157</v>
      </c>
      <c r="Q53" s="83"/>
      <c r="R53" s="82"/>
      <c r="S53" s="82"/>
      <c r="T53" s="82"/>
      <c r="U53" s="82"/>
      <c r="V53" s="82"/>
      <c r="W53" s="82"/>
      <c r="X53" s="82"/>
      <c r="Y53" s="82"/>
      <c r="Z53" s="82"/>
      <c r="AA53" s="82"/>
      <c r="AB53" s="82"/>
      <c r="AC53" s="38"/>
      <c r="AD53" s="38"/>
      <c r="AE53" s="1314"/>
      <c r="AF53" s="1314"/>
      <c r="AG53" s="66"/>
      <c r="AH53" s="1344"/>
      <c r="AI53" s="1344"/>
      <c r="AJ53" s="1335"/>
    </row>
    <row r="54" spans="2:36" ht="15" customHeight="1">
      <c r="B54" s="1337"/>
      <c r="C54" s="1349"/>
      <c r="D54" s="905"/>
      <c r="E54" s="905"/>
      <c r="F54" s="84"/>
      <c r="G54" s="31"/>
      <c r="H54" s="1338"/>
      <c r="I54" s="1340"/>
      <c r="J54" s="1350"/>
      <c r="K54" s="1347"/>
      <c r="L54" s="1352"/>
      <c r="M54" s="1347"/>
      <c r="N54" s="1357"/>
      <c r="O54" s="85"/>
      <c r="P54" s="86"/>
      <c r="Q54" s="87"/>
      <c r="R54" s="86"/>
      <c r="S54" s="86"/>
      <c r="T54" s="86"/>
      <c r="U54" s="86"/>
      <c r="V54" s="86"/>
      <c r="W54" s="86"/>
      <c r="X54" s="86"/>
      <c r="Y54" s="86"/>
      <c r="Z54" s="86"/>
      <c r="AA54" s="86"/>
      <c r="AB54" s="86"/>
      <c r="AC54" s="38"/>
      <c r="AD54" s="38"/>
      <c r="AE54" s="1342"/>
      <c r="AF54" s="1342"/>
      <c r="AG54" s="66"/>
      <c r="AH54" s="1344"/>
      <c r="AI54" s="1344"/>
      <c r="AJ54" s="1335"/>
    </row>
    <row r="55" spans="2:36" ht="15.75" customHeight="1" thickBot="1">
      <c r="B55" s="1324"/>
      <c r="C55" s="1332"/>
      <c r="D55" s="901" t="s">
        <v>1238</v>
      </c>
      <c r="E55" s="901"/>
      <c r="F55" s="88"/>
      <c r="G55" s="50"/>
      <c r="H55" s="1326"/>
      <c r="I55" s="1341"/>
      <c r="J55" s="1328"/>
      <c r="K55" s="1348"/>
      <c r="L55" s="1353"/>
      <c r="M55" s="1348"/>
      <c r="N55" s="1358"/>
      <c r="O55" s="72"/>
      <c r="P55" s="57"/>
      <c r="Q55" s="54"/>
      <c r="R55" s="57"/>
      <c r="S55" s="57"/>
      <c r="T55" s="57"/>
      <c r="U55" s="57"/>
      <c r="V55" s="57"/>
      <c r="W55" s="57"/>
      <c r="X55" s="57"/>
      <c r="Y55" s="57"/>
      <c r="Z55" s="57"/>
      <c r="AA55" s="57"/>
      <c r="AB55" s="57"/>
      <c r="AC55" s="57"/>
      <c r="AD55" s="57"/>
      <c r="AE55" s="1343"/>
      <c r="AF55" s="1343"/>
      <c r="AG55" s="89"/>
      <c r="AH55" s="1345"/>
      <c r="AI55" s="1345"/>
      <c r="AJ55" s="1336"/>
    </row>
  </sheetData>
  <sheetProtection/>
  <mergeCells count="162">
    <mergeCell ref="H11:H13"/>
    <mergeCell ref="I11:I13"/>
    <mergeCell ref="K11:K13"/>
    <mergeCell ref="L11:L13"/>
    <mergeCell ref="M11:M13"/>
    <mergeCell ref="N11:N13"/>
    <mergeCell ref="AJ36:AJ40"/>
    <mergeCell ref="B36:B40"/>
    <mergeCell ref="H36:H40"/>
    <mergeCell ref="I36:I40"/>
    <mergeCell ref="K36:K40"/>
    <mergeCell ref="N48:N50"/>
    <mergeCell ref="AE48:AE50"/>
    <mergeCell ref="J36:J40"/>
    <mergeCell ref="L36:L40"/>
    <mergeCell ref="L43:L45"/>
    <mergeCell ref="N36:N40"/>
    <mergeCell ref="AE31:AE33"/>
    <mergeCell ref="AF31:AF33"/>
    <mergeCell ref="AH31:AH33"/>
    <mergeCell ref="AF53:AF55"/>
    <mergeCell ref="AH53:AH55"/>
    <mergeCell ref="AE36:AE40"/>
    <mergeCell ref="AF36:AF40"/>
    <mergeCell ref="AH36:AH40"/>
    <mergeCell ref="AH43:AH45"/>
    <mergeCell ref="AI36:AI40"/>
    <mergeCell ref="AJ31:AJ33"/>
    <mergeCell ref="B34:AJ34"/>
    <mergeCell ref="B31:B33"/>
    <mergeCell ref="H31:H33"/>
    <mergeCell ref="I31:I33"/>
    <mergeCell ref="M36:M40"/>
    <mergeCell ref="M31:M33"/>
    <mergeCell ref="N31:N33"/>
    <mergeCell ref="AI31:AI33"/>
    <mergeCell ref="AJ26:AJ28"/>
    <mergeCell ref="B29:AJ29"/>
    <mergeCell ref="B26:B28"/>
    <mergeCell ref="H26:H28"/>
    <mergeCell ref="I26:I28"/>
    <mergeCell ref="K26:K28"/>
    <mergeCell ref="M26:M28"/>
    <mergeCell ref="N26:N28"/>
    <mergeCell ref="C26:C28"/>
    <mergeCell ref="AF22:AF23"/>
    <mergeCell ref="AH22:AH23"/>
    <mergeCell ref="AE26:AE28"/>
    <mergeCell ref="AF26:AF28"/>
    <mergeCell ref="AH26:AH28"/>
    <mergeCell ref="AI26:AI28"/>
    <mergeCell ref="AI22:AI23"/>
    <mergeCell ref="AJ22:AJ23"/>
    <mergeCell ref="AI16:AI19"/>
    <mergeCell ref="AJ16:AJ19"/>
    <mergeCell ref="B20:AJ20"/>
    <mergeCell ref="B22:B23"/>
    <mergeCell ref="C22:C23"/>
    <mergeCell ref="H22:H23"/>
    <mergeCell ref="I22:I23"/>
    <mergeCell ref="J22:J23"/>
    <mergeCell ref="M22:M23"/>
    <mergeCell ref="M16:M19"/>
    <mergeCell ref="N16:N19"/>
    <mergeCell ref="AE16:AE19"/>
    <mergeCell ref="L22:L23"/>
    <mergeCell ref="N22:N23"/>
    <mergeCell ref="AE22:AE23"/>
    <mergeCell ref="AF16:AF19"/>
    <mergeCell ref="AH16:AH19"/>
    <mergeCell ref="AH12:AH13"/>
    <mergeCell ref="AI12:AI13"/>
    <mergeCell ref="AJ12:AJ13"/>
    <mergeCell ref="B14:AJ14"/>
    <mergeCell ref="B16:B19"/>
    <mergeCell ref="C16:C19"/>
    <mergeCell ref="H16:H19"/>
    <mergeCell ref="I16:I19"/>
    <mergeCell ref="J16:J19"/>
    <mergeCell ref="K16:K19"/>
    <mergeCell ref="J26:J28"/>
    <mergeCell ref="L26:L28"/>
    <mergeCell ref="J31:J33"/>
    <mergeCell ref="L31:L33"/>
    <mergeCell ref="K22:K23"/>
    <mergeCell ref="K31:K33"/>
    <mergeCell ref="L16:L19"/>
    <mergeCell ref="AE12:AE13"/>
    <mergeCell ref="AF12:AF13"/>
    <mergeCell ref="AH6:AH7"/>
    <mergeCell ref="AI6:AI7"/>
    <mergeCell ref="AJ6:AJ7"/>
    <mergeCell ref="C8:H8"/>
    <mergeCell ref="B9:AJ9"/>
    <mergeCell ref="J12:J13"/>
    <mergeCell ref="W6:X6"/>
    <mergeCell ref="Y6:Z6"/>
    <mergeCell ref="AA6:AB6"/>
    <mergeCell ref="AC6:AD6"/>
    <mergeCell ref="AE6:AF6"/>
    <mergeCell ref="AG6:AG7"/>
    <mergeCell ref="M6:M7"/>
    <mergeCell ref="N6:N7"/>
    <mergeCell ref="O6:P6"/>
    <mergeCell ref="Q6:R6"/>
    <mergeCell ref="S6:T6"/>
    <mergeCell ref="U6:V6"/>
    <mergeCell ref="B5:D5"/>
    <mergeCell ref="F5:N5"/>
    <mergeCell ref="O5:AF5"/>
    <mergeCell ref="AG5:AJ5"/>
    <mergeCell ref="B6:B7"/>
    <mergeCell ref="C6:H7"/>
    <mergeCell ref="I6:I7"/>
    <mergeCell ref="J6:J7"/>
    <mergeCell ref="K6:K7"/>
    <mergeCell ref="L6:L7"/>
    <mergeCell ref="C31:C33"/>
    <mergeCell ref="C36:C40"/>
    <mergeCell ref="B43:B45"/>
    <mergeCell ref="C43:C45"/>
    <mergeCell ref="B2:AJ2"/>
    <mergeCell ref="B3:AJ3"/>
    <mergeCell ref="B4:H4"/>
    <mergeCell ref="I4:T4"/>
    <mergeCell ref="U4:AJ4"/>
    <mergeCell ref="AJ43:AJ45"/>
    <mergeCell ref="B48:B50"/>
    <mergeCell ref="C48:C50"/>
    <mergeCell ref="H48:H50"/>
    <mergeCell ref="I48:I50"/>
    <mergeCell ref="K48:K50"/>
    <mergeCell ref="M48:M50"/>
    <mergeCell ref="L48:L50"/>
    <mergeCell ref="J48:J50"/>
    <mergeCell ref="H43:H45"/>
    <mergeCell ref="I43:I45"/>
    <mergeCell ref="K43:K45"/>
    <mergeCell ref="M53:M55"/>
    <mergeCell ref="N53:N55"/>
    <mergeCell ref="AF43:AF45"/>
    <mergeCell ref="J53:J55"/>
    <mergeCell ref="L53:L55"/>
    <mergeCell ref="K53:K55"/>
    <mergeCell ref="J43:J45"/>
    <mergeCell ref="AI43:AI45"/>
    <mergeCell ref="M43:M45"/>
    <mergeCell ref="N43:N45"/>
    <mergeCell ref="AE43:AE45"/>
    <mergeCell ref="AE53:AE55"/>
    <mergeCell ref="AF48:AF50"/>
    <mergeCell ref="AI53:AI55"/>
    <mergeCell ref="B11:B13"/>
    <mergeCell ref="C11:C13"/>
    <mergeCell ref="AJ53:AJ55"/>
    <mergeCell ref="AH48:AH50"/>
    <mergeCell ref="AI48:AI50"/>
    <mergeCell ref="AJ48:AJ50"/>
    <mergeCell ref="B53:B55"/>
    <mergeCell ref="C53:C55"/>
    <mergeCell ref="H53:H55"/>
    <mergeCell ref="I53:I55"/>
  </mergeCells>
  <printOptions/>
  <pageMargins left="0.7" right="0.7" top="0.75" bottom="0.75" header="0.3" footer="0.3"/>
  <pageSetup horizontalDpi="600" verticalDpi="600" orientation="landscape" paperSize="5" scale="55" r:id="rId3"/>
  <legacyDrawing r:id="rId2"/>
</worksheet>
</file>

<file path=xl/worksheets/sheet6.xml><?xml version="1.0" encoding="utf-8"?>
<worksheet xmlns="http://schemas.openxmlformats.org/spreadsheetml/2006/main" xmlns:r="http://schemas.openxmlformats.org/officeDocument/2006/relationships">
  <sheetPr>
    <tabColor theme="2" tint="-0.4999699890613556"/>
  </sheetPr>
  <dimension ref="B1:AK22"/>
  <sheetViews>
    <sheetView zoomScale="110" zoomScaleNormal="110" zoomScalePageLayoutView="0" workbookViewId="0" topLeftCell="A11">
      <selection activeCell="B11" sqref="B11:B15"/>
    </sheetView>
  </sheetViews>
  <sheetFormatPr defaultColWidth="11.421875" defaultRowHeight="15"/>
  <cols>
    <col min="1" max="1" width="4.57421875" style="0" customWidth="1"/>
    <col min="2" max="2" width="15.8515625" style="90" customWidth="1"/>
    <col min="3" max="3" width="14.140625" style="90" customWidth="1"/>
    <col min="4" max="4" width="30.421875" style="0" customWidth="1"/>
    <col min="5" max="5" width="10.00390625" style="0" customWidth="1"/>
    <col min="8" max="8" width="19.28125" style="91" customWidth="1"/>
    <col min="9" max="9" width="15.7109375" style="91" customWidth="1"/>
    <col min="10" max="10" width="4.8515625" style="91" customWidth="1"/>
    <col min="11" max="12" width="5.7109375" style="0" customWidth="1"/>
    <col min="13" max="13" width="6.57421875" style="0" customWidth="1"/>
    <col min="14" max="14" width="6.140625" style="0" customWidth="1"/>
    <col min="15" max="32" width="5.00390625" style="0" customWidth="1"/>
    <col min="33" max="33" width="5.140625" style="92" customWidth="1"/>
    <col min="34" max="34" width="5.421875" style="0" customWidth="1"/>
    <col min="35" max="35" width="4.8515625" style="0" customWidth="1"/>
    <col min="36" max="36" width="7.140625" style="0" customWidth="1"/>
  </cols>
  <sheetData>
    <row r="1" spans="2:36" ht="15.75"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c r="B2" s="1512" t="s">
        <v>667</v>
      </c>
      <c r="C2" s="1513"/>
      <c r="D2" s="1513"/>
      <c r="E2" s="1513"/>
      <c r="F2" s="1513"/>
      <c r="G2" s="1513"/>
      <c r="H2" s="1513"/>
      <c r="I2" s="1513"/>
      <c r="J2" s="1513"/>
      <c r="K2" s="1513"/>
      <c r="L2" s="1513"/>
      <c r="M2" s="1513"/>
      <c r="N2" s="1513"/>
      <c r="O2" s="1513"/>
      <c r="P2" s="1513"/>
      <c r="Q2" s="1513"/>
      <c r="R2" s="1513"/>
      <c r="S2" s="1513"/>
      <c r="T2" s="1513"/>
      <c r="U2" s="1513"/>
      <c r="V2" s="1513"/>
      <c r="W2" s="1513"/>
      <c r="X2" s="1513"/>
      <c r="Y2" s="1513"/>
      <c r="Z2" s="1513"/>
      <c r="AA2" s="1513"/>
      <c r="AB2" s="1513"/>
      <c r="AC2" s="1513"/>
      <c r="AD2" s="1513"/>
      <c r="AE2" s="1513"/>
      <c r="AF2" s="1513"/>
      <c r="AG2" s="1513"/>
      <c r="AH2" s="1513"/>
      <c r="AI2" s="1513"/>
      <c r="AJ2" s="1514"/>
    </row>
    <row r="3" spans="2:36" ht="15.75"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668</v>
      </c>
      <c r="C4" s="1381"/>
      <c r="D4" s="1381"/>
      <c r="E4" s="1381"/>
      <c r="F4" s="1381"/>
      <c r="G4" s="1381"/>
      <c r="H4" s="1382"/>
      <c r="I4" s="1385" t="s">
        <v>783</v>
      </c>
      <c r="J4" s="1386"/>
      <c r="K4" s="1386"/>
      <c r="L4" s="1386"/>
      <c r="M4" s="1386"/>
      <c r="N4" s="1386"/>
      <c r="O4" s="1386"/>
      <c r="P4" s="1386"/>
      <c r="Q4" s="1386"/>
      <c r="R4" s="1386"/>
      <c r="S4" s="1386"/>
      <c r="T4" s="1387"/>
      <c r="U4" s="1385" t="s">
        <v>672</v>
      </c>
      <c r="V4" s="1388"/>
      <c r="W4" s="1388"/>
      <c r="X4" s="1388"/>
      <c r="Y4" s="1388"/>
      <c r="Z4" s="1388"/>
      <c r="AA4" s="1388"/>
      <c r="AB4" s="1388"/>
      <c r="AC4" s="1388"/>
      <c r="AD4" s="1388"/>
      <c r="AE4" s="1388"/>
      <c r="AF4" s="1388"/>
      <c r="AG4" s="1388"/>
      <c r="AH4" s="1388"/>
      <c r="AI4" s="1388"/>
      <c r="AJ4" s="1389"/>
    </row>
    <row r="5" spans="2:36" ht="39" customHeight="1" thickBot="1">
      <c r="B5" s="1413" t="s">
        <v>794</v>
      </c>
      <c r="C5" s="1414"/>
      <c r="D5" s="1415"/>
      <c r="E5" s="5"/>
      <c r="F5" s="1515" t="s">
        <v>784</v>
      </c>
      <c r="G5" s="1515"/>
      <c r="H5" s="1515"/>
      <c r="I5" s="1515"/>
      <c r="J5" s="1515"/>
      <c r="K5" s="1515"/>
      <c r="L5" s="1515"/>
      <c r="M5" s="1515"/>
      <c r="N5" s="1516"/>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510" t="s">
        <v>467</v>
      </c>
      <c r="K6" s="1510" t="s">
        <v>452</v>
      </c>
      <c r="L6" s="1409" t="s">
        <v>1314</v>
      </c>
      <c r="M6" s="1505" t="s">
        <v>468</v>
      </c>
      <c r="N6" s="1507" t="s">
        <v>469</v>
      </c>
      <c r="O6" s="1509" t="s">
        <v>57</v>
      </c>
      <c r="P6" s="1503"/>
      <c r="Q6" s="1502" t="s">
        <v>58</v>
      </c>
      <c r="R6" s="1503"/>
      <c r="S6" s="1502" t="s">
        <v>59</v>
      </c>
      <c r="T6" s="1503"/>
      <c r="U6" s="1502" t="s">
        <v>455</v>
      </c>
      <c r="V6" s="1503"/>
      <c r="W6" s="1502" t="s">
        <v>454</v>
      </c>
      <c r="X6" s="1503"/>
      <c r="Y6" s="1502" t="s">
        <v>60</v>
      </c>
      <c r="Z6" s="1503"/>
      <c r="AA6" s="1502" t="s">
        <v>453</v>
      </c>
      <c r="AB6" s="1503"/>
      <c r="AC6" s="1502" t="s">
        <v>456</v>
      </c>
      <c r="AD6" s="1503"/>
      <c r="AE6" s="1502" t="s">
        <v>457</v>
      </c>
      <c r="AF6" s="1504"/>
      <c r="AG6" s="1411" t="s">
        <v>458</v>
      </c>
      <c r="AH6" s="1407" t="s">
        <v>459</v>
      </c>
      <c r="AI6" s="1424" t="s">
        <v>460</v>
      </c>
      <c r="AJ6" s="1383" t="s">
        <v>470</v>
      </c>
    </row>
    <row r="7" spans="2:36" ht="48.75" customHeight="1" thickBot="1">
      <c r="B7" s="1373"/>
      <c r="C7" s="1370"/>
      <c r="D7" s="1371"/>
      <c r="E7" s="1371"/>
      <c r="F7" s="1371"/>
      <c r="G7" s="1371"/>
      <c r="H7" s="1371"/>
      <c r="I7" s="1404"/>
      <c r="J7" s="1511" t="s">
        <v>467</v>
      </c>
      <c r="K7" s="1511"/>
      <c r="L7" s="1410"/>
      <c r="M7" s="1506"/>
      <c r="N7" s="1508"/>
      <c r="O7" s="6" t="s">
        <v>471</v>
      </c>
      <c r="P7" s="93" t="s">
        <v>472</v>
      </c>
      <c r="Q7" s="7" t="s">
        <v>471</v>
      </c>
      <c r="R7" s="93" t="s">
        <v>472</v>
      </c>
      <c r="S7" s="7" t="s">
        <v>471</v>
      </c>
      <c r="T7" s="93" t="s">
        <v>472</v>
      </c>
      <c r="U7" s="7" t="s">
        <v>471</v>
      </c>
      <c r="V7" s="93" t="s">
        <v>472</v>
      </c>
      <c r="W7" s="7" t="s">
        <v>471</v>
      </c>
      <c r="X7" s="93" t="s">
        <v>472</v>
      </c>
      <c r="Y7" s="7" t="s">
        <v>471</v>
      </c>
      <c r="Z7" s="93" t="s">
        <v>472</v>
      </c>
      <c r="AA7" s="7" t="s">
        <v>471</v>
      </c>
      <c r="AB7" s="93" t="s">
        <v>473</v>
      </c>
      <c r="AC7" s="7" t="s">
        <v>471</v>
      </c>
      <c r="AD7" s="93" t="s">
        <v>473</v>
      </c>
      <c r="AE7" s="7" t="s">
        <v>471</v>
      </c>
      <c r="AF7" s="94" t="s">
        <v>473</v>
      </c>
      <c r="AG7" s="1412"/>
      <c r="AH7" s="1408"/>
      <c r="AI7" s="1425"/>
      <c r="AJ7" s="1384"/>
    </row>
    <row r="8" spans="2:36" ht="42" customHeight="1" thickBot="1">
      <c r="B8" s="8" t="s">
        <v>671</v>
      </c>
      <c r="C8" s="1401" t="s">
        <v>84</v>
      </c>
      <c r="D8" s="1402"/>
      <c r="E8" s="1402"/>
      <c r="F8" s="1402"/>
      <c r="G8" s="1402"/>
      <c r="H8" s="1402"/>
      <c r="I8" s="100" t="s">
        <v>85</v>
      </c>
      <c r="J8" s="9"/>
      <c r="K8" s="857">
        <v>1</v>
      </c>
      <c r="L8" s="10">
        <v>100</v>
      </c>
      <c r="M8" s="11"/>
      <c r="N8" s="101"/>
      <c r="O8" s="12">
        <f aca="true" t="shared" si="0" ref="O8:AD8">O10+O19+O25</f>
        <v>0</v>
      </c>
      <c r="P8" s="13">
        <f t="shared" si="0"/>
        <v>0</v>
      </c>
      <c r="Q8" s="13">
        <f t="shared" si="0"/>
        <v>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f t="shared" si="0"/>
        <v>0</v>
      </c>
      <c r="AC8" s="13">
        <f t="shared" si="0"/>
        <v>0</v>
      </c>
      <c r="AD8" s="13">
        <f t="shared" si="0"/>
        <v>0</v>
      </c>
      <c r="AE8" s="13">
        <f>+AE10+AE19+AE25</f>
        <v>0</v>
      </c>
      <c r="AF8" s="14">
        <f>AF10+AF19+AF25</f>
        <v>0</v>
      </c>
      <c r="AG8" s="15">
        <f>AG10+AG19+AG25</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47.25" customHeight="1" thickBot="1">
      <c r="B10" s="18" t="s">
        <v>461</v>
      </c>
      <c r="C10" s="19" t="s">
        <v>55</v>
      </c>
      <c r="D10" s="19" t="s">
        <v>462</v>
      </c>
      <c r="E10" s="19" t="s">
        <v>474</v>
      </c>
      <c r="F10" s="20" t="s">
        <v>475</v>
      </c>
      <c r="G10" s="20" t="s">
        <v>476</v>
      </c>
      <c r="H10" s="102" t="s">
        <v>463</v>
      </c>
      <c r="I10" s="104" t="s">
        <v>56</v>
      </c>
      <c r="J10" s="105"/>
      <c r="K10" s="105"/>
      <c r="L10" s="105"/>
      <c r="M10" s="105"/>
      <c r="N10" s="106"/>
      <c r="O10" s="22">
        <f>SUM(O11:O15)</f>
        <v>0</v>
      </c>
      <c r="P10" s="23">
        <f>SUM(P11:P15)</f>
        <v>0</v>
      </c>
      <c r="Q10" s="24">
        <f>SUM(Q11:Q15)</f>
        <v>0</v>
      </c>
      <c r="R10" s="23">
        <f>SUM(R11:R15)</f>
        <v>0</v>
      </c>
      <c r="S10" s="24"/>
      <c r="T10" s="23"/>
      <c r="U10" s="24"/>
      <c r="V10" s="23"/>
      <c r="W10" s="24"/>
      <c r="X10" s="23"/>
      <c r="Y10" s="24"/>
      <c r="Z10" s="23"/>
      <c r="AA10" s="24"/>
      <c r="AB10" s="24">
        <f>SUM(AB11:AB15)</f>
        <v>0</v>
      </c>
      <c r="AC10" s="24"/>
      <c r="AD10" s="23"/>
      <c r="AE10" s="25">
        <f>O10+Q10</f>
        <v>0</v>
      </c>
      <c r="AF10" s="23">
        <f>AF11</f>
        <v>0</v>
      </c>
      <c r="AG10" s="26">
        <f>SUM(AG11:AG15)</f>
        <v>0</v>
      </c>
      <c r="AH10" s="27"/>
      <c r="AI10" s="27"/>
      <c r="AJ10" s="28"/>
    </row>
    <row r="11" spans="2:36" ht="21.75" customHeight="1">
      <c r="B11" s="1323" t="s">
        <v>795</v>
      </c>
      <c r="C11" s="1331" t="s">
        <v>792</v>
      </c>
      <c r="D11" s="29" t="s">
        <v>796</v>
      </c>
      <c r="E11" s="29" t="s">
        <v>1299</v>
      </c>
      <c r="F11" s="30"/>
      <c r="G11" s="31"/>
      <c r="H11" s="1498" t="s">
        <v>800</v>
      </c>
      <c r="I11" s="1494" t="s">
        <v>801</v>
      </c>
      <c r="J11" s="1501">
        <v>16</v>
      </c>
      <c r="K11" s="1365">
        <v>13</v>
      </c>
      <c r="L11" s="1312">
        <v>3</v>
      </c>
      <c r="M11" s="1351"/>
      <c r="N11" s="1398"/>
      <c r="O11" s="33"/>
      <c r="P11" s="34"/>
      <c r="Q11" s="35"/>
      <c r="R11" s="36"/>
      <c r="S11" s="36"/>
      <c r="T11" s="36"/>
      <c r="U11" s="36"/>
      <c r="V11" s="36"/>
      <c r="W11" s="36"/>
      <c r="X11" s="36"/>
      <c r="Y11" s="36"/>
      <c r="Z11" s="36"/>
      <c r="AA11" s="36"/>
      <c r="AB11" s="36"/>
      <c r="AC11" s="37"/>
      <c r="AD11" s="37"/>
      <c r="AE11" s="1314"/>
      <c r="AF11" s="1314"/>
      <c r="AG11" s="39"/>
      <c r="AH11" s="1316"/>
      <c r="AI11" s="1316"/>
      <c r="AJ11" s="1318"/>
    </row>
    <row r="12" spans="2:36" ht="21.75" customHeight="1">
      <c r="B12" s="1337"/>
      <c r="C12" s="1349"/>
      <c r="D12" s="863" t="s">
        <v>906</v>
      </c>
      <c r="E12" s="62"/>
      <c r="F12" s="41"/>
      <c r="G12" s="860"/>
      <c r="H12" s="1499"/>
      <c r="I12" s="1494"/>
      <c r="J12" s="1496"/>
      <c r="K12" s="1365"/>
      <c r="L12" s="1351"/>
      <c r="M12" s="1351"/>
      <c r="N12" s="1398"/>
      <c r="O12" s="891"/>
      <c r="P12" s="87"/>
      <c r="Q12" s="35"/>
      <c r="R12" s="892"/>
      <c r="S12" s="892"/>
      <c r="T12" s="892"/>
      <c r="U12" s="892"/>
      <c r="V12" s="892"/>
      <c r="W12" s="892"/>
      <c r="X12" s="892"/>
      <c r="Y12" s="892"/>
      <c r="Z12" s="892"/>
      <c r="AA12" s="892"/>
      <c r="AB12" s="892"/>
      <c r="AC12" s="867"/>
      <c r="AD12" s="867"/>
      <c r="AE12" s="1428"/>
      <c r="AF12" s="1428"/>
      <c r="AG12" s="893"/>
      <c r="AH12" s="1440"/>
      <c r="AI12" s="1440"/>
      <c r="AJ12" s="1490"/>
    </row>
    <row r="13" spans="2:36" ht="37.5" customHeight="1">
      <c r="B13" s="1337"/>
      <c r="C13" s="1349"/>
      <c r="D13" s="62" t="s">
        <v>912</v>
      </c>
      <c r="E13" s="62"/>
      <c r="F13" s="41"/>
      <c r="G13" s="860"/>
      <c r="H13" s="1499"/>
      <c r="I13" s="1494"/>
      <c r="J13" s="1496"/>
      <c r="K13" s="1365"/>
      <c r="L13" s="1351"/>
      <c r="M13" s="1351"/>
      <c r="N13" s="1398"/>
      <c r="O13" s="891"/>
      <c r="P13" s="87"/>
      <c r="Q13" s="35"/>
      <c r="R13" s="892"/>
      <c r="S13" s="892"/>
      <c r="T13" s="892"/>
      <c r="U13" s="892"/>
      <c r="V13" s="892"/>
      <c r="W13" s="892"/>
      <c r="X13" s="892"/>
      <c r="Y13" s="892"/>
      <c r="Z13" s="892"/>
      <c r="AA13" s="892"/>
      <c r="AB13" s="892"/>
      <c r="AC13" s="867"/>
      <c r="AD13" s="867"/>
      <c r="AE13" s="1428"/>
      <c r="AF13" s="1428"/>
      <c r="AG13" s="893"/>
      <c r="AH13" s="1440"/>
      <c r="AI13" s="1440"/>
      <c r="AJ13" s="1490"/>
    </row>
    <row r="14" spans="2:36" ht="21.75" customHeight="1">
      <c r="B14" s="1337"/>
      <c r="C14" s="1349"/>
      <c r="D14" s="62" t="s">
        <v>911</v>
      </c>
      <c r="E14" s="62"/>
      <c r="F14" s="41"/>
      <c r="G14" s="860"/>
      <c r="H14" s="1499"/>
      <c r="I14" s="1494"/>
      <c r="J14" s="1496"/>
      <c r="K14" s="1365"/>
      <c r="L14" s="1351"/>
      <c r="M14" s="1351"/>
      <c r="N14" s="1398"/>
      <c r="O14" s="891"/>
      <c r="P14" s="87"/>
      <c r="Q14" s="35"/>
      <c r="R14" s="892"/>
      <c r="S14" s="892"/>
      <c r="T14" s="892"/>
      <c r="U14" s="892"/>
      <c r="V14" s="892"/>
      <c r="W14" s="892"/>
      <c r="X14" s="892"/>
      <c r="Y14" s="892"/>
      <c r="Z14" s="892"/>
      <c r="AA14" s="892"/>
      <c r="AB14" s="892"/>
      <c r="AC14" s="867"/>
      <c r="AD14" s="867"/>
      <c r="AE14" s="1428"/>
      <c r="AF14" s="1428"/>
      <c r="AG14" s="893"/>
      <c r="AH14" s="1440"/>
      <c r="AI14" s="1440"/>
      <c r="AJ14" s="1490"/>
    </row>
    <row r="15" spans="2:36" ht="21.75" customHeight="1" thickBot="1">
      <c r="B15" s="1324"/>
      <c r="C15" s="1332"/>
      <c r="D15" s="48" t="s">
        <v>797</v>
      </c>
      <c r="E15" s="48"/>
      <c r="F15" s="1035"/>
      <c r="G15" s="50"/>
      <c r="H15" s="1500"/>
      <c r="I15" s="1495"/>
      <c r="J15" s="1497"/>
      <c r="K15" s="1330"/>
      <c r="L15" s="1313"/>
      <c r="M15" s="1313"/>
      <c r="N15" s="1334"/>
      <c r="O15" s="880"/>
      <c r="P15" s="54"/>
      <c r="Q15" s="881"/>
      <c r="R15" s="56"/>
      <c r="S15" s="56"/>
      <c r="T15" s="56"/>
      <c r="U15" s="56"/>
      <c r="V15" s="56"/>
      <c r="W15" s="56"/>
      <c r="X15" s="56"/>
      <c r="Y15" s="56"/>
      <c r="Z15" s="56"/>
      <c r="AA15" s="56"/>
      <c r="AB15" s="56"/>
      <c r="AC15" s="56"/>
      <c r="AD15" s="56"/>
      <c r="AE15" s="1315"/>
      <c r="AF15" s="1315"/>
      <c r="AG15" s="882"/>
      <c r="AH15" s="1317"/>
      <c r="AI15" s="1317"/>
      <c r="AJ15" s="1319"/>
    </row>
    <row r="16" spans="2:36" ht="4.5" customHeight="1" thickBot="1">
      <c r="B16" s="1320"/>
      <c r="C16" s="1321"/>
      <c r="D16" s="1321"/>
      <c r="E16" s="1321"/>
      <c r="F16" s="1321"/>
      <c r="G16" s="1321"/>
      <c r="H16" s="1321"/>
      <c r="I16" s="1321"/>
      <c r="J16" s="1321"/>
      <c r="K16" s="1321"/>
      <c r="L16" s="1321"/>
      <c r="M16" s="1321"/>
      <c r="N16" s="1321"/>
      <c r="O16" s="1321"/>
      <c r="P16" s="1321"/>
      <c r="Q16" s="1321"/>
      <c r="R16" s="1321"/>
      <c r="S16" s="1321"/>
      <c r="T16" s="1321"/>
      <c r="U16" s="1321"/>
      <c r="V16" s="1321"/>
      <c r="W16" s="1321"/>
      <c r="X16" s="1321"/>
      <c r="Y16" s="1321"/>
      <c r="Z16" s="1321"/>
      <c r="AA16" s="1321"/>
      <c r="AB16" s="1321"/>
      <c r="AC16" s="1321"/>
      <c r="AD16" s="1321"/>
      <c r="AE16" s="1321"/>
      <c r="AF16" s="1321"/>
      <c r="AG16" s="1321"/>
      <c r="AH16" s="1321"/>
      <c r="AI16" s="1321"/>
      <c r="AJ16" s="1322"/>
    </row>
    <row r="17" spans="2:36" ht="36" customHeight="1" thickBot="1">
      <c r="B17" s="877" t="s">
        <v>461</v>
      </c>
      <c r="C17" s="878" t="s">
        <v>55</v>
      </c>
      <c r="D17" s="878" t="s">
        <v>462</v>
      </c>
      <c r="E17" s="878" t="s">
        <v>54</v>
      </c>
      <c r="F17" s="875" t="s">
        <v>475</v>
      </c>
      <c r="G17" s="875" t="s">
        <v>476</v>
      </c>
      <c r="H17" s="894" t="s">
        <v>464</v>
      </c>
      <c r="I17" s="104" t="s">
        <v>56</v>
      </c>
      <c r="J17" s="1009"/>
      <c r="K17" s="1010"/>
      <c r="L17" s="1010"/>
      <c r="M17" s="105"/>
      <c r="N17" s="106"/>
      <c r="O17" s="22">
        <f>SUM(O18:O21)</f>
        <v>0</v>
      </c>
      <c r="P17" s="23">
        <f>SUM(P18:P21)</f>
        <v>0</v>
      </c>
      <c r="Q17" s="24">
        <f>SUM(Q18:Q21)</f>
        <v>8000</v>
      </c>
      <c r="R17" s="23">
        <f>SUM(R18:R21)</f>
        <v>0</v>
      </c>
      <c r="S17" s="24"/>
      <c r="T17" s="23"/>
      <c r="U17" s="24"/>
      <c r="V17" s="23"/>
      <c r="W17" s="24"/>
      <c r="X17" s="23"/>
      <c r="Y17" s="24"/>
      <c r="Z17" s="23"/>
      <c r="AA17" s="24"/>
      <c r="AB17" s="23"/>
      <c r="AC17" s="24"/>
      <c r="AD17" s="23"/>
      <c r="AE17" s="24">
        <f>AE18</f>
        <v>0</v>
      </c>
      <c r="AF17" s="23">
        <f>AF18</f>
        <v>0</v>
      </c>
      <c r="AG17" s="26">
        <f>SUM(AG18:AG21)</f>
        <v>0</v>
      </c>
      <c r="AH17" s="27"/>
      <c r="AI17" s="27"/>
      <c r="AJ17" s="28"/>
    </row>
    <row r="18" spans="2:36" ht="16.5" customHeight="1">
      <c r="B18" s="1450" t="s">
        <v>183</v>
      </c>
      <c r="C18" s="1349" t="s">
        <v>793</v>
      </c>
      <c r="D18" s="40" t="s">
        <v>796</v>
      </c>
      <c r="E18" s="40"/>
      <c r="F18" s="84"/>
      <c r="G18" s="873"/>
      <c r="H18" s="1491" t="s">
        <v>802</v>
      </c>
      <c r="I18" s="1494" t="s">
        <v>803</v>
      </c>
      <c r="J18" s="1496">
        <v>16</v>
      </c>
      <c r="K18" s="1473">
        <v>13</v>
      </c>
      <c r="L18" s="1352">
        <v>3</v>
      </c>
      <c r="M18" s="1479"/>
      <c r="N18" s="1480"/>
      <c r="O18" s="65"/>
      <c r="P18" s="38"/>
      <c r="Q18" s="38">
        <v>8000</v>
      </c>
      <c r="R18" s="38"/>
      <c r="S18" s="38"/>
      <c r="T18" s="38"/>
      <c r="U18" s="38"/>
      <c r="V18" s="38"/>
      <c r="W18" s="38"/>
      <c r="X18" s="38"/>
      <c r="Y18" s="38"/>
      <c r="Z18" s="38"/>
      <c r="AA18" s="38"/>
      <c r="AB18" s="38"/>
      <c r="AC18" s="38"/>
      <c r="AD18" s="38"/>
      <c r="AE18" s="1314"/>
      <c r="AF18" s="1314"/>
      <c r="AG18" s="66"/>
      <c r="AH18" s="1316"/>
      <c r="AI18" s="1488"/>
      <c r="AJ18" s="1335"/>
    </row>
    <row r="19" spans="2:36" ht="16.5">
      <c r="B19" s="1361"/>
      <c r="C19" s="1349"/>
      <c r="D19" s="62" t="s">
        <v>798</v>
      </c>
      <c r="E19" s="62"/>
      <c r="F19" s="63"/>
      <c r="G19" s="31"/>
      <c r="H19" s="1492"/>
      <c r="I19" s="1494"/>
      <c r="J19" s="1496"/>
      <c r="K19" s="1342"/>
      <c r="L19" s="1352"/>
      <c r="M19" s="1344"/>
      <c r="N19" s="1354"/>
      <c r="O19" s="65"/>
      <c r="P19" s="38"/>
      <c r="Q19" s="38"/>
      <c r="R19" s="38"/>
      <c r="S19" s="38"/>
      <c r="T19" s="38"/>
      <c r="U19" s="38"/>
      <c r="V19" s="38"/>
      <c r="W19" s="38"/>
      <c r="X19" s="38"/>
      <c r="Y19" s="38"/>
      <c r="Z19" s="38"/>
      <c r="AA19" s="38"/>
      <c r="AB19" s="38"/>
      <c r="AC19" s="38"/>
      <c r="AD19" s="38"/>
      <c r="AE19" s="1314"/>
      <c r="AF19" s="1314"/>
      <c r="AG19" s="66"/>
      <c r="AH19" s="1316"/>
      <c r="AI19" s="1488"/>
      <c r="AJ19" s="1335"/>
    </row>
    <row r="20" spans="2:36" ht="15">
      <c r="B20" s="1361"/>
      <c r="C20" s="1349"/>
      <c r="D20" s="62" t="s">
        <v>799</v>
      </c>
      <c r="E20" s="62"/>
      <c r="F20" s="67"/>
      <c r="G20" s="31"/>
      <c r="H20" s="1492"/>
      <c r="I20" s="1494"/>
      <c r="J20" s="1496"/>
      <c r="K20" s="1342"/>
      <c r="L20" s="1352"/>
      <c r="M20" s="1344"/>
      <c r="N20" s="1354"/>
      <c r="O20" s="65"/>
      <c r="P20" s="38"/>
      <c r="Q20" s="38"/>
      <c r="R20" s="38"/>
      <c r="S20" s="38"/>
      <c r="T20" s="38"/>
      <c r="U20" s="38"/>
      <c r="V20" s="38"/>
      <c r="W20" s="38"/>
      <c r="X20" s="38"/>
      <c r="Y20" s="38"/>
      <c r="Z20" s="38"/>
      <c r="AA20" s="38"/>
      <c r="AB20" s="38"/>
      <c r="AC20" s="38"/>
      <c r="AD20" s="38"/>
      <c r="AE20" s="1314"/>
      <c r="AF20" s="1314"/>
      <c r="AG20" s="68"/>
      <c r="AH20" s="1316"/>
      <c r="AI20" s="1488"/>
      <c r="AJ20" s="1335"/>
    </row>
    <row r="21" spans="2:37" ht="15.75" thickBot="1">
      <c r="B21" s="1362"/>
      <c r="C21" s="1332"/>
      <c r="D21" s="69"/>
      <c r="E21" s="69"/>
      <c r="F21" s="70"/>
      <c r="G21" s="50"/>
      <c r="H21" s="1493"/>
      <c r="I21" s="1495"/>
      <c r="J21" s="1497"/>
      <c r="K21" s="1343"/>
      <c r="L21" s="1353"/>
      <c r="M21" s="1345"/>
      <c r="N21" s="1355"/>
      <c r="O21" s="72"/>
      <c r="P21" s="57"/>
      <c r="Q21" s="57"/>
      <c r="R21" s="57"/>
      <c r="S21" s="57"/>
      <c r="T21" s="57"/>
      <c r="U21" s="57"/>
      <c r="V21" s="57"/>
      <c r="W21" s="57"/>
      <c r="X21" s="57"/>
      <c r="Y21" s="57"/>
      <c r="Z21" s="57"/>
      <c r="AA21" s="57"/>
      <c r="AB21" s="57"/>
      <c r="AC21" s="57"/>
      <c r="AD21" s="57"/>
      <c r="AE21" s="1315"/>
      <c r="AF21" s="1315"/>
      <c r="AG21" s="73"/>
      <c r="AH21" s="1317"/>
      <c r="AI21" s="1489"/>
      <c r="AJ21" s="1336"/>
      <c r="AK21" s="74"/>
    </row>
    <row r="22" spans="2:37" ht="4.5" customHeight="1" thickBot="1">
      <c r="B22" s="1320"/>
      <c r="C22" s="1321"/>
      <c r="D22" s="1321"/>
      <c r="E22" s="1321"/>
      <c r="F22" s="1321"/>
      <c r="G22" s="1321"/>
      <c r="H22" s="1321"/>
      <c r="I22" s="1321"/>
      <c r="J22" s="1321"/>
      <c r="K22" s="1321"/>
      <c r="L22" s="1321"/>
      <c r="M22" s="1321"/>
      <c r="N22" s="1321"/>
      <c r="O22" s="1321"/>
      <c r="P22" s="1321"/>
      <c r="Q22" s="1321"/>
      <c r="R22" s="1321"/>
      <c r="S22" s="1321"/>
      <c r="T22" s="1321"/>
      <c r="U22" s="1321"/>
      <c r="V22" s="1321"/>
      <c r="W22" s="1321"/>
      <c r="X22" s="1321"/>
      <c r="Y22" s="1321"/>
      <c r="Z22" s="1321"/>
      <c r="AA22" s="1321"/>
      <c r="AB22" s="1321"/>
      <c r="AC22" s="1321"/>
      <c r="AD22" s="1321"/>
      <c r="AE22" s="1321"/>
      <c r="AF22" s="1321"/>
      <c r="AG22" s="1321"/>
      <c r="AH22" s="1321"/>
      <c r="AI22" s="1321"/>
      <c r="AJ22" s="1322"/>
      <c r="AK22" s="74"/>
    </row>
  </sheetData>
  <sheetProtection/>
  <mergeCells count="62">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5"/>
    <mergeCell ref="C11:C15"/>
    <mergeCell ref="H11:H15"/>
    <mergeCell ref="I11:I15"/>
    <mergeCell ref="J11:J15"/>
    <mergeCell ref="K11:K15"/>
    <mergeCell ref="L11:L15"/>
    <mergeCell ref="M11:M15"/>
    <mergeCell ref="N11:N15"/>
    <mergeCell ref="AE11:AE15"/>
    <mergeCell ref="AF11:AF15"/>
    <mergeCell ref="AH11:AH15"/>
    <mergeCell ref="AI11:AI15"/>
    <mergeCell ref="AJ11:AJ15"/>
    <mergeCell ref="B16:AJ16"/>
    <mergeCell ref="B18:B21"/>
    <mergeCell ref="C18:C21"/>
    <mergeCell ref="H18:H21"/>
    <mergeCell ref="I18:I21"/>
    <mergeCell ref="J18:J21"/>
    <mergeCell ref="K18:K21"/>
    <mergeCell ref="AI18:AI21"/>
    <mergeCell ref="AJ18:AJ21"/>
    <mergeCell ref="B22:AJ22"/>
    <mergeCell ref="L18:L21"/>
    <mergeCell ref="M18:M21"/>
    <mergeCell ref="N18:N21"/>
    <mergeCell ref="AE18:AE21"/>
    <mergeCell ref="AF18:AF21"/>
    <mergeCell ref="AH18:AH21"/>
  </mergeCells>
  <printOptions/>
  <pageMargins left="0.7" right="0.7" top="0.75" bottom="0.75" header="0.3" footer="0.3"/>
  <pageSetup horizontalDpi="600" verticalDpi="600" orientation="landscape" paperSize="5" scale="55" r:id="rId3"/>
  <legacyDrawing r:id="rId2"/>
</worksheet>
</file>

<file path=xl/worksheets/sheet7.xml><?xml version="1.0" encoding="utf-8"?>
<worksheet xmlns="http://schemas.openxmlformats.org/spreadsheetml/2006/main" xmlns:r="http://schemas.openxmlformats.org/officeDocument/2006/relationships">
  <sheetPr>
    <tabColor theme="2" tint="-0.4999699890613556"/>
  </sheetPr>
  <dimension ref="B1:AK67"/>
  <sheetViews>
    <sheetView zoomScale="110" zoomScaleNormal="110" zoomScalePageLayoutView="0" workbookViewId="0" topLeftCell="B6">
      <pane xSplit="1" ySplit="2" topLeftCell="E55" activePane="bottomRight" state="frozen"/>
      <selection pane="topLeft" activeCell="B6" sqref="B6"/>
      <selection pane="topRight" activeCell="C6" sqref="C6"/>
      <selection pane="bottomLeft" activeCell="B8" sqref="B8"/>
      <selection pane="bottomRight" activeCell="T55" sqref="T55"/>
    </sheetView>
  </sheetViews>
  <sheetFormatPr defaultColWidth="11.421875" defaultRowHeight="15"/>
  <cols>
    <col min="1" max="1" width="4.57421875" style="0" customWidth="1"/>
    <col min="2" max="2" width="15.8515625" style="90" customWidth="1"/>
    <col min="3" max="3" width="14.140625" style="90" customWidth="1"/>
    <col min="4" max="4" width="30.421875" style="0" customWidth="1"/>
    <col min="5" max="5" width="10.00390625" style="0" customWidth="1"/>
    <col min="8" max="8" width="22.140625" style="91" customWidth="1"/>
    <col min="9" max="9" width="15.7109375" style="91" customWidth="1"/>
    <col min="10" max="10" width="4.8515625" style="91" customWidth="1"/>
    <col min="11" max="12" width="5.7109375" style="0" customWidth="1"/>
    <col min="13" max="13" width="6.57421875" style="0" customWidth="1"/>
    <col min="14" max="14" width="6.140625" style="0" customWidth="1"/>
    <col min="15" max="32" width="5.00390625" style="0" customWidth="1"/>
    <col min="33" max="33" width="5.140625" style="92" customWidth="1"/>
    <col min="34" max="34" width="5.421875" style="0" customWidth="1"/>
    <col min="35" max="35" width="4.8515625" style="0" customWidth="1"/>
    <col min="36" max="36" width="7.140625" style="0" customWidth="1"/>
  </cols>
  <sheetData>
    <row r="1" spans="2:36" ht="15.75"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c r="B2" s="1512" t="s">
        <v>667</v>
      </c>
      <c r="C2" s="1513"/>
      <c r="D2" s="1513"/>
      <c r="E2" s="1513"/>
      <c r="F2" s="1513"/>
      <c r="G2" s="1513"/>
      <c r="H2" s="1513"/>
      <c r="I2" s="1513"/>
      <c r="J2" s="1513"/>
      <c r="K2" s="1513"/>
      <c r="L2" s="1513"/>
      <c r="M2" s="1513"/>
      <c r="N2" s="1513"/>
      <c r="O2" s="1513"/>
      <c r="P2" s="1513"/>
      <c r="Q2" s="1513"/>
      <c r="R2" s="1513"/>
      <c r="S2" s="1513"/>
      <c r="T2" s="1513"/>
      <c r="U2" s="1513"/>
      <c r="V2" s="1513"/>
      <c r="W2" s="1513"/>
      <c r="X2" s="1513"/>
      <c r="Y2" s="1513"/>
      <c r="Z2" s="1513"/>
      <c r="AA2" s="1513"/>
      <c r="AB2" s="1513"/>
      <c r="AC2" s="1513"/>
      <c r="AD2" s="1513"/>
      <c r="AE2" s="1513"/>
      <c r="AF2" s="1513"/>
      <c r="AG2" s="1513"/>
      <c r="AH2" s="1513"/>
      <c r="AI2" s="1513"/>
      <c r="AJ2" s="1514"/>
    </row>
    <row r="3" spans="2:36" ht="15.75"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668</v>
      </c>
      <c r="C4" s="1381"/>
      <c r="D4" s="1381"/>
      <c r="E4" s="1381"/>
      <c r="F4" s="1381"/>
      <c r="G4" s="1381"/>
      <c r="H4" s="1382"/>
      <c r="I4" s="1385" t="s">
        <v>804</v>
      </c>
      <c r="J4" s="1386"/>
      <c r="K4" s="1386"/>
      <c r="L4" s="1386"/>
      <c r="M4" s="1386"/>
      <c r="N4" s="1386"/>
      <c r="O4" s="1386"/>
      <c r="P4" s="1386"/>
      <c r="Q4" s="1386"/>
      <c r="R4" s="1386"/>
      <c r="S4" s="1386"/>
      <c r="T4" s="1387"/>
      <c r="U4" s="1385" t="s">
        <v>672</v>
      </c>
      <c r="V4" s="1388"/>
      <c r="W4" s="1388"/>
      <c r="X4" s="1388"/>
      <c r="Y4" s="1388"/>
      <c r="Z4" s="1388"/>
      <c r="AA4" s="1388"/>
      <c r="AB4" s="1388"/>
      <c r="AC4" s="1388"/>
      <c r="AD4" s="1388"/>
      <c r="AE4" s="1388"/>
      <c r="AF4" s="1388"/>
      <c r="AG4" s="1388"/>
      <c r="AH4" s="1388"/>
      <c r="AI4" s="1388"/>
      <c r="AJ4" s="1389"/>
    </row>
    <row r="5" spans="2:36" ht="39" customHeight="1" thickBot="1">
      <c r="B5" s="1413" t="s">
        <v>805</v>
      </c>
      <c r="C5" s="1414"/>
      <c r="D5" s="1415"/>
      <c r="E5" s="5"/>
      <c r="F5" s="1515" t="s">
        <v>806</v>
      </c>
      <c r="G5" s="1515"/>
      <c r="H5" s="1515"/>
      <c r="I5" s="1515"/>
      <c r="J5" s="1515"/>
      <c r="K5" s="1515"/>
      <c r="L5" s="1515"/>
      <c r="M5" s="1515"/>
      <c r="N5" s="1516"/>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510" t="s">
        <v>467</v>
      </c>
      <c r="K6" s="1510" t="s">
        <v>452</v>
      </c>
      <c r="L6" s="1409" t="s">
        <v>1314</v>
      </c>
      <c r="M6" s="1505" t="s">
        <v>468</v>
      </c>
      <c r="N6" s="1507" t="s">
        <v>469</v>
      </c>
      <c r="O6" s="1509" t="s">
        <v>57</v>
      </c>
      <c r="P6" s="1503"/>
      <c r="Q6" s="1502" t="s">
        <v>58</v>
      </c>
      <c r="R6" s="1503"/>
      <c r="S6" s="1502" t="s">
        <v>59</v>
      </c>
      <c r="T6" s="1503"/>
      <c r="U6" s="1502" t="s">
        <v>455</v>
      </c>
      <c r="V6" s="1503"/>
      <c r="W6" s="1502" t="s">
        <v>454</v>
      </c>
      <c r="X6" s="1503"/>
      <c r="Y6" s="1502" t="s">
        <v>60</v>
      </c>
      <c r="Z6" s="1503"/>
      <c r="AA6" s="1502" t="s">
        <v>453</v>
      </c>
      <c r="AB6" s="1503"/>
      <c r="AC6" s="1502" t="s">
        <v>456</v>
      </c>
      <c r="AD6" s="1503"/>
      <c r="AE6" s="1502" t="s">
        <v>457</v>
      </c>
      <c r="AF6" s="1504"/>
      <c r="AG6" s="1411" t="s">
        <v>458</v>
      </c>
      <c r="AH6" s="1407" t="s">
        <v>459</v>
      </c>
      <c r="AI6" s="1424" t="s">
        <v>460</v>
      </c>
      <c r="AJ6" s="1383" t="s">
        <v>470</v>
      </c>
    </row>
    <row r="7" spans="2:36" ht="48.75" customHeight="1" thickBot="1">
      <c r="B7" s="1373"/>
      <c r="C7" s="1370"/>
      <c r="D7" s="1371"/>
      <c r="E7" s="1371"/>
      <c r="F7" s="1371"/>
      <c r="G7" s="1371"/>
      <c r="H7" s="1371"/>
      <c r="I7" s="1404"/>
      <c r="J7" s="1511" t="s">
        <v>467</v>
      </c>
      <c r="K7" s="1511"/>
      <c r="L7" s="1410"/>
      <c r="M7" s="1506"/>
      <c r="N7" s="1508"/>
      <c r="O7" s="6" t="s">
        <v>471</v>
      </c>
      <c r="P7" s="93" t="s">
        <v>472</v>
      </c>
      <c r="Q7" s="7" t="s">
        <v>471</v>
      </c>
      <c r="R7" s="93" t="s">
        <v>472</v>
      </c>
      <c r="S7" s="7" t="s">
        <v>471</v>
      </c>
      <c r="T7" s="93" t="s">
        <v>472</v>
      </c>
      <c r="U7" s="7" t="s">
        <v>471</v>
      </c>
      <c r="V7" s="93" t="s">
        <v>472</v>
      </c>
      <c r="W7" s="7" t="s">
        <v>471</v>
      </c>
      <c r="X7" s="93" t="s">
        <v>472</v>
      </c>
      <c r="Y7" s="7" t="s">
        <v>471</v>
      </c>
      <c r="Z7" s="93" t="s">
        <v>472</v>
      </c>
      <c r="AA7" s="7" t="s">
        <v>471</v>
      </c>
      <c r="AB7" s="93" t="s">
        <v>473</v>
      </c>
      <c r="AC7" s="7" t="s">
        <v>471</v>
      </c>
      <c r="AD7" s="93" t="s">
        <v>473</v>
      </c>
      <c r="AE7" s="7" t="s">
        <v>471</v>
      </c>
      <c r="AF7" s="94" t="s">
        <v>473</v>
      </c>
      <c r="AG7" s="1412"/>
      <c r="AH7" s="1408"/>
      <c r="AI7" s="1425"/>
      <c r="AJ7" s="1384"/>
    </row>
    <row r="8" spans="2:36" ht="42" customHeight="1" thickBot="1">
      <c r="B8" s="8" t="s">
        <v>671</v>
      </c>
      <c r="C8" s="1401" t="s">
        <v>143</v>
      </c>
      <c r="D8" s="1402"/>
      <c r="E8" s="1402"/>
      <c r="F8" s="1402"/>
      <c r="G8" s="1402"/>
      <c r="H8" s="1402"/>
      <c r="I8" s="100" t="s">
        <v>527</v>
      </c>
      <c r="J8" s="9">
        <v>100</v>
      </c>
      <c r="K8" s="857">
        <v>1</v>
      </c>
      <c r="L8" s="10">
        <v>100</v>
      </c>
      <c r="M8" s="11"/>
      <c r="N8" s="101"/>
      <c r="O8" s="12">
        <f aca="true" t="shared" si="0" ref="O8:AA8">O10+O16+O23</f>
        <v>0</v>
      </c>
      <c r="P8" s="13">
        <f t="shared" si="0"/>
        <v>0</v>
      </c>
      <c r="Q8" s="13">
        <f t="shared" si="0"/>
        <v>900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t="s">
        <v>674</v>
      </c>
      <c r="AC8" s="13">
        <f>AC10+AC16+AC23</f>
        <v>0</v>
      </c>
      <c r="AD8" s="13">
        <f>AD10+AD16+AD23</f>
        <v>0</v>
      </c>
      <c r="AE8" s="13">
        <f>+AE10+AE16+AE23</f>
        <v>800</v>
      </c>
      <c r="AF8" s="14">
        <f>AF10+AF16+AF23</f>
        <v>0</v>
      </c>
      <c r="AG8" s="15">
        <f>AG10+AG16+AG23</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47.25" customHeight="1" thickBot="1">
      <c r="B10" s="18" t="s">
        <v>461</v>
      </c>
      <c r="C10" s="19" t="s">
        <v>55</v>
      </c>
      <c r="D10" s="19" t="s">
        <v>462</v>
      </c>
      <c r="E10" s="19" t="s">
        <v>474</v>
      </c>
      <c r="F10" s="20" t="s">
        <v>475</v>
      </c>
      <c r="G10" s="20" t="s">
        <v>476</v>
      </c>
      <c r="H10" s="102" t="s">
        <v>463</v>
      </c>
      <c r="I10" s="104" t="s">
        <v>56</v>
      </c>
      <c r="J10" s="105"/>
      <c r="K10" s="105"/>
      <c r="L10" s="105"/>
      <c r="M10" s="105"/>
      <c r="N10" s="106"/>
      <c r="O10" s="22">
        <f>SUM(O11:O14)</f>
        <v>0</v>
      </c>
      <c r="P10" s="23">
        <f>SUM(P11:P14)</f>
        <v>0</v>
      </c>
      <c r="Q10" s="24">
        <f>SUM(Q11:Q14)</f>
        <v>800</v>
      </c>
      <c r="R10" s="23">
        <f>SUM(R11:R14)</f>
        <v>0</v>
      </c>
      <c r="S10" s="24"/>
      <c r="T10" s="23"/>
      <c r="U10" s="24"/>
      <c r="V10" s="23"/>
      <c r="W10" s="24"/>
      <c r="X10" s="23"/>
      <c r="Y10" s="24"/>
      <c r="Z10" s="23"/>
      <c r="AA10" s="24"/>
      <c r="AB10" s="23"/>
      <c r="AC10" s="24"/>
      <c r="AD10" s="23"/>
      <c r="AE10" s="25">
        <f>O10+Q10</f>
        <v>800</v>
      </c>
      <c r="AF10" s="23">
        <f>AF11</f>
        <v>0</v>
      </c>
      <c r="AG10" s="26">
        <f>SUM(AG11:AG14)</f>
        <v>0</v>
      </c>
      <c r="AH10" s="27"/>
      <c r="AI10" s="27"/>
      <c r="AJ10" s="28"/>
    </row>
    <row r="11" spans="2:36" ht="45" customHeight="1">
      <c r="B11" s="1323" t="s">
        <v>186</v>
      </c>
      <c r="C11" s="1331" t="s">
        <v>808</v>
      </c>
      <c r="D11" s="29" t="s">
        <v>818</v>
      </c>
      <c r="E11" s="883" t="s">
        <v>820</v>
      </c>
      <c r="F11" s="30"/>
      <c r="G11" s="31"/>
      <c r="H11" s="1531" t="s">
        <v>819</v>
      </c>
      <c r="I11" s="1496" t="s">
        <v>820</v>
      </c>
      <c r="J11" s="1501">
        <v>0</v>
      </c>
      <c r="K11" s="1365">
        <v>0</v>
      </c>
      <c r="L11" s="1312">
        <v>0</v>
      </c>
      <c r="M11" s="1351"/>
      <c r="N11" s="1398"/>
      <c r="O11" s="33"/>
      <c r="P11" s="34"/>
      <c r="Q11" s="35">
        <v>800</v>
      </c>
      <c r="R11" s="36"/>
      <c r="S11" s="36"/>
      <c r="T11" s="36"/>
      <c r="U11" s="36"/>
      <c r="V11" s="36"/>
      <c r="W11" s="36"/>
      <c r="X11" s="36"/>
      <c r="Y11" s="36"/>
      <c r="Z11" s="36"/>
      <c r="AA11" s="36"/>
      <c r="AB11" s="36"/>
      <c r="AC11" s="37"/>
      <c r="AD11" s="37"/>
      <c r="AE11" s="1314"/>
      <c r="AF11" s="1314"/>
      <c r="AG11" s="39"/>
      <c r="AH11" s="1316"/>
      <c r="AI11" s="1316"/>
      <c r="AJ11" s="1318"/>
    </row>
    <row r="12" spans="2:36" ht="17.25" customHeight="1">
      <c r="B12" s="1337"/>
      <c r="C12" s="1349"/>
      <c r="D12" s="40"/>
      <c r="E12" s="40"/>
      <c r="F12" s="41"/>
      <c r="G12" s="31"/>
      <c r="H12" s="1519"/>
      <c r="I12" s="1496"/>
      <c r="J12" s="1496"/>
      <c r="K12" s="1365"/>
      <c r="L12" s="1351"/>
      <c r="M12" s="1351"/>
      <c r="N12" s="1398"/>
      <c r="O12" s="43"/>
      <c r="P12" s="34"/>
      <c r="Q12" s="44"/>
      <c r="R12" s="37"/>
      <c r="S12" s="37"/>
      <c r="T12" s="37"/>
      <c r="U12" s="37"/>
      <c r="V12" s="37"/>
      <c r="W12" s="37"/>
      <c r="X12" s="37"/>
      <c r="Y12" s="37"/>
      <c r="Z12" s="37"/>
      <c r="AA12" s="37"/>
      <c r="AB12" s="37"/>
      <c r="AC12" s="37"/>
      <c r="AD12" s="37"/>
      <c r="AE12" s="1314"/>
      <c r="AF12" s="1314"/>
      <c r="AG12" s="39"/>
      <c r="AH12" s="1316"/>
      <c r="AI12" s="1316"/>
      <c r="AJ12" s="1318"/>
    </row>
    <row r="13" spans="2:36" ht="17.25" customHeight="1">
      <c r="B13" s="1337"/>
      <c r="C13" s="1349"/>
      <c r="D13" s="40"/>
      <c r="E13" s="40" t="s">
        <v>1242</v>
      </c>
      <c r="F13" s="45"/>
      <c r="G13" s="31"/>
      <c r="H13" s="1519"/>
      <c r="I13" s="1496"/>
      <c r="J13" s="1496"/>
      <c r="K13" s="1365"/>
      <c r="L13" s="1351"/>
      <c r="M13" s="1351"/>
      <c r="N13" s="1398"/>
      <c r="O13" s="33"/>
      <c r="P13" s="34"/>
      <c r="Q13" s="46"/>
      <c r="R13" s="37"/>
      <c r="S13" s="37"/>
      <c r="T13" s="37"/>
      <c r="U13" s="37"/>
      <c r="V13" s="37"/>
      <c r="W13" s="37"/>
      <c r="X13" s="37"/>
      <c r="Y13" s="37"/>
      <c r="Z13" s="37"/>
      <c r="AA13" s="37"/>
      <c r="AB13" s="37"/>
      <c r="AC13" s="37"/>
      <c r="AD13" s="37"/>
      <c r="AE13" s="1314"/>
      <c r="AF13" s="1314"/>
      <c r="AG13" s="47"/>
      <c r="AH13" s="1316"/>
      <c r="AI13" s="1316"/>
      <c r="AJ13" s="1318"/>
    </row>
    <row r="14" spans="2:36" ht="17.25" customHeight="1" thickBot="1">
      <c r="B14" s="1324"/>
      <c r="C14" s="1332"/>
      <c r="D14" s="48"/>
      <c r="E14" s="48"/>
      <c r="F14" s="49"/>
      <c r="G14" s="50"/>
      <c r="H14" s="1520"/>
      <c r="I14" s="1497"/>
      <c r="J14" s="1497"/>
      <c r="K14" s="1330"/>
      <c r="L14" s="1313"/>
      <c r="M14" s="1313"/>
      <c r="N14" s="1334"/>
      <c r="O14" s="53"/>
      <c r="P14" s="54"/>
      <c r="Q14" s="55"/>
      <c r="R14" s="56"/>
      <c r="S14" s="56"/>
      <c r="T14" s="56"/>
      <c r="U14" s="56"/>
      <c r="V14" s="56"/>
      <c r="W14" s="56"/>
      <c r="X14" s="56"/>
      <c r="Y14" s="56"/>
      <c r="Z14" s="56"/>
      <c r="AA14" s="56"/>
      <c r="AB14" s="56"/>
      <c r="AC14" s="56"/>
      <c r="AD14" s="56"/>
      <c r="AE14" s="1315"/>
      <c r="AF14" s="1315"/>
      <c r="AG14" s="58"/>
      <c r="AH14" s="1317"/>
      <c r="AI14" s="1317"/>
      <c r="AJ14" s="1319"/>
    </row>
    <row r="15" spans="2:36" ht="4.5" customHeight="1" thickBot="1">
      <c r="B15" s="1320"/>
      <c r="C15" s="1321"/>
      <c r="D15" s="1321"/>
      <c r="E15" s="1321"/>
      <c r="F15" s="1321"/>
      <c r="G15" s="1321"/>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2"/>
    </row>
    <row r="16" spans="2:36" ht="36" customHeight="1" thickBot="1">
      <c r="B16" s="18" t="s">
        <v>461</v>
      </c>
      <c r="C16" s="19" t="s">
        <v>55</v>
      </c>
      <c r="D16" s="19" t="s">
        <v>462</v>
      </c>
      <c r="E16" s="19" t="s">
        <v>54</v>
      </c>
      <c r="F16" s="20" t="s">
        <v>475</v>
      </c>
      <c r="G16" s="20" t="s">
        <v>476</v>
      </c>
      <c r="H16" s="102" t="s">
        <v>464</v>
      </c>
      <c r="I16" s="104" t="s">
        <v>56</v>
      </c>
      <c r="J16" s="21"/>
      <c r="K16" s="59"/>
      <c r="L16" s="59"/>
      <c r="M16" s="60"/>
      <c r="N16" s="61"/>
      <c r="O16" s="22">
        <f>SUM(O17:O21)</f>
        <v>0</v>
      </c>
      <c r="P16" s="23">
        <f>SUM(P17:P21)</f>
        <v>0</v>
      </c>
      <c r="Q16" s="24">
        <f>SUM(Q17:Q21)</f>
        <v>100</v>
      </c>
      <c r="R16" s="23">
        <f>SUM(R17:R21)</f>
        <v>0</v>
      </c>
      <c r="S16" s="24"/>
      <c r="T16" s="23"/>
      <c r="U16" s="24"/>
      <c r="V16" s="23"/>
      <c r="W16" s="24"/>
      <c r="X16" s="23"/>
      <c r="Y16" s="24"/>
      <c r="Z16" s="23"/>
      <c r="AA16" s="24"/>
      <c r="AB16" s="23"/>
      <c r="AC16" s="24"/>
      <c r="AD16" s="23"/>
      <c r="AE16" s="24">
        <f>AE17</f>
        <v>0</v>
      </c>
      <c r="AF16" s="23">
        <f>AF17</f>
        <v>0</v>
      </c>
      <c r="AG16" s="26">
        <f>SUM(AG17:AG21)</f>
        <v>0</v>
      </c>
      <c r="AH16" s="27"/>
      <c r="AI16" s="27"/>
      <c r="AJ16" s="28"/>
    </row>
    <row r="17" spans="2:36" ht="41.25">
      <c r="B17" s="1361" t="s">
        <v>188</v>
      </c>
      <c r="C17" s="1331" t="s">
        <v>807</v>
      </c>
      <c r="D17" s="62" t="s">
        <v>824</v>
      </c>
      <c r="E17" s="62"/>
      <c r="F17" s="63"/>
      <c r="G17" s="31"/>
      <c r="H17" s="1526" t="s">
        <v>830</v>
      </c>
      <c r="I17" s="1528" t="s">
        <v>829</v>
      </c>
      <c r="J17" s="1530">
        <v>0.45</v>
      </c>
      <c r="K17" s="1453">
        <v>100</v>
      </c>
      <c r="L17" s="1444">
        <v>100</v>
      </c>
      <c r="M17" s="1344"/>
      <c r="N17" s="1354"/>
      <c r="O17" s="65"/>
      <c r="P17" s="38"/>
      <c r="Q17" s="38">
        <v>100</v>
      </c>
      <c r="R17" s="38"/>
      <c r="S17" s="38"/>
      <c r="T17" s="38"/>
      <c r="U17" s="38"/>
      <c r="V17" s="38"/>
      <c r="W17" s="38"/>
      <c r="X17" s="38"/>
      <c r="Y17" s="38"/>
      <c r="Z17" s="38"/>
      <c r="AA17" s="38"/>
      <c r="AB17" s="38"/>
      <c r="AC17" s="38"/>
      <c r="AD17" s="38"/>
      <c r="AE17" s="1314"/>
      <c r="AF17" s="1314"/>
      <c r="AG17" s="66"/>
      <c r="AH17" s="1316"/>
      <c r="AI17" s="1488"/>
      <c r="AJ17" s="1335"/>
    </row>
    <row r="18" spans="2:36" ht="24.75">
      <c r="B18" s="1361"/>
      <c r="C18" s="1349"/>
      <c r="D18" s="62" t="s">
        <v>825</v>
      </c>
      <c r="E18" s="62"/>
      <c r="F18" s="63"/>
      <c r="G18" s="31"/>
      <c r="H18" s="1526"/>
      <c r="I18" s="1528"/>
      <c r="J18" s="1496"/>
      <c r="K18" s="1453"/>
      <c r="L18" s="1352"/>
      <c r="M18" s="1344"/>
      <c r="N18" s="1354"/>
      <c r="O18" s="65"/>
      <c r="P18" s="38"/>
      <c r="Q18" s="38"/>
      <c r="R18" s="38"/>
      <c r="S18" s="38"/>
      <c r="T18" s="38"/>
      <c r="U18" s="38"/>
      <c r="V18" s="38"/>
      <c r="W18" s="38"/>
      <c r="X18" s="38"/>
      <c r="Y18" s="38"/>
      <c r="Z18" s="38"/>
      <c r="AA18" s="38"/>
      <c r="AB18" s="38"/>
      <c r="AC18" s="38"/>
      <c r="AD18" s="38"/>
      <c r="AE18" s="1314"/>
      <c r="AF18" s="1314"/>
      <c r="AG18" s="66"/>
      <c r="AH18" s="1316"/>
      <c r="AI18" s="1488"/>
      <c r="AJ18" s="1335"/>
    </row>
    <row r="19" spans="2:36" ht="24.75">
      <c r="B19" s="1361"/>
      <c r="C19" s="1349"/>
      <c r="D19" s="62" t="s">
        <v>826</v>
      </c>
      <c r="E19" s="62"/>
      <c r="F19" s="63"/>
      <c r="G19" s="31"/>
      <c r="H19" s="1526"/>
      <c r="I19" s="1528"/>
      <c r="J19" s="1496"/>
      <c r="K19" s="1453"/>
      <c r="L19" s="1352"/>
      <c r="M19" s="1344"/>
      <c r="N19" s="1354"/>
      <c r="O19" s="65"/>
      <c r="P19" s="38"/>
      <c r="Q19" s="38"/>
      <c r="R19" s="38"/>
      <c r="S19" s="38"/>
      <c r="T19" s="38"/>
      <c r="U19" s="38"/>
      <c r="V19" s="38"/>
      <c r="W19" s="38"/>
      <c r="X19" s="38"/>
      <c r="Y19" s="38"/>
      <c r="Z19" s="38"/>
      <c r="AA19" s="38"/>
      <c r="AB19" s="38"/>
      <c r="AC19" s="38"/>
      <c r="AD19" s="38"/>
      <c r="AE19" s="1314"/>
      <c r="AF19" s="1314"/>
      <c r="AG19" s="66"/>
      <c r="AH19" s="1316"/>
      <c r="AI19" s="1488"/>
      <c r="AJ19" s="1335"/>
    </row>
    <row r="20" spans="2:36" ht="16.5">
      <c r="B20" s="1361"/>
      <c r="C20" s="1349"/>
      <c r="D20" s="62" t="s">
        <v>827</v>
      </c>
      <c r="E20" s="62"/>
      <c r="F20" s="63"/>
      <c r="G20" s="31"/>
      <c r="H20" s="1526"/>
      <c r="I20" s="1528"/>
      <c r="J20" s="1496"/>
      <c r="K20" s="1342"/>
      <c r="L20" s="1352"/>
      <c r="M20" s="1344"/>
      <c r="N20" s="1354"/>
      <c r="O20" s="65"/>
      <c r="P20" s="38"/>
      <c r="Q20" s="38"/>
      <c r="R20" s="38"/>
      <c r="S20" s="38"/>
      <c r="T20" s="38"/>
      <c r="U20" s="38"/>
      <c r="V20" s="38"/>
      <c r="W20" s="38"/>
      <c r="X20" s="38"/>
      <c r="Y20" s="38"/>
      <c r="Z20" s="38"/>
      <c r="AA20" s="38"/>
      <c r="AB20" s="38"/>
      <c r="AC20" s="38"/>
      <c r="AD20" s="38"/>
      <c r="AE20" s="1314"/>
      <c r="AF20" s="1314"/>
      <c r="AG20" s="66"/>
      <c r="AH20" s="1316"/>
      <c r="AI20" s="1488"/>
      <c r="AJ20" s="1335"/>
    </row>
    <row r="21" spans="2:37" ht="17.25" thickBot="1">
      <c r="B21" s="1362"/>
      <c r="C21" s="1332"/>
      <c r="D21" s="69" t="s">
        <v>828</v>
      </c>
      <c r="E21" s="69"/>
      <c r="F21" s="70"/>
      <c r="G21" s="50"/>
      <c r="H21" s="1527"/>
      <c r="I21" s="1529"/>
      <c r="J21" s="1497"/>
      <c r="K21" s="1343"/>
      <c r="L21" s="1353"/>
      <c r="M21" s="1345"/>
      <c r="N21" s="1355"/>
      <c r="O21" s="72"/>
      <c r="P21" s="57"/>
      <c r="Q21" s="57"/>
      <c r="R21" s="57"/>
      <c r="S21" s="57"/>
      <c r="T21" s="57"/>
      <c r="U21" s="57"/>
      <c r="V21" s="57"/>
      <c r="W21" s="57"/>
      <c r="X21" s="57"/>
      <c r="Y21" s="57"/>
      <c r="Z21" s="57"/>
      <c r="AA21" s="57"/>
      <c r="AB21" s="57"/>
      <c r="AC21" s="57"/>
      <c r="AD21" s="57"/>
      <c r="AE21" s="1315"/>
      <c r="AF21" s="1315"/>
      <c r="AG21" s="73"/>
      <c r="AH21" s="1317"/>
      <c r="AI21" s="1489"/>
      <c r="AJ21" s="1336"/>
      <c r="AK21" s="74"/>
    </row>
    <row r="22" spans="2:37" ht="4.5" customHeight="1" thickBot="1">
      <c r="B22" s="1320"/>
      <c r="C22" s="1321"/>
      <c r="D22" s="1321"/>
      <c r="E22" s="1321"/>
      <c r="F22" s="1321"/>
      <c r="G22" s="1321"/>
      <c r="H22" s="1321"/>
      <c r="I22" s="1321"/>
      <c r="J22" s="1321"/>
      <c r="K22" s="1321"/>
      <c r="L22" s="1321"/>
      <c r="M22" s="1321"/>
      <c r="N22" s="1321"/>
      <c r="O22" s="1321"/>
      <c r="P22" s="1321"/>
      <c r="Q22" s="1321"/>
      <c r="R22" s="1321"/>
      <c r="S22" s="1321"/>
      <c r="T22" s="1321"/>
      <c r="U22" s="1321"/>
      <c r="V22" s="1321"/>
      <c r="W22" s="1321"/>
      <c r="X22" s="1321"/>
      <c r="Y22" s="1321"/>
      <c r="Z22" s="1321"/>
      <c r="AA22" s="1321"/>
      <c r="AB22" s="1321"/>
      <c r="AC22" s="1321"/>
      <c r="AD22" s="1321"/>
      <c r="AE22" s="1321"/>
      <c r="AF22" s="1321"/>
      <c r="AG22" s="1321"/>
      <c r="AH22" s="1321"/>
      <c r="AI22" s="1321"/>
      <c r="AJ22" s="1322"/>
      <c r="AK22" s="74"/>
    </row>
    <row r="23" spans="2:37" ht="74.25" customHeight="1" thickBot="1">
      <c r="B23" s="18" t="s">
        <v>461</v>
      </c>
      <c r="C23" s="19" t="s">
        <v>55</v>
      </c>
      <c r="D23" s="19" t="s">
        <v>462</v>
      </c>
      <c r="E23" s="19" t="s">
        <v>54</v>
      </c>
      <c r="F23" s="20" t="s">
        <v>475</v>
      </c>
      <c r="G23" s="20" t="s">
        <v>476</v>
      </c>
      <c r="H23" s="102" t="s">
        <v>465</v>
      </c>
      <c r="I23" s="104" t="s">
        <v>56</v>
      </c>
      <c r="J23" s="21"/>
      <c r="K23" s="75"/>
      <c r="L23" s="59"/>
      <c r="M23" s="60"/>
      <c r="N23" s="61"/>
      <c r="O23" s="22">
        <f>SUM(O24:O27)</f>
        <v>0</v>
      </c>
      <c r="P23" s="23">
        <f>SUM(P24:P27)</f>
        <v>0</v>
      </c>
      <c r="Q23" s="24">
        <f>SUM(Q24:Q27)</f>
        <v>0</v>
      </c>
      <c r="R23" s="23">
        <f>SUM(R24:R27)</f>
        <v>0</v>
      </c>
      <c r="S23" s="24"/>
      <c r="T23" s="23"/>
      <c r="U23" s="24"/>
      <c r="V23" s="23"/>
      <c r="W23" s="24"/>
      <c r="X23" s="23"/>
      <c r="Y23" s="24"/>
      <c r="Z23" s="23"/>
      <c r="AA23" s="24"/>
      <c r="AB23" s="23"/>
      <c r="AC23" s="24"/>
      <c r="AD23" s="23"/>
      <c r="AE23" s="76">
        <f>AE24</f>
        <v>0</v>
      </c>
      <c r="AF23" s="23">
        <f>AF24</f>
        <v>0</v>
      </c>
      <c r="AG23" s="26">
        <f>SUM(AG24:AG27)</f>
        <v>0</v>
      </c>
      <c r="AH23" s="27"/>
      <c r="AI23" s="27"/>
      <c r="AJ23" s="28"/>
      <c r="AK23" s="74"/>
    </row>
    <row r="24" spans="2:37" ht="33.75" customHeight="1">
      <c r="B24" s="1323" t="s">
        <v>189</v>
      </c>
      <c r="C24" s="1331" t="s">
        <v>809</v>
      </c>
      <c r="D24" s="29" t="s">
        <v>831</v>
      </c>
      <c r="E24" s="29"/>
      <c r="F24" s="77"/>
      <c r="G24" s="78"/>
      <c r="H24" s="1518" t="s">
        <v>833</v>
      </c>
      <c r="I24" s="1521" t="s">
        <v>842</v>
      </c>
      <c r="J24" s="1501">
        <v>0</v>
      </c>
      <c r="K24" s="1346">
        <v>1</v>
      </c>
      <c r="L24" s="1346"/>
      <c r="M24" s="1346"/>
      <c r="N24" s="1356"/>
      <c r="O24" s="81"/>
      <c r="P24" s="82"/>
      <c r="Q24" s="83"/>
      <c r="R24" s="82"/>
      <c r="S24" s="82">
        <v>100</v>
      </c>
      <c r="T24" s="82"/>
      <c r="U24" s="82"/>
      <c r="V24" s="82"/>
      <c r="W24" s="82"/>
      <c r="X24" s="82"/>
      <c r="Y24" s="82"/>
      <c r="Z24" s="82"/>
      <c r="AA24" s="82"/>
      <c r="AB24" s="82"/>
      <c r="AC24" s="38"/>
      <c r="AD24" s="38"/>
      <c r="AE24" s="1314"/>
      <c r="AF24" s="1314"/>
      <c r="AG24" s="66"/>
      <c r="AH24" s="1488"/>
      <c r="AI24" s="1488"/>
      <c r="AJ24" s="1335"/>
      <c r="AK24" s="74"/>
    </row>
    <row r="25" spans="2:37" ht="33" customHeight="1">
      <c r="B25" s="1337"/>
      <c r="C25" s="1349"/>
      <c r="D25" s="40" t="s">
        <v>832</v>
      </c>
      <c r="E25" s="40"/>
      <c r="F25" s="84"/>
      <c r="G25" s="31"/>
      <c r="H25" s="1519"/>
      <c r="I25" s="1522"/>
      <c r="J25" s="1496"/>
      <c r="K25" s="1347"/>
      <c r="L25" s="1352"/>
      <c r="M25" s="1347"/>
      <c r="N25" s="1357"/>
      <c r="O25" s="85"/>
      <c r="P25" s="86"/>
      <c r="Q25" s="87"/>
      <c r="R25" s="86"/>
      <c r="S25" s="86"/>
      <c r="T25" s="86"/>
      <c r="U25" s="86"/>
      <c r="V25" s="86"/>
      <c r="W25" s="86"/>
      <c r="X25" s="86"/>
      <c r="Y25" s="86"/>
      <c r="Z25" s="86"/>
      <c r="AA25" s="86"/>
      <c r="AB25" s="86"/>
      <c r="AC25" s="38"/>
      <c r="AD25" s="38"/>
      <c r="AE25" s="1342"/>
      <c r="AF25" s="1342"/>
      <c r="AG25" s="66"/>
      <c r="AH25" s="1488"/>
      <c r="AI25" s="1488"/>
      <c r="AJ25" s="1335"/>
      <c r="AK25" s="74"/>
    </row>
    <row r="26" spans="2:37" ht="21" customHeight="1">
      <c r="B26" s="1337"/>
      <c r="C26" s="1349"/>
      <c r="D26" s="62"/>
      <c r="E26" s="62"/>
      <c r="F26" s="63"/>
      <c r="G26" s="860"/>
      <c r="H26" s="1519"/>
      <c r="I26" s="1522"/>
      <c r="J26" s="1496"/>
      <c r="K26" s="1347"/>
      <c r="L26" s="1352"/>
      <c r="M26" s="1347"/>
      <c r="N26" s="1357"/>
      <c r="O26" s="85"/>
      <c r="P26" s="86"/>
      <c r="Q26" s="87"/>
      <c r="R26" s="86"/>
      <c r="S26" s="86"/>
      <c r="T26" s="86"/>
      <c r="U26" s="86"/>
      <c r="V26" s="86"/>
      <c r="W26" s="86"/>
      <c r="X26" s="86"/>
      <c r="Y26" s="86"/>
      <c r="Z26" s="86"/>
      <c r="AA26" s="86"/>
      <c r="AB26" s="86"/>
      <c r="AC26" s="86"/>
      <c r="AD26" s="86"/>
      <c r="AE26" s="1454"/>
      <c r="AF26" s="1454"/>
      <c r="AG26" s="861"/>
      <c r="AH26" s="1525"/>
      <c r="AI26" s="1525"/>
      <c r="AJ26" s="1434"/>
      <c r="AK26" s="74"/>
    </row>
    <row r="27" spans="2:36" ht="21" customHeight="1" thickBot="1">
      <c r="B27" s="1324"/>
      <c r="C27" s="1332"/>
      <c r="D27" s="48"/>
      <c r="E27" s="48"/>
      <c r="F27" s="88"/>
      <c r="G27" s="50"/>
      <c r="H27" s="1520"/>
      <c r="I27" s="1523"/>
      <c r="J27" s="1497"/>
      <c r="K27" s="1348"/>
      <c r="L27" s="1353"/>
      <c r="M27" s="1348"/>
      <c r="N27" s="1358"/>
      <c r="O27" s="72"/>
      <c r="P27" s="57"/>
      <c r="Q27" s="54"/>
      <c r="R27" s="57"/>
      <c r="S27" s="57"/>
      <c r="T27" s="57"/>
      <c r="U27" s="57"/>
      <c r="V27" s="57"/>
      <c r="W27" s="57"/>
      <c r="X27" s="57"/>
      <c r="Y27" s="57"/>
      <c r="Z27" s="57"/>
      <c r="AA27" s="57"/>
      <c r="AB27" s="57"/>
      <c r="AC27" s="57"/>
      <c r="AD27" s="57"/>
      <c r="AE27" s="1343"/>
      <c r="AF27" s="1343"/>
      <c r="AG27" s="89"/>
      <c r="AH27" s="1489"/>
      <c r="AI27" s="1489"/>
      <c r="AJ27" s="1336"/>
    </row>
    <row r="28" ht="15.75" thickBot="1">
      <c r="C28" s="859"/>
    </row>
    <row r="29" spans="2:36" ht="105.75" customHeight="1" thickBot="1">
      <c r="B29" s="18" t="s">
        <v>461</v>
      </c>
      <c r="C29" s="19" t="s">
        <v>55</v>
      </c>
      <c r="D29" s="19" t="s">
        <v>462</v>
      </c>
      <c r="E29" s="19" t="s">
        <v>474</v>
      </c>
      <c r="F29" s="20" t="s">
        <v>475</v>
      </c>
      <c r="G29" s="20" t="s">
        <v>476</v>
      </c>
      <c r="H29" s="102" t="s">
        <v>834</v>
      </c>
      <c r="I29" s="104" t="s">
        <v>56</v>
      </c>
      <c r="J29" s="105"/>
      <c r="K29" s="105"/>
      <c r="L29" s="105"/>
      <c r="M29" s="105"/>
      <c r="N29" s="106"/>
      <c r="O29" s="22">
        <f>SUM(O30:O33)</f>
        <v>0</v>
      </c>
      <c r="P29" s="23">
        <f>SUM(P30:P33)</f>
        <v>0</v>
      </c>
      <c r="Q29" s="24">
        <f>SUM(Q30:Q33)</f>
        <v>0</v>
      </c>
      <c r="R29" s="23">
        <f>SUM(R30:R33)</f>
        <v>0</v>
      </c>
      <c r="S29" s="24"/>
      <c r="T29" s="23"/>
      <c r="U29" s="24"/>
      <c r="V29" s="23"/>
      <c r="W29" s="24"/>
      <c r="X29" s="23"/>
      <c r="Y29" s="24"/>
      <c r="Z29" s="23"/>
      <c r="AA29" s="24"/>
      <c r="AB29" s="23"/>
      <c r="AC29" s="24"/>
      <c r="AD29" s="23"/>
      <c r="AE29" s="25">
        <f>O29+Q29</f>
        <v>0</v>
      </c>
      <c r="AF29" s="23">
        <f>AF30</f>
        <v>0</v>
      </c>
      <c r="AG29" s="26">
        <f>SUM(AG30:AG33)</f>
        <v>0</v>
      </c>
      <c r="AH29" s="27"/>
      <c r="AI29" s="27"/>
      <c r="AJ29" s="28"/>
    </row>
    <row r="30" spans="2:36" ht="17.25" customHeight="1">
      <c r="B30" s="1323" t="s">
        <v>190</v>
      </c>
      <c r="C30" s="1331" t="s">
        <v>810</v>
      </c>
      <c r="D30" s="29" t="s">
        <v>843</v>
      </c>
      <c r="E30" s="29"/>
      <c r="F30" s="30"/>
      <c r="G30" s="31"/>
      <c r="H30" s="1498" t="s">
        <v>846</v>
      </c>
      <c r="I30" s="1496" t="s">
        <v>847</v>
      </c>
      <c r="J30" s="1501">
        <v>100</v>
      </c>
      <c r="K30" s="1365">
        <v>100</v>
      </c>
      <c r="L30" s="1312">
        <v>100</v>
      </c>
      <c r="M30" s="1351"/>
      <c r="N30" s="1398"/>
      <c r="O30" s="33"/>
      <c r="P30" s="34"/>
      <c r="Q30" s="35"/>
      <c r="R30" s="36"/>
      <c r="S30" s="36">
        <v>100</v>
      </c>
      <c r="T30" s="36"/>
      <c r="U30" s="36"/>
      <c r="V30" s="36"/>
      <c r="W30" s="36"/>
      <c r="X30" s="36"/>
      <c r="Y30" s="36"/>
      <c r="Z30" s="36"/>
      <c r="AA30" s="36"/>
      <c r="AB30" s="36"/>
      <c r="AC30" s="37"/>
      <c r="AD30" s="37"/>
      <c r="AE30" s="1314"/>
      <c r="AF30" s="1314"/>
      <c r="AG30" s="39"/>
      <c r="AH30" s="1316"/>
      <c r="AI30" s="1316"/>
      <c r="AJ30" s="1318"/>
    </row>
    <row r="31" spans="2:36" ht="17.25" customHeight="1">
      <c r="B31" s="1337"/>
      <c r="C31" s="1349"/>
      <c r="D31" s="40" t="s">
        <v>844</v>
      </c>
      <c r="E31" s="40"/>
      <c r="F31" s="41"/>
      <c r="G31" s="31"/>
      <c r="H31" s="1499"/>
      <c r="I31" s="1496"/>
      <c r="J31" s="1496"/>
      <c r="K31" s="1365"/>
      <c r="L31" s="1351"/>
      <c r="M31" s="1351"/>
      <c r="N31" s="1398"/>
      <c r="O31" s="43"/>
      <c r="P31" s="34"/>
      <c r="Q31" s="44"/>
      <c r="R31" s="37"/>
      <c r="S31" s="37"/>
      <c r="T31" s="37"/>
      <c r="U31" s="37"/>
      <c r="V31" s="37"/>
      <c r="W31" s="37"/>
      <c r="X31" s="37"/>
      <c r="Y31" s="37"/>
      <c r="Z31" s="37"/>
      <c r="AA31" s="37"/>
      <c r="AB31" s="37"/>
      <c r="AC31" s="37"/>
      <c r="AD31" s="37"/>
      <c r="AE31" s="1314"/>
      <c r="AF31" s="1314"/>
      <c r="AG31" s="39"/>
      <c r="AH31" s="1316"/>
      <c r="AI31" s="1316"/>
      <c r="AJ31" s="1318"/>
    </row>
    <row r="32" spans="2:36" ht="17.25" customHeight="1">
      <c r="B32" s="1337"/>
      <c r="C32" s="1349"/>
      <c r="D32" s="40" t="s">
        <v>845</v>
      </c>
      <c r="E32" s="40"/>
      <c r="F32" s="45"/>
      <c r="G32" s="31"/>
      <c r="H32" s="1499"/>
      <c r="I32" s="1496"/>
      <c r="J32" s="1496"/>
      <c r="K32" s="1365"/>
      <c r="L32" s="1351"/>
      <c r="M32" s="1351"/>
      <c r="N32" s="1398"/>
      <c r="O32" s="33"/>
      <c r="P32" s="34"/>
      <c r="Q32" s="46"/>
      <c r="R32" s="37"/>
      <c r="S32" s="37"/>
      <c r="T32" s="37"/>
      <c r="U32" s="37"/>
      <c r="V32" s="37"/>
      <c r="W32" s="37"/>
      <c r="X32" s="37"/>
      <c r="Y32" s="37"/>
      <c r="Z32" s="37"/>
      <c r="AA32" s="37"/>
      <c r="AB32" s="37"/>
      <c r="AC32" s="37"/>
      <c r="AD32" s="37"/>
      <c r="AE32" s="1314"/>
      <c r="AF32" s="1314"/>
      <c r="AG32" s="47"/>
      <c r="AH32" s="1316"/>
      <c r="AI32" s="1316"/>
      <c r="AJ32" s="1318"/>
    </row>
    <row r="33" spans="2:36" ht="17.25" customHeight="1" thickBot="1">
      <c r="B33" s="1324"/>
      <c r="C33" s="1332"/>
      <c r="D33" s="48"/>
      <c r="E33" s="48"/>
      <c r="F33" s="49"/>
      <c r="G33" s="50"/>
      <c r="H33" s="1500"/>
      <c r="I33" s="1497"/>
      <c r="J33" s="1497"/>
      <c r="K33" s="1330"/>
      <c r="L33" s="1313"/>
      <c r="M33" s="1313"/>
      <c r="N33" s="1334"/>
      <c r="O33" s="53"/>
      <c r="P33" s="54"/>
      <c r="Q33" s="55"/>
      <c r="R33" s="56"/>
      <c r="S33" s="56"/>
      <c r="T33" s="56"/>
      <c r="U33" s="56"/>
      <c r="V33" s="56"/>
      <c r="W33" s="56"/>
      <c r="X33" s="56"/>
      <c r="Y33" s="56"/>
      <c r="Z33" s="56"/>
      <c r="AA33" s="56"/>
      <c r="AB33" s="56"/>
      <c r="AC33" s="56"/>
      <c r="AD33" s="56"/>
      <c r="AE33" s="1315"/>
      <c r="AF33" s="1315"/>
      <c r="AG33" s="58"/>
      <c r="AH33" s="1317"/>
      <c r="AI33" s="1317"/>
      <c r="AJ33" s="1319"/>
    </row>
    <row r="34" spans="2:36" ht="4.5" customHeight="1" thickBot="1">
      <c r="B34" s="1320"/>
      <c r="C34" s="1321"/>
      <c r="D34" s="1321"/>
      <c r="E34" s="1321"/>
      <c r="F34" s="1321"/>
      <c r="G34" s="1321"/>
      <c r="H34" s="1321"/>
      <c r="I34" s="1321"/>
      <c r="J34" s="1321"/>
      <c r="K34" s="1321"/>
      <c r="L34" s="1321"/>
      <c r="M34" s="1321"/>
      <c r="N34" s="1321"/>
      <c r="O34" s="1321"/>
      <c r="P34" s="1321"/>
      <c r="Q34" s="1321"/>
      <c r="R34" s="1321"/>
      <c r="S34" s="1321"/>
      <c r="T34" s="1321"/>
      <c r="U34" s="1321"/>
      <c r="V34" s="1321"/>
      <c r="W34" s="1321"/>
      <c r="X34" s="1321"/>
      <c r="Y34" s="1321"/>
      <c r="Z34" s="1321"/>
      <c r="AA34" s="1321"/>
      <c r="AB34" s="1321"/>
      <c r="AC34" s="1321"/>
      <c r="AD34" s="1321"/>
      <c r="AE34" s="1321"/>
      <c r="AF34" s="1321"/>
      <c r="AG34" s="1321"/>
      <c r="AH34" s="1321"/>
      <c r="AI34" s="1321"/>
      <c r="AJ34" s="1322"/>
    </row>
    <row r="35" spans="2:36" ht="36" customHeight="1" thickBot="1">
      <c r="B35" s="18" t="s">
        <v>461</v>
      </c>
      <c r="C35" s="19" t="s">
        <v>55</v>
      </c>
      <c r="D35" s="19" t="s">
        <v>462</v>
      </c>
      <c r="E35" s="19" t="s">
        <v>54</v>
      </c>
      <c r="F35" s="20" t="s">
        <v>475</v>
      </c>
      <c r="G35" s="20" t="s">
        <v>476</v>
      </c>
      <c r="H35" s="102" t="s">
        <v>835</v>
      </c>
      <c r="I35" s="104" t="s">
        <v>56</v>
      </c>
      <c r="J35" s="21"/>
      <c r="K35" s="59"/>
      <c r="L35" s="59"/>
      <c r="M35" s="60"/>
      <c r="N35" s="61"/>
      <c r="O35" s="22">
        <f>SUM(O36:O39)</f>
        <v>0</v>
      </c>
      <c r="P35" s="23">
        <f>SUM(P36:P39)</f>
        <v>0</v>
      </c>
      <c r="Q35" s="24">
        <f>SUM(Q36:Q39)</f>
        <v>0</v>
      </c>
      <c r="R35" s="23">
        <f>SUM(R36:R39)</f>
        <v>0</v>
      </c>
      <c r="S35" s="24"/>
      <c r="T35" s="23"/>
      <c r="U35" s="24"/>
      <c r="V35" s="23"/>
      <c r="W35" s="24"/>
      <c r="X35" s="23"/>
      <c r="Y35" s="24"/>
      <c r="Z35" s="23"/>
      <c r="AA35" s="24"/>
      <c r="AB35" s="23"/>
      <c r="AC35" s="24"/>
      <c r="AD35" s="23"/>
      <c r="AE35" s="24">
        <f>AE36</f>
        <v>0</v>
      </c>
      <c r="AF35" s="23">
        <f>AF36</f>
        <v>0</v>
      </c>
      <c r="AG35" s="26">
        <f>SUM(AG36:AG39)</f>
        <v>0</v>
      </c>
      <c r="AH35" s="27"/>
      <c r="AI35" s="27"/>
      <c r="AJ35" s="28"/>
    </row>
    <row r="36" spans="2:36" ht="24.75">
      <c r="B36" s="1361" t="s">
        <v>191</v>
      </c>
      <c r="C36" s="1331" t="s">
        <v>811</v>
      </c>
      <c r="D36" s="62" t="s">
        <v>848</v>
      </c>
      <c r="E36" s="62"/>
      <c r="F36" s="63"/>
      <c r="G36" s="31"/>
      <c r="H36" s="1526" t="s">
        <v>851</v>
      </c>
      <c r="I36" s="1528" t="s">
        <v>852</v>
      </c>
      <c r="J36" s="1517">
        <v>100</v>
      </c>
      <c r="K36" s="1453">
        <v>100</v>
      </c>
      <c r="L36" s="1444">
        <v>100</v>
      </c>
      <c r="M36" s="1344"/>
      <c r="N36" s="1354"/>
      <c r="O36" s="65"/>
      <c r="P36" s="38"/>
      <c r="Q36" s="38"/>
      <c r="R36" s="38"/>
      <c r="S36" s="38"/>
      <c r="T36" s="38"/>
      <c r="U36" s="38"/>
      <c r="V36" s="38"/>
      <c r="W36" s="38"/>
      <c r="X36" s="38"/>
      <c r="Y36" s="38"/>
      <c r="Z36" s="38"/>
      <c r="AA36" s="38"/>
      <c r="AB36" s="38"/>
      <c r="AC36" s="38"/>
      <c r="AD36" s="38"/>
      <c r="AE36" s="1314"/>
      <c r="AF36" s="1314"/>
      <c r="AG36" s="66"/>
      <c r="AH36" s="1316"/>
      <c r="AI36" s="1488"/>
      <c r="AJ36" s="1335"/>
    </row>
    <row r="37" spans="2:36" ht="33">
      <c r="B37" s="1361"/>
      <c r="C37" s="1349"/>
      <c r="D37" s="62" t="s">
        <v>849</v>
      </c>
      <c r="E37" s="62"/>
      <c r="F37" s="63"/>
      <c r="G37" s="31"/>
      <c r="H37" s="1526"/>
      <c r="I37" s="1528"/>
      <c r="J37" s="1496"/>
      <c r="K37" s="1342"/>
      <c r="L37" s="1352"/>
      <c r="M37" s="1344"/>
      <c r="N37" s="1354"/>
      <c r="O37" s="65"/>
      <c r="P37" s="38"/>
      <c r="Q37" s="38"/>
      <c r="R37" s="38"/>
      <c r="S37" s="38"/>
      <c r="T37" s="38"/>
      <c r="U37" s="38"/>
      <c r="V37" s="38"/>
      <c r="W37" s="38"/>
      <c r="X37" s="38"/>
      <c r="Y37" s="38"/>
      <c r="Z37" s="38"/>
      <c r="AA37" s="38"/>
      <c r="AB37" s="38"/>
      <c r="AC37" s="38"/>
      <c r="AD37" s="38"/>
      <c r="AE37" s="1314"/>
      <c r="AF37" s="1314"/>
      <c r="AG37" s="66"/>
      <c r="AH37" s="1316"/>
      <c r="AI37" s="1488"/>
      <c r="AJ37" s="1335"/>
    </row>
    <row r="38" spans="2:36" ht="24.75">
      <c r="B38" s="1361"/>
      <c r="C38" s="1349"/>
      <c r="D38" s="62" t="s">
        <v>850</v>
      </c>
      <c r="E38" s="62"/>
      <c r="F38" s="67"/>
      <c r="G38" s="31"/>
      <c r="H38" s="1526"/>
      <c r="I38" s="1528"/>
      <c r="J38" s="1496"/>
      <c r="K38" s="1342"/>
      <c r="L38" s="1352"/>
      <c r="M38" s="1344"/>
      <c r="N38" s="1354"/>
      <c r="O38" s="65"/>
      <c r="P38" s="38"/>
      <c r="Q38" s="38"/>
      <c r="R38" s="38"/>
      <c r="S38" s="38"/>
      <c r="T38" s="38"/>
      <c r="U38" s="38"/>
      <c r="V38" s="38"/>
      <c r="W38" s="38"/>
      <c r="X38" s="38"/>
      <c r="Y38" s="38"/>
      <c r="Z38" s="38"/>
      <c r="AA38" s="38"/>
      <c r="AB38" s="38"/>
      <c r="AC38" s="38"/>
      <c r="AD38" s="38"/>
      <c r="AE38" s="1314"/>
      <c r="AF38" s="1314"/>
      <c r="AG38" s="68"/>
      <c r="AH38" s="1316"/>
      <c r="AI38" s="1488"/>
      <c r="AJ38" s="1335"/>
    </row>
    <row r="39" spans="2:37" ht="15.75" thickBot="1">
      <c r="B39" s="1362"/>
      <c r="C39" s="1332"/>
      <c r="D39" s="69"/>
      <c r="E39" s="69"/>
      <c r="F39" s="70"/>
      <c r="G39" s="50"/>
      <c r="H39" s="1527"/>
      <c r="I39" s="1529"/>
      <c r="J39" s="1497"/>
      <c r="K39" s="1343"/>
      <c r="L39" s="1353"/>
      <c r="M39" s="1345"/>
      <c r="N39" s="1355"/>
      <c r="O39" s="72"/>
      <c r="P39" s="57"/>
      <c r="Q39" s="57"/>
      <c r="R39" s="57"/>
      <c r="S39" s="57"/>
      <c r="T39" s="57"/>
      <c r="U39" s="57"/>
      <c r="V39" s="57"/>
      <c r="W39" s="57"/>
      <c r="X39" s="57"/>
      <c r="Y39" s="57"/>
      <c r="Z39" s="57"/>
      <c r="AA39" s="57"/>
      <c r="AB39" s="57"/>
      <c r="AC39" s="57"/>
      <c r="AD39" s="57"/>
      <c r="AE39" s="1315"/>
      <c r="AF39" s="1315"/>
      <c r="AG39" s="73"/>
      <c r="AH39" s="1317"/>
      <c r="AI39" s="1489"/>
      <c r="AJ39" s="1336"/>
      <c r="AK39" s="74"/>
    </row>
    <row r="40" spans="2:37" ht="4.5" customHeight="1" thickBot="1">
      <c r="B40" s="1320"/>
      <c r="C40" s="1321"/>
      <c r="D40" s="1321"/>
      <c r="E40" s="1321"/>
      <c r="F40" s="1321"/>
      <c r="G40" s="1321"/>
      <c r="H40" s="1321"/>
      <c r="I40" s="1321"/>
      <c r="J40" s="1321"/>
      <c r="K40" s="1321"/>
      <c r="L40" s="1321"/>
      <c r="M40" s="1321"/>
      <c r="N40" s="1321"/>
      <c r="O40" s="1321"/>
      <c r="P40" s="1321"/>
      <c r="Q40" s="1321"/>
      <c r="R40" s="1321"/>
      <c r="S40" s="1321"/>
      <c r="T40" s="1321"/>
      <c r="U40" s="1321"/>
      <c r="V40" s="1321"/>
      <c r="W40" s="1321"/>
      <c r="X40" s="1321"/>
      <c r="Y40" s="1321"/>
      <c r="Z40" s="1321"/>
      <c r="AA40" s="1321"/>
      <c r="AB40" s="1321"/>
      <c r="AC40" s="1321"/>
      <c r="AD40" s="1321"/>
      <c r="AE40" s="1321"/>
      <c r="AF40" s="1321"/>
      <c r="AG40" s="1321"/>
      <c r="AH40" s="1321"/>
      <c r="AI40" s="1321"/>
      <c r="AJ40" s="1322"/>
      <c r="AK40" s="74"/>
    </row>
    <row r="41" spans="2:37" ht="74.25" customHeight="1" thickBot="1">
      <c r="B41" s="18" t="s">
        <v>461</v>
      </c>
      <c r="C41" s="19" t="s">
        <v>55</v>
      </c>
      <c r="D41" s="19" t="s">
        <v>462</v>
      </c>
      <c r="E41" s="19" t="s">
        <v>54</v>
      </c>
      <c r="F41" s="20" t="s">
        <v>475</v>
      </c>
      <c r="G41" s="20" t="s">
        <v>476</v>
      </c>
      <c r="H41" s="102" t="s">
        <v>836</v>
      </c>
      <c r="I41" s="104" t="s">
        <v>56</v>
      </c>
      <c r="J41" s="21"/>
      <c r="K41" s="75"/>
      <c r="L41" s="59"/>
      <c r="M41" s="60"/>
      <c r="N41" s="61"/>
      <c r="O41" s="22">
        <f>SUM(O42:O45)</f>
        <v>0</v>
      </c>
      <c r="P41" s="23">
        <f>SUM(P42:P45)</f>
        <v>0</v>
      </c>
      <c r="Q41" s="24">
        <f>SUM(Q42:Q45)</f>
        <v>200</v>
      </c>
      <c r="R41" s="23">
        <f>SUM(R42:R45)</f>
        <v>0</v>
      </c>
      <c r="S41" s="24"/>
      <c r="T41" s="23"/>
      <c r="U41" s="24"/>
      <c r="V41" s="23"/>
      <c r="W41" s="24"/>
      <c r="X41" s="23"/>
      <c r="Y41" s="24"/>
      <c r="Z41" s="23"/>
      <c r="AA41" s="24"/>
      <c r="AB41" s="23"/>
      <c r="AC41" s="24"/>
      <c r="AD41" s="23"/>
      <c r="AE41" s="76">
        <f>AE42</f>
        <v>0</v>
      </c>
      <c r="AF41" s="23">
        <f>AF42</f>
        <v>0</v>
      </c>
      <c r="AG41" s="26">
        <f>SUM(AG42:AG45)</f>
        <v>0</v>
      </c>
      <c r="AH41" s="27"/>
      <c r="AI41" s="27"/>
      <c r="AJ41" s="28"/>
      <c r="AK41" s="74"/>
    </row>
    <row r="42" spans="2:37" ht="21" customHeight="1">
      <c r="B42" s="1323" t="s">
        <v>192</v>
      </c>
      <c r="C42" s="1331" t="s">
        <v>812</v>
      </c>
      <c r="D42" s="29" t="s">
        <v>853</v>
      </c>
      <c r="E42" s="29"/>
      <c r="F42" s="77"/>
      <c r="G42" s="78"/>
      <c r="H42" s="1524" t="s">
        <v>857</v>
      </c>
      <c r="I42" s="1521" t="s">
        <v>858</v>
      </c>
      <c r="J42" s="1501"/>
      <c r="K42" s="1346"/>
      <c r="L42" s="1346"/>
      <c r="M42" s="1346"/>
      <c r="N42" s="1356"/>
      <c r="O42" s="81"/>
      <c r="P42" s="82"/>
      <c r="Q42" s="83">
        <v>200</v>
      </c>
      <c r="R42" s="82"/>
      <c r="S42" s="82"/>
      <c r="T42" s="82"/>
      <c r="U42" s="82"/>
      <c r="V42" s="82"/>
      <c r="W42" s="82"/>
      <c r="X42" s="82"/>
      <c r="Y42" s="82"/>
      <c r="Z42" s="82"/>
      <c r="AA42" s="82"/>
      <c r="AB42" s="82"/>
      <c r="AC42" s="38"/>
      <c r="AD42" s="38"/>
      <c r="AE42" s="1314"/>
      <c r="AF42" s="1314"/>
      <c r="AG42" s="66"/>
      <c r="AH42" s="1488"/>
      <c r="AI42" s="1488"/>
      <c r="AJ42" s="1335"/>
      <c r="AK42" s="74"/>
    </row>
    <row r="43" spans="2:37" ht="21" customHeight="1">
      <c r="B43" s="1337"/>
      <c r="C43" s="1349"/>
      <c r="D43" s="40" t="s">
        <v>854</v>
      </c>
      <c r="E43" s="40"/>
      <c r="F43" s="84"/>
      <c r="G43" s="31"/>
      <c r="H43" s="1499"/>
      <c r="I43" s="1522"/>
      <c r="J43" s="1496"/>
      <c r="K43" s="1347"/>
      <c r="L43" s="1352"/>
      <c r="M43" s="1347"/>
      <c r="N43" s="1357"/>
      <c r="O43" s="85"/>
      <c r="P43" s="86"/>
      <c r="Q43" s="87"/>
      <c r="R43" s="86"/>
      <c r="S43" s="86"/>
      <c r="T43" s="86"/>
      <c r="U43" s="86"/>
      <c r="V43" s="86"/>
      <c r="W43" s="86"/>
      <c r="X43" s="86"/>
      <c r="Y43" s="86"/>
      <c r="Z43" s="86"/>
      <c r="AA43" s="86"/>
      <c r="AB43" s="86"/>
      <c r="AC43" s="38"/>
      <c r="AD43" s="38"/>
      <c r="AE43" s="1342"/>
      <c r="AF43" s="1342"/>
      <c r="AG43" s="66"/>
      <c r="AH43" s="1488"/>
      <c r="AI43" s="1488"/>
      <c r="AJ43" s="1335"/>
      <c r="AK43" s="74"/>
    </row>
    <row r="44" spans="2:37" ht="21" customHeight="1">
      <c r="B44" s="1337"/>
      <c r="C44" s="1349"/>
      <c r="D44" s="62" t="s">
        <v>856</v>
      </c>
      <c r="E44" s="62"/>
      <c r="F44" s="63"/>
      <c r="G44" s="860"/>
      <c r="H44" s="1499"/>
      <c r="I44" s="1522"/>
      <c r="J44" s="1496"/>
      <c r="K44" s="1347"/>
      <c r="L44" s="1352"/>
      <c r="M44" s="1347"/>
      <c r="N44" s="1357"/>
      <c r="O44" s="85"/>
      <c r="P44" s="86"/>
      <c r="Q44" s="87"/>
      <c r="R44" s="86"/>
      <c r="S44" s="86"/>
      <c r="T44" s="86"/>
      <c r="U44" s="86"/>
      <c r="V44" s="86"/>
      <c r="W44" s="86"/>
      <c r="X44" s="86"/>
      <c r="Y44" s="86"/>
      <c r="Z44" s="86"/>
      <c r="AA44" s="86"/>
      <c r="AB44" s="86"/>
      <c r="AC44" s="86"/>
      <c r="AD44" s="86"/>
      <c r="AE44" s="1454"/>
      <c r="AF44" s="1454"/>
      <c r="AG44" s="861"/>
      <c r="AH44" s="1525"/>
      <c r="AI44" s="1525"/>
      <c r="AJ44" s="1434"/>
      <c r="AK44" s="74"/>
    </row>
    <row r="45" spans="2:36" ht="18.75" customHeight="1" thickBot="1">
      <c r="B45" s="1324"/>
      <c r="C45" s="1349"/>
      <c r="D45" s="48" t="s">
        <v>855</v>
      </c>
      <c r="E45" s="69"/>
      <c r="F45" s="886"/>
      <c r="G45" s="50"/>
      <c r="H45" s="1500"/>
      <c r="I45" s="1523"/>
      <c r="J45" s="1497"/>
      <c r="K45" s="1348"/>
      <c r="L45" s="1353"/>
      <c r="M45" s="1348"/>
      <c r="N45" s="1358"/>
      <c r="O45" s="72"/>
      <c r="P45" s="57"/>
      <c r="Q45" s="54"/>
      <c r="R45" s="57"/>
      <c r="S45" s="57"/>
      <c r="T45" s="57"/>
      <c r="U45" s="57"/>
      <c r="V45" s="57"/>
      <c r="W45" s="57"/>
      <c r="X45" s="57"/>
      <c r="Y45" s="57"/>
      <c r="Z45" s="57"/>
      <c r="AA45" s="57"/>
      <c r="AB45" s="57"/>
      <c r="AC45" s="57"/>
      <c r="AD45" s="57"/>
      <c r="AE45" s="1343"/>
      <c r="AF45" s="1343"/>
      <c r="AG45" s="89"/>
      <c r="AH45" s="1489"/>
      <c r="AI45" s="1489"/>
      <c r="AJ45" s="1336"/>
    </row>
    <row r="46" spans="2:36" ht="34.5" thickBot="1">
      <c r="B46" s="18" t="s">
        <v>461</v>
      </c>
      <c r="C46" s="19" t="s">
        <v>55</v>
      </c>
      <c r="D46" s="19" t="s">
        <v>462</v>
      </c>
      <c r="E46" s="884" t="s">
        <v>54</v>
      </c>
      <c r="F46" s="885" t="s">
        <v>475</v>
      </c>
      <c r="G46" s="20" t="s">
        <v>476</v>
      </c>
      <c r="H46" s="102" t="s">
        <v>837</v>
      </c>
      <c r="I46" s="104" t="s">
        <v>56</v>
      </c>
      <c r="J46" s="21"/>
      <c r="K46" s="75"/>
      <c r="L46" s="59"/>
      <c r="M46" s="60"/>
      <c r="N46" s="61"/>
      <c r="O46" s="22">
        <f>SUM(O47:O49)</f>
        <v>0</v>
      </c>
      <c r="P46" s="23">
        <f>SUM(P47:P49)</f>
        <v>0</v>
      </c>
      <c r="Q46" s="24">
        <f>SUM(Q47:Q49)</f>
        <v>400</v>
      </c>
      <c r="R46" s="23">
        <f>SUM(R47:R49)</f>
        <v>0</v>
      </c>
      <c r="S46" s="24"/>
      <c r="T46" s="23"/>
      <c r="U46" s="24"/>
      <c r="V46" s="23"/>
      <c r="W46" s="24"/>
      <c r="X46" s="23"/>
      <c r="Y46" s="24"/>
      <c r="Z46" s="23"/>
      <c r="AA46" s="24"/>
      <c r="AB46" s="23"/>
      <c r="AC46" s="24"/>
      <c r="AD46" s="23"/>
      <c r="AE46" s="76">
        <f>AE47</f>
        <v>0</v>
      </c>
      <c r="AF46" s="23">
        <f>AF47</f>
        <v>0</v>
      </c>
      <c r="AG46" s="26">
        <f>SUM(AG47:AG49)</f>
        <v>0</v>
      </c>
      <c r="AH46" s="27"/>
      <c r="AI46" s="27"/>
      <c r="AJ46" s="28"/>
    </row>
    <row r="47" spans="2:36" ht="31.5" customHeight="1">
      <c r="B47" s="1323" t="s">
        <v>821</v>
      </c>
      <c r="C47" s="1331" t="s">
        <v>813</v>
      </c>
      <c r="D47" s="29" t="s">
        <v>859</v>
      </c>
      <c r="E47" s="29"/>
      <c r="F47" s="77"/>
      <c r="G47" s="78"/>
      <c r="H47" s="1524" t="s">
        <v>862</v>
      </c>
      <c r="I47" s="1521" t="s">
        <v>863</v>
      </c>
      <c r="J47" s="1501">
        <v>0</v>
      </c>
      <c r="K47" s="1346">
        <v>2</v>
      </c>
      <c r="L47" s="1346"/>
      <c r="M47" s="1346"/>
      <c r="N47" s="1356"/>
      <c r="O47" s="81"/>
      <c r="P47" s="82"/>
      <c r="Q47" s="83">
        <v>400</v>
      </c>
      <c r="R47" s="82"/>
      <c r="S47" s="82"/>
      <c r="T47" s="82"/>
      <c r="U47" s="82"/>
      <c r="V47" s="82"/>
      <c r="W47" s="82"/>
      <c r="X47" s="82"/>
      <c r="Y47" s="82"/>
      <c r="Z47" s="82"/>
      <c r="AA47" s="82"/>
      <c r="AB47" s="82"/>
      <c r="AC47" s="38"/>
      <c r="AD47" s="38"/>
      <c r="AE47" s="1314"/>
      <c r="AF47" s="1314"/>
      <c r="AG47" s="66"/>
      <c r="AH47" s="1488"/>
      <c r="AI47" s="1488"/>
      <c r="AJ47" s="1335"/>
    </row>
    <row r="48" spans="2:36" ht="27" customHeight="1">
      <c r="B48" s="1337"/>
      <c r="C48" s="1349"/>
      <c r="D48" s="40" t="s">
        <v>860</v>
      </c>
      <c r="E48" s="40"/>
      <c r="F48" s="84"/>
      <c r="G48" s="31"/>
      <c r="H48" s="1499"/>
      <c r="I48" s="1522"/>
      <c r="J48" s="1496"/>
      <c r="K48" s="1347"/>
      <c r="L48" s="1352"/>
      <c r="M48" s="1347"/>
      <c r="N48" s="1357"/>
      <c r="O48" s="85"/>
      <c r="P48" s="86"/>
      <c r="Q48" s="87"/>
      <c r="R48" s="86"/>
      <c r="S48" s="86"/>
      <c r="T48" s="86"/>
      <c r="U48" s="86"/>
      <c r="V48" s="86"/>
      <c r="W48" s="86"/>
      <c r="X48" s="86"/>
      <c r="Y48" s="86"/>
      <c r="Z48" s="86"/>
      <c r="AA48" s="86"/>
      <c r="AB48" s="86"/>
      <c r="AC48" s="38"/>
      <c r="AD48" s="38"/>
      <c r="AE48" s="1342"/>
      <c r="AF48" s="1342"/>
      <c r="AG48" s="66"/>
      <c r="AH48" s="1488"/>
      <c r="AI48" s="1488"/>
      <c r="AJ48" s="1335"/>
    </row>
    <row r="49" spans="2:36" ht="39.75" customHeight="1" thickBot="1">
      <c r="B49" s="1324"/>
      <c r="C49" s="1349"/>
      <c r="D49" s="48" t="s">
        <v>861</v>
      </c>
      <c r="E49" s="48"/>
      <c r="F49" s="88"/>
      <c r="G49" s="50"/>
      <c r="H49" s="1500"/>
      <c r="I49" s="1523"/>
      <c r="J49" s="1497"/>
      <c r="K49" s="1348"/>
      <c r="L49" s="1353"/>
      <c r="M49" s="1348"/>
      <c r="N49" s="1358"/>
      <c r="O49" s="72"/>
      <c r="P49" s="57"/>
      <c r="Q49" s="54"/>
      <c r="R49" s="57"/>
      <c r="S49" s="57"/>
      <c r="T49" s="57"/>
      <c r="U49" s="57"/>
      <c r="V49" s="57"/>
      <c r="W49" s="57"/>
      <c r="X49" s="57"/>
      <c r="Y49" s="57"/>
      <c r="Z49" s="57"/>
      <c r="AA49" s="57"/>
      <c r="AB49" s="57"/>
      <c r="AC49" s="57"/>
      <c r="AD49" s="57"/>
      <c r="AE49" s="1343"/>
      <c r="AF49" s="1343"/>
      <c r="AG49" s="89"/>
      <c r="AH49" s="1489"/>
      <c r="AI49" s="1489"/>
      <c r="AJ49" s="1336"/>
    </row>
    <row r="50" spans="2:36" ht="34.5" thickBot="1">
      <c r="B50" s="18" t="s">
        <v>461</v>
      </c>
      <c r="C50" s="19" t="s">
        <v>55</v>
      </c>
      <c r="D50" s="19" t="s">
        <v>462</v>
      </c>
      <c r="E50" s="19" t="s">
        <v>54</v>
      </c>
      <c r="F50" s="20" t="s">
        <v>475</v>
      </c>
      <c r="G50" s="20" t="s">
        <v>476</v>
      </c>
      <c r="H50" s="102" t="s">
        <v>838</v>
      </c>
      <c r="I50" s="104" t="s">
        <v>56</v>
      </c>
      <c r="J50" s="21"/>
      <c r="K50" s="75"/>
      <c r="L50" s="59"/>
      <c r="M50" s="60"/>
      <c r="N50" s="61"/>
      <c r="O50" s="22">
        <f>SUM(O51:O53)</f>
        <v>0</v>
      </c>
      <c r="P50" s="23">
        <f>SUM(P51:P53)</f>
        <v>0</v>
      </c>
      <c r="Q50" s="24">
        <f>SUM(Q51:Q53)</f>
        <v>300</v>
      </c>
      <c r="R50" s="23">
        <f>SUM(R51:R53)</f>
        <v>0</v>
      </c>
      <c r="S50" s="24"/>
      <c r="T50" s="23"/>
      <c r="U50" s="24"/>
      <c r="V50" s="23"/>
      <c r="W50" s="24"/>
      <c r="X50" s="23"/>
      <c r="Y50" s="24"/>
      <c r="Z50" s="23"/>
      <c r="AA50" s="24"/>
      <c r="AB50" s="23"/>
      <c r="AC50" s="24"/>
      <c r="AD50" s="23"/>
      <c r="AE50" s="76">
        <f>AE51</f>
        <v>0</v>
      </c>
      <c r="AF50" s="23">
        <f>AF51</f>
        <v>0</v>
      </c>
      <c r="AG50" s="26">
        <f>SUM(AG51:AG53)</f>
        <v>0</v>
      </c>
      <c r="AH50" s="27"/>
      <c r="AI50" s="27"/>
      <c r="AJ50" s="28"/>
    </row>
    <row r="51" spans="2:36" ht="24.75">
      <c r="B51" s="1323" t="s">
        <v>194</v>
      </c>
      <c r="C51" s="1331" t="s">
        <v>814</v>
      </c>
      <c r="D51" s="29" t="s">
        <v>864</v>
      </c>
      <c r="E51" s="29"/>
      <c r="F51" s="77"/>
      <c r="G51" s="78"/>
      <c r="H51" s="1524" t="s">
        <v>867</v>
      </c>
      <c r="I51" s="1521" t="s">
        <v>868</v>
      </c>
      <c r="J51" s="1501"/>
      <c r="K51" s="1346">
        <v>100</v>
      </c>
      <c r="L51" s="1346">
        <v>100</v>
      </c>
      <c r="M51" s="1346"/>
      <c r="N51" s="1356"/>
      <c r="O51" s="81"/>
      <c r="P51" s="82"/>
      <c r="Q51" s="83">
        <v>300</v>
      </c>
      <c r="R51" s="82"/>
      <c r="S51" s="82"/>
      <c r="T51" s="82"/>
      <c r="U51" s="82"/>
      <c r="V51" s="82"/>
      <c r="W51" s="82"/>
      <c r="X51" s="82"/>
      <c r="Y51" s="82"/>
      <c r="Z51" s="82"/>
      <c r="AA51" s="82"/>
      <c r="AB51" s="82"/>
      <c r="AC51" s="38"/>
      <c r="AD51" s="38"/>
      <c r="AE51" s="1314"/>
      <c r="AF51" s="1314"/>
      <c r="AG51" s="66"/>
      <c r="AH51" s="1488"/>
      <c r="AI51" s="1488"/>
      <c r="AJ51" s="1335"/>
    </row>
    <row r="52" spans="2:36" ht="16.5">
      <c r="B52" s="1337"/>
      <c r="C52" s="1349"/>
      <c r="D52" s="40" t="s">
        <v>865</v>
      </c>
      <c r="E52" s="40"/>
      <c r="F52" s="84"/>
      <c r="G52" s="31"/>
      <c r="H52" s="1499"/>
      <c r="I52" s="1522"/>
      <c r="J52" s="1496"/>
      <c r="K52" s="1347"/>
      <c r="L52" s="1352"/>
      <c r="M52" s="1347"/>
      <c r="N52" s="1357"/>
      <c r="O52" s="85"/>
      <c r="P52" s="86"/>
      <c r="Q52" s="87"/>
      <c r="R52" s="86"/>
      <c r="S52" s="86"/>
      <c r="T52" s="86"/>
      <c r="U52" s="86"/>
      <c r="V52" s="86"/>
      <c r="W52" s="86"/>
      <c r="X52" s="86"/>
      <c r="Y52" s="86"/>
      <c r="Z52" s="86"/>
      <c r="AA52" s="86"/>
      <c r="AB52" s="86"/>
      <c r="AC52" s="38"/>
      <c r="AD52" s="38"/>
      <c r="AE52" s="1342"/>
      <c r="AF52" s="1342"/>
      <c r="AG52" s="66"/>
      <c r="AH52" s="1488"/>
      <c r="AI52" s="1488"/>
      <c r="AJ52" s="1335"/>
    </row>
    <row r="53" spans="2:36" ht="33.75" thickBot="1">
      <c r="B53" s="1324"/>
      <c r="C53" s="1349"/>
      <c r="D53" s="48" t="s">
        <v>866</v>
      </c>
      <c r="E53" s="48"/>
      <c r="F53" s="88"/>
      <c r="G53" s="50"/>
      <c r="H53" s="1500"/>
      <c r="I53" s="1523"/>
      <c r="J53" s="1497"/>
      <c r="K53" s="1348"/>
      <c r="L53" s="1353"/>
      <c r="M53" s="1348"/>
      <c r="N53" s="1358"/>
      <c r="O53" s="72"/>
      <c r="P53" s="57"/>
      <c r="Q53" s="54"/>
      <c r="R53" s="57"/>
      <c r="S53" s="57"/>
      <c r="T53" s="57"/>
      <c r="U53" s="57"/>
      <c r="V53" s="57"/>
      <c r="W53" s="57"/>
      <c r="X53" s="57"/>
      <c r="Y53" s="57"/>
      <c r="Z53" s="57"/>
      <c r="AA53" s="57"/>
      <c r="AB53" s="57"/>
      <c r="AC53" s="57"/>
      <c r="AD53" s="57"/>
      <c r="AE53" s="1343"/>
      <c r="AF53" s="1343"/>
      <c r="AG53" s="89"/>
      <c r="AH53" s="1489"/>
      <c r="AI53" s="1489"/>
      <c r="AJ53" s="1336"/>
    </row>
    <row r="54" spans="2:36" ht="34.5" thickBot="1">
      <c r="B54" s="18" t="s">
        <v>461</v>
      </c>
      <c r="C54" s="19" t="s">
        <v>55</v>
      </c>
      <c r="D54" s="19" t="s">
        <v>462</v>
      </c>
      <c r="E54" s="19" t="s">
        <v>54</v>
      </c>
      <c r="F54" s="20" t="s">
        <v>475</v>
      </c>
      <c r="G54" s="20" t="s">
        <v>476</v>
      </c>
      <c r="H54" s="102" t="s">
        <v>839</v>
      </c>
      <c r="I54" s="104" t="s">
        <v>56</v>
      </c>
      <c r="J54" s="21"/>
      <c r="K54" s="75"/>
      <c r="L54" s="59"/>
      <c r="M54" s="60"/>
      <c r="N54" s="61"/>
      <c r="O54" s="22">
        <f>SUM(O55:O57)</f>
        <v>0</v>
      </c>
      <c r="P54" s="23">
        <f>SUM(P55:P57)</f>
        <v>0</v>
      </c>
      <c r="Q54" s="24">
        <f>SUM(Q55:Q57)</f>
        <v>200</v>
      </c>
      <c r="R54" s="23">
        <f>SUM(R55:R57)</f>
        <v>0</v>
      </c>
      <c r="S54" s="24"/>
      <c r="T54" s="23"/>
      <c r="U54" s="24"/>
      <c r="V54" s="23"/>
      <c r="W54" s="24"/>
      <c r="X54" s="23"/>
      <c r="Y54" s="24"/>
      <c r="Z54" s="23"/>
      <c r="AA54" s="24"/>
      <c r="AB54" s="23"/>
      <c r="AC54" s="24"/>
      <c r="AD54" s="23"/>
      <c r="AE54" s="76">
        <f>AE55</f>
        <v>0</v>
      </c>
      <c r="AF54" s="23">
        <f>AF55</f>
        <v>0</v>
      </c>
      <c r="AG54" s="26">
        <f>SUM(AG55:AG57)</f>
        <v>0</v>
      </c>
      <c r="AH54" s="27"/>
      <c r="AI54" s="27"/>
      <c r="AJ54" s="28"/>
    </row>
    <row r="55" spans="2:36" ht="33">
      <c r="B55" s="1323" t="s">
        <v>283</v>
      </c>
      <c r="C55" s="1331" t="s">
        <v>815</v>
      </c>
      <c r="D55" s="29" t="s">
        <v>869</v>
      </c>
      <c r="E55" s="29"/>
      <c r="F55" s="77"/>
      <c r="G55" s="78"/>
      <c r="H55" s="1524" t="s">
        <v>871</v>
      </c>
      <c r="I55" s="1521" t="s">
        <v>872</v>
      </c>
      <c r="J55" s="1501"/>
      <c r="K55" s="1346">
        <v>1</v>
      </c>
      <c r="L55" s="1346"/>
      <c r="M55" s="1346"/>
      <c r="N55" s="1356"/>
      <c r="O55" s="81"/>
      <c r="P55" s="82"/>
      <c r="Q55" s="83">
        <v>200</v>
      </c>
      <c r="R55" s="82"/>
      <c r="S55" s="82"/>
      <c r="T55" s="82"/>
      <c r="U55" s="82"/>
      <c r="V55" s="82"/>
      <c r="W55" s="82"/>
      <c r="X55" s="82"/>
      <c r="Y55" s="82"/>
      <c r="Z55" s="82"/>
      <c r="AA55" s="82"/>
      <c r="AB55" s="82"/>
      <c r="AC55" s="38"/>
      <c r="AD55" s="38"/>
      <c r="AE55" s="1314"/>
      <c r="AF55" s="1314"/>
      <c r="AG55" s="66"/>
      <c r="AH55" s="1488"/>
      <c r="AI55" s="1488"/>
      <c r="AJ55" s="1335"/>
    </row>
    <row r="56" spans="2:36" ht="16.5">
      <c r="B56" s="1337"/>
      <c r="C56" s="1349"/>
      <c r="D56" s="40" t="s">
        <v>870</v>
      </c>
      <c r="E56" s="40"/>
      <c r="F56" s="84"/>
      <c r="G56" s="31"/>
      <c r="H56" s="1499"/>
      <c r="I56" s="1522"/>
      <c r="J56" s="1496"/>
      <c r="K56" s="1347"/>
      <c r="L56" s="1352"/>
      <c r="M56" s="1347"/>
      <c r="N56" s="1357"/>
      <c r="O56" s="85"/>
      <c r="P56" s="86"/>
      <c r="Q56" s="87"/>
      <c r="R56" s="86"/>
      <c r="S56" s="86"/>
      <c r="T56" s="86"/>
      <c r="U56" s="86"/>
      <c r="V56" s="86"/>
      <c r="W56" s="86"/>
      <c r="X56" s="86"/>
      <c r="Y56" s="86"/>
      <c r="Z56" s="86"/>
      <c r="AA56" s="86"/>
      <c r="AB56" s="86"/>
      <c r="AC56" s="38"/>
      <c r="AD56" s="38"/>
      <c r="AE56" s="1342"/>
      <c r="AF56" s="1342"/>
      <c r="AG56" s="66"/>
      <c r="AH56" s="1488"/>
      <c r="AI56" s="1488"/>
      <c r="AJ56" s="1335"/>
    </row>
    <row r="57" spans="2:36" ht="15.75" thickBot="1">
      <c r="B57" s="1324"/>
      <c r="C57" s="1349"/>
      <c r="D57" s="48"/>
      <c r="E57" s="48"/>
      <c r="F57" s="88"/>
      <c r="G57" s="50"/>
      <c r="H57" s="1500"/>
      <c r="I57" s="1523"/>
      <c r="J57" s="1497"/>
      <c r="K57" s="1348"/>
      <c r="L57" s="1353"/>
      <c r="M57" s="1348"/>
      <c r="N57" s="1358"/>
      <c r="O57" s="72"/>
      <c r="P57" s="57"/>
      <c r="Q57" s="54"/>
      <c r="R57" s="57"/>
      <c r="S57" s="57"/>
      <c r="T57" s="57"/>
      <c r="U57" s="57"/>
      <c r="V57" s="57"/>
      <c r="W57" s="57"/>
      <c r="X57" s="57"/>
      <c r="Y57" s="57"/>
      <c r="Z57" s="57"/>
      <c r="AA57" s="57"/>
      <c r="AB57" s="57"/>
      <c r="AC57" s="57"/>
      <c r="AD57" s="57"/>
      <c r="AE57" s="1343"/>
      <c r="AF57" s="1343"/>
      <c r="AG57" s="89"/>
      <c r="AH57" s="1489"/>
      <c r="AI57" s="1489"/>
      <c r="AJ57" s="1336"/>
    </row>
    <row r="58" spans="2:36" ht="34.5" thickBot="1">
      <c r="B58" s="18" t="s">
        <v>461</v>
      </c>
      <c r="C58" s="19" t="s">
        <v>55</v>
      </c>
      <c r="D58" s="19" t="s">
        <v>462</v>
      </c>
      <c r="E58" s="19" t="s">
        <v>54</v>
      </c>
      <c r="F58" s="20" t="s">
        <v>475</v>
      </c>
      <c r="G58" s="20" t="s">
        <v>476</v>
      </c>
      <c r="H58" s="102" t="s">
        <v>840</v>
      </c>
      <c r="I58" s="104" t="s">
        <v>56</v>
      </c>
      <c r="J58" s="21"/>
      <c r="K58" s="75"/>
      <c r="L58" s="59"/>
      <c r="M58" s="60"/>
      <c r="N58" s="61"/>
      <c r="O58" s="22">
        <f>SUM(O59:O63)</f>
        <v>0</v>
      </c>
      <c r="P58" s="23">
        <f>SUM(P59:P63)</f>
        <v>0</v>
      </c>
      <c r="Q58" s="24">
        <f>SUM(Q59:Q63)</f>
        <v>300</v>
      </c>
      <c r="R58" s="23">
        <f>SUM(R59:R63)</f>
        <v>0</v>
      </c>
      <c r="S58" s="24"/>
      <c r="T58" s="23"/>
      <c r="U58" s="24"/>
      <c r="V58" s="23"/>
      <c r="W58" s="24"/>
      <c r="X58" s="23"/>
      <c r="Y58" s="24"/>
      <c r="Z58" s="23"/>
      <c r="AA58" s="24"/>
      <c r="AB58" s="23"/>
      <c r="AC58" s="24"/>
      <c r="AD58" s="23"/>
      <c r="AE58" s="76">
        <f>AE59</f>
        <v>0</v>
      </c>
      <c r="AF58" s="23">
        <f>AF59</f>
        <v>0</v>
      </c>
      <c r="AG58" s="26">
        <f>SUM(AG59:AG63)</f>
        <v>0</v>
      </c>
      <c r="AH58" s="27"/>
      <c r="AI58" s="27"/>
      <c r="AJ58" s="28"/>
    </row>
    <row r="59" spans="2:36" ht="33">
      <c r="B59" s="1323" t="s">
        <v>822</v>
      </c>
      <c r="C59" s="1331" t="s">
        <v>816</v>
      </c>
      <c r="D59" s="29" t="s">
        <v>873</v>
      </c>
      <c r="E59" s="29"/>
      <c r="F59" s="77"/>
      <c r="G59" s="78"/>
      <c r="H59" s="1518" t="s">
        <v>878</v>
      </c>
      <c r="I59" s="1521" t="s">
        <v>879</v>
      </c>
      <c r="J59" s="1501"/>
      <c r="K59" s="1346">
        <v>18</v>
      </c>
      <c r="L59" s="1346"/>
      <c r="M59" s="1346"/>
      <c r="N59" s="1356"/>
      <c r="O59" s="81"/>
      <c r="P59" s="82"/>
      <c r="Q59" s="83">
        <v>300</v>
      </c>
      <c r="R59" s="82"/>
      <c r="S59" s="82"/>
      <c r="T59" s="82"/>
      <c r="U59" s="82"/>
      <c r="V59" s="82"/>
      <c r="W59" s="82"/>
      <c r="X59" s="82"/>
      <c r="Y59" s="82"/>
      <c r="Z59" s="82"/>
      <c r="AA59" s="82"/>
      <c r="AB59" s="82"/>
      <c r="AC59" s="38"/>
      <c r="AD59" s="38"/>
      <c r="AE59" s="1314"/>
      <c r="AF59" s="1314"/>
      <c r="AG59" s="66"/>
      <c r="AH59" s="1488"/>
      <c r="AI59" s="1488"/>
      <c r="AJ59" s="1335"/>
    </row>
    <row r="60" spans="2:36" ht="16.5">
      <c r="B60" s="1337"/>
      <c r="C60" s="1349"/>
      <c r="D60" s="40" t="s">
        <v>874</v>
      </c>
      <c r="E60" s="40"/>
      <c r="F60" s="84"/>
      <c r="G60" s="31"/>
      <c r="H60" s="1519"/>
      <c r="I60" s="1522"/>
      <c r="J60" s="1496"/>
      <c r="K60" s="1347"/>
      <c r="L60" s="1352"/>
      <c r="M60" s="1347"/>
      <c r="N60" s="1357"/>
      <c r="O60" s="85"/>
      <c r="P60" s="86"/>
      <c r="Q60" s="87"/>
      <c r="R60" s="86"/>
      <c r="S60" s="86"/>
      <c r="T60" s="86"/>
      <c r="U60" s="86"/>
      <c r="V60" s="86"/>
      <c r="W60" s="86"/>
      <c r="X60" s="86"/>
      <c r="Y60" s="86"/>
      <c r="Z60" s="86"/>
      <c r="AA60" s="86"/>
      <c r="AB60" s="86"/>
      <c r="AC60" s="38"/>
      <c r="AD60" s="38"/>
      <c r="AE60" s="1342"/>
      <c r="AF60" s="1342"/>
      <c r="AG60" s="66"/>
      <c r="AH60" s="1488"/>
      <c r="AI60" s="1488"/>
      <c r="AJ60" s="1335"/>
    </row>
    <row r="61" spans="2:36" ht="16.5">
      <c r="B61" s="1337"/>
      <c r="C61" s="1349"/>
      <c r="D61" s="40" t="s">
        <v>875</v>
      </c>
      <c r="E61" s="40"/>
      <c r="F61" s="40"/>
      <c r="G61" s="860"/>
      <c r="H61" s="1519"/>
      <c r="I61" s="1522"/>
      <c r="J61" s="1496"/>
      <c r="K61" s="1347"/>
      <c r="L61" s="1352"/>
      <c r="M61" s="1347"/>
      <c r="N61" s="1357"/>
      <c r="O61" s="85"/>
      <c r="P61" s="86"/>
      <c r="Q61" s="87"/>
      <c r="R61" s="86"/>
      <c r="S61" s="86"/>
      <c r="T61" s="86"/>
      <c r="U61" s="86"/>
      <c r="V61" s="86"/>
      <c r="W61" s="86"/>
      <c r="X61" s="86"/>
      <c r="Y61" s="86"/>
      <c r="Z61" s="86"/>
      <c r="AA61" s="86"/>
      <c r="AB61" s="86"/>
      <c r="AC61" s="86"/>
      <c r="AD61" s="86"/>
      <c r="AE61" s="1454"/>
      <c r="AF61" s="1454"/>
      <c r="AG61" s="861"/>
      <c r="AH61" s="1525"/>
      <c r="AI61" s="1525"/>
      <c r="AJ61" s="1434"/>
    </row>
    <row r="62" spans="2:36" ht="33">
      <c r="B62" s="1337"/>
      <c r="C62" s="1349"/>
      <c r="D62" s="40" t="s">
        <v>877</v>
      </c>
      <c r="E62" s="40"/>
      <c r="F62" s="40"/>
      <c r="G62" s="860"/>
      <c r="H62" s="1519"/>
      <c r="I62" s="1522"/>
      <c r="J62" s="1496"/>
      <c r="K62" s="1347"/>
      <c r="L62" s="1352"/>
      <c r="M62" s="1347"/>
      <c r="N62" s="1357"/>
      <c r="O62" s="85"/>
      <c r="P62" s="86"/>
      <c r="Q62" s="87"/>
      <c r="R62" s="86"/>
      <c r="S62" s="86"/>
      <c r="T62" s="86"/>
      <c r="U62" s="86"/>
      <c r="V62" s="86"/>
      <c r="W62" s="86"/>
      <c r="X62" s="86"/>
      <c r="Y62" s="86"/>
      <c r="Z62" s="86"/>
      <c r="AA62" s="86"/>
      <c r="AB62" s="86"/>
      <c r="AC62" s="86"/>
      <c r="AD62" s="86"/>
      <c r="AE62" s="1454"/>
      <c r="AF62" s="1454"/>
      <c r="AG62" s="861"/>
      <c r="AH62" s="1525"/>
      <c r="AI62" s="1525"/>
      <c r="AJ62" s="1434"/>
    </row>
    <row r="63" spans="2:36" ht="17.25" thickBot="1">
      <c r="B63" s="1324"/>
      <c r="C63" s="1349"/>
      <c r="D63" s="40" t="s">
        <v>876</v>
      </c>
      <c r="E63" s="40"/>
      <c r="F63" s="40"/>
      <c r="G63" s="50"/>
      <c r="H63" s="1520"/>
      <c r="I63" s="1523"/>
      <c r="J63" s="1497"/>
      <c r="K63" s="1348"/>
      <c r="L63" s="1353"/>
      <c r="M63" s="1348"/>
      <c r="N63" s="1358"/>
      <c r="O63" s="72"/>
      <c r="P63" s="57"/>
      <c r="Q63" s="54"/>
      <c r="R63" s="57"/>
      <c r="S63" s="57"/>
      <c r="T63" s="57"/>
      <c r="U63" s="57"/>
      <c r="V63" s="57"/>
      <c r="W63" s="57"/>
      <c r="X63" s="57"/>
      <c r="Y63" s="57"/>
      <c r="Z63" s="57"/>
      <c r="AA63" s="57"/>
      <c r="AB63" s="57"/>
      <c r="AC63" s="57"/>
      <c r="AD63" s="57"/>
      <c r="AE63" s="1343"/>
      <c r="AF63" s="1343"/>
      <c r="AG63" s="89"/>
      <c r="AH63" s="1489"/>
      <c r="AI63" s="1489"/>
      <c r="AJ63" s="1336"/>
    </row>
    <row r="64" spans="2:36" ht="34.5" thickBot="1">
      <c r="B64" s="18" t="s">
        <v>461</v>
      </c>
      <c r="C64" s="19" t="s">
        <v>55</v>
      </c>
      <c r="D64" s="19" t="s">
        <v>462</v>
      </c>
      <c r="E64" s="19" t="s">
        <v>54</v>
      </c>
      <c r="F64" s="20" t="s">
        <v>475</v>
      </c>
      <c r="G64" s="20" t="s">
        <v>476</v>
      </c>
      <c r="H64" s="102" t="s">
        <v>841</v>
      </c>
      <c r="I64" s="104" t="s">
        <v>56</v>
      </c>
      <c r="J64" s="21"/>
      <c r="K64" s="75"/>
      <c r="L64" s="59"/>
      <c r="M64" s="60"/>
      <c r="N64" s="61"/>
      <c r="O64" s="22">
        <f>SUM(O65:O67)</f>
        <v>0</v>
      </c>
      <c r="P64" s="23">
        <f>SUM(P65:P67)</f>
        <v>0</v>
      </c>
      <c r="Q64" s="24">
        <f>SUM(Q65:Q67)</f>
        <v>200</v>
      </c>
      <c r="R64" s="23">
        <f>SUM(R65:R67)</f>
        <v>0</v>
      </c>
      <c r="S64" s="24"/>
      <c r="T64" s="23"/>
      <c r="U64" s="24"/>
      <c r="V64" s="23"/>
      <c r="W64" s="24"/>
      <c r="X64" s="23"/>
      <c r="Y64" s="24"/>
      <c r="Z64" s="23"/>
      <c r="AA64" s="24"/>
      <c r="AB64" s="23"/>
      <c r="AC64" s="24"/>
      <c r="AD64" s="23"/>
      <c r="AE64" s="76">
        <f>AE65</f>
        <v>0</v>
      </c>
      <c r="AF64" s="23">
        <f>AF65</f>
        <v>0</v>
      </c>
      <c r="AG64" s="26">
        <f>SUM(AG65:AG67)</f>
        <v>0</v>
      </c>
      <c r="AH64" s="27"/>
      <c r="AI64" s="27"/>
      <c r="AJ64" s="28"/>
    </row>
    <row r="65" spans="2:36" ht="18.75">
      <c r="B65" s="1323" t="s">
        <v>823</v>
      </c>
      <c r="C65" s="1331" t="s">
        <v>817</v>
      </c>
      <c r="D65" s="29" t="s">
        <v>880</v>
      </c>
      <c r="E65" s="29"/>
      <c r="F65" s="77"/>
      <c r="G65" s="78"/>
      <c r="H65" s="1518" t="s">
        <v>883</v>
      </c>
      <c r="I65" s="1521" t="s">
        <v>884</v>
      </c>
      <c r="J65" s="1501"/>
      <c r="K65" s="1346">
        <v>8</v>
      </c>
      <c r="L65" s="1346"/>
      <c r="M65" s="1346"/>
      <c r="N65" s="1356"/>
      <c r="O65" s="81"/>
      <c r="P65" s="82"/>
      <c r="Q65" s="83">
        <v>200</v>
      </c>
      <c r="R65" s="82"/>
      <c r="S65" s="82"/>
      <c r="T65" s="82"/>
      <c r="U65" s="82"/>
      <c r="V65" s="82"/>
      <c r="W65" s="82"/>
      <c r="X65" s="82"/>
      <c r="Y65" s="82"/>
      <c r="Z65" s="82"/>
      <c r="AA65" s="82"/>
      <c r="AB65" s="82"/>
      <c r="AC65" s="38"/>
      <c r="AD65" s="38"/>
      <c r="AE65" s="1314"/>
      <c r="AF65" s="1314"/>
      <c r="AG65" s="66"/>
      <c r="AH65" s="1488"/>
      <c r="AI65" s="1488"/>
      <c r="AJ65" s="1335"/>
    </row>
    <row r="66" spans="2:36" ht="24.75">
      <c r="B66" s="1337"/>
      <c r="C66" s="1349"/>
      <c r="D66" s="40" t="s">
        <v>881</v>
      </c>
      <c r="E66" s="40"/>
      <c r="F66" s="84"/>
      <c r="G66" s="31"/>
      <c r="H66" s="1519"/>
      <c r="I66" s="1522"/>
      <c r="J66" s="1496"/>
      <c r="K66" s="1347"/>
      <c r="L66" s="1352"/>
      <c r="M66" s="1347"/>
      <c r="N66" s="1357"/>
      <c r="O66" s="85"/>
      <c r="P66" s="86"/>
      <c r="Q66" s="87"/>
      <c r="R66" s="86"/>
      <c r="S66" s="86"/>
      <c r="T66" s="86"/>
      <c r="U66" s="86"/>
      <c r="V66" s="86"/>
      <c r="W66" s="86"/>
      <c r="X66" s="86"/>
      <c r="Y66" s="86"/>
      <c r="Z66" s="86"/>
      <c r="AA66" s="86"/>
      <c r="AB66" s="86"/>
      <c r="AC66" s="38"/>
      <c r="AD66" s="38"/>
      <c r="AE66" s="1342"/>
      <c r="AF66" s="1342"/>
      <c r="AG66" s="66"/>
      <c r="AH66" s="1488"/>
      <c r="AI66" s="1488"/>
      <c r="AJ66" s="1335"/>
    </row>
    <row r="67" spans="2:36" ht="25.5" thickBot="1">
      <c r="B67" s="1324"/>
      <c r="C67" s="1332"/>
      <c r="D67" s="48" t="s">
        <v>882</v>
      </c>
      <c r="E67" s="48"/>
      <c r="F67" s="88"/>
      <c r="G67" s="50"/>
      <c r="H67" s="1520"/>
      <c r="I67" s="1523"/>
      <c r="J67" s="1497"/>
      <c r="K67" s="1348"/>
      <c r="L67" s="1353"/>
      <c r="M67" s="1348"/>
      <c r="N67" s="1358"/>
      <c r="O67" s="72"/>
      <c r="P67" s="57"/>
      <c r="Q67" s="54"/>
      <c r="R67" s="57"/>
      <c r="S67" s="57"/>
      <c r="T67" s="57"/>
      <c r="U67" s="57"/>
      <c r="V67" s="57"/>
      <c r="W67" s="57"/>
      <c r="X67" s="57"/>
      <c r="Y67" s="57"/>
      <c r="Z67" s="57"/>
      <c r="AA67" s="57"/>
      <c r="AB67" s="57"/>
      <c r="AC67" s="57"/>
      <c r="AD67" s="57"/>
      <c r="AE67" s="1343"/>
      <c r="AF67" s="1343"/>
      <c r="AG67" s="89"/>
      <c r="AH67" s="1489"/>
      <c r="AI67" s="1489"/>
      <c r="AJ67" s="1336"/>
    </row>
  </sheetData>
  <sheetProtection/>
  <mergeCells count="190">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C11:C14"/>
    <mergeCell ref="H11:H14"/>
    <mergeCell ref="I11:I14"/>
    <mergeCell ref="J11:J14"/>
    <mergeCell ref="K11:K14"/>
    <mergeCell ref="L11:L14"/>
    <mergeCell ref="M11:M14"/>
    <mergeCell ref="N11:N14"/>
    <mergeCell ref="AE11:AE14"/>
    <mergeCell ref="AF11:AF14"/>
    <mergeCell ref="AH11:AH14"/>
    <mergeCell ref="AI11:AI14"/>
    <mergeCell ref="AJ11:AJ14"/>
    <mergeCell ref="B15:AJ15"/>
    <mergeCell ref="B17:B21"/>
    <mergeCell ref="C17:C21"/>
    <mergeCell ref="H17:H21"/>
    <mergeCell ref="I17:I21"/>
    <mergeCell ref="J17:J21"/>
    <mergeCell ref="K17:K21"/>
    <mergeCell ref="L17:L21"/>
    <mergeCell ref="M17:M21"/>
    <mergeCell ref="N17:N21"/>
    <mergeCell ref="AE17:AE21"/>
    <mergeCell ref="AF17:AF21"/>
    <mergeCell ref="AH17:AH21"/>
    <mergeCell ref="AI17:AI21"/>
    <mergeCell ref="AJ17:AJ21"/>
    <mergeCell ref="B22:AJ22"/>
    <mergeCell ref="B24:B27"/>
    <mergeCell ref="C24:C27"/>
    <mergeCell ref="H24:H27"/>
    <mergeCell ref="I24:I27"/>
    <mergeCell ref="J24:J27"/>
    <mergeCell ref="K24:K27"/>
    <mergeCell ref="M24:M27"/>
    <mergeCell ref="N24:N27"/>
    <mergeCell ref="AE24:AE27"/>
    <mergeCell ref="AF24:AF27"/>
    <mergeCell ref="AH24:AH27"/>
    <mergeCell ref="AI24:AI27"/>
    <mergeCell ref="AJ24:AJ27"/>
    <mergeCell ref="AE30:AE33"/>
    <mergeCell ref="AF30:AF33"/>
    <mergeCell ref="AH30:AH33"/>
    <mergeCell ref="AI30:AI33"/>
    <mergeCell ref="AJ30:AJ33"/>
    <mergeCell ref="B34:AJ34"/>
    <mergeCell ref="B30:B33"/>
    <mergeCell ref="H30:H33"/>
    <mergeCell ref="I30:I33"/>
    <mergeCell ref="K30:K33"/>
    <mergeCell ref="AE36:AE39"/>
    <mergeCell ref="AF36:AF39"/>
    <mergeCell ref="AH36:AH39"/>
    <mergeCell ref="AI36:AI39"/>
    <mergeCell ref="AJ36:AJ39"/>
    <mergeCell ref="B40:AJ40"/>
    <mergeCell ref="B36:B39"/>
    <mergeCell ref="H36:H39"/>
    <mergeCell ref="I36:I39"/>
    <mergeCell ref="K36:K39"/>
    <mergeCell ref="AH42:AH45"/>
    <mergeCell ref="AI42:AI45"/>
    <mergeCell ref="AJ42:AJ45"/>
    <mergeCell ref="B42:B45"/>
    <mergeCell ref="H42:H45"/>
    <mergeCell ref="I42:I45"/>
    <mergeCell ref="K42:K45"/>
    <mergeCell ref="M42:M45"/>
    <mergeCell ref="N42:N45"/>
    <mergeCell ref="L42:L45"/>
    <mergeCell ref="M51:M53"/>
    <mergeCell ref="N51:N53"/>
    <mergeCell ref="AE42:AE45"/>
    <mergeCell ref="AF42:AF45"/>
    <mergeCell ref="AE47:AE49"/>
    <mergeCell ref="AF47:AF49"/>
    <mergeCell ref="AF59:AF63"/>
    <mergeCell ref="AH59:AH63"/>
    <mergeCell ref="AI59:AI63"/>
    <mergeCell ref="AE55:AE57"/>
    <mergeCell ref="AF55:AF57"/>
    <mergeCell ref="M55:M57"/>
    <mergeCell ref="N55:N57"/>
    <mergeCell ref="L55:L57"/>
    <mergeCell ref="L59:L63"/>
    <mergeCell ref="J59:J63"/>
    <mergeCell ref="J65:J67"/>
    <mergeCell ref="L65:L67"/>
    <mergeCell ref="AE59:AE63"/>
    <mergeCell ref="N65:N67"/>
    <mergeCell ref="AE65:AE67"/>
    <mergeCell ref="C30:C33"/>
    <mergeCell ref="C36:C39"/>
    <mergeCell ref="C42:C45"/>
    <mergeCell ref="N47:N49"/>
    <mergeCell ref="J51:J53"/>
    <mergeCell ref="L51:L53"/>
    <mergeCell ref="M36:M39"/>
    <mergeCell ref="N36:N39"/>
    <mergeCell ref="M30:M33"/>
    <mergeCell ref="N30:N33"/>
    <mergeCell ref="B47:B49"/>
    <mergeCell ref="C47:C49"/>
    <mergeCell ref="H47:H49"/>
    <mergeCell ref="I47:I49"/>
    <mergeCell ref="K47:K49"/>
    <mergeCell ref="M47:M49"/>
    <mergeCell ref="J47:J49"/>
    <mergeCell ref="L47:L49"/>
    <mergeCell ref="AH47:AH49"/>
    <mergeCell ref="AI47:AI49"/>
    <mergeCell ref="AJ47:AJ49"/>
    <mergeCell ref="B51:B53"/>
    <mergeCell ref="C51:C53"/>
    <mergeCell ref="H51:H53"/>
    <mergeCell ref="I51:I53"/>
    <mergeCell ref="K51:K53"/>
    <mergeCell ref="AE51:AE53"/>
    <mergeCell ref="AF51:AF53"/>
    <mergeCell ref="AH51:AH53"/>
    <mergeCell ref="AI51:AI53"/>
    <mergeCell ref="AJ51:AJ53"/>
    <mergeCell ref="B55:B57"/>
    <mergeCell ref="C55:C57"/>
    <mergeCell ref="H55:H57"/>
    <mergeCell ref="I55:I57"/>
    <mergeCell ref="K55:K57"/>
    <mergeCell ref="AH55:AH57"/>
    <mergeCell ref="AI55:AI57"/>
    <mergeCell ref="AJ55:AJ57"/>
    <mergeCell ref="B59:B63"/>
    <mergeCell ref="C59:C63"/>
    <mergeCell ref="H59:H63"/>
    <mergeCell ref="I59:I63"/>
    <mergeCell ref="K59:K63"/>
    <mergeCell ref="M59:M63"/>
    <mergeCell ref="N59:N63"/>
    <mergeCell ref="AJ59:AJ63"/>
    <mergeCell ref="J55:J57"/>
    <mergeCell ref="B65:B67"/>
    <mergeCell ref="C65:C67"/>
    <mergeCell ref="H65:H67"/>
    <mergeCell ref="I65:I67"/>
    <mergeCell ref="K65:K67"/>
    <mergeCell ref="M65:M67"/>
    <mergeCell ref="AF65:AF67"/>
    <mergeCell ref="AH65:AH67"/>
    <mergeCell ref="AI65:AI67"/>
    <mergeCell ref="AJ65:AJ67"/>
    <mergeCell ref="L24:L27"/>
    <mergeCell ref="J30:J33"/>
    <mergeCell ref="L30:L33"/>
    <mergeCell ref="J36:J39"/>
    <mergeCell ref="L36:L39"/>
    <mergeCell ref="J42:J45"/>
  </mergeCells>
  <printOptions/>
  <pageMargins left="0.7" right="0.7" top="0.75" bottom="0.75" header="0.3" footer="0.3"/>
  <pageSetup horizontalDpi="600" verticalDpi="600" orientation="landscape" paperSize="5" scale="55" r:id="rId3"/>
  <legacyDrawing r:id="rId2"/>
</worksheet>
</file>

<file path=xl/worksheets/sheet8.xml><?xml version="1.0" encoding="utf-8"?>
<worksheet xmlns="http://schemas.openxmlformats.org/spreadsheetml/2006/main" xmlns:r="http://schemas.openxmlformats.org/officeDocument/2006/relationships">
  <sheetPr>
    <tabColor theme="2" tint="-0.4999699890613556"/>
  </sheetPr>
  <dimension ref="B1:AK22"/>
  <sheetViews>
    <sheetView zoomScale="110" zoomScaleNormal="110" zoomScalePageLayoutView="0" workbookViewId="0" topLeftCell="C8">
      <selection activeCell="S18" sqref="S18"/>
    </sheetView>
  </sheetViews>
  <sheetFormatPr defaultColWidth="11.421875" defaultRowHeight="15"/>
  <cols>
    <col min="1" max="1" width="4.57421875" style="0" customWidth="1"/>
    <col min="2" max="2" width="15.8515625" style="90" customWidth="1"/>
    <col min="3" max="3" width="14.140625" style="90" customWidth="1"/>
    <col min="4" max="4" width="30.421875" style="0" customWidth="1"/>
    <col min="5" max="5" width="10.00390625" style="0" customWidth="1"/>
    <col min="8" max="8" width="22.140625" style="91" customWidth="1"/>
    <col min="9" max="9" width="15.7109375" style="91" customWidth="1"/>
    <col min="10" max="10" width="4.8515625" style="91" customWidth="1"/>
    <col min="11" max="12" width="5.7109375" style="0" customWidth="1"/>
    <col min="13" max="13" width="6.57421875" style="0" customWidth="1"/>
    <col min="14" max="14" width="6.140625" style="0" customWidth="1"/>
    <col min="15" max="32" width="5.00390625" style="0" customWidth="1"/>
    <col min="33" max="33" width="5.140625" style="92" customWidth="1"/>
    <col min="34" max="34" width="5.421875" style="0" customWidth="1"/>
    <col min="35" max="35" width="4.8515625" style="0" customWidth="1"/>
    <col min="36" max="36" width="7.140625" style="0" customWidth="1"/>
  </cols>
  <sheetData>
    <row r="1" spans="2:36" ht="15.75"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c r="B2" s="1512" t="s">
        <v>667</v>
      </c>
      <c r="C2" s="1513"/>
      <c r="D2" s="1513"/>
      <c r="E2" s="1513"/>
      <c r="F2" s="1513"/>
      <c r="G2" s="1513"/>
      <c r="H2" s="1513"/>
      <c r="I2" s="1513"/>
      <c r="J2" s="1513"/>
      <c r="K2" s="1513"/>
      <c r="L2" s="1513"/>
      <c r="M2" s="1513"/>
      <c r="N2" s="1513"/>
      <c r="O2" s="1513"/>
      <c r="P2" s="1513"/>
      <c r="Q2" s="1513"/>
      <c r="R2" s="1513"/>
      <c r="S2" s="1513"/>
      <c r="T2" s="1513"/>
      <c r="U2" s="1513"/>
      <c r="V2" s="1513"/>
      <c r="W2" s="1513"/>
      <c r="X2" s="1513"/>
      <c r="Y2" s="1513"/>
      <c r="Z2" s="1513"/>
      <c r="AA2" s="1513"/>
      <c r="AB2" s="1513"/>
      <c r="AC2" s="1513"/>
      <c r="AD2" s="1513"/>
      <c r="AE2" s="1513"/>
      <c r="AF2" s="1513"/>
      <c r="AG2" s="1513"/>
      <c r="AH2" s="1513"/>
      <c r="AI2" s="1513"/>
      <c r="AJ2" s="1514"/>
    </row>
    <row r="3" spans="2:36" ht="15.75"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668</v>
      </c>
      <c r="C4" s="1381"/>
      <c r="D4" s="1381"/>
      <c r="E4" s="1381"/>
      <c r="F4" s="1381"/>
      <c r="G4" s="1381"/>
      <c r="H4" s="1382"/>
      <c r="I4" s="1385" t="s">
        <v>804</v>
      </c>
      <c r="J4" s="1386"/>
      <c r="K4" s="1386"/>
      <c r="L4" s="1386"/>
      <c r="M4" s="1386"/>
      <c r="N4" s="1386"/>
      <c r="O4" s="1386"/>
      <c r="P4" s="1386"/>
      <c r="Q4" s="1386"/>
      <c r="R4" s="1386"/>
      <c r="S4" s="1386"/>
      <c r="T4" s="1387"/>
      <c r="U4" s="1385" t="s">
        <v>672</v>
      </c>
      <c r="V4" s="1388"/>
      <c r="W4" s="1388"/>
      <c r="X4" s="1388"/>
      <c r="Y4" s="1388"/>
      <c r="Z4" s="1388"/>
      <c r="AA4" s="1388"/>
      <c r="AB4" s="1388"/>
      <c r="AC4" s="1388"/>
      <c r="AD4" s="1388"/>
      <c r="AE4" s="1388"/>
      <c r="AF4" s="1388"/>
      <c r="AG4" s="1388"/>
      <c r="AH4" s="1388"/>
      <c r="AI4" s="1388"/>
      <c r="AJ4" s="1389"/>
    </row>
    <row r="5" spans="2:36" ht="39" customHeight="1" thickBot="1">
      <c r="B5" s="1413" t="s">
        <v>885</v>
      </c>
      <c r="C5" s="1414"/>
      <c r="D5" s="1415"/>
      <c r="E5" s="5"/>
      <c r="F5" s="1515" t="s">
        <v>806</v>
      </c>
      <c r="G5" s="1515"/>
      <c r="H5" s="1515"/>
      <c r="I5" s="1515"/>
      <c r="J5" s="1515"/>
      <c r="K5" s="1515"/>
      <c r="L5" s="1515"/>
      <c r="M5" s="1515"/>
      <c r="N5" s="1516"/>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510" t="s">
        <v>467</v>
      </c>
      <c r="K6" s="1510" t="s">
        <v>452</v>
      </c>
      <c r="L6" s="1409" t="s">
        <v>1314</v>
      </c>
      <c r="M6" s="1505" t="s">
        <v>468</v>
      </c>
      <c r="N6" s="1507" t="s">
        <v>469</v>
      </c>
      <c r="O6" s="1509" t="s">
        <v>57</v>
      </c>
      <c r="P6" s="1503"/>
      <c r="Q6" s="1502" t="s">
        <v>58</v>
      </c>
      <c r="R6" s="1503"/>
      <c r="S6" s="1502" t="s">
        <v>59</v>
      </c>
      <c r="T6" s="1503"/>
      <c r="U6" s="1502" t="s">
        <v>455</v>
      </c>
      <c r="V6" s="1503"/>
      <c r="W6" s="1502" t="s">
        <v>454</v>
      </c>
      <c r="X6" s="1503"/>
      <c r="Y6" s="1502" t="s">
        <v>60</v>
      </c>
      <c r="Z6" s="1503"/>
      <c r="AA6" s="1502" t="s">
        <v>453</v>
      </c>
      <c r="AB6" s="1503"/>
      <c r="AC6" s="1502" t="s">
        <v>456</v>
      </c>
      <c r="AD6" s="1503"/>
      <c r="AE6" s="1502" t="s">
        <v>457</v>
      </c>
      <c r="AF6" s="1504"/>
      <c r="AG6" s="1411" t="s">
        <v>458</v>
      </c>
      <c r="AH6" s="1407" t="s">
        <v>459</v>
      </c>
      <c r="AI6" s="1424" t="s">
        <v>460</v>
      </c>
      <c r="AJ6" s="1383" t="s">
        <v>470</v>
      </c>
    </row>
    <row r="7" spans="2:36" ht="48.75" customHeight="1" thickBot="1">
      <c r="B7" s="1373"/>
      <c r="C7" s="1370"/>
      <c r="D7" s="1371"/>
      <c r="E7" s="1371"/>
      <c r="F7" s="1371"/>
      <c r="G7" s="1371"/>
      <c r="H7" s="1371"/>
      <c r="I7" s="1404"/>
      <c r="J7" s="1511" t="s">
        <v>467</v>
      </c>
      <c r="K7" s="1511"/>
      <c r="L7" s="1410"/>
      <c r="M7" s="1506"/>
      <c r="N7" s="1508"/>
      <c r="O7" s="6" t="s">
        <v>471</v>
      </c>
      <c r="P7" s="93" t="s">
        <v>472</v>
      </c>
      <c r="Q7" s="7" t="s">
        <v>471</v>
      </c>
      <c r="R7" s="93" t="s">
        <v>472</v>
      </c>
      <c r="S7" s="7" t="s">
        <v>471</v>
      </c>
      <c r="T7" s="93" t="s">
        <v>472</v>
      </c>
      <c r="U7" s="7" t="s">
        <v>471</v>
      </c>
      <c r="V7" s="93" t="s">
        <v>472</v>
      </c>
      <c r="W7" s="7" t="s">
        <v>471</v>
      </c>
      <c r="X7" s="93" t="s">
        <v>472</v>
      </c>
      <c r="Y7" s="7" t="s">
        <v>471</v>
      </c>
      <c r="Z7" s="93" t="s">
        <v>472</v>
      </c>
      <c r="AA7" s="7" t="s">
        <v>471</v>
      </c>
      <c r="AB7" s="93" t="s">
        <v>473</v>
      </c>
      <c r="AC7" s="7" t="s">
        <v>471</v>
      </c>
      <c r="AD7" s="93" t="s">
        <v>473</v>
      </c>
      <c r="AE7" s="7" t="s">
        <v>471</v>
      </c>
      <c r="AF7" s="94" t="s">
        <v>473</v>
      </c>
      <c r="AG7" s="1412"/>
      <c r="AH7" s="1408"/>
      <c r="AI7" s="1425"/>
      <c r="AJ7" s="1384"/>
    </row>
    <row r="8" spans="2:36" ht="42" customHeight="1" thickBot="1">
      <c r="B8" s="8" t="s">
        <v>671</v>
      </c>
      <c r="C8" s="1401" t="s">
        <v>528</v>
      </c>
      <c r="D8" s="1402"/>
      <c r="E8" s="1402"/>
      <c r="F8" s="1402"/>
      <c r="G8" s="1402"/>
      <c r="H8" s="1402"/>
      <c r="I8" s="100" t="s">
        <v>529</v>
      </c>
      <c r="J8" s="9"/>
      <c r="K8" s="857">
        <v>0.5</v>
      </c>
      <c r="L8" s="10">
        <v>50</v>
      </c>
      <c r="M8" s="11"/>
      <c r="N8" s="101"/>
      <c r="O8" s="12">
        <f aca="true" t="shared" si="0" ref="O8:AA8">O10+O16+O23</f>
        <v>0</v>
      </c>
      <c r="P8" s="13">
        <f t="shared" si="0"/>
        <v>0</v>
      </c>
      <c r="Q8" s="13">
        <f t="shared" si="0"/>
        <v>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t="s">
        <v>674</v>
      </c>
      <c r="AC8" s="13">
        <f>AC10+AC16+AC23</f>
        <v>0</v>
      </c>
      <c r="AD8" s="13">
        <f>AD10+AD16+AD23</f>
        <v>0</v>
      </c>
      <c r="AE8" s="13">
        <f>+AE10+AE16+AE23</f>
        <v>0</v>
      </c>
      <c r="AF8" s="14">
        <f>AF10+AF16+AF23</f>
        <v>0</v>
      </c>
      <c r="AG8" s="15">
        <f>AG10+AG16+AG23</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47.25" customHeight="1" thickBot="1">
      <c r="B10" s="18" t="s">
        <v>461</v>
      </c>
      <c r="C10" s="19" t="s">
        <v>55</v>
      </c>
      <c r="D10" s="19" t="s">
        <v>462</v>
      </c>
      <c r="E10" s="19" t="s">
        <v>474</v>
      </c>
      <c r="F10" s="20" t="s">
        <v>475</v>
      </c>
      <c r="G10" s="20" t="s">
        <v>476</v>
      </c>
      <c r="H10" s="102" t="s">
        <v>463</v>
      </c>
      <c r="I10" s="104" t="s">
        <v>56</v>
      </c>
      <c r="J10" s="105"/>
      <c r="K10" s="105"/>
      <c r="L10" s="105"/>
      <c r="M10" s="105"/>
      <c r="N10" s="106"/>
      <c r="O10" s="22">
        <f>SUM(O11:O14)</f>
        <v>0</v>
      </c>
      <c r="P10" s="23">
        <f>SUM(P11:P14)</f>
        <v>0</v>
      </c>
      <c r="Q10" s="24">
        <f>SUM(Q11:Q14)</f>
        <v>0</v>
      </c>
      <c r="R10" s="23">
        <f>SUM(R11:R14)</f>
        <v>0</v>
      </c>
      <c r="S10" s="24"/>
      <c r="T10" s="23"/>
      <c r="U10" s="24"/>
      <c r="V10" s="23"/>
      <c r="W10" s="24"/>
      <c r="X10" s="23"/>
      <c r="Y10" s="24"/>
      <c r="Z10" s="23"/>
      <c r="AA10" s="24"/>
      <c r="AB10" s="23"/>
      <c r="AC10" s="24"/>
      <c r="AD10" s="23"/>
      <c r="AE10" s="25">
        <f>O10+Q10</f>
        <v>0</v>
      </c>
      <c r="AF10" s="23">
        <f>AF11</f>
        <v>0</v>
      </c>
      <c r="AG10" s="26">
        <f>SUM(AG11:AG14)</f>
        <v>0</v>
      </c>
      <c r="AH10" s="27"/>
      <c r="AI10" s="27"/>
      <c r="AJ10" s="28"/>
    </row>
    <row r="11" spans="2:36" ht="45" customHeight="1">
      <c r="B11" s="1323" t="s">
        <v>888</v>
      </c>
      <c r="C11" s="1331" t="s">
        <v>886</v>
      </c>
      <c r="D11" s="29" t="s">
        <v>890</v>
      </c>
      <c r="E11" s="883"/>
      <c r="F11" s="30"/>
      <c r="G11" s="31"/>
      <c r="H11" s="1531" t="s">
        <v>892</v>
      </c>
      <c r="I11" s="1496" t="s">
        <v>893</v>
      </c>
      <c r="J11" s="1501"/>
      <c r="K11" s="1365">
        <v>1</v>
      </c>
      <c r="L11" s="1312"/>
      <c r="M11" s="1351"/>
      <c r="N11" s="1398"/>
      <c r="O11" s="33"/>
      <c r="P11" s="34"/>
      <c r="Q11" s="35"/>
      <c r="R11" s="36"/>
      <c r="S11" s="36">
        <v>300</v>
      </c>
      <c r="T11" s="36"/>
      <c r="U11" s="36"/>
      <c r="V11" s="36"/>
      <c r="W11" s="36"/>
      <c r="X11" s="36"/>
      <c r="Y11" s="36"/>
      <c r="Z11" s="36"/>
      <c r="AA11" s="36"/>
      <c r="AB11" s="36"/>
      <c r="AC11" s="37"/>
      <c r="AD11" s="37"/>
      <c r="AE11" s="1314"/>
      <c r="AF11" s="1314"/>
      <c r="AG11" s="39"/>
      <c r="AH11" s="1316"/>
      <c r="AI11" s="1316"/>
      <c r="AJ11" s="1318"/>
    </row>
    <row r="12" spans="2:36" ht="17.25" customHeight="1">
      <c r="B12" s="1337"/>
      <c r="C12" s="1349"/>
      <c r="D12" s="40" t="s">
        <v>891</v>
      </c>
      <c r="E12" s="40"/>
      <c r="F12" s="41"/>
      <c r="G12" s="31"/>
      <c r="H12" s="1519"/>
      <c r="I12" s="1496"/>
      <c r="J12" s="1496"/>
      <c r="K12" s="1365"/>
      <c r="L12" s="1351"/>
      <c r="M12" s="1351"/>
      <c r="N12" s="1398"/>
      <c r="O12" s="43"/>
      <c r="P12" s="34"/>
      <c r="Q12" s="44"/>
      <c r="R12" s="37"/>
      <c r="S12" s="37"/>
      <c r="T12" s="37"/>
      <c r="U12" s="37"/>
      <c r="V12" s="37"/>
      <c r="W12" s="37"/>
      <c r="X12" s="37"/>
      <c r="Y12" s="37"/>
      <c r="Z12" s="37"/>
      <c r="AA12" s="37"/>
      <c r="AB12" s="37"/>
      <c r="AC12" s="37"/>
      <c r="AD12" s="37"/>
      <c r="AE12" s="1314"/>
      <c r="AF12" s="1314"/>
      <c r="AG12" s="39"/>
      <c r="AH12" s="1316"/>
      <c r="AI12" s="1316"/>
      <c r="AJ12" s="1318"/>
    </row>
    <row r="13" spans="2:36" ht="17.25" customHeight="1">
      <c r="B13" s="1337"/>
      <c r="C13" s="1349"/>
      <c r="D13" s="40"/>
      <c r="E13" s="40"/>
      <c r="F13" s="45"/>
      <c r="G13" s="31"/>
      <c r="H13" s="1519"/>
      <c r="I13" s="1496"/>
      <c r="J13" s="1496"/>
      <c r="K13" s="1365"/>
      <c r="L13" s="1351"/>
      <c r="M13" s="1351"/>
      <c r="N13" s="1398"/>
      <c r="O13" s="33"/>
      <c r="P13" s="34"/>
      <c r="Q13" s="46"/>
      <c r="R13" s="37"/>
      <c r="S13" s="37"/>
      <c r="T13" s="37"/>
      <c r="U13" s="37"/>
      <c r="V13" s="37"/>
      <c r="W13" s="37"/>
      <c r="X13" s="37"/>
      <c r="Y13" s="37"/>
      <c r="Z13" s="37"/>
      <c r="AA13" s="37"/>
      <c r="AB13" s="37"/>
      <c r="AC13" s="37"/>
      <c r="AD13" s="37"/>
      <c r="AE13" s="1314"/>
      <c r="AF13" s="1314"/>
      <c r="AG13" s="47"/>
      <c r="AH13" s="1316"/>
      <c r="AI13" s="1316"/>
      <c r="AJ13" s="1318"/>
    </row>
    <row r="14" spans="2:36" ht="17.25" customHeight="1" thickBot="1">
      <c r="B14" s="1324"/>
      <c r="C14" s="1332"/>
      <c r="D14" s="48"/>
      <c r="E14" s="48"/>
      <c r="F14" s="49"/>
      <c r="G14" s="50"/>
      <c r="H14" s="1520"/>
      <c r="I14" s="1497"/>
      <c r="J14" s="1497"/>
      <c r="K14" s="1330"/>
      <c r="L14" s="1313"/>
      <c r="M14" s="1313"/>
      <c r="N14" s="1334"/>
      <c r="O14" s="53"/>
      <c r="P14" s="54"/>
      <c r="Q14" s="55"/>
      <c r="R14" s="56"/>
      <c r="S14" s="56"/>
      <c r="T14" s="56"/>
      <c r="U14" s="56"/>
      <c r="V14" s="56"/>
      <c r="W14" s="56"/>
      <c r="X14" s="56"/>
      <c r="Y14" s="56"/>
      <c r="Z14" s="56"/>
      <c r="AA14" s="56"/>
      <c r="AB14" s="56"/>
      <c r="AC14" s="56"/>
      <c r="AD14" s="56"/>
      <c r="AE14" s="1315"/>
      <c r="AF14" s="1315"/>
      <c r="AG14" s="58"/>
      <c r="AH14" s="1317"/>
      <c r="AI14" s="1317"/>
      <c r="AJ14" s="1319"/>
    </row>
    <row r="15" spans="2:36" ht="4.5" customHeight="1" thickBot="1">
      <c r="B15" s="1320"/>
      <c r="C15" s="1321"/>
      <c r="D15" s="1321"/>
      <c r="E15" s="1321"/>
      <c r="F15" s="1321"/>
      <c r="G15" s="1321"/>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2"/>
    </row>
    <row r="16" spans="2:36" ht="36" customHeight="1" thickBot="1">
      <c r="B16" s="18" t="s">
        <v>461</v>
      </c>
      <c r="C16" s="19" t="s">
        <v>55</v>
      </c>
      <c r="D16" s="19" t="s">
        <v>462</v>
      </c>
      <c r="E16" s="19" t="s">
        <v>54</v>
      </c>
      <c r="F16" s="20" t="s">
        <v>475</v>
      </c>
      <c r="G16" s="20" t="s">
        <v>476</v>
      </c>
      <c r="H16" s="102" t="s">
        <v>464</v>
      </c>
      <c r="I16" s="104" t="s">
        <v>56</v>
      </c>
      <c r="J16" s="21"/>
      <c r="K16" s="59"/>
      <c r="L16" s="59"/>
      <c r="M16" s="60"/>
      <c r="N16" s="61"/>
      <c r="O16" s="22">
        <f>SUM(O17:O21)</f>
        <v>0</v>
      </c>
      <c r="P16" s="23">
        <f>SUM(P17:P21)</f>
        <v>0</v>
      </c>
      <c r="Q16" s="24">
        <f>SUM(Q17:Q21)</f>
        <v>0</v>
      </c>
      <c r="R16" s="23">
        <f>SUM(R17:R21)</f>
        <v>0</v>
      </c>
      <c r="S16" s="24"/>
      <c r="T16" s="23"/>
      <c r="U16" s="24"/>
      <c r="V16" s="23"/>
      <c r="W16" s="24"/>
      <c r="X16" s="23"/>
      <c r="Y16" s="24"/>
      <c r="Z16" s="23"/>
      <c r="AA16" s="24"/>
      <c r="AB16" s="23"/>
      <c r="AC16" s="24"/>
      <c r="AD16" s="23"/>
      <c r="AE16" s="24">
        <f>AE17</f>
        <v>0</v>
      </c>
      <c r="AF16" s="23">
        <f>AF17</f>
        <v>0</v>
      </c>
      <c r="AG16" s="26">
        <f>SUM(AG17:AG21)</f>
        <v>0</v>
      </c>
      <c r="AH16" s="27"/>
      <c r="AI16" s="27"/>
      <c r="AJ16" s="28"/>
    </row>
    <row r="17" spans="2:36" ht="18.75">
      <c r="B17" s="1361" t="s">
        <v>889</v>
      </c>
      <c r="C17" s="1331" t="s">
        <v>887</v>
      </c>
      <c r="D17" s="62" t="s">
        <v>894</v>
      </c>
      <c r="E17" s="62"/>
      <c r="F17" s="63"/>
      <c r="G17" s="31"/>
      <c r="H17" s="1526" t="s">
        <v>896</v>
      </c>
      <c r="I17" s="1528" t="s">
        <v>897</v>
      </c>
      <c r="J17" s="1530"/>
      <c r="K17" s="1453">
        <v>4</v>
      </c>
      <c r="L17" s="1444">
        <v>1</v>
      </c>
      <c r="M17" s="1344"/>
      <c r="N17" s="1354"/>
      <c r="O17" s="65"/>
      <c r="P17" s="38"/>
      <c r="Q17" s="38"/>
      <c r="R17" s="38"/>
      <c r="S17" s="38">
        <v>500</v>
      </c>
      <c r="T17" s="38"/>
      <c r="U17" s="38"/>
      <c r="V17" s="38"/>
      <c r="W17" s="38"/>
      <c r="X17" s="38"/>
      <c r="Y17" s="38"/>
      <c r="Z17" s="38"/>
      <c r="AA17" s="38"/>
      <c r="AB17" s="38"/>
      <c r="AC17" s="38"/>
      <c r="AD17" s="38"/>
      <c r="AE17" s="1314"/>
      <c r="AF17" s="1314"/>
      <c r="AG17" s="66"/>
      <c r="AH17" s="1316"/>
      <c r="AI17" s="1488"/>
      <c r="AJ17" s="1335"/>
    </row>
    <row r="18" spans="2:36" ht="16.5">
      <c r="B18" s="1361"/>
      <c r="C18" s="1349"/>
      <c r="D18" s="62" t="s">
        <v>895</v>
      </c>
      <c r="E18" s="62"/>
      <c r="F18" s="63"/>
      <c r="G18" s="31"/>
      <c r="H18" s="1526"/>
      <c r="I18" s="1528"/>
      <c r="J18" s="1496"/>
      <c r="K18" s="1453"/>
      <c r="L18" s="1352"/>
      <c r="M18" s="1344"/>
      <c r="N18" s="1354"/>
      <c r="O18" s="65"/>
      <c r="P18" s="38"/>
      <c r="Q18" s="38"/>
      <c r="R18" s="38"/>
      <c r="S18" s="38"/>
      <c r="T18" s="38"/>
      <c r="U18" s="38"/>
      <c r="V18" s="38"/>
      <c r="W18" s="38"/>
      <c r="X18" s="38"/>
      <c r="Y18" s="38"/>
      <c r="Z18" s="38"/>
      <c r="AA18" s="38"/>
      <c r="AB18" s="38"/>
      <c r="AC18" s="38"/>
      <c r="AD18" s="38"/>
      <c r="AE18" s="1314"/>
      <c r="AF18" s="1314"/>
      <c r="AG18" s="66"/>
      <c r="AH18" s="1316"/>
      <c r="AI18" s="1488"/>
      <c r="AJ18" s="1335"/>
    </row>
    <row r="19" spans="2:36" ht="15">
      <c r="B19" s="1361"/>
      <c r="C19" s="1349"/>
      <c r="D19" s="62"/>
      <c r="E19" s="62"/>
      <c r="F19" s="63"/>
      <c r="G19" s="31"/>
      <c r="H19" s="1526"/>
      <c r="I19" s="1528"/>
      <c r="J19" s="1496"/>
      <c r="K19" s="1453"/>
      <c r="L19" s="1352"/>
      <c r="M19" s="1344"/>
      <c r="N19" s="1354"/>
      <c r="O19" s="65"/>
      <c r="P19" s="38"/>
      <c r="Q19" s="38"/>
      <c r="R19" s="38"/>
      <c r="S19" s="38"/>
      <c r="T19" s="38"/>
      <c r="U19" s="38"/>
      <c r="V19" s="38"/>
      <c r="W19" s="38"/>
      <c r="X19" s="38"/>
      <c r="Y19" s="38"/>
      <c r="Z19" s="38"/>
      <c r="AA19" s="38"/>
      <c r="AB19" s="38"/>
      <c r="AC19" s="38"/>
      <c r="AD19" s="38"/>
      <c r="AE19" s="1314"/>
      <c r="AF19" s="1314"/>
      <c r="AG19" s="66"/>
      <c r="AH19" s="1316"/>
      <c r="AI19" s="1488"/>
      <c r="AJ19" s="1335"/>
    </row>
    <row r="20" spans="2:36" ht="15">
      <c r="B20" s="1361"/>
      <c r="C20" s="1349"/>
      <c r="D20" s="62"/>
      <c r="E20" s="62"/>
      <c r="F20" s="63"/>
      <c r="G20" s="31"/>
      <c r="H20" s="1526"/>
      <c r="I20" s="1528"/>
      <c r="J20" s="1496"/>
      <c r="K20" s="1342"/>
      <c r="L20" s="1352"/>
      <c r="M20" s="1344"/>
      <c r="N20" s="1354"/>
      <c r="O20" s="65"/>
      <c r="P20" s="38"/>
      <c r="Q20" s="38"/>
      <c r="R20" s="38"/>
      <c r="S20" s="38"/>
      <c r="T20" s="38"/>
      <c r="U20" s="38"/>
      <c r="V20" s="38"/>
      <c r="W20" s="38"/>
      <c r="X20" s="38"/>
      <c r="Y20" s="38"/>
      <c r="Z20" s="38"/>
      <c r="AA20" s="38"/>
      <c r="AB20" s="38"/>
      <c r="AC20" s="38"/>
      <c r="AD20" s="38"/>
      <c r="AE20" s="1314"/>
      <c r="AF20" s="1314"/>
      <c r="AG20" s="66"/>
      <c r="AH20" s="1316"/>
      <c r="AI20" s="1488"/>
      <c r="AJ20" s="1335"/>
    </row>
    <row r="21" spans="2:37" ht="15.75" thickBot="1">
      <c r="B21" s="1362"/>
      <c r="C21" s="1332"/>
      <c r="D21" s="69"/>
      <c r="E21" s="69"/>
      <c r="F21" s="70"/>
      <c r="G21" s="50"/>
      <c r="H21" s="1527"/>
      <c r="I21" s="1529"/>
      <c r="J21" s="1497"/>
      <c r="K21" s="1343"/>
      <c r="L21" s="1353"/>
      <c r="M21" s="1345"/>
      <c r="N21" s="1355"/>
      <c r="O21" s="72"/>
      <c r="P21" s="57"/>
      <c r="Q21" s="57"/>
      <c r="R21" s="57"/>
      <c r="S21" s="57"/>
      <c r="T21" s="57"/>
      <c r="U21" s="57"/>
      <c r="V21" s="57"/>
      <c r="W21" s="57"/>
      <c r="X21" s="57"/>
      <c r="Y21" s="57"/>
      <c r="Z21" s="57"/>
      <c r="AA21" s="57"/>
      <c r="AB21" s="57"/>
      <c r="AC21" s="57"/>
      <c r="AD21" s="57"/>
      <c r="AE21" s="1315"/>
      <c r="AF21" s="1315"/>
      <c r="AG21" s="73"/>
      <c r="AH21" s="1317"/>
      <c r="AI21" s="1489"/>
      <c r="AJ21" s="1336"/>
      <c r="AK21" s="74"/>
    </row>
    <row r="22" spans="2:37" ht="4.5" customHeight="1" thickBot="1">
      <c r="B22" s="1320"/>
      <c r="C22" s="1321"/>
      <c r="D22" s="1321"/>
      <c r="E22" s="1321"/>
      <c r="F22" s="1321"/>
      <c r="G22" s="1321"/>
      <c r="H22" s="1321"/>
      <c r="I22" s="1321"/>
      <c r="J22" s="1321"/>
      <c r="K22" s="1321"/>
      <c r="L22" s="1321"/>
      <c r="M22" s="1321"/>
      <c r="N22" s="1321"/>
      <c r="O22" s="1321"/>
      <c r="P22" s="1321"/>
      <c r="Q22" s="1321"/>
      <c r="R22" s="1321"/>
      <c r="S22" s="1321"/>
      <c r="T22" s="1321"/>
      <c r="U22" s="1321"/>
      <c r="V22" s="1321"/>
      <c r="W22" s="1321"/>
      <c r="X22" s="1321"/>
      <c r="Y22" s="1321"/>
      <c r="Z22" s="1321"/>
      <c r="AA22" s="1321"/>
      <c r="AB22" s="1321"/>
      <c r="AC22" s="1321"/>
      <c r="AD22" s="1321"/>
      <c r="AE22" s="1321"/>
      <c r="AF22" s="1321"/>
      <c r="AG22" s="1321"/>
      <c r="AH22" s="1321"/>
      <c r="AI22" s="1321"/>
      <c r="AJ22" s="1322"/>
      <c r="AK22" s="74"/>
    </row>
  </sheetData>
  <sheetProtection/>
  <mergeCells count="62">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C11:C14"/>
    <mergeCell ref="H11:H14"/>
    <mergeCell ref="I11:I14"/>
    <mergeCell ref="J11:J14"/>
    <mergeCell ref="K11:K14"/>
    <mergeCell ref="L11:L14"/>
    <mergeCell ref="M11:M14"/>
    <mergeCell ref="N11:N14"/>
    <mergeCell ref="AE11:AE14"/>
    <mergeCell ref="AF11:AF14"/>
    <mergeCell ref="AH11:AH14"/>
    <mergeCell ref="AI11:AI14"/>
    <mergeCell ref="AJ11:AJ14"/>
    <mergeCell ref="B15:AJ15"/>
    <mergeCell ref="B17:B21"/>
    <mergeCell ref="C17:C21"/>
    <mergeCell ref="H17:H21"/>
    <mergeCell ref="I17:I21"/>
    <mergeCell ref="J17:J21"/>
    <mergeCell ref="K17:K21"/>
    <mergeCell ref="AI17:AI21"/>
    <mergeCell ref="AJ17:AJ21"/>
    <mergeCell ref="B22:AJ22"/>
    <mergeCell ref="L17:L21"/>
    <mergeCell ref="M17:M21"/>
    <mergeCell ref="N17:N21"/>
    <mergeCell ref="AE17:AE21"/>
    <mergeCell ref="AF17:AF21"/>
    <mergeCell ref="AH17:AH21"/>
  </mergeCells>
  <printOptions/>
  <pageMargins left="0.7" right="0.7" top="0.75" bottom="0.75" header="0.3" footer="0.3"/>
  <pageSetup horizontalDpi="600" verticalDpi="600" orientation="landscape" paperSize="5" scale="55" r:id="rId3"/>
  <legacyDrawing r:id="rId2"/>
</worksheet>
</file>

<file path=xl/worksheets/sheet9.xml><?xml version="1.0" encoding="utf-8"?>
<worksheet xmlns="http://schemas.openxmlformats.org/spreadsheetml/2006/main" xmlns:r="http://schemas.openxmlformats.org/officeDocument/2006/relationships">
  <sheetPr>
    <tabColor theme="2" tint="-0.4999699890613556"/>
  </sheetPr>
  <dimension ref="B1:AK42"/>
  <sheetViews>
    <sheetView zoomScale="110" zoomScaleNormal="110" zoomScalePageLayoutView="0" workbookViewId="0" topLeftCell="C12">
      <selection activeCell="C11" sqref="C11:C14"/>
    </sheetView>
  </sheetViews>
  <sheetFormatPr defaultColWidth="11.421875" defaultRowHeight="15"/>
  <cols>
    <col min="1" max="1" width="4.57421875" style="0" customWidth="1"/>
    <col min="2" max="2" width="15.8515625" style="90" customWidth="1"/>
    <col min="3" max="3" width="14.140625" style="90" customWidth="1"/>
    <col min="4" max="4" width="30.421875" style="0" customWidth="1"/>
    <col min="5" max="5" width="10.00390625" style="0" customWidth="1"/>
    <col min="8" max="8" width="22.140625" style="91" customWidth="1"/>
    <col min="9" max="9" width="15.7109375" style="91" customWidth="1"/>
    <col min="10" max="10" width="4.8515625" style="91" customWidth="1"/>
    <col min="11" max="12" width="5.7109375" style="0" customWidth="1"/>
    <col min="13" max="13" width="6.57421875" style="0" customWidth="1"/>
    <col min="14" max="14" width="6.140625" style="0" customWidth="1"/>
    <col min="15" max="32" width="5.00390625" style="0" customWidth="1"/>
    <col min="33" max="33" width="5.140625" style="92" customWidth="1"/>
    <col min="34" max="34" width="5.421875" style="0" customWidth="1"/>
    <col min="35" max="35" width="4.8515625" style="0" customWidth="1"/>
    <col min="36" max="36" width="7.140625" style="0" customWidth="1"/>
  </cols>
  <sheetData>
    <row r="1" spans="2:36" ht="15.75"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c r="B2" s="1512" t="s">
        <v>667</v>
      </c>
      <c r="C2" s="1513"/>
      <c r="D2" s="1513"/>
      <c r="E2" s="1513"/>
      <c r="F2" s="1513"/>
      <c r="G2" s="1513"/>
      <c r="H2" s="1513"/>
      <c r="I2" s="1513"/>
      <c r="J2" s="1513"/>
      <c r="K2" s="1513"/>
      <c r="L2" s="1513"/>
      <c r="M2" s="1513"/>
      <c r="N2" s="1513"/>
      <c r="O2" s="1513"/>
      <c r="P2" s="1513"/>
      <c r="Q2" s="1513"/>
      <c r="R2" s="1513"/>
      <c r="S2" s="1513"/>
      <c r="T2" s="1513"/>
      <c r="U2" s="1513"/>
      <c r="V2" s="1513"/>
      <c r="W2" s="1513"/>
      <c r="X2" s="1513"/>
      <c r="Y2" s="1513"/>
      <c r="Z2" s="1513"/>
      <c r="AA2" s="1513"/>
      <c r="AB2" s="1513"/>
      <c r="AC2" s="1513"/>
      <c r="AD2" s="1513"/>
      <c r="AE2" s="1513"/>
      <c r="AF2" s="1513"/>
      <c r="AG2" s="1513"/>
      <c r="AH2" s="1513"/>
      <c r="AI2" s="1513"/>
      <c r="AJ2" s="1514"/>
    </row>
    <row r="3" spans="2:36" ht="15.75" thickBot="1">
      <c r="B3" s="1377" t="s">
        <v>1313</v>
      </c>
      <c r="C3" s="1378"/>
      <c r="D3" s="1378"/>
      <c r="E3" s="1378"/>
      <c r="F3" s="1378"/>
      <c r="G3" s="1378"/>
      <c r="H3" s="1378"/>
      <c r="I3" s="1378"/>
      <c r="J3" s="1378"/>
      <c r="K3" s="1378"/>
      <c r="L3" s="1378"/>
      <c r="M3" s="1378"/>
      <c r="N3" s="1378"/>
      <c r="O3" s="1378"/>
      <c r="P3" s="1378"/>
      <c r="Q3" s="1378"/>
      <c r="R3" s="1378"/>
      <c r="S3" s="1378"/>
      <c r="T3" s="1378"/>
      <c r="U3" s="1378"/>
      <c r="V3" s="1378"/>
      <c r="W3" s="1378"/>
      <c r="X3" s="1378"/>
      <c r="Y3" s="1378"/>
      <c r="Z3" s="1378"/>
      <c r="AA3" s="1378"/>
      <c r="AB3" s="1378"/>
      <c r="AC3" s="1378"/>
      <c r="AD3" s="1378"/>
      <c r="AE3" s="1378"/>
      <c r="AF3" s="1378"/>
      <c r="AG3" s="1378"/>
      <c r="AH3" s="1378"/>
      <c r="AI3" s="1378"/>
      <c r="AJ3" s="1379"/>
    </row>
    <row r="4" spans="2:36" ht="33.75" customHeight="1">
      <c r="B4" s="1380" t="s">
        <v>668</v>
      </c>
      <c r="C4" s="1381"/>
      <c r="D4" s="1381"/>
      <c r="E4" s="1381"/>
      <c r="F4" s="1381"/>
      <c r="G4" s="1381"/>
      <c r="H4" s="1382"/>
      <c r="I4" s="1385" t="s">
        <v>804</v>
      </c>
      <c r="J4" s="1386"/>
      <c r="K4" s="1386"/>
      <c r="L4" s="1386"/>
      <c r="M4" s="1386"/>
      <c r="N4" s="1386"/>
      <c r="O4" s="1386"/>
      <c r="P4" s="1386"/>
      <c r="Q4" s="1386"/>
      <c r="R4" s="1386"/>
      <c r="S4" s="1386"/>
      <c r="T4" s="1387"/>
      <c r="U4" s="1385" t="s">
        <v>672</v>
      </c>
      <c r="V4" s="1388"/>
      <c r="W4" s="1388"/>
      <c r="X4" s="1388"/>
      <c r="Y4" s="1388"/>
      <c r="Z4" s="1388"/>
      <c r="AA4" s="1388"/>
      <c r="AB4" s="1388"/>
      <c r="AC4" s="1388"/>
      <c r="AD4" s="1388"/>
      <c r="AE4" s="1388"/>
      <c r="AF4" s="1388"/>
      <c r="AG4" s="1388"/>
      <c r="AH4" s="1388"/>
      <c r="AI4" s="1388"/>
      <c r="AJ4" s="1389"/>
    </row>
    <row r="5" spans="2:36" ht="39" customHeight="1" thickBot="1">
      <c r="B5" s="1413" t="s">
        <v>898</v>
      </c>
      <c r="C5" s="1414"/>
      <c r="D5" s="1415"/>
      <c r="E5" s="5"/>
      <c r="F5" s="1515" t="s">
        <v>806</v>
      </c>
      <c r="G5" s="1515"/>
      <c r="H5" s="1515"/>
      <c r="I5" s="1515"/>
      <c r="J5" s="1515"/>
      <c r="K5" s="1515"/>
      <c r="L5" s="1515"/>
      <c r="M5" s="1515"/>
      <c r="N5" s="1516"/>
      <c r="O5" s="1418" t="s">
        <v>448</v>
      </c>
      <c r="P5" s="1419"/>
      <c r="Q5" s="1419"/>
      <c r="R5" s="1419"/>
      <c r="S5" s="1419"/>
      <c r="T5" s="1419"/>
      <c r="U5" s="1419"/>
      <c r="V5" s="1419"/>
      <c r="W5" s="1419"/>
      <c r="X5" s="1419"/>
      <c r="Y5" s="1419"/>
      <c r="Z5" s="1419"/>
      <c r="AA5" s="1419"/>
      <c r="AB5" s="1419"/>
      <c r="AC5" s="1419"/>
      <c r="AD5" s="1419"/>
      <c r="AE5" s="1419"/>
      <c r="AF5" s="1420"/>
      <c r="AG5" s="1421" t="s">
        <v>449</v>
      </c>
      <c r="AH5" s="1422"/>
      <c r="AI5" s="1422"/>
      <c r="AJ5" s="1423"/>
    </row>
    <row r="6" spans="2:36" ht="16.5" customHeight="1">
      <c r="B6" s="1372" t="s">
        <v>466</v>
      </c>
      <c r="C6" s="1368" t="s">
        <v>450</v>
      </c>
      <c r="D6" s="1369"/>
      <c r="E6" s="1369"/>
      <c r="F6" s="1369"/>
      <c r="G6" s="1369"/>
      <c r="H6" s="1369"/>
      <c r="I6" s="1403" t="s">
        <v>451</v>
      </c>
      <c r="J6" s="1510" t="s">
        <v>467</v>
      </c>
      <c r="K6" s="1510" t="s">
        <v>452</v>
      </c>
      <c r="L6" s="1409" t="s">
        <v>1314</v>
      </c>
      <c r="M6" s="1505" t="s">
        <v>468</v>
      </c>
      <c r="N6" s="1507" t="s">
        <v>469</v>
      </c>
      <c r="O6" s="1509" t="s">
        <v>57</v>
      </c>
      <c r="P6" s="1503"/>
      <c r="Q6" s="1502" t="s">
        <v>58</v>
      </c>
      <c r="R6" s="1503"/>
      <c r="S6" s="1502" t="s">
        <v>59</v>
      </c>
      <c r="T6" s="1503"/>
      <c r="U6" s="1502" t="s">
        <v>455</v>
      </c>
      <c r="V6" s="1503"/>
      <c r="W6" s="1502" t="s">
        <v>454</v>
      </c>
      <c r="X6" s="1503"/>
      <c r="Y6" s="1502" t="s">
        <v>60</v>
      </c>
      <c r="Z6" s="1503"/>
      <c r="AA6" s="1502" t="s">
        <v>453</v>
      </c>
      <c r="AB6" s="1503"/>
      <c r="AC6" s="1502" t="s">
        <v>456</v>
      </c>
      <c r="AD6" s="1503"/>
      <c r="AE6" s="1502" t="s">
        <v>457</v>
      </c>
      <c r="AF6" s="1504"/>
      <c r="AG6" s="1411" t="s">
        <v>458</v>
      </c>
      <c r="AH6" s="1407" t="s">
        <v>459</v>
      </c>
      <c r="AI6" s="1424" t="s">
        <v>460</v>
      </c>
      <c r="AJ6" s="1383" t="s">
        <v>470</v>
      </c>
    </row>
    <row r="7" spans="2:36" ht="48.75" customHeight="1" thickBot="1">
      <c r="B7" s="1373"/>
      <c r="C7" s="1370"/>
      <c r="D7" s="1371"/>
      <c r="E7" s="1371"/>
      <c r="F7" s="1371"/>
      <c r="G7" s="1371"/>
      <c r="H7" s="1371"/>
      <c r="I7" s="1404"/>
      <c r="J7" s="1511" t="s">
        <v>467</v>
      </c>
      <c r="K7" s="1511"/>
      <c r="L7" s="1410"/>
      <c r="M7" s="1506"/>
      <c r="N7" s="1508"/>
      <c r="O7" s="6" t="s">
        <v>471</v>
      </c>
      <c r="P7" s="93" t="s">
        <v>472</v>
      </c>
      <c r="Q7" s="7" t="s">
        <v>471</v>
      </c>
      <c r="R7" s="93" t="s">
        <v>472</v>
      </c>
      <c r="S7" s="7" t="s">
        <v>471</v>
      </c>
      <c r="T7" s="93" t="s">
        <v>472</v>
      </c>
      <c r="U7" s="7" t="s">
        <v>471</v>
      </c>
      <c r="V7" s="93" t="s">
        <v>472</v>
      </c>
      <c r="W7" s="7" t="s">
        <v>471</v>
      </c>
      <c r="X7" s="93" t="s">
        <v>472</v>
      </c>
      <c r="Y7" s="7" t="s">
        <v>471</v>
      </c>
      <c r="Z7" s="93" t="s">
        <v>472</v>
      </c>
      <c r="AA7" s="7" t="s">
        <v>471</v>
      </c>
      <c r="AB7" s="93" t="s">
        <v>473</v>
      </c>
      <c r="AC7" s="7" t="s">
        <v>471</v>
      </c>
      <c r="AD7" s="93" t="s">
        <v>473</v>
      </c>
      <c r="AE7" s="7" t="s">
        <v>471</v>
      </c>
      <c r="AF7" s="94" t="s">
        <v>473</v>
      </c>
      <c r="AG7" s="1412"/>
      <c r="AH7" s="1408"/>
      <c r="AI7" s="1425"/>
      <c r="AJ7" s="1384"/>
    </row>
    <row r="8" spans="2:36" ht="42" customHeight="1" thickBot="1">
      <c r="B8" s="8" t="s">
        <v>671</v>
      </c>
      <c r="C8" s="1401" t="s">
        <v>523</v>
      </c>
      <c r="D8" s="1402"/>
      <c r="E8" s="1402"/>
      <c r="F8" s="1402"/>
      <c r="G8" s="1402"/>
      <c r="H8" s="1402"/>
      <c r="I8" s="100" t="s">
        <v>899</v>
      </c>
      <c r="J8" s="9"/>
      <c r="K8" s="857">
        <v>0.5</v>
      </c>
      <c r="L8" s="10">
        <v>50</v>
      </c>
      <c r="M8" s="11"/>
      <c r="N8" s="101"/>
      <c r="O8" s="12">
        <f aca="true" t="shared" si="0" ref="O8:AA8">O10+O16+O23</f>
        <v>0</v>
      </c>
      <c r="P8" s="13">
        <f t="shared" si="0"/>
        <v>0</v>
      </c>
      <c r="Q8" s="13">
        <f t="shared" si="0"/>
        <v>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t="s">
        <v>674</v>
      </c>
      <c r="AC8" s="13">
        <f>AC10+AC16+AC23</f>
        <v>0</v>
      </c>
      <c r="AD8" s="13">
        <f>AD10+AD16+AD23</f>
        <v>0</v>
      </c>
      <c r="AE8" s="13">
        <f>+AE10+AE16+AE23</f>
        <v>0</v>
      </c>
      <c r="AF8" s="14">
        <f>AF10+AF16+AF23</f>
        <v>0</v>
      </c>
      <c r="AG8" s="15">
        <f>AG10+AG16+AG23</f>
        <v>0</v>
      </c>
      <c r="AH8" s="16"/>
      <c r="AI8" s="16"/>
      <c r="AJ8" s="17"/>
    </row>
    <row r="9" spans="2:36" ht="5.25" customHeight="1" thickBot="1">
      <c r="B9" s="1395"/>
      <c r="C9" s="1396"/>
      <c r="D9" s="1396"/>
      <c r="E9" s="1396"/>
      <c r="F9" s="1396"/>
      <c r="G9" s="1396"/>
      <c r="H9" s="1396"/>
      <c r="I9" s="1396"/>
      <c r="J9" s="1396"/>
      <c r="K9" s="1396"/>
      <c r="L9" s="1396"/>
      <c r="M9" s="1396"/>
      <c r="N9" s="1396"/>
      <c r="O9" s="1396"/>
      <c r="P9" s="1396"/>
      <c r="Q9" s="1396"/>
      <c r="R9" s="1396"/>
      <c r="S9" s="1396"/>
      <c r="T9" s="1396"/>
      <c r="U9" s="1396"/>
      <c r="V9" s="1396"/>
      <c r="W9" s="1396"/>
      <c r="X9" s="1396"/>
      <c r="Y9" s="1396"/>
      <c r="Z9" s="1396"/>
      <c r="AA9" s="1396"/>
      <c r="AB9" s="1396"/>
      <c r="AC9" s="1396"/>
      <c r="AD9" s="1396"/>
      <c r="AE9" s="1396"/>
      <c r="AF9" s="1396"/>
      <c r="AG9" s="1396"/>
      <c r="AH9" s="1396"/>
      <c r="AI9" s="1396"/>
      <c r="AJ9" s="1397"/>
    </row>
    <row r="10" spans="2:36" ht="47.25" customHeight="1" thickBot="1">
      <c r="B10" s="18" t="s">
        <v>461</v>
      </c>
      <c r="C10" s="19" t="s">
        <v>55</v>
      </c>
      <c r="D10" s="19" t="s">
        <v>462</v>
      </c>
      <c r="E10" s="19" t="s">
        <v>474</v>
      </c>
      <c r="F10" s="20" t="s">
        <v>475</v>
      </c>
      <c r="G10" s="20" t="s">
        <v>476</v>
      </c>
      <c r="H10" s="102" t="s">
        <v>463</v>
      </c>
      <c r="I10" s="104" t="s">
        <v>56</v>
      </c>
      <c r="J10" s="105"/>
      <c r="K10" s="105"/>
      <c r="L10" s="105"/>
      <c r="M10" s="105"/>
      <c r="N10" s="106"/>
      <c r="O10" s="22">
        <f>SUM(O11:O14)</f>
        <v>0</v>
      </c>
      <c r="P10" s="23">
        <f>SUM(P11:P14)</f>
        <v>0</v>
      </c>
      <c r="Q10" s="24">
        <f>SUM(Q11:Q14)</f>
        <v>0</v>
      </c>
      <c r="R10" s="23">
        <f>SUM(R11:R14)</f>
        <v>0</v>
      </c>
      <c r="S10" s="24"/>
      <c r="T10" s="23"/>
      <c r="U10" s="24"/>
      <c r="V10" s="23"/>
      <c r="W10" s="24"/>
      <c r="X10" s="23"/>
      <c r="Y10" s="24"/>
      <c r="Z10" s="23"/>
      <c r="AA10" s="24"/>
      <c r="AB10" s="23"/>
      <c r="AC10" s="24"/>
      <c r="AD10" s="23"/>
      <c r="AE10" s="25">
        <f>O10+Q10</f>
        <v>0</v>
      </c>
      <c r="AF10" s="23">
        <f>AF11</f>
        <v>0</v>
      </c>
      <c r="AG10" s="26">
        <f>SUM(AG11:AG14)</f>
        <v>0</v>
      </c>
      <c r="AH10" s="27"/>
      <c r="AI10" s="27"/>
      <c r="AJ10" s="28"/>
    </row>
    <row r="11" spans="2:36" ht="45" customHeight="1">
      <c r="B11" s="1323" t="s">
        <v>900</v>
      </c>
      <c r="C11" s="1331" t="s">
        <v>901</v>
      </c>
      <c r="D11" s="29" t="s">
        <v>1252</v>
      </c>
      <c r="E11" s="883"/>
      <c r="F11" s="30"/>
      <c r="G11" s="31"/>
      <c r="H11" s="1531" t="s">
        <v>1253</v>
      </c>
      <c r="I11" s="1496" t="s">
        <v>1254</v>
      </c>
      <c r="J11" s="1501"/>
      <c r="K11" s="1365">
        <v>50</v>
      </c>
      <c r="L11" s="1312"/>
      <c r="M11" s="1351"/>
      <c r="N11" s="1398"/>
      <c r="O11" s="33"/>
      <c r="P11" s="34"/>
      <c r="Q11" s="35"/>
      <c r="R11" s="36"/>
      <c r="S11" s="36">
        <v>300</v>
      </c>
      <c r="T11" s="36"/>
      <c r="U11" s="36"/>
      <c r="V11" s="36"/>
      <c r="W11" s="36"/>
      <c r="X11" s="36"/>
      <c r="Y11" s="36"/>
      <c r="Z11" s="36"/>
      <c r="AA11" s="36"/>
      <c r="AB11" s="36"/>
      <c r="AC11" s="37"/>
      <c r="AD11" s="37"/>
      <c r="AE11" s="1314"/>
      <c r="AF11" s="1314"/>
      <c r="AG11" s="39"/>
      <c r="AH11" s="1316"/>
      <c r="AI11" s="1316"/>
      <c r="AJ11" s="1318"/>
    </row>
    <row r="12" spans="2:36" ht="17.25" customHeight="1">
      <c r="B12" s="1337"/>
      <c r="C12" s="1349"/>
      <c r="D12" s="40"/>
      <c r="E12" s="40"/>
      <c r="F12" s="41"/>
      <c r="G12" s="31"/>
      <c r="H12" s="1519"/>
      <c r="I12" s="1496"/>
      <c r="J12" s="1496"/>
      <c r="K12" s="1365"/>
      <c r="L12" s="1351"/>
      <c r="M12" s="1351"/>
      <c r="N12" s="1398"/>
      <c r="O12" s="43"/>
      <c r="P12" s="34"/>
      <c r="Q12" s="44"/>
      <c r="R12" s="37"/>
      <c r="S12" s="37"/>
      <c r="T12" s="37"/>
      <c r="U12" s="37"/>
      <c r="V12" s="37"/>
      <c r="W12" s="37"/>
      <c r="X12" s="37"/>
      <c r="Y12" s="37"/>
      <c r="Z12" s="37"/>
      <c r="AA12" s="37"/>
      <c r="AB12" s="37"/>
      <c r="AC12" s="37"/>
      <c r="AD12" s="37"/>
      <c r="AE12" s="1314"/>
      <c r="AF12" s="1314"/>
      <c r="AG12" s="39"/>
      <c r="AH12" s="1316"/>
      <c r="AI12" s="1316"/>
      <c r="AJ12" s="1318"/>
    </row>
    <row r="13" spans="2:36" ht="17.25" customHeight="1">
      <c r="B13" s="1337"/>
      <c r="C13" s="1349"/>
      <c r="D13" s="40"/>
      <c r="E13" s="40"/>
      <c r="F13" s="45"/>
      <c r="G13" s="31"/>
      <c r="H13" s="1519"/>
      <c r="I13" s="1496"/>
      <c r="J13" s="1496"/>
      <c r="K13" s="1365"/>
      <c r="L13" s="1351"/>
      <c r="M13" s="1351"/>
      <c r="N13" s="1398"/>
      <c r="O13" s="33"/>
      <c r="P13" s="34"/>
      <c r="Q13" s="46"/>
      <c r="R13" s="37"/>
      <c r="S13" s="37"/>
      <c r="T13" s="37"/>
      <c r="U13" s="37"/>
      <c r="V13" s="37"/>
      <c r="W13" s="37"/>
      <c r="X13" s="37"/>
      <c r="Y13" s="37"/>
      <c r="Z13" s="37"/>
      <c r="AA13" s="37"/>
      <c r="AB13" s="37"/>
      <c r="AC13" s="37"/>
      <c r="AD13" s="37"/>
      <c r="AE13" s="1314"/>
      <c r="AF13" s="1314"/>
      <c r="AG13" s="47"/>
      <c r="AH13" s="1316"/>
      <c r="AI13" s="1316"/>
      <c r="AJ13" s="1318"/>
    </row>
    <row r="14" spans="2:36" ht="17.25" customHeight="1" thickBot="1">
      <c r="B14" s="1324"/>
      <c r="C14" s="1332"/>
      <c r="D14" s="48"/>
      <c r="E14" s="48"/>
      <c r="F14" s="49"/>
      <c r="G14" s="50"/>
      <c r="H14" s="1520"/>
      <c r="I14" s="1497"/>
      <c r="J14" s="1497"/>
      <c r="K14" s="1330"/>
      <c r="L14" s="1313"/>
      <c r="M14" s="1313"/>
      <c r="N14" s="1334"/>
      <c r="O14" s="53"/>
      <c r="P14" s="54"/>
      <c r="Q14" s="55"/>
      <c r="R14" s="56"/>
      <c r="S14" s="56"/>
      <c r="T14" s="56"/>
      <c r="U14" s="56"/>
      <c r="V14" s="56"/>
      <c r="W14" s="56"/>
      <c r="X14" s="56"/>
      <c r="Y14" s="56"/>
      <c r="Z14" s="56"/>
      <c r="AA14" s="56"/>
      <c r="AB14" s="56"/>
      <c r="AC14" s="56"/>
      <c r="AD14" s="56"/>
      <c r="AE14" s="1315"/>
      <c r="AF14" s="1315"/>
      <c r="AG14" s="58"/>
      <c r="AH14" s="1317"/>
      <c r="AI14" s="1317"/>
      <c r="AJ14" s="1319"/>
    </row>
    <row r="15" spans="2:36" ht="4.5" customHeight="1" thickBot="1">
      <c r="B15" s="1320"/>
      <c r="C15" s="1321"/>
      <c r="D15" s="1321"/>
      <c r="E15" s="1321"/>
      <c r="F15" s="1321"/>
      <c r="G15" s="1321"/>
      <c r="H15" s="1321"/>
      <c r="I15" s="1321"/>
      <c r="J15" s="1321"/>
      <c r="K15" s="1321"/>
      <c r="L15" s="1321"/>
      <c r="M15" s="1321"/>
      <c r="N15" s="1321"/>
      <c r="O15" s="1321"/>
      <c r="P15" s="1321"/>
      <c r="Q15" s="1321"/>
      <c r="R15" s="1321"/>
      <c r="S15" s="1321"/>
      <c r="T15" s="1321"/>
      <c r="U15" s="1321"/>
      <c r="V15" s="1321"/>
      <c r="W15" s="1321"/>
      <c r="X15" s="1321"/>
      <c r="Y15" s="1321"/>
      <c r="Z15" s="1321"/>
      <c r="AA15" s="1321"/>
      <c r="AB15" s="1321"/>
      <c r="AC15" s="1321"/>
      <c r="AD15" s="1321"/>
      <c r="AE15" s="1321"/>
      <c r="AF15" s="1321"/>
      <c r="AG15" s="1321"/>
      <c r="AH15" s="1321"/>
      <c r="AI15" s="1321"/>
      <c r="AJ15" s="1322"/>
    </row>
    <row r="16" spans="2:36" ht="36" customHeight="1" thickBot="1">
      <c r="B16" s="18" t="s">
        <v>461</v>
      </c>
      <c r="C16" s="19" t="s">
        <v>55</v>
      </c>
      <c r="D16" s="19" t="s">
        <v>462</v>
      </c>
      <c r="E16" s="19" t="s">
        <v>54</v>
      </c>
      <c r="F16" s="20" t="s">
        <v>475</v>
      </c>
      <c r="G16" s="20" t="s">
        <v>476</v>
      </c>
      <c r="H16" s="102" t="s">
        <v>464</v>
      </c>
      <c r="I16" s="104" t="s">
        <v>56</v>
      </c>
      <c r="J16" s="21"/>
      <c r="K16" s="59"/>
      <c r="L16" s="59"/>
      <c r="M16" s="60"/>
      <c r="N16" s="61"/>
      <c r="O16" s="22">
        <f>SUM(O17:O21)</f>
        <v>0</v>
      </c>
      <c r="P16" s="23">
        <f>SUM(P17:P21)</f>
        <v>0</v>
      </c>
      <c r="Q16" s="24">
        <f>SUM(Q17:Q21)</f>
        <v>0</v>
      </c>
      <c r="R16" s="23">
        <f>SUM(R17:R21)</f>
        <v>0</v>
      </c>
      <c r="S16" s="24"/>
      <c r="T16" s="23"/>
      <c r="U16" s="24"/>
      <c r="V16" s="23"/>
      <c r="W16" s="24"/>
      <c r="X16" s="23"/>
      <c r="Y16" s="24"/>
      <c r="Z16" s="23"/>
      <c r="AA16" s="24"/>
      <c r="AB16" s="23"/>
      <c r="AC16" s="24"/>
      <c r="AD16" s="23"/>
      <c r="AE16" s="24">
        <f>AE17</f>
        <v>0</v>
      </c>
      <c r="AF16" s="23">
        <f>AF17</f>
        <v>0</v>
      </c>
      <c r="AG16" s="26">
        <f>SUM(AG17:AG21)</f>
        <v>0</v>
      </c>
      <c r="AH16" s="27"/>
      <c r="AI16" s="27"/>
      <c r="AJ16" s="28"/>
    </row>
    <row r="17" spans="2:36" ht="33">
      <c r="B17" s="1361" t="s">
        <v>678</v>
      </c>
      <c r="C17" s="1331" t="s">
        <v>903</v>
      </c>
      <c r="D17" s="62" t="s">
        <v>1255</v>
      </c>
      <c r="E17" s="62"/>
      <c r="F17" s="63"/>
      <c r="G17" s="31"/>
      <c r="H17" s="1526" t="s">
        <v>1256</v>
      </c>
      <c r="I17" s="1528" t="s">
        <v>1257</v>
      </c>
      <c r="J17" s="1530">
        <v>0.3</v>
      </c>
      <c r="K17" s="1453">
        <v>50</v>
      </c>
      <c r="L17" s="1444">
        <v>1</v>
      </c>
      <c r="M17" s="1344"/>
      <c r="N17" s="1354"/>
      <c r="O17" s="65"/>
      <c r="P17" s="38"/>
      <c r="Q17" s="38"/>
      <c r="R17" s="38"/>
      <c r="S17" s="38">
        <v>1000</v>
      </c>
      <c r="T17" s="38"/>
      <c r="U17" s="38"/>
      <c r="V17" s="38"/>
      <c r="W17" s="38"/>
      <c r="X17" s="38"/>
      <c r="Y17" s="38"/>
      <c r="Z17" s="38"/>
      <c r="AA17" s="38"/>
      <c r="AB17" s="38"/>
      <c r="AC17" s="38"/>
      <c r="AD17" s="38"/>
      <c r="AE17" s="1314"/>
      <c r="AF17" s="1314"/>
      <c r="AG17" s="66"/>
      <c r="AH17" s="1316"/>
      <c r="AI17" s="1488"/>
      <c r="AJ17" s="1335"/>
    </row>
    <row r="18" spans="2:36" ht="15">
      <c r="B18" s="1361"/>
      <c r="C18" s="1349"/>
      <c r="D18" s="62"/>
      <c r="E18" s="62"/>
      <c r="F18" s="63"/>
      <c r="G18" s="31"/>
      <c r="H18" s="1526"/>
      <c r="I18" s="1528"/>
      <c r="J18" s="1496"/>
      <c r="K18" s="1453"/>
      <c r="L18" s="1352"/>
      <c r="M18" s="1344"/>
      <c r="N18" s="1354"/>
      <c r="O18" s="65"/>
      <c r="P18" s="38"/>
      <c r="Q18" s="38"/>
      <c r="R18" s="38"/>
      <c r="S18" s="38"/>
      <c r="T18" s="38"/>
      <c r="U18" s="38"/>
      <c r="V18" s="38"/>
      <c r="W18" s="38"/>
      <c r="X18" s="38"/>
      <c r="Y18" s="38"/>
      <c r="Z18" s="38"/>
      <c r="AA18" s="38"/>
      <c r="AB18" s="38"/>
      <c r="AC18" s="38"/>
      <c r="AD18" s="38"/>
      <c r="AE18" s="1314"/>
      <c r="AF18" s="1314"/>
      <c r="AG18" s="66"/>
      <c r="AH18" s="1316"/>
      <c r="AI18" s="1488"/>
      <c r="AJ18" s="1335"/>
    </row>
    <row r="19" spans="2:36" ht="15">
      <c r="B19" s="1361"/>
      <c r="C19" s="1349"/>
      <c r="D19" s="62"/>
      <c r="E19" s="62"/>
      <c r="F19" s="63"/>
      <c r="G19" s="31"/>
      <c r="H19" s="1526"/>
      <c r="I19" s="1528"/>
      <c r="J19" s="1496"/>
      <c r="K19" s="1453"/>
      <c r="L19" s="1352"/>
      <c r="M19" s="1344"/>
      <c r="N19" s="1354"/>
      <c r="O19" s="65"/>
      <c r="P19" s="38"/>
      <c r="Q19" s="38"/>
      <c r="R19" s="38"/>
      <c r="S19" s="38"/>
      <c r="T19" s="38"/>
      <c r="U19" s="38"/>
      <c r="V19" s="38"/>
      <c r="W19" s="38"/>
      <c r="X19" s="38"/>
      <c r="Y19" s="38"/>
      <c r="Z19" s="38"/>
      <c r="AA19" s="38"/>
      <c r="AB19" s="38"/>
      <c r="AC19" s="38"/>
      <c r="AD19" s="38"/>
      <c r="AE19" s="1314"/>
      <c r="AF19" s="1314"/>
      <c r="AG19" s="66"/>
      <c r="AH19" s="1316"/>
      <c r="AI19" s="1488"/>
      <c r="AJ19" s="1335"/>
    </row>
    <row r="20" spans="2:36" ht="15">
      <c r="B20" s="1361"/>
      <c r="C20" s="1349"/>
      <c r="D20" s="62"/>
      <c r="E20" s="62"/>
      <c r="F20" s="63"/>
      <c r="G20" s="31"/>
      <c r="H20" s="1526"/>
      <c r="I20" s="1528"/>
      <c r="J20" s="1496"/>
      <c r="K20" s="1342"/>
      <c r="L20" s="1352"/>
      <c r="M20" s="1344"/>
      <c r="N20" s="1354"/>
      <c r="O20" s="65"/>
      <c r="P20" s="38"/>
      <c r="Q20" s="38"/>
      <c r="R20" s="38"/>
      <c r="S20" s="38"/>
      <c r="T20" s="38"/>
      <c r="U20" s="38"/>
      <c r="V20" s="38"/>
      <c r="W20" s="38"/>
      <c r="X20" s="38"/>
      <c r="Y20" s="38"/>
      <c r="Z20" s="38"/>
      <c r="AA20" s="38"/>
      <c r="AB20" s="38"/>
      <c r="AC20" s="38"/>
      <c r="AD20" s="38"/>
      <c r="AE20" s="1314"/>
      <c r="AF20" s="1314"/>
      <c r="AG20" s="66"/>
      <c r="AH20" s="1316"/>
      <c r="AI20" s="1488"/>
      <c r="AJ20" s="1335"/>
    </row>
    <row r="21" spans="2:37" ht="15.75" thickBot="1">
      <c r="B21" s="1362"/>
      <c r="C21" s="1332"/>
      <c r="D21" s="69"/>
      <c r="E21" s="69"/>
      <c r="F21" s="70"/>
      <c r="G21" s="50"/>
      <c r="H21" s="1527"/>
      <c r="I21" s="1529"/>
      <c r="J21" s="1497"/>
      <c r="K21" s="1343"/>
      <c r="L21" s="1353"/>
      <c r="M21" s="1345"/>
      <c r="N21" s="1355"/>
      <c r="O21" s="72"/>
      <c r="P21" s="57"/>
      <c r="Q21" s="57"/>
      <c r="R21" s="57"/>
      <c r="S21" s="57"/>
      <c r="T21" s="57"/>
      <c r="U21" s="57"/>
      <c r="V21" s="57"/>
      <c r="W21" s="57"/>
      <c r="X21" s="57"/>
      <c r="Y21" s="57"/>
      <c r="Z21" s="57"/>
      <c r="AA21" s="57"/>
      <c r="AB21" s="57"/>
      <c r="AC21" s="57"/>
      <c r="AD21" s="57"/>
      <c r="AE21" s="1315"/>
      <c r="AF21" s="1315"/>
      <c r="AG21" s="73"/>
      <c r="AH21" s="1317"/>
      <c r="AI21" s="1489"/>
      <c r="AJ21" s="1336"/>
      <c r="AK21" s="74"/>
    </row>
    <row r="22" spans="2:37" ht="4.5" customHeight="1" thickBot="1">
      <c r="B22" s="1320"/>
      <c r="C22" s="1321"/>
      <c r="D22" s="1321"/>
      <c r="E22" s="1321"/>
      <c r="F22" s="1321"/>
      <c r="G22" s="1321"/>
      <c r="H22" s="1321"/>
      <c r="I22" s="1321"/>
      <c r="J22" s="1321"/>
      <c r="K22" s="1321"/>
      <c r="L22" s="1321"/>
      <c r="M22" s="1321"/>
      <c r="N22" s="1321"/>
      <c r="O22" s="1321"/>
      <c r="P22" s="1321"/>
      <c r="Q22" s="1321"/>
      <c r="R22" s="1321"/>
      <c r="S22" s="1321"/>
      <c r="T22" s="1321"/>
      <c r="U22" s="1321"/>
      <c r="V22" s="1321"/>
      <c r="W22" s="1321"/>
      <c r="X22" s="1321"/>
      <c r="Y22" s="1321"/>
      <c r="Z22" s="1321"/>
      <c r="AA22" s="1321"/>
      <c r="AB22" s="1321"/>
      <c r="AC22" s="1321"/>
      <c r="AD22" s="1321"/>
      <c r="AE22" s="1321"/>
      <c r="AF22" s="1321"/>
      <c r="AG22" s="1321"/>
      <c r="AH22" s="1321"/>
      <c r="AI22" s="1321"/>
      <c r="AJ22" s="1322"/>
      <c r="AK22" s="74"/>
    </row>
    <row r="23" spans="2:36" ht="34.5" thickBot="1">
      <c r="B23" s="18" t="s">
        <v>461</v>
      </c>
      <c r="C23" s="19" t="s">
        <v>55</v>
      </c>
      <c r="D23" s="19" t="s">
        <v>462</v>
      </c>
      <c r="E23" s="19" t="s">
        <v>54</v>
      </c>
      <c r="F23" s="20" t="s">
        <v>475</v>
      </c>
      <c r="G23" s="20" t="s">
        <v>476</v>
      </c>
      <c r="H23" s="102" t="s">
        <v>464</v>
      </c>
      <c r="I23" s="104" t="s">
        <v>56</v>
      </c>
      <c r="J23" s="21"/>
      <c r="K23" s="59"/>
      <c r="L23" s="59"/>
      <c r="M23" s="60"/>
      <c r="N23" s="61"/>
      <c r="O23" s="22">
        <f>SUM(O24:O28)</f>
        <v>0</v>
      </c>
      <c r="P23" s="23">
        <f>SUM(P24:P28)</f>
        <v>0</v>
      </c>
      <c r="Q23" s="24">
        <f>SUM(Q24:Q28)</f>
        <v>0</v>
      </c>
      <c r="R23" s="23">
        <f>SUM(R24:R28)</f>
        <v>0</v>
      </c>
      <c r="S23" s="24"/>
      <c r="T23" s="23"/>
      <c r="U23" s="24"/>
      <c r="V23" s="23"/>
      <c r="W23" s="24"/>
      <c r="X23" s="23"/>
      <c r="Y23" s="24"/>
      <c r="Z23" s="23"/>
      <c r="AA23" s="24"/>
      <c r="AB23" s="23"/>
      <c r="AC23" s="24"/>
      <c r="AD23" s="23"/>
      <c r="AE23" s="24">
        <f>AE24</f>
        <v>0</v>
      </c>
      <c r="AF23" s="23">
        <f>AF24</f>
        <v>0</v>
      </c>
      <c r="AG23" s="26">
        <f>SUM(AG24:AG28)</f>
        <v>0</v>
      </c>
      <c r="AH23" s="27"/>
      <c r="AI23" s="27"/>
      <c r="AJ23" s="28"/>
    </row>
    <row r="24" spans="2:36" ht="18.75">
      <c r="B24" s="1361" t="s">
        <v>1258</v>
      </c>
      <c r="C24" s="1331" t="s">
        <v>902</v>
      </c>
      <c r="D24" s="62"/>
      <c r="E24" s="62"/>
      <c r="F24" s="63"/>
      <c r="G24" s="31"/>
      <c r="H24" s="1526" t="s">
        <v>1260</v>
      </c>
      <c r="I24" s="1528" t="s">
        <v>1261</v>
      </c>
      <c r="J24" s="1530"/>
      <c r="K24" s="1453">
        <v>4</v>
      </c>
      <c r="L24" s="1444">
        <v>1</v>
      </c>
      <c r="M24" s="1344"/>
      <c r="N24" s="1354"/>
      <c r="O24" s="65"/>
      <c r="P24" s="38"/>
      <c r="Q24" s="38"/>
      <c r="R24" s="38"/>
      <c r="S24" s="38">
        <v>300</v>
      </c>
      <c r="T24" s="38"/>
      <c r="U24" s="38"/>
      <c r="V24" s="38"/>
      <c r="W24" s="38"/>
      <c r="X24" s="38"/>
      <c r="Y24" s="38"/>
      <c r="Z24" s="38"/>
      <c r="AA24" s="38"/>
      <c r="AB24" s="38"/>
      <c r="AC24" s="38"/>
      <c r="AD24" s="38"/>
      <c r="AE24" s="1314"/>
      <c r="AF24" s="1314"/>
      <c r="AG24" s="66"/>
      <c r="AH24" s="1316"/>
      <c r="AI24" s="1488"/>
      <c r="AJ24" s="1335"/>
    </row>
    <row r="25" spans="2:36" ht="15">
      <c r="B25" s="1361"/>
      <c r="C25" s="1349"/>
      <c r="D25" s="62"/>
      <c r="E25" s="62"/>
      <c r="F25" s="63"/>
      <c r="G25" s="31"/>
      <c r="H25" s="1526"/>
      <c r="I25" s="1528"/>
      <c r="J25" s="1496"/>
      <c r="K25" s="1453"/>
      <c r="L25" s="1352"/>
      <c r="M25" s="1344"/>
      <c r="N25" s="1354"/>
      <c r="O25" s="65"/>
      <c r="P25" s="38"/>
      <c r="Q25" s="38"/>
      <c r="R25" s="38"/>
      <c r="S25" s="38"/>
      <c r="T25" s="38"/>
      <c r="U25" s="38"/>
      <c r="V25" s="38"/>
      <c r="W25" s="38"/>
      <c r="X25" s="38"/>
      <c r="Y25" s="38"/>
      <c r="Z25" s="38"/>
      <c r="AA25" s="38"/>
      <c r="AB25" s="38"/>
      <c r="AC25" s="38"/>
      <c r="AD25" s="38"/>
      <c r="AE25" s="1314"/>
      <c r="AF25" s="1314"/>
      <c r="AG25" s="66"/>
      <c r="AH25" s="1316"/>
      <c r="AI25" s="1488"/>
      <c r="AJ25" s="1335"/>
    </row>
    <row r="26" spans="2:36" ht="33">
      <c r="B26" s="1361"/>
      <c r="C26" s="1349"/>
      <c r="D26" s="62" t="s">
        <v>1259</v>
      </c>
      <c r="E26" s="62"/>
      <c r="F26" s="63"/>
      <c r="G26" s="31"/>
      <c r="H26" s="1526"/>
      <c r="I26" s="1528"/>
      <c r="J26" s="1496"/>
      <c r="K26" s="1453"/>
      <c r="L26" s="1352"/>
      <c r="M26" s="1344"/>
      <c r="N26" s="1354"/>
      <c r="O26" s="65"/>
      <c r="P26" s="38"/>
      <c r="Q26" s="38"/>
      <c r="R26" s="38"/>
      <c r="S26" s="38"/>
      <c r="T26" s="38"/>
      <c r="U26" s="38"/>
      <c r="V26" s="38"/>
      <c r="W26" s="38"/>
      <c r="X26" s="38"/>
      <c r="Y26" s="38"/>
      <c r="Z26" s="38"/>
      <c r="AA26" s="38"/>
      <c r="AB26" s="38"/>
      <c r="AC26" s="38"/>
      <c r="AD26" s="38"/>
      <c r="AE26" s="1314"/>
      <c r="AF26" s="1314"/>
      <c r="AG26" s="66"/>
      <c r="AH26" s="1316"/>
      <c r="AI26" s="1488"/>
      <c r="AJ26" s="1335"/>
    </row>
    <row r="27" spans="2:36" ht="15">
      <c r="B27" s="1361"/>
      <c r="C27" s="1349"/>
      <c r="D27" s="62"/>
      <c r="E27" s="62"/>
      <c r="F27" s="63"/>
      <c r="G27" s="31"/>
      <c r="H27" s="1526"/>
      <c r="I27" s="1528"/>
      <c r="J27" s="1496"/>
      <c r="K27" s="1342"/>
      <c r="L27" s="1352"/>
      <c r="M27" s="1344"/>
      <c r="N27" s="1354"/>
      <c r="O27" s="65"/>
      <c r="P27" s="38"/>
      <c r="Q27" s="38"/>
      <c r="R27" s="38"/>
      <c r="S27" s="38"/>
      <c r="T27" s="38"/>
      <c r="U27" s="38"/>
      <c r="V27" s="38"/>
      <c r="W27" s="38"/>
      <c r="X27" s="38"/>
      <c r="Y27" s="38"/>
      <c r="Z27" s="38"/>
      <c r="AA27" s="38"/>
      <c r="AB27" s="38"/>
      <c r="AC27" s="38"/>
      <c r="AD27" s="38"/>
      <c r="AE27" s="1314"/>
      <c r="AF27" s="1314"/>
      <c r="AG27" s="66"/>
      <c r="AH27" s="1316"/>
      <c r="AI27" s="1488"/>
      <c r="AJ27" s="1335"/>
    </row>
    <row r="28" spans="2:36" ht="15.75" thickBot="1">
      <c r="B28" s="1362"/>
      <c r="C28" s="1332"/>
      <c r="D28" s="69"/>
      <c r="E28" s="69"/>
      <c r="F28" s="70"/>
      <c r="G28" s="50"/>
      <c r="H28" s="1527"/>
      <c r="I28" s="1529"/>
      <c r="J28" s="1497"/>
      <c r="K28" s="1343"/>
      <c r="L28" s="1353"/>
      <c r="M28" s="1345"/>
      <c r="N28" s="1355"/>
      <c r="O28" s="72"/>
      <c r="P28" s="57"/>
      <c r="Q28" s="57"/>
      <c r="R28" s="57"/>
      <c r="S28" s="57"/>
      <c r="T28" s="57"/>
      <c r="U28" s="57"/>
      <c r="V28" s="57"/>
      <c r="W28" s="57"/>
      <c r="X28" s="57"/>
      <c r="Y28" s="57"/>
      <c r="Z28" s="57"/>
      <c r="AA28" s="57"/>
      <c r="AB28" s="57"/>
      <c r="AC28" s="57"/>
      <c r="AD28" s="57"/>
      <c r="AE28" s="1315"/>
      <c r="AF28" s="1315"/>
      <c r="AG28" s="73"/>
      <c r="AH28" s="1317"/>
      <c r="AI28" s="1489"/>
      <c r="AJ28" s="1336"/>
    </row>
    <row r="29" ht="15.75" thickBot="1">
      <c r="D29" t="s">
        <v>1242</v>
      </c>
    </row>
    <row r="30" spans="2:36" ht="34.5" thickBot="1">
      <c r="B30" s="18" t="s">
        <v>461</v>
      </c>
      <c r="C30" s="19" t="s">
        <v>55</v>
      </c>
      <c r="D30" s="19" t="s">
        <v>462</v>
      </c>
      <c r="E30" s="19" t="s">
        <v>54</v>
      </c>
      <c r="F30" s="20" t="s">
        <v>475</v>
      </c>
      <c r="G30" s="20" t="s">
        <v>476</v>
      </c>
      <c r="H30" s="102" t="s">
        <v>464</v>
      </c>
      <c r="I30" s="104" t="s">
        <v>56</v>
      </c>
      <c r="J30" s="21"/>
      <c r="K30" s="59"/>
      <c r="L30" s="59"/>
      <c r="M30" s="60"/>
      <c r="N30" s="61"/>
      <c r="O30" s="22">
        <f>SUM(O31:O35)</f>
        <v>0</v>
      </c>
      <c r="P30" s="23">
        <f>SUM(P31:P35)</f>
        <v>0</v>
      </c>
      <c r="Q30" s="24">
        <f>SUM(Q31:Q35)</f>
        <v>0</v>
      </c>
      <c r="R30" s="23">
        <f>SUM(R31:R35)</f>
        <v>0</v>
      </c>
      <c r="S30" s="24"/>
      <c r="T30" s="23"/>
      <c r="U30" s="24"/>
      <c r="V30" s="23"/>
      <c r="W30" s="24"/>
      <c r="X30" s="23"/>
      <c r="Y30" s="24"/>
      <c r="Z30" s="23"/>
      <c r="AA30" s="24"/>
      <c r="AB30" s="23"/>
      <c r="AC30" s="24"/>
      <c r="AD30" s="23"/>
      <c r="AE30" s="24">
        <f>AE31</f>
        <v>0</v>
      </c>
      <c r="AF30" s="23">
        <f>AF31</f>
        <v>0</v>
      </c>
      <c r="AG30" s="26">
        <f>SUM(AG31:AG35)</f>
        <v>0</v>
      </c>
      <c r="AH30" s="27"/>
      <c r="AI30" s="27"/>
      <c r="AJ30" s="28"/>
    </row>
    <row r="31" spans="2:36" ht="15">
      <c r="B31" s="1361" t="s">
        <v>678</v>
      </c>
      <c r="C31" s="1331" t="s">
        <v>887</v>
      </c>
      <c r="D31" s="62"/>
      <c r="E31" s="62"/>
      <c r="F31" s="63"/>
      <c r="G31" s="31"/>
      <c r="H31" s="1526"/>
      <c r="I31" s="1528"/>
      <c r="J31" s="1530"/>
      <c r="K31" s="1453">
        <v>4</v>
      </c>
      <c r="L31" s="1444">
        <v>1</v>
      </c>
      <c r="M31" s="1344"/>
      <c r="N31" s="1354"/>
      <c r="O31" s="65"/>
      <c r="P31" s="38"/>
      <c r="Q31" s="38"/>
      <c r="R31" s="38"/>
      <c r="S31" s="38"/>
      <c r="T31" s="38"/>
      <c r="U31" s="38"/>
      <c r="V31" s="38"/>
      <c r="W31" s="38"/>
      <c r="X31" s="38"/>
      <c r="Y31" s="38"/>
      <c r="Z31" s="38"/>
      <c r="AA31" s="38"/>
      <c r="AB31" s="38"/>
      <c r="AC31" s="38"/>
      <c r="AD31" s="38"/>
      <c r="AE31" s="1314"/>
      <c r="AF31" s="1314"/>
      <c r="AG31" s="66"/>
      <c r="AH31" s="1316"/>
      <c r="AI31" s="1488"/>
      <c r="AJ31" s="1335"/>
    </row>
    <row r="32" spans="2:36" ht="15">
      <c r="B32" s="1361"/>
      <c r="C32" s="1349"/>
      <c r="D32" s="62"/>
      <c r="E32" s="62"/>
      <c r="F32" s="63"/>
      <c r="G32" s="31"/>
      <c r="H32" s="1526"/>
      <c r="I32" s="1528"/>
      <c r="J32" s="1496"/>
      <c r="K32" s="1453"/>
      <c r="L32" s="1352"/>
      <c r="M32" s="1344"/>
      <c r="N32" s="1354"/>
      <c r="O32" s="65"/>
      <c r="P32" s="38"/>
      <c r="Q32" s="38"/>
      <c r="R32" s="38"/>
      <c r="S32" s="38"/>
      <c r="T32" s="38"/>
      <c r="U32" s="38"/>
      <c r="V32" s="38"/>
      <c r="W32" s="38"/>
      <c r="X32" s="38"/>
      <c r="Y32" s="38"/>
      <c r="Z32" s="38"/>
      <c r="AA32" s="38"/>
      <c r="AB32" s="38"/>
      <c r="AC32" s="38"/>
      <c r="AD32" s="38"/>
      <c r="AE32" s="1314"/>
      <c r="AF32" s="1314"/>
      <c r="AG32" s="66"/>
      <c r="AH32" s="1316"/>
      <c r="AI32" s="1488"/>
      <c r="AJ32" s="1335"/>
    </row>
    <row r="33" spans="2:36" ht="15">
      <c r="B33" s="1361"/>
      <c r="C33" s="1349"/>
      <c r="D33" s="62"/>
      <c r="E33" s="62"/>
      <c r="F33" s="63"/>
      <c r="G33" s="31"/>
      <c r="H33" s="1526"/>
      <c r="I33" s="1528"/>
      <c r="J33" s="1496"/>
      <c r="K33" s="1453"/>
      <c r="L33" s="1352"/>
      <c r="M33" s="1344"/>
      <c r="N33" s="1354"/>
      <c r="O33" s="65"/>
      <c r="P33" s="38"/>
      <c r="Q33" s="38"/>
      <c r="R33" s="38"/>
      <c r="S33" s="38"/>
      <c r="T33" s="38"/>
      <c r="U33" s="38"/>
      <c r="V33" s="38"/>
      <c r="W33" s="38"/>
      <c r="X33" s="38"/>
      <c r="Y33" s="38"/>
      <c r="Z33" s="38"/>
      <c r="AA33" s="38"/>
      <c r="AB33" s="38"/>
      <c r="AC33" s="38"/>
      <c r="AD33" s="38"/>
      <c r="AE33" s="1314"/>
      <c r="AF33" s="1314"/>
      <c r="AG33" s="66"/>
      <c r="AH33" s="1316"/>
      <c r="AI33" s="1488"/>
      <c r="AJ33" s="1335"/>
    </row>
    <row r="34" spans="2:36" ht="15">
      <c r="B34" s="1361"/>
      <c r="C34" s="1349"/>
      <c r="D34" s="62"/>
      <c r="E34" s="62"/>
      <c r="F34" s="63"/>
      <c r="G34" s="31"/>
      <c r="H34" s="1526"/>
      <c r="I34" s="1528"/>
      <c r="J34" s="1496"/>
      <c r="K34" s="1342"/>
      <c r="L34" s="1352"/>
      <c r="M34" s="1344"/>
      <c r="N34" s="1354"/>
      <c r="O34" s="65"/>
      <c r="P34" s="38"/>
      <c r="Q34" s="38"/>
      <c r="R34" s="38"/>
      <c r="S34" s="38"/>
      <c r="T34" s="38"/>
      <c r="U34" s="38"/>
      <c r="V34" s="38"/>
      <c r="W34" s="38"/>
      <c r="X34" s="38"/>
      <c r="Y34" s="38"/>
      <c r="Z34" s="38"/>
      <c r="AA34" s="38"/>
      <c r="AB34" s="38"/>
      <c r="AC34" s="38"/>
      <c r="AD34" s="38"/>
      <c r="AE34" s="1314"/>
      <c r="AF34" s="1314"/>
      <c r="AG34" s="66"/>
      <c r="AH34" s="1316"/>
      <c r="AI34" s="1488"/>
      <c r="AJ34" s="1335"/>
    </row>
    <row r="35" spans="2:36" ht="15.75" thickBot="1">
      <c r="B35" s="1362"/>
      <c r="C35" s="1332"/>
      <c r="D35" s="69"/>
      <c r="E35" s="69"/>
      <c r="F35" s="70"/>
      <c r="G35" s="50"/>
      <c r="H35" s="1527"/>
      <c r="I35" s="1529"/>
      <c r="J35" s="1497"/>
      <c r="K35" s="1343"/>
      <c r="L35" s="1353"/>
      <c r="M35" s="1345"/>
      <c r="N35" s="1355"/>
      <c r="O35" s="72"/>
      <c r="P35" s="57"/>
      <c r="Q35" s="57"/>
      <c r="R35" s="57"/>
      <c r="S35" s="57"/>
      <c r="T35" s="57"/>
      <c r="U35" s="57"/>
      <c r="V35" s="57"/>
      <c r="W35" s="57"/>
      <c r="X35" s="57"/>
      <c r="Y35" s="57"/>
      <c r="Z35" s="57"/>
      <c r="AA35" s="57"/>
      <c r="AB35" s="57"/>
      <c r="AC35" s="57"/>
      <c r="AD35" s="57"/>
      <c r="AE35" s="1315"/>
      <c r="AF35" s="1315"/>
      <c r="AG35" s="73"/>
      <c r="AH35" s="1317"/>
      <c r="AI35" s="1489"/>
      <c r="AJ35" s="1336"/>
    </row>
    <row r="36" ht="15.75" thickBot="1"/>
    <row r="37" spans="2:36" ht="34.5" thickBot="1">
      <c r="B37" s="18" t="s">
        <v>461</v>
      </c>
      <c r="C37" s="19" t="s">
        <v>55</v>
      </c>
      <c r="D37" s="19" t="s">
        <v>462</v>
      </c>
      <c r="E37" s="19" t="s">
        <v>54</v>
      </c>
      <c r="F37" s="20" t="s">
        <v>475</v>
      </c>
      <c r="G37" s="20" t="s">
        <v>476</v>
      </c>
      <c r="H37" s="102" t="s">
        <v>464</v>
      </c>
      <c r="I37" s="104" t="s">
        <v>56</v>
      </c>
      <c r="J37" s="21"/>
      <c r="K37" s="59"/>
      <c r="L37" s="59"/>
      <c r="M37" s="60"/>
      <c r="N37" s="61"/>
      <c r="O37" s="22">
        <f>SUM(O38:O42)</f>
        <v>0</v>
      </c>
      <c r="P37" s="23">
        <f>SUM(P38:P42)</f>
        <v>0</v>
      </c>
      <c r="Q37" s="24">
        <f>SUM(Q38:Q42)</f>
        <v>0</v>
      </c>
      <c r="R37" s="23">
        <f>SUM(R38:R42)</f>
        <v>0</v>
      </c>
      <c r="S37" s="24"/>
      <c r="T37" s="23"/>
      <c r="U37" s="24"/>
      <c r="V37" s="23"/>
      <c r="W37" s="24"/>
      <c r="X37" s="23"/>
      <c r="Y37" s="24"/>
      <c r="Z37" s="23"/>
      <c r="AA37" s="24"/>
      <c r="AB37" s="23"/>
      <c r="AC37" s="24"/>
      <c r="AD37" s="23"/>
      <c r="AE37" s="24">
        <f>AE38</f>
        <v>0</v>
      </c>
      <c r="AF37" s="23">
        <f>AF38</f>
        <v>0</v>
      </c>
      <c r="AG37" s="26">
        <f>SUM(AG38:AG42)</f>
        <v>0</v>
      </c>
      <c r="AH37" s="27"/>
      <c r="AI37" s="27"/>
      <c r="AJ37" s="28"/>
    </row>
    <row r="38" spans="2:36" ht="15">
      <c r="B38" s="1361" t="s">
        <v>678</v>
      </c>
      <c r="C38" s="1331" t="s">
        <v>887</v>
      </c>
      <c r="D38" s="62"/>
      <c r="E38" s="62"/>
      <c r="F38" s="63"/>
      <c r="G38" s="31"/>
      <c r="H38" s="1526"/>
      <c r="I38" s="1528"/>
      <c r="J38" s="1530"/>
      <c r="K38" s="1453">
        <v>4</v>
      </c>
      <c r="L38" s="1444">
        <v>1</v>
      </c>
      <c r="M38" s="1344"/>
      <c r="N38" s="1354"/>
      <c r="O38" s="65"/>
      <c r="P38" s="38"/>
      <c r="Q38" s="38"/>
      <c r="R38" s="38"/>
      <c r="S38" s="38"/>
      <c r="T38" s="38"/>
      <c r="U38" s="38"/>
      <c r="V38" s="38"/>
      <c r="W38" s="38"/>
      <c r="X38" s="38"/>
      <c r="Y38" s="38"/>
      <c r="Z38" s="38"/>
      <c r="AA38" s="38"/>
      <c r="AB38" s="38"/>
      <c r="AC38" s="38"/>
      <c r="AD38" s="38"/>
      <c r="AE38" s="1314"/>
      <c r="AF38" s="1314"/>
      <c r="AG38" s="66"/>
      <c r="AH38" s="1316"/>
      <c r="AI38" s="1488"/>
      <c r="AJ38" s="1335"/>
    </row>
    <row r="39" spans="2:36" ht="15">
      <c r="B39" s="1361"/>
      <c r="C39" s="1349"/>
      <c r="D39" s="62"/>
      <c r="E39" s="62"/>
      <c r="F39" s="63"/>
      <c r="G39" s="31"/>
      <c r="H39" s="1526"/>
      <c r="I39" s="1528"/>
      <c r="J39" s="1496"/>
      <c r="K39" s="1453"/>
      <c r="L39" s="1352"/>
      <c r="M39" s="1344"/>
      <c r="N39" s="1354"/>
      <c r="O39" s="65"/>
      <c r="P39" s="38"/>
      <c r="Q39" s="38"/>
      <c r="R39" s="38"/>
      <c r="S39" s="38"/>
      <c r="T39" s="38"/>
      <c r="U39" s="38"/>
      <c r="V39" s="38"/>
      <c r="W39" s="38"/>
      <c r="X39" s="38"/>
      <c r="Y39" s="38"/>
      <c r="Z39" s="38"/>
      <c r="AA39" s="38"/>
      <c r="AB39" s="38"/>
      <c r="AC39" s="38"/>
      <c r="AD39" s="38"/>
      <c r="AE39" s="1314"/>
      <c r="AF39" s="1314"/>
      <c r="AG39" s="66"/>
      <c r="AH39" s="1316"/>
      <c r="AI39" s="1488"/>
      <c r="AJ39" s="1335"/>
    </row>
    <row r="40" spans="2:36" ht="15">
      <c r="B40" s="1361"/>
      <c r="C40" s="1349"/>
      <c r="D40" s="62"/>
      <c r="E40" s="62"/>
      <c r="F40" s="63"/>
      <c r="G40" s="31"/>
      <c r="H40" s="1526"/>
      <c r="I40" s="1528"/>
      <c r="J40" s="1496"/>
      <c r="K40" s="1453"/>
      <c r="L40" s="1352"/>
      <c r="M40" s="1344"/>
      <c r="N40" s="1354"/>
      <c r="O40" s="65"/>
      <c r="P40" s="38"/>
      <c r="Q40" s="38"/>
      <c r="R40" s="38"/>
      <c r="S40" s="38"/>
      <c r="T40" s="38"/>
      <c r="U40" s="38"/>
      <c r="V40" s="38"/>
      <c r="W40" s="38"/>
      <c r="X40" s="38"/>
      <c r="Y40" s="38"/>
      <c r="Z40" s="38"/>
      <c r="AA40" s="38"/>
      <c r="AB40" s="38"/>
      <c r="AC40" s="38"/>
      <c r="AD40" s="38"/>
      <c r="AE40" s="1314"/>
      <c r="AF40" s="1314"/>
      <c r="AG40" s="66"/>
      <c r="AH40" s="1316"/>
      <c r="AI40" s="1488"/>
      <c r="AJ40" s="1335"/>
    </row>
    <row r="41" spans="2:36" ht="15">
      <c r="B41" s="1361"/>
      <c r="C41" s="1349"/>
      <c r="D41" s="62"/>
      <c r="E41" s="62"/>
      <c r="F41" s="63"/>
      <c r="G41" s="31"/>
      <c r="H41" s="1526"/>
      <c r="I41" s="1528"/>
      <c r="J41" s="1496"/>
      <c r="K41" s="1342"/>
      <c r="L41" s="1352"/>
      <c r="M41" s="1344"/>
      <c r="N41" s="1354"/>
      <c r="O41" s="65"/>
      <c r="P41" s="38"/>
      <c r="Q41" s="38"/>
      <c r="R41" s="38"/>
      <c r="S41" s="38"/>
      <c r="T41" s="38"/>
      <c r="U41" s="38"/>
      <c r="V41" s="38"/>
      <c r="W41" s="38"/>
      <c r="X41" s="38"/>
      <c r="Y41" s="38"/>
      <c r="Z41" s="38"/>
      <c r="AA41" s="38"/>
      <c r="AB41" s="38"/>
      <c r="AC41" s="38"/>
      <c r="AD41" s="38"/>
      <c r="AE41" s="1314"/>
      <c r="AF41" s="1314"/>
      <c r="AG41" s="66"/>
      <c r="AH41" s="1316"/>
      <c r="AI41" s="1488"/>
      <c r="AJ41" s="1335"/>
    </row>
    <row r="42" spans="2:36" ht="15.75" thickBot="1">
      <c r="B42" s="1362"/>
      <c r="C42" s="1332"/>
      <c r="D42" s="69"/>
      <c r="E42" s="69"/>
      <c r="F42" s="70"/>
      <c r="G42" s="50"/>
      <c r="H42" s="1527"/>
      <c r="I42" s="1529"/>
      <c r="J42" s="1497"/>
      <c r="K42" s="1343"/>
      <c r="L42" s="1353"/>
      <c r="M42" s="1345"/>
      <c r="N42" s="1355"/>
      <c r="O42" s="72"/>
      <c r="P42" s="57"/>
      <c r="Q42" s="57"/>
      <c r="R42" s="57"/>
      <c r="S42" s="57"/>
      <c r="T42" s="57"/>
      <c r="U42" s="57"/>
      <c r="V42" s="57"/>
      <c r="W42" s="57"/>
      <c r="X42" s="57"/>
      <c r="Y42" s="57"/>
      <c r="Z42" s="57"/>
      <c r="AA42" s="57"/>
      <c r="AB42" s="57"/>
      <c r="AC42" s="57"/>
      <c r="AD42" s="57"/>
      <c r="AE42" s="1315"/>
      <c r="AF42" s="1315"/>
      <c r="AG42" s="73"/>
      <c r="AH42" s="1317"/>
      <c r="AI42" s="1489"/>
      <c r="AJ42" s="1336"/>
    </row>
  </sheetData>
  <sheetProtection/>
  <mergeCells count="104">
    <mergeCell ref="B2:AJ2"/>
    <mergeCell ref="B3:AJ3"/>
    <mergeCell ref="B4:H4"/>
    <mergeCell ref="I4:T4"/>
    <mergeCell ref="U4:AJ4"/>
    <mergeCell ref="B5:D5"/>
    <mergeCell ref="F5:N5"/>
    <mergeCell ref="O5:AF5"/>
    <mergeCell ref="AG5:AJ5"/>
    <mergeCell ref="B6:B7"/>
    <mergeCell ref="C6:H7"/>
    <mergeCell ref="I6:I7"/>
    <mergeCell ref="J6:J7"/>
    <mergeCell ref="K6:K7"/>
    <mergeCell ref="L6:L7"/>
    <mergeCell ref="M6:M7"/>
    <mergeCell ref="N6:N7"/>
    <mergeCell ref="O6:P6"/>
    <mergeCell ref="Q6:R6"/>
    <mergeCell ref="S6:T6"/>
    <mergeCell ref="U6:V6"/>
    <mergeCell ref="W6:X6"/>
    <mergeCell ref="Y6:Z6"/>
    <mergeCell ref="AA6:AB6"/>
    <mergeCell ref="AC6:AD6"/>
    <mergeCell ref="AE6:AF6"/>
    <mergeCell ref="AG6:AG7"/>
    <mergeCell ref="AH6:AH7"/>
    <mergeCell ref="AI6:AI7"/>
    <mergeCell ref="AJ6:AJ7"/>
    <mergeCell ref="C8:H8"/>
    <mergeCell ref="B9:AJ9"/>
    <mergeCell ref="B11:B14"/>
    <mergeCell ref="C11:C14"/>
    <mergeCell ref="H11:H14"/>
    <mergeCell ref="I11:I14"/>
    <mergeCell ref="J11:J14"/>
    <mergeCell ref="K11:K14"/>
    <mergeCell ref="L11:L14"/>
    <mergeCell ref="M11:M14"/>
    <mergeCell ref="N11:N14"/>
    <mergeCell ref="AE11:AE14"/>
    <mergeCell ref="AF11:AF14"/>
    <mergeCell ref="AH11:AH14"/>
    <mergeCell ref="AI11:AI14"/>
    <mergeCell ref="AJ11:AJ14"/>
    <mergeCell ref="B15:AJ15"/>
    <mergeCell ref="B17:B21"/>
    <mergeCell ref="C17:C21"/>
    <mergeCell ref="H17:H21"/>
    <mergeCell ref="I17:I21"/>
    <mergeCell ref="J17:J21"/>
    <mergeCell ref="K17:K21"/>
    <mergeCell ref="L17:L21"/>
    <mergeCell ref="M17:M21"/>
    <mergeCell ref="N17:N21"/>
    <mergeCell ref="AE17:AE21"/>
    <mergeCell ref="AF17:AF21"/>
    <mergeCell ref="AH17:AH21"/>
    <mergeCell ref="AI17:AI21"/>
    <mergeCell ref="AJ17:AJ21"/>
    <mergeCell ref="B22:AJ22"/>
    <mergeCell ref="B24:B28"/>
    <mergeCell ref="C24:C28"/>
    <mergeCell ref="H24:H28"/>
    <mergeCell ref="I24:I28"/>
    <mergeCell ref="J24:J28"/>
    <mergeCell ref="K24:K28"/>
    <mergeCell ref="L24:L28"/>
    <mergeCell ref="M24:M28"/>
    <mergeCell ref="N24:N28"/>
    <mergeCell ref="AE24:AE28"/>
    <mergeCell ref="AF24:AF28"/>
    <mergeCell ref="AH24:AH28"/>
    <mergeCell ref="AI24:AI28"/>
    <mergeCell ref="AJ24:AJ28"/>
    <mergeCell ref="B31:B35"/>
    <mergeCell ref="C31:C35"/>
    <mergeCell ref="H31:H35"/>
    <mergeCell ref="I31:I35"/>
    <mergeCell ref="J31:J35"/>
    <mergeCell ref="K31:K35"/>
    <mergeCell ref="L31:L35"/>
    <mergeCell ref="M31:M35"/>
    <mergeCell ref="N31:N35"/>
    <mergeCell ref="AE31:AE35"/>
    <mergeCell ref="AF31:AF35"/>
    <mergeCell ref="AH31:AH35"/>
    <mergeCell ref="AI31:AI35"/>
    <mergeCell ref="AJ31:AJ35"/>
    <mergeCell ref="B38:B42"/>
    <mergeCell ref="C38:C42"/>
    <mergeCell ref="H38:H42"/>
    <mergeCell ref="I38:I42"/>
    <mergeCell ref="J38:J42"/>
    <mergeCell ref="AH38:AH42"/>
    <mergeCell ref="AI38:AI42"/>
    <mergeCell ref="AJ38:AJ42"/>
    <mergeCell ref="K38:K42"/>
    <mergeCell ref="L38:L42"/>
    <mergeCell ref="M38:M42"/>
    <mergeCell ref="N38:N42"/>
    <mergeCell ref="AE38:AE42"/>
    <mergeCell ref="AF38:AF42"/>
  </mergeCells>
  <printOptions/>
  <pageMargins left="0.7" right="0.7" top="0.75" bottom="0.75" header="0.3" footer="0.3"/>
  <pageSetup horizontalDpi="600" verticalDpi="600" orientation="landscape" paperSize="5" scale="5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dc:creator>
  <cp:keywords/>
  <dc:description/>
  <cp:lastModifiedBy>nohosala</cp:lastModifiedBy>
  <cp:lastPrinted>2013-02-01T02:53:08Z</cp:lastPrinted>
  <dcterms:created xsi:type="dcterms:W3CDTF">2012-06-04T03:15:36Z</dcterms:created>
  <dcterms:modified xsi:type="dcterms:W3CDTF">2013-04-11T21:22:17Z</dcterms:modified>
  <cp:category/>
  <cp:version/>
  <cp:contentType/>
  <cp:contentStatus/>
</cp:coreProperties>
</file>