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435" yWindow="570" windowWidth="12120" windowHeight="8205" tabRatio="863" firstSheet="1" activeTab="1"/>
  </bookViews>
  <sheets>
    <sheet name="MATRIZ PLURIANUAL " sheetId="3" r:id="rId1"/>
    <sheet name="P.A Eje I" sheetId="24" r:id="rId2"/>
    <sheet name="P.A Eje II" sheetId="21" r:id="rId3"/>
    <sheet name="P.A Eje III" sheetId="22" r:id="rId4"/>
    <sheet name="P.A Eje IV" sheetId="23" r:id="rId5"/>
  </sheets>
  <calcPr calcId="125725"/>
</workbook>
</file>

<file path=xl/calcChain.xml><?xml version="1.0" encoding="utf-8"?>
<calcChain xmlns="http://schemas.openxmlformats.org/spreadsheetml/2006/main">
  <c r="AG269" i="24"/>
  <c r="AF269"/>
  <c r="R269"/>
  <c r="Q269"/>
  <c r="P269"/>
  <c r="O269"/>
  <c r="AE269" s="1"/>
  <c r="AG267"/>
  <c r="AF267"/>
  <c r="AE267"/>
  <c r="R267"/>
  <c r="Q267"/>
  <c r="P267"/>
  <c r="O267"/>
  <c r="AG265"/>
  <c r="AF265"/>
  <c r="R265"/>
  <c r="Q265"/>
  <c r="P265"/>
  <c r="O265"/>
  <c r="AE265" s="1"/>
  <c r="AG263"/>
  <c r="AF263"/>
  <c r="R263"/>
  <c r="Q263"/>
  <c r="P263"/>
  <c r="O263"/>
  <c r="AE263" s="1"/>
  <c r="AG261"/>
  <c r="AF261"/>
  <c r="R261"/>
  <c r="Q261"/>
  <c r="P261"/>
  <c r="O261"/>
  <c r="AE261" s="1"/>
  <c r="AG259"/>
  <c r="AF259"/>
  <c r="R259"/>
  <c r="Q259"/>
  <c r="P259"/>
  <c r="O259"/>
  <c r="AE259" s="1"/>
  <c r="AG257"/>
  <c r="AF257"/>
  <c r="R257"/>
  <c r="Q257"/>
  <c r="P257"/>
  <c r="O257"/>
  <c r="AE257" s="1"/>
  <c r="AG255"/>
  <c r="AF255"/>
  <c r="R255"/>
  <c r="Q255"/>
  <c r="P255"/>
  <c r="O255"/>
  <c r="AE255" s="1"/>
  <c r="AG253"/>
  <c r="AF253"/>
  <c r="R253"/>
  <c r="Q253"/>
  <c r="P253"/>
  <c r="O253"/>
  <c r="AE253" s="1"/>
  <c r="AG251"/>
  <c r="AF251"/>
  <c r="R251"/>
  <c r="Q251"/>
  <c r="P251"/>
  <c r="O251"/>
  <c r="AE251" s="1"/>
  <c r="AG249"/>
  <c r="AF249"/>
  <c r="R249"/>
  <c r="Q249"/>
  <c r="P249"/>
  <c r="O249"/>
  <c r="AE249" s="1"/>
  <c r="AG247"/>
  <c r="AF247"/>
  <c r="R247"/>
  <c r="Q247"/>
  <c r="P247"/>
  <c r="O247"/>
  <c r="AE247" s="1"/>
  <c r="AG244"/>
  <c r="AF244"/>
  <c r="R244"/>
  <c r="Q244"/>
  <c r="P244"/>
  <c r="O244"/>
  <c r="AE244" s="1"/>
  <c r="AG242"/>
  <c r="AF242"/>
  <c r="R242"/>
  <c r="Q242"/>
  <c r="P242"/>
  <c r="O242"/>
  <c r="AE242" s="1"/>
  <c r="AG240"/>
  <c r="AF240"/>
  <c r="R240"/>
  <c r="Q240"/>
  <c r="P240"/>
  <c r="O240"/>
  <c r="AE240" s="1"/>
  <c r="AG238"/>
  <c r="AF238"/>
  <c r="R238"/>
  <c r="Q238"/>
  <c r="P238"/>
  <c r="O238"/>
  <c r="AE238" s="1"/>
  <c r="AG170" l="1"/>
  <c r="AF170"/>
  <c r="R170"/>
  <c r="Q170"/>
  <c r="P170"/>
  <c r="O170"/>
  <c r="AE170" s="1"/>
  <c r="AF169"/>
  <c r="AG168"/>
  <c r="AF168"/>
  <c r="R168"/>
  <c r="Q168"/>
  <c r="P168"/>
  <c r="O168"/>
  <c r="AE168" s="1"/>
  <c r="AG166"/>
  <c r="AF166"/>
  <c r="R166"/>
  <c r="Q166"/>
  <c r="P166"/>
  <c r="O166"/>
  <c r="AE166" s="1"/>
  <c r="AG164"/>
  <c r="AF164"/>
  <c r="R164"/>
  <c r="Q164"/>
  <c r="P164"/>
  <c r="O164"/>
  <c r="AE164" s="1"/>
  <c r="AG162"/>
  <c r="AF162"/>
  <c r="R162"/>
  <c r="Q162"/>
  <c r="P162"/>
  <c r="O162"/>
  <c r="AE162" s="1"/>
  <c r="AG160"/>
  <c r="AF160"/>
  <c r="R160"/>
  <c r="Q160"/>
  <c r="P160"/>
  <c r="O160"/>
  <c r="AE160" s="1"/>
  <c r="AG158"/>
  <c r="AF158"/>
  <c r="R158"/>
  <c r="Q158"/>
  <c r="P158"/>
  <c r="O158"/>
  <c r="AE158" s="1"/>
  <c r="AG156"/>
  <c r="AF156"/>
  <c r="R156"/>
  <c r="Q156"/>
  <c r="P156"/>
  <c r="O156"/>
  <c r="AE156" s="1"/>
  <c r="AF147"/>
  <c r="AG309" i="22"/>
  <c r="AF309"/>
  <c r="AE309"/>
  <c r="R309"/>
  <c r="Q309"/>
  <c r="P309"/>
  <c r="O309"/>
  <c r="AG303"/>
  <c r="AF303"/>
  <c r="AE303"/>
  <c r="R303"/>
  <c r="Q303"/>
  <c r="P303"/>
  <c r="O303"/>
  <c r="AE479" i="24" l="1"/>
  <c r="AE501" l="1"/>
  <c r="AE227" i="23"/>
  <c r="AG226"/>
  <c r="AE226"/>
  <c r="R226"/>
  <c r="Q226"/>
  <c r="P226"/>
  <c r="O226"/>
  <c r="AE221"/>
  <c r="AF220"/>
  <c r="AE220"/>
  <c r="R220"/>
  <c r="Q220"/>
  <c r="P220"/>
  <c r="O220"/>
  <c r="AE215"/>
  <c r="AF214"/>
  <c r="R214"/>
  <c r="Q214"/>
  <c r="P214"/>
  <c r="O214"/>
  <c r="AE214" s="1"/>
  <c r="AD66" i="24" l="1"/>
  <c r="AC66"/>
  <c r="AB66"/>
  <c r="AA66"/>
  <c r="Z66"/>
  <c r="Y66"/>
  <c r="X66"/>
  <c r="W66"/>
  <c r="V66"/>
  <c r="U66"/>
  <c r="T66"/>
  <c r="S66"/>
  <c r="R66"/>
  <c r="Q66"/>
  <c r="P66"/>
  <c r="O66"/>
  <c r="AD63"/>
  <c r="AC63"/>
  <c r="AB63"/>
  <c r="AA63"/>
  <c r="Z63"/>
  <c r="Y63"/>
  <c r="X63"/>
  <c r="W63"/>
  <c r="V63"/>
  <c r="U63"/>
  <c r="T63"/>
  <c r="S63"/>
  <c r="R63"/>
  <c r="Q63"/>
  <c r="P63"/>
  <c r="O63"/>
  <c r="AD60"/>
  <c r="AC60"/>
  <c r="AB60"/>
  <c r="AA60"/>
  <c r="Z60"/>
  <c r="Y60"/>
  <c r="X60"/>
  <c r="W60"/>
  <c r="V60"/>
  <c r="U60"/>
  <c r="T60"/>
  <c r="S60"/>
  <c r="R60"/>
  <c r="Q60"/>
  <c r="P60"/>
  <c r="O60"/>
  <c r="AD56"/>
  <c r="AC56"/>
  <c r="AB56"/>
  <c r="AA56"/>
  <c r="Z56"/>
  <c r="Y56"/>
  <c r="X56"/>
  <c r="W56"/>
  <c r="V56"/>
  <c r="U56"/>
  <c r="T56"/>
  <c r="S56"/>
  <c r="R56"/>
  <c r="Q56"/>
  <c r="P56"/>
  <c r="O56"/>
  <c r="AD53"/>
  <c r="AC53"/>
  <c r="AB53"/>
  <c r="AA53"/>
  <c r="Z53"/>
  <c r="Y53"/>
  <c r="X53"/>
  <c r="W53"/>
  <c r="V53"/>
  <c r="U53"/>
  <c r="T53"/>
  <c r="S53"/>
  <c r="R53"/>
  <c r="Q53"/>
  <c r="P53"/>
  <c r="O53"/>
  <c r="AD47"/>
  <c r="AF47" s="1"/>
  <c r="AC47"/>
  <c r="AE47" s="1"/>
  <c r="AB47"/>
  <c r="AA47"/>
  <c r="Z47"/>
  <c r="Y47"/>
  <c r="X47"/>
  <c r="W47"/>
  <c r="V47"/>
  <c r="U47"/>
  <c r="T47"/>
  <c r="S47"/>
  <c r="R47"/>
  <c r="Q47"/>
  <c r="P47"/>
  <c r="O47"/>
  <c r="AE401"/>
  <c r="AE399"/>
  <c r="AE397"/>
  <c r="AE395"/>
  <c r="P434"/>
  <c r="O434"/>
  <c r="AE434" s="1"/>
  <c r="AE432"/>
  <c r="AE321"/>
  <c r="AF320"/>
  <c r="AE320"/>
  <c r="AE319"/>
  <c r="AF318"/>
  <c r="AE318"/>
  <c r="AF317"/>
  <c r="AE317"/>
  <c r="AF315"/>
  <c r="AE315"/>
  <c r="AE314"/>
  <c r="AF313"/>
  <c r="AE313"/>
  <c r="AF312"/>
  <c r="AE312"/>
  <c r="AF311"/>
  <c r="AE311"/>
  <c r="AF310"/>
  <c r="AE310"/>
  <c r="AF303"/>
  <c r="AE303"/>
  <c r="AF302"/>
  <c r="AE302"/>
  <c r="AG139" l="1"/>
  <c r="AF139"/>
  <c r="R139"/>
  <c r="Q139"/>
  <c r="P139"/>
  <c r="O139"/>
  <c r="AE139" s="1"/>
  <c r="AG137"/>
  <c r="AF137"/>
  <c r="R137"/>
  <c r="Q137"/>
  <c r="P137"/>
  <c r="O137"/>
  <c r="AE137" s="1"/>
  <c r="AG135"/>
  <c r="AF135"/>
  <c r="R135"/>
  <c r="Q135"/>
  <c r="P135"/>
  <c r="O135"/>
  <c r="AE135" s="1"/>
  <c r="L11" i="21"/>
  <c r="P11" i="23" l="1"/>
  <c r="AF11" s="1"/>
  <c r="O11"/>
  <c r="AE11" s="1"/>
  <c r="AG126" i="21" l="1"/>
  <c r="AF126"/>
  <c r="AE126"/>
  <c r="R126"/>
  <c r="Q126"/>
  <c r="P126"/>
  <c r="O126"/>
  <c r="AG122"/>
  <c r="AF122"/>
  <c r="AE122"/>
  <c r="R122"/>
  <c r="Q122"/>
  <c r="P122"/>
  <c r="O122"/>
  <c r="AG118"/>
  <c r="AF118"/>
  <c r="AE118"/>
  <c r="R118"/>
  <c r="Q118"/>
  <c r="P118"/>
  <c r="O118"/>
  <c r="AG109"/>
  <c r="AF109"/>
  <c r="AE109"/>
  <c r="R109"/>
  <c r="Q109"/>
  <c r="P109"/>
  <c r="O109"/>
  <c r="AG105"/>
  <c r="AF105"/>
  <c r="AE105"/>
  <c r="R105"/>
  <c r="Q105"/>
  <c r="P105"/>
  <c r="O105"/>
  <c r="AG101"/>
  <c r="AF101"/>
  <c r="AE101"/>
  <c r="R101"/>
  <c r="Q101"/>
  <c r="P101"/>
  <c r="O101"/>
  <c r="AG92"/>
  <c r="AF92"/>
  <c r="AE92"/>
  <c r="R92"/>
  <c r="Q92"/>
  <c r="P92"/>
  <c r="O92"/>
  <c r="AG88"/>
  <c r="AF88"/>
  <c r="AE88"/>
  <c r="R88"/>
  <c r="Q88"/>
  <c r="P88"/>
  <c r="O88"/>
  <c r="AG80"/>
  <c r="AF80"/>
  <c r="AE80"/>
  <c r="R80"/>
  <c r="Q80"/>
  <c r="P80"/>
  <c r="O80"/>
  <c r="AG76"/>
  <c r="AF76"/>
  <c r="AE76"/>
  <c r="R76"/>
  <c r="Q76"/>
  <c r="P76"/>
  <c r="O76"/>
  <c r="AG63"/>
  <c r="AF63"/>
  <c r="AE63"/>
  <c r="R63"/>
  <c r="Q63"/>
  <c r="P63"/>
  <c r="O63"/>
  <c r="AG59"/>
  <c r="AF59"/>
  <c r="AE59"/>
  <c r="R59"/>
  <c r="Q59"/>
  <c r="P59"/>
  <c r="O59"/>
  <c r="AG102" i="23"/>
  <c r="AF102"/>
  <c r="AE102"/>
  <c r="R102"/>
  <c r="Q102"/>
  <c r="P102"/>
  <c r="O102"/>
  <c r="AG164" i="21" l="1"/>
  <c r="AF164"/>
  <c r="AE164"/>
  <c r="R164"/>
  <c r="Q164"/>
  <c r="P164"/>
  <c r="O164"/>
  <c r="AE114" i="24" l="1"/>
  <c r="AE293"/>
  <c r="AE71" i="23"/>
  <c r="AG521" i="22" l="1"/>
  <c r="AF521"/>
  <c r="AE521"/>
  <c r="R521"/>
  <c r="Q521"/>
  <c r="P521"/>
  <c r="O521"/>
  <c r="AF515"/>
  <c r="AF514" s="1"/>
  <c r="AE515"/>
  <c r="AG514"/>
  <c r="AE514"/>
  <c r="R514"/>
  <c r="Q514"/>
  <c r="P514"/>
  <c r="O514"/>
  <c r="AG509"/>
  <c r="AF509"/>
  <c r="AE509"/>
  <c r="R509"/>
  <c r="Q509"/>
  <c r="P509"/>
  <c r="O509"/>
  <c r="AG503"/>
  <c r="AF503"/>
  <c r="AE503"/>
  <c r="R503"/>
  <c r="Q503"/>
  <c r="P503"/>
  <c r="O503"/>
  <c r="AG497"/>
  <c r="AF497"/>
  <c r="AF495" s="1"/>
  <c r="R497"/>
  <c r="R495" s="1"/>
  <c r="Q497"/>
  <c r="P497"/>
  <c r="P495" s="1"/>
  <c r="O497"/>
  <c r="AE497" s="1"/>
  <c r="AE495" s="1"/>
  <c r="AG495"/>
  <c r="AD495"/>
  <c r="AC495"/>
  <c r="AB495"/>
  <c r="AA495"/>
  <c r="Z495"/>
  <c r="Y495"/>
  <c r="X495"/>
  <c r="W495"/>
  <c r="V495"/>
  <c r="U495"/>
  <c r="T495"/>
  <c r="S495"/>
  <c r="Q495"/>
  <c r="O495"/>
  <c r="AG483"/>
  <c r="AF483"/>
  <c r="AE483"/>
  <c r="R483"/>
  <c r="Q483"/>
  <c r="P483"/>
  <c r="O483"/>
  <c r="AE475"/>
  <c r="AE474" s="1"/>
  <c r="AG474"/>
  <c r="AF474"/>
  <c r="R474"/>
  <c r="Q474"/>
  <c r="P474"/>
  <c r="O474"/>
  <c r="AG468"/>
  <c r="AG466" s="1"/>
  <c r="AF468"/>
  <c r="R468"/>
  <c r="Q468"/>
  <c r="Q466" s="1"/>
  <c r="P468"/>
  <c r="O468"/>
  <c r="AE468" s="1"/>
  <c r="AE466" s="1"/>
  <c r="AF466"/>
  <c r="AD466"/>
  <c r="AC466"/>
  <c r="AB466"/>
  <c r="AA466"/>
  <c r="Z466"/>
  <c r="Y466"/>
  <c r="X466"/>
  <c r="W466"/>
  <c r="V466"/>
  <c r="U466"/>
  <c r="T466"/>
  <c r="S466"/>
  <c r="R466"/>
  <c r="P466"/>
  <c r="AG454"/>
  <c r="AF454"/>
  <c r="AE454"/>
  <c r="R454"/>
  <c r="Q454"/>
  <c r="P454"/>
  <c r="O454"/>
  <c r="AG442"/>
  <c r="AG440" s="1"/>
  <c r="AF442"/>
  <c r="R442"/>
  <c r="Q442"/>
  <c r="Q440" s="1"/>
  <c r="P442"/>
  <c r="O442"/>
  <c r="O440" s="1"/>
  <c r="AF440"/>
  <c r="AD440"/>
  <c r="AC440"/>
  <c r="AB440"/>
  <c r="AA440"/>
  <c r="Z440"/>
  <c r="Y440"/>
  <c r="X440"/>
  <c r="W440"/>
  <c r="V440"/>
  <c r="U440"/>
  <c r="T440"/>
  <c r="S440"/>
  <c r="R440"/>
  <c r="P440"/>
  <c r="AG425"/>
  <c r="AF425"/>
  <c r="AE425"/>
  <c r="R425"/>
  <c r="Q425"/>
  <c r="P425"/>
  <c r="O425"/>
  <c r="AG419"/>
  <c r="AF419"/>
  <c r="AE419"/>
  <c r="R419"/>
  <c r="Q419"/>
  <c r="P419"/>
  <c r="O419"/>
  <c r="AF411"/>
  <c r="AF410" s="1"/>
  <c r="AE411"/>
  <c r="AG410"/>
  <c r="AE410"/>
  <c r="R410"/>
  <c r="Q410"/>
  <c r="P410"/>
  <c r="O410"/>
  <c r="AF405"/>
  <c r="AE405"/>
  <c r="AE404" s="1"/>
  <c r="AG404"/>
  <c r="AF404"/>
  <c r="R404"/>
  <c r="Q404"/>
  <c r="P404"/>
  <c r="O404"/>
  <c r="AF396"/>
  <c r="AF395" s="1"/>
  <c r="AE396"/>
  <c r="AG395"/>
  <c r="R395"/>
  <c r="Q395"/>
  <c r="P395"/>
  <c r="O395"/>
  <c r="AE395" s="1"/>
  <c r="AE442" l="1"/>
  <c r="AE440" s="1"/>
  <c r="O466"/>
  <c r="AG393" l="1"/>
  <c r="AD393"/>
  <c r="AC393"/>
  <c r="AB393"/>
  <c r="AA393"/>
  <c r="Z393"/>
  <c r="Y393"/>
  <c r="X393"/>
  <c r="W393"/>
  <c r="V393"/>
  <c r="U393"/>
  <c r="T393"/>
  <c r="S393"/>
  <c r="AG381"/>
  <c r="AF381"/>
  <c r="AE381"/>
  <c r="R381"/>
  <c r="Q381"/>
  <c r="P381"/>
  <c r="O381"/>
  <c r="AG375"/>
  <c r="AF375"/>
  <c r="AE375"/>
  <c r="R375"/>
  <c r="Q375"/>
  <c r="P375"/>
  <c r="O375"/>
  <c r="AG369"/>
  <c r="AF369"/>
  <c r="R369"/>
  <c r="Q369"/>
  <c r="P369"/>
  <c r="O369"/>
  <c r="AE369" s="1"/>
  <c r="AD367"/>
  <c r="AC367"/>
  <c r="AB367"/>
  <c r="AA367"/>
  <c r="Z367"/>
  <c r="Y367"/>
  <c r="X367"/>
  <c r="W367"/>
  <c r="V367"/>
  <c r="U367"/>
  <c r="T367"/>
  <c r="S367"/>
  <c r="AG352"/>
  <c r="AG344" s="1"/>
  <c r="AF352"/>
  <c r="AE352"/>
  <c r="R352"/>
  <c r="Q352"/>
  <c r="P352"/>
  <c r="O352"/>
  <c r="AG346"/>
  <c r="AF346"/>
  <c r="AF344" s="1"/>
  <c r="R346"/>
  <c r="R344" s="1"/>
  <c r="Q346"/>
  <c r="Q344" s="1"/>
  <c r="P346"/>
  <c r="P344" s="1"/>
  <c r="O346"/>
  <c r="AE346" s="1"/>
  <c r="AE344" s="1"/>
  <c r="AD344"/>
  <c r="AC344"/>
  <c r="AB344"/>
  <c r="AA344"/>
  <c r="Z344"/>
  <c r="Y344"/>
  <c r="X344"/>
  <c r="W344"/>
  <c r="V344"/>
  <c r="U344"/>
  <c r="T344"/>
  <c r="S344"/>
  <c r="AG331"/>
  <c r="AF331"/>
  <c r="AE331"/>
  <c r="R331"/>
  <c r="Q331"/>
  <c r="P331"/>
  <c r="O331"/>
  <c r="AG325"/>
  <c r="AG317" s="1"/>
  <c r="AF325"/>
  <c r="AE325"/>
  <c r="R325"/>
  <c r="Q325"/>
  <c r="P325"/>
  <c r="O325"/>
  <c r="AG319"/>
  <c r="AF319"/>
  <c r="R319"/>
  <c r="Q319"/>
  <c r="P319"/>
  <c r="O319"/>
  <c r="AE319" s="1"/>
  <c r="AD317"/>
  <c r="AC317"/>
  <c r="AB317"/>
  <c r="AA317"/>
  <c r="Z317"/>
  <c r="Y317"/>
  <c r="X317"/>
  <c r="W317"/>
  <c r="V317"/>
  <c r="U317"/>
  <c r="T317"/>
  <c r="S317"/>
  <c r="AG294"/>
  <c r="AF294"/>
  <c r="R294"/>
  <c r="Q294"/>
  <c r="Q292" s="1"/>
  <c r="P294"/>
  <c r="O294"/>
  <c r="AE294" s="1"/>
  <c r="AD292"/>
  <c r="AC292"/>
  <c r="AB292"/>
  <c r="AA292"/>
  <c r="Z292"/>
  <c r="Y292"/>
  <c r="X292"/>
  <c r="W292"/>
  <c r="V292"/>
  <c r="U292"/>
  <c r="T292"/>
  <c r="S292"/>
  <c r="AG280"/>
  <c r="AF280"/>
  <c r="AE280"/>
  <c r="R280"/>
  <c r="Q280"/>
  <c r="P280"/>
  <c r="O280"/>
  <c r="AG274"/>
  <c r="AG266" s="1"/>
  <c r="AF274"/>
  <c r="AE274"/>
  <c r="R274"/>
  <c r="Q274"/>
  <c r="P274"/>
  <c r="O274"/>
  <c r="AG268"/>
  <c r="AF268"/>
  <c r="R268"/>
  <c r="Q268"/>
  <c r="P268"/>
  <c r="O268"/>
  <c r="AE268" s="1"/>
  <c r="AD266"/>
  <c r="AC266"/>
  <c r="AB266"/>
  <c r="AA266"/>
  <c r="Z266"/>
  <c r="Y266"/>
  <c r="X266"/>
  <c r="W266"/>
  <c r="V266"/>
  <c r="U266"/>
  <c r="T266"/>
  <c r="S266"/>
  <c r="AG255"/>
  <c r="AF255"/>
  <c r="AE255"/>
  <c r="R255"/>
  <c r="Q255"/>
  <c r="P255"/>
  <c r="O255"/>
  <c r="AG249"/>
  <c r="AF249"/>
  <c r="AE249"/>
  <c r="R249"/>
  <c r="Q249"/>
  <c r="P249"/>
  <c r="O249"/>
  <c r="AG243"/>
  <c r="AF243"/>
  <c r="R243"/>
  <c r="Q243"/>
  <c r="P243"/>
  <c r="O243"/>
  <c r="AE243" s="1"/>
  <c r="AD241"/>
  <c r="AC241"/>
  <c r="AB241"/>
  <c r="AA241"/>
  <c r="Z241"/>
  <c r="Y241"/>
  <c r="X241"/>
  <c r="W241"/>
  <c r="V241"/>
  <c r="U241"/>
  <c r="T241"/>
  <c r="S241"/>
  <c r="AG230"/>
  <c r="AF230"/>
  <c r="AE230"/>
  <c r="R230"/>
  <c r="Q230"/>
  <c r="P230"/>
  <c r="O230"/>
  <c r="AG224"/>
  <c r="AF224"/>
  <c r="AE224"/>
  <c r="R224"/>
  <c r="Q224"/>
  <c r="P224"/>
  <c r="O224"/>
  <c r="AG218"/>
  <c r="AF218"/>
  <c r="R218"/>
  <c r="R216" s="1"/>
  <c r="Q218"/>
  <c r="P218"/>
  <c r="P216" s="1"/>
  <c r="O218"/>
  <c r="AE218" s="1"/>
  <c r="AG216"/>
  <c r="AD216"/>
  <c r="AC216"/>
  <c r="AB216"/>
  <c r="AA216"/>
  <c r="Z216"/>
  <c r="Y216"/>
  <c r="X216"/>
  <c r="W216"/>
  <c r="V216"/>
  <c r="U216"/>
  <c r="T216"/>
  <c r="S216"/>
  <c r="AG203"/>
  <c r="AF203"/>
  <c r="AE203"/>
  <c r="R203"/>
  <c r="Q203"/>
  <c r="P203"/>
  <c r="O203"/>
  <c r="AG198"/>
  <c r="AF198"/>
  <c r="AE198"/>
  <c r="R198"/>
  <c r="Q198"/>
  <c r="P198"/>
  <c r="O198"/>
  <c r="AG192"/>
  <c r="AF192"/>
  <c r="AE192"/>
  <c r="R192"/>
  <c r="Q192"/>
  <c r="P192"/>
  <c r="O192"/>
  <c r="AG186"/>
  <c r="AF186"/>
  <c r="R186"/>
  <c r="Q186"/>
  <c r="P186"/>
  <c r="O186"/>
  <c r="AE186" s="1"/>
  <c r="AG181"/>
  <c r="AF181"/>
  <c r="AE181"/>
  <c r="R181"/>
  <c r="Q181"/>
  <c r="P181"/>
  <c r="O181"/>
  <c r="AG175"/>
  <c r="AF175"/>
  <c r="AE175"/>
  <c r="R175"/>
  <c r="Q175"/>
  <c r="P175"/>
  <c r="O175"/>
  <c r="AG169"/>
  <c r="AF169"/>
  <c r="R169"/>
  <c r="Q169"/>
  <c r="P169"/>
  <c r="O169"/>
  <c r="AE169" s="1"/>
  <c r="AD167"/>
  <c r="AC167"/>
  <c r="AB167"/>
  <c r="AA167"/>
  <c r="Z167"/>
  <c r="Y167"/>
  <c r="X167"/>
  <c r="W167"/>
  <c r="V167"/>
  <c r="U167"/>
  <c r="T167"/>
  <c r="S167"/>
  <c r="O167"/>
  <c r="AG155"/>
  <c r="AF155"/>
  <c r="AE155"/>
  <c r="R155"/>
  <c r="Q155"/>
  <c r="P155"/>
  <c r="O155"/>
  <c r="AG149"/>
  <c r="AG139" s="1"/>
  <c r="AF149"/>
  <c r="AE149"/>
  <c r="R149"/>
  <c r="Q149"/>
  <c r="P149"/>
  <c r="O149"/>
  <c r="AG141"/>
  <c r="AF141"/>
  <c r="AF139" s="1"/>
  <c r="R141"/>
  <c r="Q141"/>
  <c r="Q139" s="1"/>
  <c r="P141"/>
  <c r="O141"/>
  <c r="AD139"/>
  <c r="AC139"/>
  <c r="AB139"/>
  <c r="AA139"/>
  <c r="Z139"/>
  <c r="Y139"/>
  <c r="X139"/>
  <c r="W139"/>
  <c r="V139"/>
  <c r="U139"/>
  <c r="T139"/>
  <c r="S139"/>
  <c r="AG127"/>
  <c r="AF127"/>
  <c r="AE127"/>
  <c r="R127"/>
  <c r="Q127"/>
  <c r="P127"/>
  <c r="O127"/>
  <c r="AG121"/>
  <c r="AF121"/>
  <c r="AE121"/>
  <c r="R121"/>
  <c r="Q121"/>
  <c r="P121"/>
  <c r="O121"/>
  <c r="AG116"/>
  <c r="AF116"/>
  <c r="AE116"/>
  <c r="R116"/>
  <c r="Q116"/>
  <c r="P116"/>
  <c r="O116"/>
  <c r="AG110"/>
  <c r="AF110"/>
  <c r="AE110"/>
  <c r="R110"/>
  <c r="Q110"/>
  <c r="P110"/>
  <c r="O110"/>
  <c r="AF106"/>
  <c r="AE106"/>
  <c r="AE104"/>
  <c r="AG103"/>
  <c r="AF103"/>
  <c r="R103"/>
  <c r="Q103"/>
  <c r="P103"/>
  <c r="O103"/>
  <c r="AD101"/>
  <c r="AC101"/>
  <c r="AB101"/>
  <c r="AA101"/>
  <c r="Z101"/>
  <c r="Y101"/>
  <c r="X101"/>
  <c r="W101"/>
  <c r="V101"/>
  <c r="U101"/>
  <c r="T101"/>
  <c r="S101"/>
  <c r="AF91"/>
  <c r="AF90" s="1"/>
  <c r="AE91"/>
  <c r="AG90"/>
  <c r="R90"/>
  <c r="Q90"/>
  <c r="P90"/>
  <c r="O90"/>
  <c r="AF86"/>
  <c r="AF85" s="1"/>
  <c r="AE86"/>
  <c r="AG85"/>
  <c r="AE85"/>
  <c r="R85"/>
  <c r="Q85"/>
  <c r="P85"/>
  <c r="O85"/>
  <c r="AF80"/>
  <c r="AE80"/>
  <c r="AE79" s="1"/>
  <c r="AG79"/>
  <c r="AF79"/>
  <c r="R79"/>
  <c r="Q79"/>
  <c r="P79"/>
  <c r="O79"/>
  <c r="O71" s="1"/>
  <c r="AF74"/>
  <c r="AF73" s="1"/>
  <c r="AE74"/>
  <c r="AG73"/>
  <c r="R73"/>
  <c r="Q73"/>
  <c r="P73"/>
  <c r="O73"/>
  <c r="AE73" s="1"/>
  <c r="AD71"/>
  <c r="AC71"/>
  <c r="AB71"/>
  <c r="AA71"/>
  <c r="Z71"/>
  <c r="Y71"/>
  <c r="X71"/>
  <c r="W71"/>
  <c r="V71"/>
  <c r="U71"/>
  <c r="T71"/>
  <c r="S71"/>
  <c r="Q71"/>
  <c r="AG58"/>
  <c r="AF58"/>
  <c r="AE58"/>
  <c r="R58"/>
  <c r="Q58"/>
  <c r="P58"/>
  <c r="O58"/>
  <c r="AG52"/>
  <c r="AF52"/>
  <c r="R52"/>
  <c r="Q52"/>
  <c r="P52"/>
  <c r="O52"/>
  <c r="AF48"/>
  <c r="AF47" s="1"/>
  <c r="AE48"/>
  <c r="AG47"/>
  <c r="R47"/>
  <c r="Q47"/>
  <c r="P47"/>
  <c r="AG41"/>
  <c r="AF41"/>
  <c r="AE41"/>
  <c r="R41"/>
  <c r="Q41"/>
  <c r="P41"/>
  <c r="P33" s="1"/>
  <c r="O41"/>
  <c r="AG35"/>
  <c r="AF35"/>
  <c r="R35"/>
  <c r="R33" s="1"/>
  <c r="Q35"/>
  <c r="O35"/>
  <c r="AD33"/>
  <c r="AC33"/>
  <c r="AB33"/>
  <c r="AA33"/>
  <c r="Z33"/>
  <c r="Y33"/>
  <c r="X33"/>
  <c r="W33"/>
  <c r="V33"/>
  <c r="U33"/>
  <c r="T33"/>
  <c r="S33"/>
  <c r="AG22"/>
  <c r="AF22"/>
  <c r="AE22"/>
  <c r="R22"/>
  <c r="Q22"/>
  <c r="P22"/>
  <c r="O22"/>
  <c r="AG16"/>
  <c r="AF16"/>
  <c r="AE16"/>
  <c r="R16"/>
  <c r="Q16"/>
  <c r="P16"/>
  <c r="O16"/>
  <c r="AG10"/>
  <c r="AF10"/>
  <c r="R10"/>
  <c r="Q10"/>
  <c r="P10"/>
  <c r="O10"/>
  <c r="AE10" s="1"/>
  <c r="AD8"/>
  <c r="AC8"/>
  <c r="AB8"/>
  <c r="AA8"/>
  <c r="Z8"/>
  <c r="Y8"/>
  <c r="X8"/>
  <c r="W8"/>
  <c r="V8"/>
  <c r="U8"/>
  <c r="T8"/>
  <c r="S8"/>
  <c r="R8"/>
  <c r="O216" l="1"/>
  <c r="Q216"/>
  <c r="O101"/>
  <c r="Q101"/>
  <c r="AF101"/>
  <c r="P101"/>
  <c r="R101"/>
  <c r="AG167"/>
  <c r="AE241"/>
  <c r="Q241"/>
  <c r="AF241"/>
  <c r="AG241"/>
  <c r="O266"/>
  <c r="P317"/>
  <c r="R317"/>
  <c r="O317"/>
  <c r="Q317"/>
  <c r="AE367"/>
  <c r="Q367"/>
  <c r="AF367"/>
  <c r="AG367"/>
  <c r="O393"/>
  <c r="AF33"/>
  <c r="AE141"/>
  <c r="AE139" s="1"/>
  <c r="AE8"/>
  <c r="Q8"/>
  <c r="AF8"/>
  <c r="P8"/>
  <c r="Q33"/>
  <c r="AG33"/>
  <c r="P167"/>
  <c r="R167"/>
  <c r="Q167"/>
  <c r="P266"/>
  <c r="R266"/>
  <c r="Q266"/>
  <c r="AE292"/>
  <c r="AF292"/>
  <c r="AG292"/>
  <c r="P393"/>
  <c r="R393"/>
  <c r="Q393"/>
  <c r="AE52"/>
  <c r="AG8"/>
  <c r="AE35"/>
  <c r="AE33" s="1"/>
  <c r="AF71"/>
  <c r="P71"/>
  <c r="R71"/>
  <c r="AG101"/>
  <c r="O139"/>
  <c r="P139"/>
  <c r="R139"/>
  <c r="AE167"/>
  <c r="AF167"/>
  <c r="AE216"/>
  <c r="AF216"/>
  <c r="O241"/>
  <c r="P241"/>
  <c r="R241"/>
  <c r="AE266"/>
  <c r="AF266"/>
  <c r="O292"/>
  <c r="P292"/>
  <c r="R292"/>
  <c r="AE317"/>
  <c r="AF317"/>
  <c r="O344"/>
  <c r="O367"/>
  <c r="P367"/>
  <c r="R367"/>
  <c r="AE393"/>
  <c r="AF393"/>
  <c r="AE71"/>
  <c r="AE103"/>
  <c r="AE101" s="1"/>
  <c r="O8"/>
  <c r="O33"/>
  <c r="AF355" i="24" l="1"/>
  <c r="AE355"/>
  <c r="AF351"/>
  <c r="AE351"/>
  <c r="AF77" i="23" l="1"/>
  <c r="AF76" s="1"/>
  <c r="AE77"/>
  <c r="AG76"/>
  <c r="AE76"/>
  <c r="R76"/>
  <c r="Q76"/>
  <c r="P76"/>
  <c r="O76"/>
  <c r="AG212" l="1"/>
  <c r="AF212"/>
  <c r="Q212"/>
  <c r="AE212"/>
  <c r="AD212"/>
  <c r="AC212"/>
  <c r="AB212"/>
  <c r="AA212"/>
  <c r="Z212"/>
  <c r="Y212"/>
  <c r="X212"/>
  <c r="W212"/>
  <c r="V212"/>
  <c r="U212"/>
  <c r="T212"/>
  <c r="S212"/>
  <c r="AG200"/>
  <c r="AF200"/>
  <c r="AE200"/>
  <c r="R200"/>
  <c r="Q200"/>
  <c r="P200"/>
  <c r="O200"/>
  <c r="AG194"/>
  <c r="AF194"/>
  <c r="AE194"/>
  <c r="R194"/>
  <c r="Q194"/>
  <c r="P194"/>
  <c r="O194"/>
  <c r="AG160"/>
  <c r="AG152" s="1"/>
  <c r="AF160"/>
  <c r="AE160"/>
  <c r="R160"/>
  <c r="Q160"/>
  <c r="P160"/>
  <c r="O160"/>
  <c r="AG154"/>
  <c r="AF154"/>
  <c r="AF152" s="1"/>
  <c r="R154"/>
  <c r="Q154"/>
  <c r="Q152" s="1"/>
  <c r="P154"/>
  <c r="O154"/>
  <c r="AE154" s="1"/>
  <c r="AE152" s="1"/>
  <c r="AD152"/>
  <c r="AC152"/>
  <c r="AB152"/>
  <c r="AA152"/>
  <c r="Z152"/>
  <c r="Y152"/>
  <c r="X152"/>
  <c r="W152"/>
  <c r="V152"/>
  <c r="U152"/>
  <c r="T152"/>
  <c r="S152"/>
  <c r="R152"/>
  <c r="P152"/>
  <c r="AG139"/>
  <c r="AF139"/>
  <c r="AE139"/>
  <c r="R139"/>
  <c r="Q139"/>
  <c r="P139"/>
  <c r="O139"/>
  <c r="AG134"/>
  <c r="AF134"/>
  <c r="AE134"/>
  <c r="R134"/>
  <c r="Q134"/>
  <c r="P134"/>
  <c r="P120" s="1"/>
  <c r="O134"/>
  <c r="AG128"/>
  <c r="AF128"/>
  <c r="AE128"/>
  <c r="R128"/>
  <c r="Q128"/>
  <c r="P128"/>
  <c r="O128"/>
  <c r="AG122"/>
  <c r="AF122"/>
  <c r="AF120" s="1"/>
  <c r="R122"/>
  <c r="Q122"/>
  <c r="Q120" s="1"/>
  <c r="P122"/>
  <c r="O122"/>
  <c r="AE122" s="1"/>
  <c r="AE120" s="1"/>
  <c r="AD120"/>
  <c r="AC120"/>
  <c r="AB120"/>
  <c r="AA120"/>
  <c r="Z120"/>
  <c r="Y120"/>
  <c r="X120"/>
  <c r="W120"/>
  <c r="V120"/>
  <c r="U120"/>
  <c r="T120"/>
  <c r="S120"/>
  <c r="R120"/>
  <c r="AG108"/>
  <c r="AF108"/>
  <c r="AE108"/>
  <c r="R108"/>
  <c r="Q108"/>
  <c r="P108"/>
  <c r="O108"/>
  <c r="AG96"/>
  <c r="AF96"/>
  <c r="AF94" s="1"/>
  <c r="R96"/>
  <c r="Q96"/>
  <c r="Q94" s="1"/>
  <c r="P96"/>
  <c r="O96"/>
  <c r="AE96" s="1"/>
  <c r="AE94" s="1"/>
  <c r="AD94"/>
  <c r="AC94"/>
  <c r="AB94"/>
  <c r="AA94"/>
  <c r="Z94"/>
  <c r="Y94"/>
  <c r="X94"/>
  <c r="W94"/>
  <c r="V94"/>
  <c r="U94"/>
  <c r="T94"/>
  <c r="S94"/>
  <c r="R94"/>
  <c r="P94"/>
  <c r="AG82"/>
  <c r="AF82"/>
  <c r="AE82"/>
  <c r="R82"/>
  <c r="Q82"/>
  <c r="P82"/>
  <c r="O82"/>
  <c r="AG70"/>
  <c r="AF70"/>
  <c r="AF68" s="1"/>
  <c r="R70"/>
  <c r="R68" s="1"/>
  <c r="Q70"/>
  <c r="Q68" s="1"/>
  <c r="P70"/>
  <c r="P68" s="1"/>
  <c r="O70"/>
  <c r="AE70" s="1"/>
  <c r="AE68" s="1"/>
  <c r="AD68"/>
  <c r="AC68"/>
  <c r="AB68"/>
  <c r="AA68"/>
  <c r="Z68"/>
  <c r="Y68"/>
  <c r="X68"/>
  <c r="W68"/>
  <c r="V68"/>
  <c r="U68"/>
  <c r="T68"/>
  <c r="S68"/>
  <c r="AG56"/>
  <c r="AF56"/>
  <c r="AE56"/>
  <c r="R56"/>
  <c r="Q56"/>
  <c r="P56"/>
  <c r="O56"/>
  <c r="AG50"/>
  <c r="AF50"/>
  <c r="AE50"/>
  <c r="R50"/>
  <c r="R36" s="1"/>
  <c r="Q50"/>
  <c r="P50"/>
  <c r="O50"/>
  <c r="AF39"/>
  <c r="AF38" s="1"/>
  <c r="AF36" s="1"/>
  <c r="AE39"/>
  <c r="AG38"/>
  <c r="AG36" s="1"/>
  <c r="R38"/>
  <c r="Q38"/>
  <c r="Q36" s="1"/>
  <c r="P38"/>
  <c r="O38"/>
  <c r="AE38" s="1"/>
  <c r="AE36" s="1"/>
  <c r="AD36"/>
  <c r="AC36"/>
  <c r="AB36"/>
  <c r="AA36"/>
  <c r="Z36"/>
  <c r="Y36"/>
  <c r="X36"/>
  <c r="W36"/>
  <c r="V36"/>
  <c r="U36"/>
  <c r="T36"/>
  <c r="S36"/>
  <c r="P36"/>
  <c r="AG22"/>
  <c r="AF22"/>
  <c r="AE22"/>
  <c r="R22"/>
  <c r="Q22"/>
  <c r="P22"/>
  <c r="O22"/>
  <c r="AG16"/>
  <c r="AF16"/>
  <c r="AE16"/>
  <c r="R16"/>
  <c r="Q16"/>
  <c r="P16"/>
  <c r="O16"/>
  <c r="AG10"/>
  <c r="AF10"/>
  <c r="AF8" s="1"/>
  <c r="R10"/>
  <c r="Q10"/>
  <c r="Q8" s="1"/>
  <c r="P10"/>
  <c r="O10"/>
  <c r="O8" s="1"/>
  <c r="AD8"/>
  <c r="AC8"/>
  <c r="AB8"/>
  <c r="AA8"/>
  <c r="Z8"/>
  <c r="Y8"/>
  <c r="X8"/>
  <c r="W8"/>
  <c r="V8"/>
  <c r="U8"/>
  <c r="T8"/>
  <c r="S8"/>
  <c r="R8"/>
  <c r="P212" l="1"/>
  <c r="R212"/>
  <c r="P8"/>
  <c r="AG8"/>
  <c r="AG68"/>
  <c r="AG94"/>
  <c r="AG120"/>
  <c r="O152"/>
  <c r="O212"/>
  <c r="AE10"/>
  <c r="AE8" s="1"/>
  <c r="O36"/>
  <c r="O68"/>
  <c r="O94"/>
  <c r="O120"/>
  <c r="AE508" i="24" l="1"/>
  <c r="AE497"/>
  <c r="AE490"/>
  <c r="AE482"/>
  <c r="AE477"/>
  <c r="AE473"/>
  <c r="AE471"/>
  <c r="AE469"/>
  <c r="AE462"/>
  <c r="AE460"/>
  <c r="AE458"/>
  <c r="AE448"/>
  <c r="AE441"/>
  <c r="AE428"/>
  <c r="AE421"/>
  <c r="AE413"/>
  <c r="AE393"/>
  <c r="AE383"/>
  <c r="AE374"/>
  <c r="AE364"/>
  <c r="AE361"/>
  <c r="AE350"/>
  <c r="AE343"/>
  <c r="AE336"/>
  <c r="AE334"/>
  <c r="AE332"/>
  <c r="AE330"/>
  <c r="AE328"/>
  <c r="AE309"/>
  <c r="AE301"/>
  <c r="AG294"/>
  <c r="AF294"/>
  <c r="R294"/>
  <c r="Q294"/>
  <c r="P294"/>
  <c r="O294"/>
  <c r="AE294" s="1"/>
  <c r="AG292"/>
  <c r="AF292"/>
  <c r="R292"/>
  <c r="Q292"/>
  <c r="P292"/>
  <c r="O292"/>
  <c r="AE292" s="1"/>
  <c r="AG290"/>
  <c r="AF290"/>
  <c r="R290"/>
  <c r="Q290"/>
  <c r="P290"/>
  <c r="O290"/>
  <c r="AE290" s="1"/>
  <c r="AG288"/>
  <c r="AF288"/>
  <c r="R288"/>
  <c r="Q288"/>
  <c r="P288"/>
  <c r="O288"/>
  <c r="AE288" s="1"/>
  <c r="AG286"/>
  <c r="AF286"/>
  <c r="R286"/>
  <c r="Q286"/>
  <c r="P286"/>
  <c r="O286"/>
  <c r="AE286" s="1"/>
  <c r="AG284"/>
  <c r="AF284"/>
  <c r="R284"/>
  <c r="Q284"/>
  <c r="P284"/>
  <c r="O284"/>
  <c r="AE284" s="1"/>
  <c r="AG282"/>
  <c r="AF282"/>
  <c r="R282"/>
  <c r="Q282"/>
  <c r="P282"/>
  <c r="O282"/>
  <c r="AE282" s="1"/>
  <c r="AG235"/>
  <c r="AF235"/>
  <c r="R235"/>
  <c r="Q235"/>
  <c r="P235"/>
  <c r="O235"/>
  <c r="AE235" s="1"/>
  <c r="AG228"/>
  <c r="AF228"/>
  <c r="R228"/>
  <c r="Q228"/>
  <c r="P228"/>
  <c r="O228"/>
  <c r="AE228" s="1"/>
  <c r="AG226"/>
  <c r="AF226"/>
  <c r="R226"/>
  <c r="Q226"/>
  <c r="P226"/>
  <c r="O226"/>
  <c r="AE226" s="1"/>
  <c r="AG220"/>
  <c r="AF220"/>
  <c r="R220"/>
  <c r="Q220"/>
  <c r="P220"/>
  <c r="O220"/>
  <c r="AE220" s="1"/>
  <c r="AG213"/>
  <c r="AF213"/>
  <c r="R213"/>
  <c r="Q213"/>
  <c r="P213"/>
  <c r="O213"/>
  <c r="AE213" s="1"/>
  <c r="AG211"/>
  <c r="AF211"/>
  <c r="R211"/>
  <c r="Q211"/>
  <c r="P211"/>
  <c r="O211"/>
  <c r="AE211" s="1"/>
  <c r="AG208"/>
  <c r="AF208"/>
  <c r="R208"/>
  <c r="Q208"/>
  <c r="P208"/>
  <c r="O208"/>
  <c r="AE208" s="1"/>
  <c r="AG206"/>
  <c r="AF206"/>
  <c r="R206"/>
  <c r="Q206"/>
  <c r="P206"/>
  <c r="O206"/>
  <c r="AE206" s="1"/>
  <c r="AG199"/>
  <c r="AF199"/>
  <c r="R199"/>
  <c r="Q199"/>
  <c r="P199"/>
  <c r="O199"/>
  <c r="AE199" s="1"/>
  <c r="AG188"/>
  <c r="AF188"/>
  <c r="R188"/>
  <c r="Q188"/>
  <c r="P188"/>
  <c r="O188"/>
  <c r="AE188" s="1"/>
  <c r="AG185"/>
  <c r="AF185"/>
  <c r="R185"/>
  <c r="Q185"/>
  <c r="P185"/>
  <c r="O185"/>
  <c r="AE185" s="1"/>
  <c r="AG183"/>
  <c r="AF183"/>
  <c r="R183"/>
  <c r="Q183"/>
  <c r="P183"/>
  <c r="O183"/>
  <c r="AE183" s="1"/>
  <c r="AG181"/>
  <c r="AF181"/>
  <c r="R181"/>
  <c r="Q181"/>
  <c r="P181"/>
  <c r="O181"/>
  <c r="AE181" s="1"/>
  <c r="AG177"/>
  <c r="AF177"/>
  <c r="R177"/>
  <c r="Q177"/>
  <c r="P177"/>
  <c r="O177"/>
  <c r="AE177" s="1"/>
  <c r="AG154"/>
  <c r="AF154"/>
  <c r="R154"/>
  <c r="Q154"/>
  <c r="P154"/>
  <c r="O154"/>
  <c r="AE154" s="1"/>
  <c r="AG145"/>
  <c r="AF145"/>
  <c r="R145"/>
  <c r="Q145"/>
  <c r="P145"/>
  <c r="O145"/>
  <c r="AE145" s="1"/>
  <c r="AG133"/>
  <c r="AF133"/>
  <c r="R133"/>
  <c r="Q133"/>
  <c r="P133"/>
  <c r="O133"/>
  <c r="AE133" s="1"/>
  <c r="AG123"/>
  <c r="AF123"/>
  <c r="R123"/>
  <c r="Q123"/>
  <c r="P123"/>
  <c r="O123"/>
  <c r="AE123" s="1"/>
  <c r="AG119"/>
  <c r="AF119"/>
  <c r="AE119"/>
  <c r="R119"/>
  <c r="Q119"/>
  <c r="P119"/>
  <c r="O119"/>
  <c r="AG117"/>
  <c r="AF117"/>
  <c r="R117"/>
  <c r="Q117"/>
  <c r="P117"/>
  <c r="O117"/>
  <c r="AE117" s="1"/>
  <c r="AG115"/>
  <c r="AF115"/>
  <c r="R115"/>
  <c r="Q115"/>
  <c r="P115"/>
  <c r="O115"/>
  <c r="AE115" s="1"/>
  <c r="AG108"/>
  <c r="AF108"/>
  <c r="R108"/>
  <c r="Q108"/>
  <c r="P108"/>
  <c r="O108"/>
  <c r="AE108" s="1"/>
  <c r="AG105"/>
  <c r="AF105"/>
  <c r="R105"/>
  <c r="Q105"/>
  <c r="P105"/>
  <c r="O105"/>
  <c r="AE105" s="1"/>
  <c r="AG96"/>
  <c r="AF96"/>
  <c r="R96"/>
  <c r="Q96"/>
  <c r="P96"/>
  <c r="O96"/>
  <c r="AE96" s="1"/>
  <c r="AG92"/>
  <c r="AF92"/>
  <c r="AF90" s="1"/>
  <c r="R92"/>
  <c r="R90" s="1"/>
  <c r="Q92"/>
  <c r="P92"/>
  <c r="P90" s="1"/>
  <c r="O92"/>
  <c r="AE92" s="1"/>
  <c r="AE90" s="1"/>
  <c r="AG90"/>
  <c r="AD90"/>
  <c r="AC90"/>
  <c r="AB90"/>
  <c r="AA90"/>
  <c r="Z90"/>
  <c r="Y90"/>
  <c r="X90"/>
  <c r="W90"/>
  <c r="V90"/>
  <c r="U90"/>
  <c r="T90"/>
  <c r="S90"/>
  <c r="Q90"/>
  <c r="O90"/>
  <c r="AG75"/>
  <c r="AF75"/>
  <c r="AE75"/>
  <c r="R75"/>
  <c r="Q75"/>
  <c r="P75"/>
  <c r="O75"/>
  <c r="AF73"/>
  <c r="AE73"/>
  <c r="AD73"/>
  <c r="AC73"/>
  <c r="AB73"/>
  <c r="AA73"/>
  <c r="Z73"/>
  <c r="Y73"/>
  <c r="X73"/>
  <c r="W73"/>
  <c r="V73"/>
  <c r="U73"/>
  <c r="T73"/>
  <c r="S73"/>
  <c r="R73"/>
  <c r="Q73"/>
  <c r="P73"/>
  <c r="O73"/>
  <c r="AG44"/>
  <c r="AF44"/>
  <c r="AE44"/>
  <c r="R44"/>
  <c r="Q44"/>
  <c r="P44"/>
  <c r="O44"/>
  <c r="AG41"/>
  <c r="AF41"/>
  <c r="R41"/>
  <c r="R39" s="1"/>
  <c r="Q41"/>
  <c r="P41"/>
  <c r="P39" s="1"/>
  <c r="O41"/>
  <c r="AE41" s="1"/>
  <c r="AE39" s="1"/>
  <c r="AG39"/>
  <c r="AD39"/>
  <c r="AC39"/>
  <c r="AB39"/>
  <c r="AA39"/>
  <c r="Z39"/>
  <c r="Y39"/>
  <c r="X39"/>
  <c r="W39"/>
  <c r="V39"/>
  <c r="U39"/>
  <c r="T39"/>
  <c r="S39"/>
  <c r="Q39"/>
  <c r="O39"/>
  <c r="AG32"/>
  <c r="AF32"/>
  <c r="AE32"/>
  <c r="R32"/>
  <c r="Q32"/>
  <c r="P32"/>
  <c r="O32"/>
  <c r="AG29"/>
  <c r="AF29"/>
  <c r="AE29"/>
  <c r="R29"/>
  <c r="Q29"/>
  <c r="P29"/>
  <c r="O29"/>
  <c r="AG26"/>
  <c r="AF26"/>
  <c r="AF24" s="1"/>
  <c r="R26"/>
  <c r="R24" s="1"/>
  <c r="Q26"/>
  <c r="P26"/>
  <c r="P24" s="1"/>
  <c r="O26"/>
  <c r="AE26" s="1"/>
  <c r="AE24" s="1"/>
  <c r="AG24"/>
  <c r="AD24"/>
  <c r="AC24"/>
  <c r="AB24"/>
  <c r="AA24"/>
  <c r="Z24"/>
  <c r="Y24"/>
  <c r="X24"/>
  <c r="W24"/>
  <c r="V24"/>
  <c r="U24"/>
  <c r="T24"/>
  <c r="S24"/>
  <c r="Q24"/>
  <c r="O24"/>
  <c r="AG17"/>
  <c r="AF17"/>
  <c r="AE17"/>
  <c r="R17"/>
  <c r="Q17"/>
  <c r="P17"/>
  <c r="O17"/>
  <c r="AG14"/>
  <c r="AF14"/>
  <c r="AE14"/>
  <c r="R14"/>
  <c r="Q14"/>
  <c r="Q8" s="1"/>
  <c r="P14"/>
  <c r="O14"/>
  <c r="O8" s="1"/>
  <c r="AG10"/>
  <c r="AF10"/>
  <c r="R10"/>
  <c r="Q10"/>
  <c r="P10"/>
  <c r="O10"/>
  <c r="AE10" s="1"/>
  <c r="AE8" s="1"/>
  <c r="AF8"/>
  <c r="AD8"/>
  <c r="AC8"/>
  <c r="AB8"/>
  <c r="AA8"/>
  <c r="Z8"/>
  <c r="Y8"/>
  <c r="X8"/>
  <c r="W8"/>
  <c r="V8"/>
  <c r="U8"/>
  <c r="T8"/>
  <c r="S8"/>
  <c r="R8"/>
  <c r="P8"/>
  <c r="AF39" l="1"/>
  <c r="N8" i="21"/>
  <c r="M8"/>
  <c r="AG142" l="1"/>
  <c r="AF142"/>
  <c r="AE142"/>
  <c r="R142"/>
  <c r="Q142"/>
  <c r="P142"/>
  <c r="O142"/>
  <c r="AG136"/>
  <c r="AF136"/>
  <c r="R136"/>
  <c r="Q136"/>
  <c r="P136"/>
  <c r="O136"/>
  <c r="AG131"/>
  <c r="AF131"/>
  <c r="AE131"/>
  <c r="R131"/>
  <c r="Q131"/>
  <c r="P131"/>
  <c r="O131"/>
  <c r="AG114"/>
  <c r="AF114"/>
  <c r="AE114"/>
  <c r="R114"/>
  <c r="Q114"/>
  <c r="P114"/>
  <c r="O114"/>
  <c r="AG97"/>
  <c r="AF97"/>
  <c r="AE97"/>
  <c r="R97"/>
  <c r="Q97"/>
  <c r="P97"/>
  <c r="O97"/>
  <c r="AG84"/>
  <c r="AF84"/>
  <c r="AE84"/>
  <c r="R84"/>
  <c r="Q84"/>
  <c r="P84"/>
  <c r="O84"/>
  <c r="AG72"/>
  <c r="AF72"/>
  <c r="R72"/>
  <c r="Q72"/>
  <c r="P72"/>
  <c r="O72"/>
  <c r="AG67"/>
  <c r="AF67"/>
  <c r="AE67"/>
  <c r="R67"/>
  <c r="Q67"/>
  <c r="P67"/>
  <c r="O67"/>
  <c r="AG55"/>
  <c r="AF55"/>
  <c r="R55"/>
  <c r="Q55"/>
  <c r="P55"/>
  <c r="O55"/>
  <c r="AE55" l="1"/>
  <c r="AE72"/>
  <c r="AE136"/>
  <c r="AG190"/>
  <c r="AF190"/>
  <c r="AE190"/>
  <c r="R190"/>
  <c r="Q190"/>
  <c r="P190"/>
  <c r="O190"/>
  <c r="AG186"/>
  <c r="AF186"/>
  <c r="AE186"/>
  <c r="R186"/>
  <c r="Q186"/>
  <c r="P186"/>
  <c r="O186"/>
  <c r="AG180"/>
  <c r="AF180"/>
  <c r="AE180"/>
  <c r="R180"/>
  <c r="Q180"/>
  <c r="P180"/>
  <c r="O180"/>
  <c r="AG174"/>
  <c r="AF174"/>
  <c r="R174"/>
  <c r="Q174"/>
  <c r="P174"/>
  <c r="O174"/>
  <c r="AE174" s="1"/>
  <c r="AG170" l="1"/>
  <c r="AF170"/>
  <c r="AE170"/>
  <c r="R170"/>
  <c r="Q170"/>
  <c r="P170"/>
  <c r="O170"/>
  <c r="AG158"/>
  <c r="AF158"/>
  <c r="R158"/>
  <c r="Q158"/>
  <c r="P158"/>
  <c r="O158"/>
  <c r="AD156"/>
  <c r="AC156"/>
  <c r="AB156"/>
  <c r="AA156"/>
  <c r="Z156"/>
  <c r="Y156"/>
  <c r="X156"/>
  <c r="W156"/>
  <c r="V156"/>
  <c r="U156"/>
  <c r="T156"/>
  <c r="S156"/>
  <c r="AG50"/>
  <c r="AF50"/>
  <c r="AE50"/>
  <c r="R50"/>
  <c r="Q50"/>
  <c r="P50"/>
  <c r="O50"/>
  <c r="AG44"/>
  <c r="AF44"/>
  <c r="AE44"/>
  <c r="R44"/>
  <c r="Q44"/>
  <c r="P44"/>
  <c r="O44"/>
  <c r="AG38"/>
  <c r="AF38"/>
  <c r="R38"/>
  <c r="Q38"/>
  <c r="P38"/>
  <c r="O38"/>
  <c r="AD36"/>
  <c r="AC36"/>
  <c r="AB36"/>
  <c r="AA36"/>
  <c r="Z36"/>
  <c r="Y36"/>
  <c r="X36"/>
  <c r="W36"/>
  <c r="V36"/>
  <c r="U36"/>
  <c r="T36"/>
  <c r="S36"/>
  <c r="P36" l="1"/>
  <c r="O156"/>
  <c r="AF156"/>
  <c r="Q156"/>
  <c r="R36"/>
  <c r="P156"/>
  <c r="AG156"/>
  <c r="Q36"/>
  <c r="AF36"/>
  <c r="O36"/>
  <c r="AG36"/>
  <c r="R156"/>
  <c r="AE158"/>
  <c r="AE156" s="1"/>
  <c r="AE38"/>
  <c r="AE36" s="1"/>
  <c r="AG22" l="1"/>
  <c r="AF22"/>
  <c r="AE22"/>
  <c r="R22"/>
  <c r="Q22"/>
  <c r="P22"/>
  <c r="O22"/>
  <c r="AG16"/>
  <c r="AF16"/>
  <c r="AE16"/>
  <c r="R16"/>
  <c r="Q16"/>
  <c r="P16"/>
  <c r="O16"/>
  <c r="AG10"/>
  <c r="AF10"/>
  <c r="R10"/>
  <c r="Q10"/>
  <c r="P10"/>
  <c r="O10"/>
  <c r="AD8"/>
  <c r="AC8"/>
  <c r="AB8"/>
  <c r="AA8"/>
  <c r="Z8"/>
  <c r="Y8"/>
  <c r="X8"/>
  <c r="W8"/>
  <c r="V8"/>
  <c r="U8"/>
  <c r="T8"/>
  <c r="S8"/>
  <c r="P8" l="1"/>
  <c r="AG8"/>
  <c r="Q8"/>
  <c r="O8"/>
  <c r="AE10"/>
  <c r="AE8" s="1"/>
  <c r="AF8"/>
  <c r="R8"/>
</calcChain>
</file>

<file path=xl/comments1.xml><?xml version="1.0" encoding="utf-8"?>
<comments xmlns="http://schemas.openxmlformats.org/spreadsheetml/2006/main">
  <authors>
    <author>dcherrera</author>
    <author>Diana</author>
    <author>TR.SOCIAL</author>
    <author>Invitado</author>
    <author>Ana Consuelo Cortes</author>
    <author>equipo</author>
    <author>SALUD PÚBLICA</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22" authorId="0">
      <text>
        <r>
          <rPr>
            <b/>
            <sz val="8"/>
            <color indexed="81"/>
            <rFont val="Tahoma"/>
            <family val="2"/>
          </rPr>
          <t xml:space="preserve">JEFE DE LA ENTIDAD </t>
        </r>
      </text>
    </comment>
    <comment ref="AG2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2" authorId="1">
      <text>
        <r>
          <rPr>
            <b/>
            <sz val="9"/>
            <color indexed="81"/>
            <rFont val="Tahoma"/>
            <family val="2"/>
          </rPr>
          <t>MEDIO DE EVIDENCIA. INFORME, RESGISTRO FOTOGRAFICO, PLANILLA, ETC</t>
        </r>
      </text>
    </comment>
    <comment ref="B37" authorId="0">
      <text>
        <r>
          <rPr>
            <b/>
            <sz val="8"/>
            <color indexed="81"/>
            <rFont val="Tahoma"/>
            <family val="2"/>
          </rPr>
          <t xml:space="preserve">JEFE DE LA ENTIDAD </t>
        </r>
      </text>
    </comment>
    <comment ref="AG3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7" authorId="1">
      <text>
        <r>
          <rPr>
            <b/>
            <sz val="9"/>
            <color indexed="81"/>
            <rFont val="Tahoma"/>
            <family val="2"/>
          </rPr>
          <t>MEDIO DE EVIDENCIA. INFORME, RESGISTRO FOTOGRAFICO, PLANILLA, ETC</t>
        </r>
      </text>
    </comment>
    <comment ref="B71" authorId="0">
      <text>
        <r>
          <rPr>
            <b/>
            <sz val="8"/>
            <color indexed="81"/>
            <rFont val="Tahoma"/>
            <family val="2"/>
          </rPr>
          <t xml:space="preserve">JEFE DE LA ENTIDAD </t>
        </r>
      </text>
    </comment>
    <comment ref="AG7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71" authorId="1">
      <text>
        <r>
          <rPr>
            <b/>
            <sz val="9"/>
            <color indexed="81"/>
            <rFont val="Tahoma"/>
            <family val="2"/>
          </rPr>
          <t>MEDIO DE EVIDENCIA. INFORME, RESGISTRO FOTOGRAFICO, PLANILLA, ETC</t>
        </r>
      </text>
    </comment>
    <comment ref="B88" authorId="0">
      <text>
        <r>
          <rPr>
            <b/>
            <sz val="8"/>
            <color indexed="81"/>
            <rFont val="Tahoma"/>
            <family val="2"/>
          </rPr>
          <t xml:space="preserve">JEFE DE LA ENTIDAD </t>
        </r>
      </text>
    </comment>
    <comment ref="AG8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88" authorId="1">
      <text>
        <r>
          <rPr>
            <b/>
            <sz val="9"/>
            <color indexed="81"/>
            <rFont val="Tahoma"/>
            <family val="2"/>
          </rPr>
          <t>MEDIO DE EVIDENCIA. INFORME, RESGISTRO FOTOGRAFICO, PLANILLA, ETC</t>
        </r>
      </text>
    </comment>
    <comment ref="B101" authorId="0">
      <text>
        <r>
          <rPr>
            <b/>
            <sz val="8"/>
            <color indexed="81"/>
            <rFont val="Tahoma"/>
            <family val="2"/>
          </rPr>
          <t xml:space="preserve">JEFE DE LA ENTIDAD </t>
        </r>
      </text>
    </comment>
    <comment ref="AG10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01" authorId="1">
      <text>
        <r>
          <rPr>
            <b/>
            <sz val="9"/>
            <color indexed="81"/>
            <rFont val="Tahoma"/>
            <family val="2"/>
          </rPr>
          <t>MEDIO DE EVIDENCIA. INFORME, RESGISTRO FOTOGRAFICO, PLANILLA, ETC</t>
        </r>
      </text>
    </comment>
    <comment ref="H114" authorId="2">
      <text>
        <r>
          <rPr>
            <b/>
            <sz val="9"/>
            <color indexed="81"/>
            <rFont val="Tahoma"/>
            <charset val="1"/>
          </rPr>
          <t>TR.SOCIAL:</t>
        </r>
        <r>
          <rPr>
            <sz val="9"/>
            <color indexed="81"/>
            <rFont val="Tahoma"/>
            <charset val="1"/>
          </rPr>
          <t xml:space="preserve">
SALARIO 
 CONTRATISTAS DE LA COMISARÍA DE FAMILIA, PSICOLOGA, APOYO JURIDO Y TRABAJO SOCIAL
</t>
        </r>
      </text>
    </comment>
    <comment ref="J114" authorId="2">
      <text>
        <r>
          <rPr>
            <b/>
            <sz val="9"/>
            <color indexed="81"/>
            <rFont val="Tahoma"/>
            <charset val="1"/>
          </rPr>
          <t>TR.SOCIAL:</t>
        </r>
        <r>
          <rPr>
            <sz val="9"/>
            <color indexed="81"/>
            <rFont val="Tahoma"/>
            <charset val="1"/>
          </rPr>
          <t xml:space="preserve">
Numero de Medias de Protección, Apoyos de familia, regulacion de custodia que se recibiero</t>
        </r>
      </text>
    </comment>
    <comment ref="G122" authorId="2">
      <text>
        <r>
          <rPr>
            <b/>
            <sz val="9"/>
            <color indexed="81"/>
            <rFont val="Tahoma"/>
            <charset val="1"/>
          </rPr>
          <t>TR.SOCIAL:</t>
        </r>
        <r>
          <rPr>
            <sz val="9"/>
            <color indexed="81"/>
            <rFont val="Tahoma"/>
            <charset val="1"/>
          </rPr>
          <t xml:space="preserve">
No  restablecimientos de derechos y aperturas de historia  que se recibieron y se les hizo seguimiento</t>
        </r>
      </text>
    </comment>
    <comment ref="B130" authorId="3">
      <text>
        <r>
          <rPr>
            <b/>
            <sz val="9"/>
            <color indexed="81"/>
            <rFont val="Tahoma"/>
            <family val="2"/>
          </rPr>
          <t>Invitado:</t>
        </r>
        <r>
          <rPr>
            <sz val="9"/>
            <color indexed="81"/>
            <rFont val="Tahoma"/>
            <family val="2"/>
          </rPr>
          <t xml:space="preserve">
</t>
        </r>
      </text>
    </comment>
    <comment ref="B142" authorId="0">
      <text>
        <r>
          <rPr>
            <b/>
            <sz val="8"/>
            <color indexed="81"/>
            <rFont val="Tahoma"/>
            <family val="2"/>
          </rPr>
          <t xml:space="preserve">JEFE DE LA ENTIDAD </t>
        </r>
      </text>
    </comment>
    <comment ref="AG14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42" authorId="1">
      <text>
        <r>
          <rPr>
            <b/>
            <sz val="9"/>
            <color indexed="81"/>
            <rFont val="Tahoma"/>
            <family val="2"/>
          </rPr>
          <t>MEDIO DE EVIDENCIA. INFORME, RESGISTRO FOTOGRAFICO, PLANILLA, ETC</t>
        </r>
      </text>
    </comment>
    <comment ref="B150" authorId="3">
      <text>
        <r>
          <rPr>
            <b/>
            <sz val="9"/>
            <color indexed="81"/>
            <rFont val="Tahoma"/>
            <family val="2"/>
          </rPr>
          <t>Invitado:</t>
        </r>
        <r>
          <rPr>
            <sz val="9"/>
            <color indexed="81"/>
            <rFont val="Tahoma"/>
            <family val="2"/>
          </rPr>
          <t xml:space="preserve">
</t>
        </r>
      </text>
    </comment>
    <comment ref="B174" authorId="0">
      <text>
        <r>
          <rPr>
            <b/>
            <sz val="8"/>
            <color indexed="81"/>
            <rFont val="Tahoma"/>
            <family val="2"/>
          </rPr>
          <t xml:space="preserve">JEFE DE LA ENTIDAD </t>
        </r>
      </text>
    </comment>
    <comment ref="AG17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74" authorId="1">
      <text>
        <r>
          <rPr>
            <b/>
            <sz val="9"/>
            <color indexed="81"/>
            <rFont val="Tahoma"/>
            <family val="2"/>
          </rPr>
          <t>MEDIO DE EVIDENCIA. INFORME, RESGISTRO FOTOGRAFICO, PLANILLA, ETC</t>
        </r>
      </text>
    </comment>
    <comment ref="B196" authorId="0">
      <text>
        <r>
          <rPr>
            <b/>
            <sz val="8"/>
            <color indexed="81"/>
            <rFont val="Tahoma"/>
            <family val="2"/>
          </rPr>
          <t xml:space="preserve">JEFE DE LA ENTIDAD </t>
        </r>
      </text>
    </comment>
    <comment ref="AG19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96" authorId="1">
      <text>
        <r>
          <rPr>
            <b/>
            <sz val="9"/>
            <color indexed="81"/>
            <rFont val="Tahoma"/>
            <family val="2"/>
          </rPr>
          <t>MEDIO DE EVIDENCIA. INFORME, RESGISTRO FOTOGRAFICO, PLANILLA, ETC</t>
        </r>
      </text>
    </comment>
    <comment ref="B217" authorId="0">
      <text>
        <r>
          <rPr>
            <b/>
            <sz val="8"/>
            <color indexed="81"/>
            <rFont val="Tahoma"/>
            <family val="2"/>
          </rPr>
          <t xml:space="preserve">JEFE DE LA ENTIDAD </t>
        </r>
      </text>
    </comment>
    <comment ref="AG21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17" authorId="1">
      <text>
        <r>
          <rPr>
            <b/>
            <sz val="9"/>
            <color indexed="81"/>
            <rFont val="Tahoma"/>
            <family val="2"/>
          </rPr>
          <t>MEDIO DE EVIDENCIA. INFORME, RESGISTRO FOTOGRAFICO, PLANILLA, ETC</t>
        </r>
      </text>
    </comment>
    <comment ref="B232" authorId="0">
      <text>
        <r>
          <rPr>
            <b/>
            <sz val="8"/>
            <color indexed="81"/>
            <rFont val="Tahoma"/>
            <family val="2"/>
          </rPr>
          <t xml:space="preserve">JEFE DE LA ENTIDAD </t>
        </r>
      </text>
    </comment>
    <comment ref="AG23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32" authorId="1">
      <text>
        <r>
          <rPr>
            <b/>
            <sz val="9"/>
            <color indexed="81"/>
            <rFont val="Tahoma"/>
            <family val="2"/>
          </rPr>
          <t>MEDIO DE EVIDENCIA. INFORME, RESGISTRO FOTOGRAFICO, PLANILLA, ETC</t>
        </r>
      </text>
    </comment>
    <comment ref="P262" authorId="4">
      <text>
        <r>
          <rPr>
            <b/>
            <sz val="9"/>
            <color indexed="81"/>
            <rFont val="Tahoma"/>
            <family val="2"/>
          </rPr>
          <t>Ana Consuelo Cortes:HACE REFERENCIA AL PAGO DE11 MESES DE UN INTRUCTOR</t>
        </r>
        <r>
          <rPr>
            <sz val="9"/>
            <color indexed="81"/>
            <rFont val="Tahoma"/>
            <family val="2"/>
          </rPr>
          <t xml:space="preserve">
</t>
        </r>
      </text>
    </comment>
    <comment ref="B279" authorId="0">
      <text>
        <r>
          <rPr>
            <b/>
            <sz val="8"/>
            <color indexed="81"/>
            <rFont val="Tahoma"/>
            <family val="2"/>
          </rPr>
          <t xml:space="preserve">JEFE DE LA ENTIDAD </t>
        </r>
      </text>
    </comment>
    <comment ref="AG27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79" authorId="1">
      <text>
        <r>
          <rPr>
            <b/>
            <sz val="9"/>
            <color indexed="81"/>
            <rFont val="Tahoma"/>
            <family val="2"/>
          </rPr>
          <t>MEDIO DE EVIDENCIA. INFORME, RESGISTRO FOTOGRAFICO, PLANILLA, ETC</t>
        </r>
      </text>
    </comment>
    <comment ref="B298" authorId="0">
      <text>
        <r>
          <rPr>
            <b/>
            <sz val="8"/>
            <color indexed="81"/>
            <rFont val="Tahoma"/>
            <family val="2"/>
          </rPr>
          <t xml:space="preserve">JEFE DE LA ENTIDAD </t>
        </r>
      </text>
    </comment>
    <comment ref="AG29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98" authorId="1">
      <text>
        <r>
          <rPr>
            <b/>
            <sz val="9"/>
            <color indexed="81"/>
            <rFont val="Tahoma"/>
            <family val="2"/>
          </rPr>
          <t>MEDIO DE EVIDENCIA. INFORME, RESGISTRO FOTOGRAFICO, PLANILLA, ETC</t>
        </r>
      </text>
    </comment>
    <comment ref="B306" authorId="0">
      <text>
        <r>
          <rPr>
            <b/>
            <sz val="8"/>
            <color indexed="81"/>
            <rFont val="Tahoma"/>
            <family val="2"/>
          </rPr>
          <t xml:space="preserve">JEFE DE LA ENTIDAD </t>
        </r>
      </text>
    </comment>
    <comment ref="AG30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06" authorId="1">
      <text>
        <r>
          <rPr>
            <b/>
            <sz val="9"/>
            <color indexed="81"/>
            <rFont val="Tahoma"/>
            <family val="2"/>
          </rPr>
          <t>MEDIO DE EVIDENCIA. INFORME, RESGISTRO FOTOGRAFICO, PLANILLA, ETC</t>
        </r>
      </text>
    </comment>
    <comment ref="B325" authorId="0">
      <text>
        <r>
          <rPr>
            <b/>
            <sz val="8"/>
            <color indexed="81"/>
            <rFont val="Tahoma"/>
            <family val="2"/>
          </rPr>
          <t xml:space="preserve">JEFE DE LA ENTIDAD </t>
        </r>
      </text>
    </comment>
    <comment ref="AG32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25" authorId="1">
      <text>
        <r>
          <rPr>
            <b/>
            <sz val="9"/>
            <color indexed="81"/>
            <rFont val="Tahoma"/>
            <family val="2"/>
          </rPr>
          <t>MEDIO DE EVIDENCIA. INFORME, RESGISTRO FOTOGRAFICO, PLANILLA, ETC</t>
        </r>
      </text>
    </comment>
    <comment ref="B340" authorId="0">
      <text>
        <r>
          <rPr>
            <b/>
            <sz val="8"/>
            <color indexed="81"/>
            <rFont val="Tahoma"/>
            <family val="2"/>
          </rPr>
          <t xml:space="preserve">JEFE DE LA ENTIDAD </t>
        </r>
      </text>
    </comment>
    <comment ref="AG34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0" authorId="1">
      <text>
        <r>
          <rPr>
            <b/>
            <sz val="9"/>
            <color indexed="81"/>
            <rFont val="Tahoma"/>
            <family val="2"/>
          </rPr>
          <t>MEDIO DE EVIDENCIA. INFORME, RESGISTRO FOTOGRAFICO, PLANILLA, ETC</t>
        </r>
      </text>
    </comment>
    <comment ref="B347" authorId="0">
      <text>
        <r>
          <rPr>
            <b/>
            <sz val="8"/>
            <color indexed="81"/>
            <rFont val="Tahoma"/>
            <family val="2"/>
          </rPr>
          <t xml:space="preserve">JEFE DE LA ENTIDAD </t>
        </r>
      </text>
    </comment>
    <comment ref="AG34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7" authorId="1">
      <text>
        <r>
          <rPr>
            <b/>
            <sz val="9"/>
            <color indexed="81"/>
            <rFont val="Tahoma"/>
            <family val="2"/>
          </rPr>
          <t>MEDIO DE EVIDENCIA. INFORME, RESGISTRO FOTOGRAFICO, PLANILLA, ETC</t>
        </r>
      </text>
    </comment>
    <comment ref="B358" authorId="0">
      <text>
        <r>
          <rPr>
            <b/>
            <sz val="8"/>
            <color indexed="81"/>
            <rFont val="Tahoma"/>
            <family val="2"/>
          </rPr>
          <t xml:space="preserve">JEFE DE LA ENTIDAD </t>
        </r>
      </text>
    </comment>
    <comment ref="AG35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58" authorId="1">
      <text>
        <r>
          <rPr>
            <b/>
            <sz val="9"/>
            <color indexed="81"/>
            <rFont val="Tahoma"/>
            <family val="2"/>
          </rPr>
          <t>MEDIO DE EVIDENCIA. INFORME, RESGISTRO FOTOGRAFICO, PLANILLA, ETC</t>
        </r>
      </text>
    </comment>
    <comment ref="P366" authorId="5">
      <text>
        <r>
          <rPr>
            <b/>
            <sz val="14"/>
            <color indexed="81"/>
            <rFont val="Tahoma"/>
            <family val="2"/>
          </rPr>
          <t>FABERMAS:</t>
        </r>
        <r>
          <rPr>
            <sz val="8"/>
            <color indexed="81"/>
            <rFont val="Tahoma"/>
            <family val="2"/>
          </rPr>
          <t xml:space="preserve">
</t>
        </r>
        <r>
          <rPr>
            <sz val="20"/>
            <color indexed="81"/>
            <rFont val="Tahoma"/>
            <family val="2"/>
          </rPr>
          <t>Este dinero se debe a la celebracion de un contrato de uniformes de los estudiantes campeones de los Juegso intercolegiados.</t>
        </r>
      </text>
    </comment>
    <comment ref="R366" authorId="5">
      <text>
        <r>
          <rPr>
            <b/>
            <sz val="22"/>
            <color indexed="81"/>
            <rFont val="Tahoma"/>
            <family val="2"/>
          </rPr>
          <t xml:space="preserve">equipo: </t>
        </r>
        <r>
          <rPr>
            <sz val="22"/>
            <color indexed="81"/>
            <rFont val="Tahoma"/>
            <family val="2"/>
          </rPr>
          <t xml:space="preserve">Contrato de Transporte para el desplazamiento de los diferentes deportistas de las veredas al casco urbano. 7,000,000
Poliza para deportistas por un valor de 1,079,500 ---- 4,300,000
</t>
        </r>
        <r>
          <rPr>
            <sz val="8"/>
            <color indexed="81"/>
            <rFont val="Tahoma"/>
            <family val="2"/>
          </rPr>
          <t xml:space="preserve">
</t>
        </r>
      </text>
    </comment>
    <comment ref="J368" authorId="5">
      <text>
        <r>
          <rPr>
            <sz val="8"/>
            <color indexed="81"/>
            <rFont val="Tahoma"/>
            <family val="2"/>
          </rPr>
          <t>F</t>
        </r>
        <r>
          <rPr>
            <sz val="22"/>
            <color indexed="81"/>
            <rFont val="Tahoma"/>
            <family val="2"/>
          </rPr>
          <t>FABERMAS: ESTADISTICA DEL AÑO 2011 JUEGOS COMUNALES</t>
        </r>
      </text>
    </comment>
    <comment ref="P368" authorId="5">
      <text>
        <r>
          <rPr>
            <b/>
            <sz val="20"/>
            <color indexed="81"/>
            <rFont val="Tahoma"/>
            <family val="2"/>
          </rPr>
          <t xml:space="preserve">Contrato de dos meses del Coordinador de Eventos - Valor mes 1,650,000 </t>
        </r>
      </text>
    </comment>
    <comment ref="R368" authorId="5">
      <text>
        <r>
          <rPr>
            <b/>
            <sz val="22"/>
            <color indexed="81"/>
            <rFont val="Tahoma"/>
            <family val="2"/>
          </rPr>
          <t>Valor de una parte del Contrato Insrtructor Tenis de Mesa</t>
        </r>
        <r>
          <rPr>
            <sz val="8"/>
            <color indexed="81"/>
            <rFont val="Tahoma"/>
            <family val="2"/>
          </rPr>
          <t xml:space="preserve">
</t>
        </r>
      </text>
    </comment>
    <comment ref="AB368" authorId="5">
      <text>
        <r>
          <rPr>
            <b/>
            <sz val="20"/>
            <color indexed="81"/>
            <rFont val="Tahoma"/>
            <family val="2"/>
          </rPr>
          <t>equipo:</t>
        </r>
        <r>
          <rPr>
            <sz val="20"/>
            <color indexed="81"/>
            <rFont val="Tahoma"/>
            <family val="2"/>
          </rPr>
          <t xml:space="preserve">
convenio interadministrativo Nº 380 INDEPORTES</t>
        </r>
      </text>
    </comment>
    <comment ref="B371" authorId="0">
      <text>
        <r>
          <rPr>
            <b/>
            <sz val="8"/>
            <color indexed="81"/>
            <rFont val="Tahoma"/>
            <family val="2"/>
          </rPr>
          <t xml:space="preserve">JEFE DE LA ENTIDAD </t>
        </r>
      </text>
    </comment>
    <comment ref="AG37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71" authorId="1">
      <text>
        <r>
          <rPr>
            <b/>
            <sz val="9"/>
            <color indexed="81"/>
            <rFont val="Tahoma"/>
            <family val="2"/>
          </rPr>
          <t>MEDIO DE EVIDENCIA. INFORME, RESGISTRO FOTOGRAFICO, PLANILLA, ETC</t>
        </r>
      </text>
    </comment>
    <comment ref="P375" authorId="5">
      <text>
        <r>
          <rPr>
            <b/>
            <sz val="22"/>
            <color indexed="81"/>
            <rFont val="Tahoma"/>
            <family val="2"/>
          </rPr>
          <t>700,000 valor de una parte del contrato del instructor de Downhill.</t>
        </r>
        <r>
          <rPr>
            <sz val="22"/>
            <color indexed="81"/>
            <rFont val="Tahoma"/>
            <family val="2"/>
          </rPr>
          <t xml:space="preserve">
</t>
        </r>
      </text>
    </comment>
    <comment ref="R375" authorId="5">
      <text>
        <r>
          <rPr>
            <b/>
            <sz val="20"/>
            <color indexed="81"/>
            <rFont val="Tahoma"/>
            <family val="2"/>
          </rPr>
          <t>equipo: 8,100,000 valor de una parte del contrato del instructor de Downhill.</t>
        </r>
        <r>
          <rPr>
            <sz val="8"/>
            <color indexed="81"/>
            <rFont val="Tahoma"/>
            <family val="2"/>
          </rPr>
          <t xml:space="preserve">
</t>
        </r>
      </text>
    </comment>
    <comment ref="B380" authorId="0">
      <text>
        <r>
          <rPr>
            <b/>
            <sz val="8"/>
            <color indexed="81"/>
            <rFont val="Tahoma"/>
            <family val="2"/>
          </rPr>
          <t xml:space="preserve">JEFE DE LA ENTIDAD </t>
        </r>
      </text>
    </comment>
    <comment ref="AG38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80" authorId="1">
      <text>
        <r>
          <rPr>
            <b/>
            <sz val="9"/>
            <color indexed="81"/>
            <rFont val="Tahoma"/>
            <family val="2"/>
          </rPr>
          <t>MEDIO DE EVIDENCIA. INFORME, RESGISTRO FOTOGRAFICO, PLANILLA, ETC</t>
        </r>
      </text>
    </comment>
    <comment ref="B390" authorId="0">
      <text>
        <r>
          <rPr>
            <b/>
            <sz val="8"/>
            <color indexed="81"/>
            <rFont val="Tahoma"/>
            <family val="2"/>
          </rPr>
          <t xml:space="preserve">JEFE DE LA ENTIDAD </t>
        </r>
      </text>
    </comment>
    <comment ref="AG39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90" authorId="1">
      <text>
        <r>
          <rPr>
            <b/>
            <sz val="9"/>
            <color indexed="81"/>
            <rFont val="Tahoma"/>
            <family val="2"/>
          </rPr>
          <t>MEDIO DE EVIDENCIA. INFORME, RESGISTRO FOTOGRAFICO, PLANILLA, ETC</t>
        </r>
      </text>
    </comment>
    <comment ref="B405" authorId="0">
      <text>
        <r>
          <rPr>
            <b/>
            <sz val="8"/>
            <color indexed="81"/>
            <rFont val="Tahoma"/>
            <family val="2"/>
          </rPr>
          <t xml:space="preserve">JEFE DE LA ENTIDAD </t>
        </r>
      </text>
    </comment>
    <comment ref="AG40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05" authorId="1">
      <text>
        <r>
          <rPr>
            <b/>
            <sz val="9"/>
            <color indexed="81"/>
            <rFont val="Tahoma"/>
            <family val="2"/>
          </rPr>
          <t>MEDIO DE EVIDENCIA. INFORME, RESGISTRO FOTOGRAFICO, PLANILLA, ETC</t>
        </r>
      </text>
    </comment>
    <comment ref="B410" authorId="0">
      <text>
        <r>
          <rPr>
            <b/>
            <sz val="8"/>
            <color indexed="81"/>
            <rFont val="Tahoma"/>
            <family val="2"/>
          </rPr>
          <t xml:space="preserve">JEFE DE LA ENTIDAD </t>
        </r>
      </text>
    </comment>
    <comment ref="AG41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10" authorId="1">
      <text>
        <r>
          <rPr>
            <b/>
            <sz val="9"/>
            <color indexed="81"/>
            <rFont val="Tahoma"/>
            <family val="2"/>
          </rPr>
          <t>MEDIO DE EVIDENCIA. INFORME, RESGISTRO FOTOGRAFICO, PLANILLA, ETC</t>
        </r>
      </text>
    </comment>
    <comment ref="B418" authorId="0">
      <text>
        <r>
          <rPr>
            <b/>
            <sz val="8"/>
            <color indexed="81"/>
            <rFont val="Tahoma"/>
            <family val="2"/>
          </rPr>
          <t xml:space="preserve">JEFE DE LA ENTIDAD </t>
        </r>
      </text>
    </comment>
    <comment ref="AG41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18" authorId="1">
      <text>
        <r>
          <rPr>
            <b/>
            <sz val="9"/>
            <color indexed="81"/>
            <rFont val="Tahoma"/>
            <family val="2"/>
          </rPr>
          <t>MEDIO DE EVIDENCIA. INFORME, RESGISTRO FOTOGRAFICO, PLANILLA, ETC</t>
        </r>
      </text>
    </comment>
    <comment ref="B425" authorId="0">
      <text>
        <r>
          <rPr>
            <b/>
            <sz val="8"/>
            <color indexed="81"/>
            <rFont val="Tahoma"/>
            <family val="2"/>
          </rPr>
          <t xml:space="preserve">JEFE DE LA ENTIDAD </t>
        </r>
      </text>
    </comment>
    <comment ref="AG42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25" authorId="1">
      <text>
        <r>
          <rPr>
            <b/>
            <sz val="9"/>
            <color indexed="81"/>
            <rFont val="Tahoma"/>
            <family val="2"/>
          </rPr>
          <t>MEDIO DE EVIDENCIA. INFORME, RESGISTRO FOTOGRAFICO, PLANILLA, ETC</t>
        </r>
      </text>
    </comment>
    <comment ref="B438" authorId="0">
      <text>
        <r>
          <rPr>
            <b/>
            <sz val="8"/>
            <color indexed="81"/>
            <rFont val="Tahoma"/>
            <family val="2"/>
          </rPr>
          <t xml:space="preserve">JEFE DE LA ENTIDAD </t>
        </r>
      </text>
    </comment>
    <comment ref="AG43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38" authorId="1">
      <text>
        <r>
          <rPr>
            <b/>
            <sz val="9"/>
            <color indexed="81"/>
            <rFont val="Tahoma"/>
            <family val="2"/>
          </rPr>
          <t>MEDIO DE EVIDENCIA. INFORME, RESGISTRO FOTOGRAFICO, PLANILLA, ETC</t>
        </r>
      </text>
    </comment>
    <comment ref="B445" authorId="0">
      <text>
        <r>
          <rPr>
            <b/>
            <sz val="8"/>
            <color indexed="81"/>
            <rFont val="Tahoma"/>
            <family val="2"/>
          </rPr>
          <t xml:space="preserve">JEFE DE LA ENTIDAD </t>
        </r>
      </text>
    </comment>
    <comment ref="AG44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45" authorId="1">
      <text>
        <r>
          <rPr>
            <b/>
            <sz val="9"/>
            <color indexed="81"/>
            <rFont val="Tahoma"/>
            <family val="2"/>
          </rPr>
          <t>MEDIO DE EVIDENCIA. INFORME, RESGISTRO FOTOGRAFICO, PLANILLA, ETC</t>
        </r>
      </text>
    </comment>
    <comment ref="B455" authorId="0">
      <text>
        <r>
          <rPr>
            <b/>
            <sz val="8"/>
            <color indexed="81"/>
            <rFont val="Tahoma"/>
            <family val="2"/>
          </rPr>
          <t xml:space="preserve">JEFE DE LA ENTIDAD </t>
        </r>
      </text>
    </comment>
    <comment ref="AG45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55" authorId="1">
      <text>
        <r>
          <rPr>
            <b/>
            <sz val="9"/>
            <color indexed="81"/>
            <rFont val="Tahoma"/>
            <family val="2"/>
          </rPr>
          <t>MEDIO DE EVIDENCIA. INFORME, RESGISTRO FOTOGRAFICO, PLANILLA, ETC</t>
        </r>
      </text>
    </comment>
    <comment ref="B466" authorId="0">
      <text>
        <r>
          <rPr>
            <b/>
            <sz val="8"/>
            <color indexed="81"/>
            <rFont val="Tahoma"/>
            <family val="2"/>
          </rPr>
          <t xml:space="preserve">JEFE DE LA ENTIDAD </t>
        </r>
      </text>
    </comment>
    <comment ref="AG46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66" authorId="1">
      <text>
        <r>
          <rPr>
            <b/>
            <sz val="9"/>
            <color indexed="81"/>
            <rFont val="Tahoma"/>
            <family val="2"/>
          </rPr>
          <t>MEDIO DE EVIDENCIA. INFORME, RESGISTRO FOTOGRAFICO, PLANILLA, ETC</t>
        </r>
      </text>
    </comment>
    <comment ref="B487" authorId="0">
      <text>
        <r>
          <rPr>
            <b/>
            <sz val="8"/>
            <color indexed="81"/>
            <rFont val="Tahoma"/>
            <family val="2"/>
          </rPr>
          <t xml:space="preserve">JEFE DE LA ENTIDAD </t>
        </r>
      </text>
    </comment>
    <comment ref="AG48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87" authorId="1">
      <text>
        <r>
          <rPr>
            <b/>
            <sz val="9"/>
            <color indexed="81"/>
            <rFont val="Tahoma"/>
            <family val="2"/>
          </rPr>
          <t>MEDIO DE EVIDENCIA. INFORME, RESGISTRO FOTOGRAFICO, PLANILLA, ETC</t>
        </r>
      </text>
    </comment>
    <comment ref="B494" authorId="0">
      <text>
        <r>
          <rPr>
            <b/>
            <sz val="8"/>
            <color indexed="81"/>
            <rFont val="Tahoma"/>
            <family val="2"/>
          </rPr>
          <t xml:space="preserve">JEFE DE LA ENTIDAD </t>
        </r>
      </text>
    </comment>
    <comment ref="AG49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94" authorId="1">
      <text>
        <r>
          <rPr>
            <b/>
            <sz val="9"/>
            <color indexed="81"/>
            <rFont val="Tahoma"/>
            <family val="2"/>
          </rPr>
          <t>MEDIO DE EVIDENCIA. INFORME, RESGISTRO FOTOGRAFICO, PLANILLA, ETC</t>
        </r>
      </text>
    </comment>
    <comment ref="B505" authorId="0">
      <text>
        <r>
          <rPr>
            <b/>
            <sz val="8"/>
            <color indexed="81"/>
            <rFont val="Tahoma"/>
            <family val="2"/>
          </rPr>
          <t xml:space="preserve">JEFE DE LA ENTIDAD </t>
        </r>
      </text>
    </comment>
    <comment ref="AG50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05" authorId="1">
      <text>
        <r>
          <rPr>
            <b/>
            <sz val="9"/>
            <color indexed="81"/>
            <rFont val="Tahoma"/>
            <family val="2"/>
          </rPr>
          <t>MEDIO DE EVIDENCIA. INFORME, RESGISTRO FOTOGRAFICO, PLANILLA, ETC</t>
        </r>
      </text>
    </comment>
    <comment ref="B512" authorId="0">
      <text>
        <r>
          <rPr>
            <b/>
            <sz val="8"/>
            <color indexed="81"/>
            <rFont val="Tahoma"/>
            <family val="2"/>
          </rPr>
          <t xml:space="preserve">JEFE DE LA ENTIDAD </t>
        </r>
      </text>
    </comment>
    <comment ref="AG51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12" authorId="1">
      <text>
        <r>
          <rPr>
            <b/>
            <sz val="9"/>
            <color indexed="81"/>
            <rFont val="Tahoma"/>
            <family val="2"/>
          </rPr>
          <t>MEDIO DE EVIDENCIA. INFORME, RESGISTRO FOTOGRAFICO, PLANILLA, ETC</t>
        </r>
      </text>
    </comment>
    <comment ref="B517" authorId="0">
      <text>
        <r>
          <rPr>
            <b/>
            <sz val="8"/>
            <color indexed="81"/>
            <rFont val="Tahoma"/>
            <family val="2"/>
          </rPr>
          <t xml:space="preserve">JEFE DE LA ENTIDAD </t>
        </r>
      </text>
    </comment>
    <comment ref="AG51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17" authorId="1">
      <text>
        <r>
          <rPr>
            <b/>
            <sz val="9"/>
            <color indexed="81"/>
            <rFont val="Tahoma"/>
            <family val="2"/>
          </rPr>
          <t>MEDIO DE EVIDENCIA. INFORME, RESGISTRO FOTOGRAFICO, PLANILLA, ETC</t>
        </r>
      </text>
    </comment>
    <comment ref="B522" authorId="0">
      <text>
        <r>
          <rPr>
            <b/>
            <sz val="8"/>
            <color indexed="81"/>
            <rFont val="Tahoma"/>
            <family val="2"/>
          </rPr>
          <t xml:space="preserve">JEFE DE LA ENTIDAD </t>
        </r>
      </text>
    </comment>
    <comment ref="AG52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22" authorId="1">
      <text>
        <r>
          <rPr>
            <b/>
            <sz val="9"/>
            <color indexed="81"/>
            <rFont val="Tahoma"/>
            <family val="2"/>
          </rPr>
          <t>MEDIO DE EVIDENCIA. INFORME, RESGISTRO FOTOGRAFICO, PLANILLA, ETC</t>
        </r>
      </text>
    </comment>
    <comment ref="AG550" authorId="6">
      <text>
        <r>
          <rPr>
            <b/>
            <sz val="9"/>
            <color indexed="81"/>
            <rFont val="Tahoma"/>
            <family val="2"/>
          </rPr>
          <t>en este punto se contaria con la poblacion del estudio de comunidades q se cuidan liderado por juevntud</t>
        </r>
      </text>
    </comment>
    <comment ref="B558" authorId="0">
      <text>
        <r>
          <rPr>
            <b/>
            <sz val="8"/>
            <color indexed="81"/>
            <rFont val="Tahoma"/>
            <family val="2"/>
          </rPr>
          <t xml:space="preserve">JEFE DE LA ENTIDAD </t>
        </r>
      </text>
    </comment>
    <comment ref="AG55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58" authorId="1">
      <text>
        <r>
          <rPr>
            <b/>
            <sz val="9"/>
            <color indexed="81"/>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34" authorId="0">
      <text>
        <r>
          <rPr>
            <b/>
            <sz val="8"/>
            <color indexed="81"/>
            <rFont val="Tahoma"/>
            <family val="2"/>
          </rPr>
          <t xml:space="preserve">JEFE DE LA ENTIDAD </t>
        </r>
      </text>
    </comment>
    <comment ref="AG3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 authorId="1">
      <text>
        <r>
          <rPr>
            <b/>
            <sz val="9"/>
            <color indexed="81"/>
            <rFont val="Tahoma"/>
            <family val="2"/>
          </rPr>
          <t>MEDIO DE EVIDENCIA. INFORME, RESGISTRO FOTOGRAFICO, PLANILLA, ETC</t>
        </r>
      </text>
    </comment>
    <comment ref="B154" authorId="0">
      <text>
        <r>
          <rPr>
            <b/>
            <sz val="8"/>
            <color indexed="81"/>
            <rFont val="Tahoma"/>
            <family val="2"/>
          </rPr>
          <t xml:space="preserve">JEFE DE LA ENTIDAD </t>
        </r>
      </text>
    </comment>
    <comment ref="AG15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54" authorId="1">
      <text>
        <r>
          <rPr>
            <b/>
            <sz val="9"/>
            <color indexed="81"/>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familia forero alayo</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31" authorId="0">
      <text>
        <r>
          <rPr>
            <b/>
            <sz val="8"/>
            <color indexed="81"/>
            <rFont val="Tahoma"/>
            <family val="2"/>
          </rPr>
          <t xml:space="preserve">JEFE DE LA ENTIDAD </t>
        </r>
      </text>
    </comment>
    <comment ref="AG3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1" authorId="1">
      <text>
        <r>
          <rPr>
            <b/>
            <sz val="9"/>
            <color indexed="81"/>
            <rFont val="Tahoma"/>
            <family val="2"/>
          </rPr>
          <t>MEDIO DE EVIDENCIA. INFORME, RESGISTRO FOTOGRAFICO, PLANILLA, ETC</t>
        </r>
      </text>
    </comment>
    <comment ref="B69" authorId="0">
      <text>
        <r>
          <rPr>
            <b/>
            <sz val="8"/>
            <color indexed="81"/>
            <rFont val="Tahoma"/>
            <family val="2"/>
          </rPr>
          <t xml:space="preserve">JEFE DE LA ENTIDAD </t>
        </r>
      </text>
    </comment>
    <comment ref="AG6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9" authorId="1">
      <text>
        <r>
          <rPr>
            <b/>
            <sz val="9"/>
            <color indexed="81"/>
            <rFont val="Tahoma"/>
            <family val="2"/>
          </rPr>
          <t>MEDIO DE EVIDENCIA. INFORME, RESGISTRO FOTOGRAFICO, PLANILLA, ETC</t>
        </r>
      </text>
    </comment>
    <comment ref="B99" authorId="0">
      <text>
        <r>
          <rPr>
            <b/>
            <sz val="8"/>
            <color indexed="81"/>
            <rFont val="Tahoma"/>
            <family val="2"/>
          </rPr>
          <t xml:space="preserve">JEFE DE LA ENTIDAD </t>
        </r>
      </text>
    </comment>
    <comment ref="AG9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99" authorId="1">
      <text>
        <r>
          <rPr>
            <b/>
            <sz val="9"/>
            <color indexed="81"/>
            <rFont val="Tahoma"/>
            <family val="2"/>
          </rPr>
          <t>MEDIO DE EVIDENCIA. INFORME, RESGISTRO FOTOGRAFICO, PLANILLA, ETC</t>
        </r>
      </text>
    </comment>
    <comment ref="B137" authorId="0">
      <text>
        <r>
          <rPr>
            <b/>
            <sz val="8"/>
            <color indexed="81"/>
            <rFont val="Tahoma"/>
            <family val="2"/>
          </rPr>
          <t xml:space="preserve">JEFE DE LA ENTIDAD </t>
        </r>
      </text>
    </comment>
    <comment ref="AG13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37" authorId="1">
      <text>
        <r>
          <rPr>
            <b/>
            <sz val="9"/>
            <color indexed="81"/>
            <rFont val="Tahoma"/>
            <family val="2"/>
          </rPr>
          <t>MEDIO DE EVIDENCIA. INFORME, RESGISTRO FOTOGRAFICO, PLANILLA, ETC</t>
        </r>
      </text>
    </comment>
    <comment ref="B165" authorId="0">
      <text>
        <r>
          <rPr>
            <b/>
            <sz val="8"/>
            <color indexed="81"/>
            <rFont val="Tahoma"/>
            <family val="2"/>
          </rPr>
          <t xml:space="preserve">JEFE DE LA ENTIDAD </t>
        </r>
      </text>
    </comment>
    <comment ref="AG16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65" authorId="1">
      <text>
        <r>
          <rPr>
            <b/>
            <sz val="9"/>
            <color indexed="81"/>
            <rFont val="Tahoma"/>
            <family val="2"/>
          </rPr>
          <t>MEDIO DE EVIDENCIA. INFORME, RESGISTRO FOTOGRAFICO, PLANILLA, ETC</t>
        </r>
      </text>
    </comment>
    <comment ref="B214" authorId="0">
      <text>
        <r>
          <rPr>
            <b/>
            <sz val="8"/>
            <color indexed="81"/>
            <rFont val="Tahoma"/>
            <family val="2"/>
          </rPr>
          <t xml:space="preserve">JEFE DE LA ENTIDAD </t>
        </r>
      </text>
    </comment>
    <comment ref="AG21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14" authorId="1">
      <text>
        <r>
          <rPr>
            <b/>
            <sz val="9"/>
            <color indexed="81"/>
            <rFont val="Tahoma"/>
            <family val="2"/>
          </rPr>
          <t>MEDIO DE EVIDENCIA. INFORME, RESGISTRO FOTOGRAFICO, PLANILLA, ETC</t>
        </r>
      </text>
    </comment>
    <comment ref="D220" authorId="2">
      <text>
        <r>
          <rPr>
            <sz val="9"/>
            <color indexed="81"/>
            <rFont val="Tahoma"/>
            <family val="2"/>
          </rPr>
          <t>ZULMA ALAYON.
Se esta construyendo actualmente bajo el convenio 036 de OBRAS PUBLICAS y CAR.  Sin embargo no se ha conectado al emisario final porque queda por debajo de la cota del mismo. 
Favor verificar valor ejecutado para 2012</t>
        </r>
      </text>
    </comment>
    <comment ref="D222" authorId="2">
      <text>
        <r>
          <rPr>
            <sz val="9"/>
            <color indexed="81"/>
            <rFont val="Tahoma"/>
            <family val="2"/>
          </rPr>
          <t xml:space="preserve">ZULMA ALAYON.
Revisar los contratos de Obras Publicas hechos bajo "Alcantarillado"
</t>
        </r>
      </text>
    </comment>
    <comment ref="AB226" authorId="2">
      <text>
        <r>
          <rPr>
            <sz val="9"/>
            <color indexed="81"/>
            <rFont val="Tahoma"/>
            <family val="2"/>
          </rPr>
          <t xml:space="preserve">ZULMA ALAYON.  
Recursos que salieron del Plan Departamental de Aguas entonces es necesario verificar si éstos van en la casilla de departamento o si van por SGP
</t>
        </r>
      </text>
    </comment>
    <comment ref="AD226" authorId="2">
      <text>
        <r>
          <rPr>
            <sz val="9"/>
            <color indexed="81"/>
            <rFont val="Tahoma"/>
            <family val="2"/>
          </rPr>
          <t xml:space="preserve">ZULMA ALAYON.  
Recursos que salieron del Plan Departamental de Aguas entonces es necesario verificar si éstos van en la casilla de departamento o si van por SGP
</t>
        </r>
      </text>
    </comment>
    <comment ref="B239" authorId="0">
      <text>
        <r>
          <rPr>
            <b/>
            <sz val="8"/>
            <color indexed="81"/>
            <rFont val="Tahoma"/>
            <family val="2"/>
          </rPr>
          <t xml:space="preserve">JEFE DE LA ENTIDAD </t>
        </r>
      </text>
    </comment>
    <comment ref="AG23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39" authorId="1">
      <text>
        <r>
          <rPr>
            <b/>
            <sz val="9"/>
            <color indexed="81"/>
            <rFont val="Tahoma"/>
            <family val="2"/>
          </rPr>
          <t>MEDIO DE EVIDENCIA. INFORME, RESGISTRO FOTOGRAFICO, PLANILLA, ETC</t>
        </r>
      </text>
    </comment>
    <comment ref="B264" authorId="0">
      <text>
        <r>
          <rPr>
            <b/>
            <sz val="8"/>
            <color indexed="81"/>
            <rFont val="Tahoma"/>
            <family val="2"/>
          </rPr>
          <t xml:space="preserve">JEFE DE LA ENTIDAD </t>
        </r>
      </text>
    </comment>
    <comment ref="AG26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64" authorId="1">
      <text>
        <r>
          <rPr>
            <b/>
            <sz val="9"/>
            <color indexed="81"/>
            <rFont val="Tahoma"/>
            <family val="2"/>
          </rPr>
          <t>MEDIO DE EVIDENCIA. INFORME, RESGISTRO FOTOGRAFICO, PLANILLA, ETC</t>
        </r>
      </text>
    </comment>
    <comment ref="B290" authorId="0">
      <text>
        <r>
          <rPr>
            <b/>
            <sz val="8"/>
            <color indexed="81"/>
            <rFont val="Tahoma"/>
            <family val="2"/>
          </rPr>
          <t xml:space="preserve">JEFE DE LA ENTIDAD </t>
        </r>
      </text>
    </comment>
    <comment ref="AG29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90" authorId="1">
      <text>
        <r>
          <rPr>
            <b/>
            <sz val="9"/>
            <color indexed="81"/>
            <rFont val="Tahoma"/>
            <family val="2"/>
          </rPr>
          <t>MEDIO DE EVIDENCIA. INFORME, RESGISTRO FOTOGRAFICO, PLANILLA, ETC</t>
        </r>
      </text>
    </comment>
    <comment ref="B315" authorId="0">
      <text>
        <r>
          <rPr>
            <b/>
            <sz val="8"/>
            <color indexed="81"/>
            <rFont val="Tahoma"/>
            <family val="2"/>
          </rPr>
          <t xml:space="preserve">JEFE DE LA ENTIDAD </t>
        </r>
      </text>
    </comment>
    <comment ref="AG31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15" authorId="1">
      <text>
        <r>
          <rPr>
            <b/>
            <sz val="9"/>
            <color indexed="81"/>
            <rFont val="Tahoma"/>
            <family val="2"/>
          </rPr>
          <t>MEDIO DE EVIDENCIA. INFORME, RESGISTRO FOTOGRAFICO, PLANILLA, ETC</t>
        </r>
      </text>
    </comment>
    <comment ref="B342" authorId="0">
      <text>
        <r>
          <rPr>
            <b/>
            <sz val="8"/>
            <color indexed="81"/>
            <rFont val="Tahoma"/>
            <family val="2"/>
          </rPr>
          <t xml:space="preserve">JEFE DE LA ENTIDAD </t>
        </r>
      </text>
    </comment>
    <comment ref="AG34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2" authorId="1">
      <text>
        <r>
          <rPr>
            <b/>
            <sz val="9"/>
            <color indexed="81"/>
            <rFont val="Tahoma"/>
            <family val="2"/>
          </rPr>
          <t>MEDIO DE EVIDENCIA. INFORME, RESGISTRO FOTOGRAFICO, PLANILLA, ETC</t>
        </r>
      </text>
    </comment>
    <comment ref="B365" authorId="0">
      <text>
        <r>
          <rPr>
            <b/>
            <sz val="8"/>
            <color indexed="81"/>
            <rFont val="Tahoma"/>
            <family val="2"/>
          </rPr>
          <t xml:space="preserve">JEFE DE LA ENTIDAD </t>
        </r>
      </text>
    </comment>
    <comment ref="AG36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65" authorId="1">
      <text>
        <r>
          <rPr>
            <b/>
            <sz val="9"/>
            <color indexed="81"/>
            <rFont val="Tahoma"/>
            <family val="2"/>
          </rPr>
          <t>MEDIO DE EVIDENCIA. INFORME, RESGISTRO FOTOGRAFICO, PLANILLA, ETC</t>
        </r>
      </text>
    </comment>
    <comment ref="B391" authorId="0">
      <text>
        <r>
          <rPr>
            <b/>
            <sz val="8"/>
            <color indexed="81"/>
            <rFont val="Tahoma"/>
            <family val="2"/>
          </rPr>
          <t xml:space="preserve">JEFE DE LA ENTIDAD </t>
        </r>
      </text>
    </comment>
    <comment ref="AG39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91" authorId="1">
      <text>
        <r>
          <rPr>
            <b/>
            <sz val="9"/>
            <color indexed="81"/>
            <rFont val="Tahoma"/>
            <family val="2"/>
          </rPr>
          <t>MEDIO DE EVIDENCIA. INFORME, RESGISTRO FOTOGRAFICO, PLANILLA, ETC</t>
        </r>
      </text>
    </comment>
    <comment ref="B438" authorId="0">
      <text>
        <r>
          <rPr>
            <b/>
            <sz val="8"/>
            <color indexed="81"/>
            <rFont val="Tahoma"/>
            <family val="2"/>
          </rPr>
          <t xml:space="preserve">JEFE DE LA ENTIDAD </t>
        </r>
      </text>
    </comment>
    <comment ref="AG43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38" authorId="1">
      <text>
        <r>
          <rPr>
            <b/>
            <sz val="9"/>
            <color indexed="81"/>
            <rFont val="Tahoma"/>
            <family val="2"/>
          </rPr>
          <t>MEDIO DE EVIDENCIA. INFORME, RESGISTRO FOTOGRAFICO, PLANILLA, ETC</t>
        </r>
      </text>
    </comment>
    <comment ref="B464" authorId="0">
      <text>
        <r>
          <rPr>
            <b/>
            <sz val="8"/>
            <color indexed="81"/>
            <rFont val="Tahoma"/>
            <family val="2"/>
          </rPr>
          <t xml:space="preserve">JEFE DE LA ENTIDAD </t>
        </r>
      </text>
    </comment>
    <comment ref="AG46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64" authorId="1">
      <text>
        <r>
          <rPr>
            <b/>
            <sz val="9"/>
            <color indexed="81"/>
            <rFont val="Tahoma"/>
            <family val="2"/>
          </rPr>
          <t>MEDIO DE EVIDENCIA. INFORME, RESGISTRO FOTOGRAFICO, PLANILLA, ETC</t>
        </r>
      </text>
    </comment>
    <comment ref="B493" authorId="0">
      <text>
        <r>
          <rPr>
            <b/>
            <sz val="8"/>
            <color indexed="81"/>
            <rFont val="Tahoma"/>
            <family val="2"/>
          </rPr>
          <t xml:space="preserve">JEFE DE LA ENTIDAD </t>
        </r>
      </text>
    </comment>
    <comment ref="AG493"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93" authorId="1">
      <text>
        <r>
          <rPr>
            <b/>
            <sz val="9"/>
            <color indexed="81"/>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USUARIO</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34" authorId="0">
      <text>
        <r>
          <rPr>
            <b/>
            <sz val="8"/>
            <color indexed="81"/>
            <rFont val="Tahoma"/>
            <family val="2"/>
          </rPr>
          <t xml:space="preserve">JEFE DE LA ENTIDAD </t>
        </r>
      </text>
    </comment>
    <comment ref="AG3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 authorId="1">
      <text>
        <r>
          <rPr>
            <b/>
            <sz val="9"/>
            <color indexed="81"/>
            <rFont val="Tahoma"/>
            <family val="2"/>
          </rPr>
          <t>MEDIO DE EVIDENCIA. INFORME, RESGISTRO FOTOGRAFICO, PLANILLA, ETC</t>
        </r>
      </text>
    </comment>
    <comment ref="B66" authorId="0">
      <text>
        <r>
          <rPr>
            <b/>
            <sz val="8"/>
            <color indexed="81"/>
            <rFont val="Tahoma"/>
            <family val="2"/>
          </rPr>
          <t xml:space="preserve">JEFE DE LA ENTIDAD </t>
        </r>
      </text>
    </comment>
    <comment ref="AG6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6" authorId="1">
      <text>
        <r>
          <rPr>
            <b/>
            <sz val="9"/>
            <color indexed="81"/>
            <rFont val="Tahoma"/>
            <family val="2"/>
          </rPr>
          <t>MEDIO DE EVIDENCIA. INFORME, RESGISTRO FOTOGRAFICO, PLANILLA, ETC</t>
        </r>
      </text>
    </comment>
    <comment ref="B92" authorId="0">
      <text>
        <r>
          <rPr>
            <b/>
            <sz val="8"/>
            <color indexed="81"/>
            <rFont val="Tahoma"/>
            <family val="2"/>
          </rPr>
          <t xml:space="preserve">JEFE DE LA ENTIDAD </t>
        </r>
      </text>
    </comment>
    <comment ref="AG9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92" authorId="1">
      <text>
        <r>
          <rPr>
            <b/>
            <sz val="9"/>
            <color indexed="81"/>
            <rFont val="Tahoma"/>
            <family val="2"/>
          </rPr>
          <t>MEDIO DE EVIDENCIA. INFORME, RESGISTRO FOTOGRAFICO, PLANILLA, ETC</t>
        </r>
      </text>
    </comment>
    <comment ref="B118" authorId="0">
      <text>
        <r>
          <rPr>
            <b/>
            <sz val="8"/>
            <color indexed="81"/>
            <rFont val="Tahoma"/>
            <family val="2"/>
          </rPr>
          <t xml:space="preserve">JEFE DE LA ENTIDAD </t>
        </r>
      </text>
    </comment>
    <comment ref="AG11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18" authorId="1">
      <text>
        <r>
          <rPr>
            <b/>
            <sz val="9"/>
            <color indexed="81"/>
            <rFont val="Tahoma"/>
            <family val="2"/>
          </rPr>
          <t>MEDIO DE EVIDENCIA. INFORME, RESGISTRO FOTOGRAFICO, PLANILLA, ETC</t>
        </r>
      </text>
    </comment>
    <comment ref="B150" authorId="0">
      <text>
        <r>
          <rPr>
            <b/>
            <sz val="8"/>
            <color indexed="81"/>
            <rFont val="Tahoma"/>
            <family val="2"/>
          </rPr>
          <t xml:space="preserve">JEFE DE LA ENTIDAD </t>
        </r>
      </text>
    </comment>
    <comment ref="AG15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50" authorId="1">
      <text>
        <r>
          <rPr>
            <b/>
            <sz val="9"/>
            <color indexed="81"/>
            <rFont val="Tahoma"/>
            <family val="2"/>
          </rPr>
          <t>MEDIO DE EVIDENCIA. INFORME, RESGISTRO FOTOGRAFICO, PLANILLA, ETC</t>
        </r>
      </text>
    </comment>
    <comment ref="B210" authorId="0">
      <text>
        <r>
          <rPr>
            <b/>
            <sz val="8"/>
            <color indexed="81"/>
            <rFont val="Tahoma"/>
            <family val="2"/>
          </rPr>
          <t xml:space="preserve">JEFE DE LA ENTIDAD </t>
        </r>
      </text>
    </comment>
    <comment ref="AG21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10" authorId="1">
      <text>
        <r>
          <rPr>
            <b/>
            <sz val="9"/>
            <color indexed="81"/>
            <rFont val="Tahoma"/>
            <family val="2"/>
          </rPr>
          <t>MEDIO DE EVIDENCIA. INFORME, RESGISTRO FOTOGRAFICO, PLANILLA, ETC</t>
        </r>
      </text>
    </comment>
    <comment ref="P221" authorId="2">
      <text>
        <r>
          <rPr>
            <b/>
            <sz val="8"/>
            <color indexed="81"/>
            <rFont val="Tahoma"/>
            <family val="2"/>
          </rPr>
          <t>USUARIO:</t>
        </r>
        <r>
          <rPr>
            <sz val="8"/>
            <color indexed="81"/>
            <rFont val="Tahoma"/>
            <family val="2"/>
          </rPr>
          <t xml:space="preserve">
se ejecuto  dinero  revisar   </t>
        </r>
      </text>
    </comment>
  </commentList>
</comments>
</file>

<file path=xl/sharedStrings.xml><?xml version="1.0" encoding="utf-8"?>
<sst xmlns="http://schemas.openxmlformats.org/spreadsheetml/2006/main" count="7328" uniqueCount="1728">
  <si>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</si>
  <si>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</si>
  <si>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</si>
  <si>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</si>
  <si>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</si>
  <si>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</si>
  <si>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</si>
  <si>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</si>
  <si>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</si>
  <si>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</si>
  <si>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</si>
  <si>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</si>
  <si>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</si>
  <si>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</si>
  <si>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</si>
  <si>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</si>
  <si>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</si>
  <si>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</si>
  <si>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</si>
  <si>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</si>
  <si>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</si>
  <si>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</si>
  <si>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</si>
  <si>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</si>
  <si>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</si>
  <si>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</si>
  <si>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</si>
  <si>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</si>
  <si>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 xml:space="preserve">MATRIZ PLURIANUAL DEL PLAN DE DESARROLLO MUNICIPAL </t>
  </si>
  <si>
    <t>UNIDAD DE MEDIDA</t>
  </si>
  <si>
    <t>CODIGO REGISTRO PROYECTO</t>
  </si>
  <si>
    <t>INDICADOR</t>
  </si>
  <si>
    <t>RECURSO PROPIO</t>
  </si>
  <si>
    <t>SGP ESPECIFICO</t>
  </si>
  <si>
    <t>SGP LIBRE DESTINACION</t>
  </si>
  <si>
    <t>NACION</t>
  </si>
  <si>
    <t xml:space="preserve">Número de escuelas mantenidas </t>
  </si>
  <si>
    <t xml:space="preserve">Sedes con salas de computo implementadas </t>
  </si>
  <si>
    <t xml:space="preserve">Número de pruebas Pre Saber realizadas </t>
  </si>
  <si>
    <t xml:space="preserve">Número de foros educativos realizados </t>
  </si>
  <si>
    <t>Número de instituciones educativas oficiales, apoyados con gastos operativos para un semestre</t>
  </si>
  <si>
    <t>Mantener el beneficio del Fondo para la Educación Superior FOES a 60  estudiantes que lo han adquirido.</t>
  </si>
  <si>
    <t>Numero de estudiantes beneficiados por medio del FOES</t>
  </si>
  <si>
    <t>Universidad  localizada en el Municipio</t>
  </si>
  <si>
    <t>Implementar el programa de dieta saludable en los comedores estudiantiles.</t>
  </si>
  <si>
    <t>Comité de Registro Civil y Estadísticas Vitales creado.</t>
  </si>
  <si>
    <t xml:space="preserve">Número de grupos de trabajo para el cuidado de los niños creados </t>
  </si>
  <si>
    <t xml:space="preserve">Plan de seguimiento al maltrato infantil generado </t>
  </si>
  <si>
    <t xml:space="preserve">porcentaje de infantes  con valoración psicomotoras </t>
  </si>
  <si>
    <t xml:space="preserve">Atender 10 % de los niños  de jardines y escuelas con intervención de programas de salud ocupacional  </t>
  </si>
  <si>
    <t xml:space="preserve">Porcentaje de niños de que acuden a  jardines y escuelas con intervención atendidos </t>
  </si>
  <si>
    <t xml:space="preserve">Numero de Organizaciones, grupos y/o empresas constituidas </t>
  </si>
  <si>
    <t xml:space="preserve">Directorio de grupos juveniles conformado   </t>
  </si>
  <si>
    <t>Diagnóstico situacional de la juventud del municipio.</t>
  </si>
  <si>
    <t xml:space="preserve">numero de convenios suscritos </t>
  </si>
  <si>
    <t xml:space="preserve">Escuelas de formación en funcionamiento </t>
  </si>
  <si>
    <t xml:space="preserve">Programa de equidad y respeto de integridad física, social y psicológica </t>
  </si>
  <si>
    <t>Numero de ejemplares o libro sobre proyectos juveniles</t>
  </si>
  <si>
    <t>Numero de talleres de habilidades manuales y motrices</t>
  </si>
  <si>
    <t>Porcentaje de población adulta incluida en programas de hábitos de vida saludable</t>
  </si>
  <si>
    <t xml:space="preserve">Un taller de esparcimiento, creatividad y manejo del tiempo libre dirigido a la población adulta </t>
  </si>
  <si>
    <t>Porcentaje de la población adulta incluida en programas recreativos</t>
  </si>
  <si>
    <t>Un programa para fomentar la comunicación, la amistad de relaciones interpersonales.</t>
  </si>
  <si>
    <t>números de talleres impartidos a  los adultos mayores y a los cuidadores  que permitan identificar  el sentimiento espiritual  y respeto con nuestros abuelos.</t>
  </si>
  <si>
    <t>Realizar 10  talleres de sensibilización a docentes  para el trabajo con alumnos que presentan dificultades en el aprendizaje en busca de la participación comunitaria.</t>
  </si>
  <si>
    <t>Numero de talleres de sensibilización a docentes  para el trabajo con alumnos que presentan dificultades en el aprendizaje en busca de la participación comunitaria.</t>
  </si>
  <si>
    <t>Programa para acompañar el proceso de inclusión de niños(as) con necesidades especiales permanentes del municipio.</t>
  </si>
  <si>
    <t>Una Alianza estratégicas con las  instituciones educativas del municipio para garantizar la educación de los niños(as) con necesidades especiales permanente.</t>
  </si>
  <si>
    <t>Alianza estratégicas con las  instituciones educativas del municipio para garantizar la educación de los niños(as) con necesidades especiales permanente</t>
  </si>
  <si>
    <t>Numero de talleres de sensibilización a la comunidad educativa y en general sobre la reglamentación y directrices de la inclusión escolar</t>
  </si>
  <si>
    <t>Numero de talleres de prevención de riesgo en necesidades especiales al año.</t>
  </si>
  <si>
    <t>Reglamentar y poner en funcionamiento el Consejo Consultivo de Mujer.</t>
  </si>
  <si>
    <t>Red de mujeres para la participación ciudadana, la equidad de género y la no violencia contra la mujer.</t>
  </si>
  <si>
    <t>Ajustar  el Consejo de Política Social  (COMPOS) con la Estructura Administrativa Municipal a partir del primer año.</t>
  </si>
  <si>
    <t xml:space="preserve">Implementar el apoyo a 30 madres cabeza de hogar de nivel 1 del SISBEN, que tengan niños menores de 12 años en programas de nutrición. </t>
  </si>
  <si>
    <t>Beneficiar a 30 Familias a través de la  Escuela para Familias (ICBF).</t>
  </si>
  <si>
    <t>Plan de reducción de la violencia al interior de las familias, en especial contra las mujeres</t>
  </si>
  <si>
    <t>Programa para familias en pobreza y pobreza extrema</t>
  </si>
  <si>
    <t xml:space="preserve">Estudio de riesgo de la zona  rural establecidos en el POT, realizado </t>
  </si>
  <si>
    <t xml:space="preserve"> POT con  estudios de riesgos y PLEC</t>
  </si>
  <si>
    <t>Plan de manejo de las zonas de riesgos rural.</t>
  </si>
  <si>
    <t>Plan de manejo de las zonas de alto riesgo en la zona urbana.</t>
  </si>
  <si>
    <t>Seguimiento al Plan de manejo de prevención y atención al riesgo de la Represa de San Rafael</t>
  </si>
  <si>
    <t>Plan de capacitación a la comunidad en prevención y atención del riesgo.</t>
  </si>
  <si>
    <t>Numero de convenios,  con la defensa civil y los Bomberos Voluntarios para la atención y prevención de desastres.</t>
  </si>
  <si>
    <t>Número de familias beneficiadas con el programa de Vivienda Nueva y Construcción en sitio propio</t>
  </si>
  <si>
    <t xml:space="preserve">Beneficiar a 340 familias con el programa de adjudicación y entrega de Subsidios de  Vivienda en materiales de construcción. </t>
  </si>
  <si>
    <t xml:space="preserve">Numero de familias beneficiadas con el programa de adjudicación y entrega de Subsidios de  Vivienda en materiales de construcción. </t>
  </si>
  <si>
    <t xml:space="preserve">Número de apartamentos escriturados </t>
  </si>
  <si>
    <t>Diseños y estudios técnicos para la normalización del centro poblado rural</t>
  </si>
  <si>
    <t>Mantenimiento anual por escenario.</t>
  </si>
  <si>
    <t>Censo de clubes y escuelas deportivas.</t>
  </si>
  <si>
    <t>Restauración de la Capilla en el periodo</t>
  </si>
  <si>
    <t>Convenio para ampliar la infraestructura cultural del Municipio.</t>
  </si>
  <si>
    <t>Plan de riesgo municipal para la infraestructura municipal de cultura</t>
  </si>
  <si>
    <t>Vincular 20 personas cada año, en  programas de formación en el área de danza y música, metodologías y esquemas de inclusión para población en situación de discapacidad.</t>
  </si>
  <si>
    <t xml:space="preserve">Numero de programas de promoción y divulgación a través de Radio y prensa cultural. </t>
  </si>
  <si>
    <t>Numero de bibliotecas vinculadas a la red de Bibliotecas Públicas Municipales.</t>
  </si>
  <si>
    <t>Registro de identificación de creadores y gestores culturales de todo el Municipio.</t>
  </si>
  <si>
    <t>Plan Municipal de cultura que contemple Políticas Públicas culturales.</t>
  </si>
  <si>
    <t>Numero de operativos de control de pesas y medidas, así como de publicidad visual exterior</t>
  </si>
  <si>
    <t>Realizar 24 consejos de seguridad en las veredas del municipio y el casco  urbano</t>
  </si>
  <si>
    <t>Un plan de seguridad vial</t>
  </si>
  <si>
    <t>Generar oportunidad a la población para que sea vinculada al SGSSS.</t>
  </si>
  <si>
    <t>Realizar la actualización y revisión de la base de datos del SISBEN en el primer año para identificar y priorizar población afiliada y por afiliar.</t>
  </si>
  <si>
    <t>Actualización y revisión de la base de datos del SISBEN en el primer año para identificar y priorizar población afiliada y por afiliar.</t>
  </si>
  <si>
    <t xml:space="preserve">Numero de Empresas Promotoras de Salud Subsidiada EPS-S al  municipio  </t>
  </si>
  <si>
    <t>interventoría garantizada de los contratos del Régimen Subsidiado a partir del primer año</t>
  </si>
  <si>
    <t>Realizar interventoría a los contratos del Régimen Subsidiado a partir del primer año</t>
  </si>
  <si>
    <t>Establecer mecanismo de medición de satisfacción de usuarios hacia los servicios de salud.</t>
  </si>
  <si>
    <t>Consejo Territorial de Seguridad Social en Salud activado.</t>
  </si>
  <si>
    <t>Consejo Territorial de Seguridad Social en Salud activo.</t>
  </si>
  <si>
    <t>Plan territorial en salud teniendo en cuenta los lineamientos nacionales y departamentales, aprobado y en ejecución</t>
  </si>
  <si>
    <t>Incrementar en un 5% la asistencia de mujeres gestantes  a controles prenatales</t>
  </si>
  <si>
    <t>Mantener  en 1% la tasa de mortalidad infantil (menores de 1 año)</t>
  </si>
  <si>
    <t>Reducción de  las muertes evitables de los niños y niñas  entre 0 - 5 años (niñez)</t>
  </si>
  <si>
    <t>Plan de Alimentación y Nutrición, seguimiento continuo a la situación nutricional de los habitantes del municipio.</t>
  </si>
  <si>
    <t>Plan para  las mujeres en lactancia materna exclusiva hasta los 6 meses y con alimentación complementaria hasta los 2 años</t>
  </si>
  <si>
    <t>Alcanzar el 95 % de la cobertura de los niños entre 0 y 5 años vacunada con esquema oficial completo, según nacido vivo.</t>
  </si>
  <si>
    <t>Alcanzar el 30% de la cobertura de inmunización contra el BCG en niños menores de 1 año.</t>
  </si>
  <si>
    <t>Alcanzar el 60% de la cobertura de inmunización contra el POLIO en niños menores de 1 año.</t>
  </si>
  <si>
    <t>Alcanzar el 60% de la cobertura de inmunización contra el DPT en niños menores de 1 año.</t>
  </si>
  <si>
    <t>Mantener el 60% de la cobertura de inmunización contra el HEPATITIS B en niños menores de 1 año.</t>
  </si>
  <si>
    <t>Alcanzar el 45% de la cobertura de inmunización contra el ROTAVIRUS en niños menores de 1 año.</t>
  </si>
  <si>
    <t>Alcanzar el 57% de la cobertura de inmunización contra el TRIPLE VIRAL en niños menores de 1 año.</t>
  </si>
  <si>
    <t>Alcanzar el 60% de la cobertura de inmunización contra el INFLUENZA en niños menores de 1 año.</t>
  </si>
  <si>
    <t>Prevenir la morbilidad por EDA e IRA en la población menor de 5 años del municipio de La Calera</t>
  </si>
  <si>
    <t>Establecer un programa de promoción y prevención a fin de garantizar un proceso sano y responsable. ¿Bebe? Piénsalo Bien.</t>
  </si>
  <si>
    <t>Programa de promoción y prevención a fin de garantizar un proceso sano y responsable. ¿Bebe? Piénsalo Bien.</t>
  </si>
  <si>
    <t>Plan de  acceso a la salud sexual y reproductiva a los adolescentes del municipio de La Calera.</t>
  </si>
  <si>
    <t>1 convenio interinstitucional a fin de prevenir  el consumo temprano de Sustancias Psicoactivas.</t>
  </si>
  <si>
    <t>1 convenios interinstitucional para la prevención del  consumo temprano de Sustancias Psicoactivas.</t>
  </si>
  <si>
    <t>En marcha el libro de avecindamiento para la población con discapacidad mental absoluta mediante acuerdo municipal.</t>
  </si>
  <si>
    <t xml:space="preserve">Plan de notificación y seguimiento al 100% de los eventos de interés en salud pública en el Municipio de La Calera.  </t>
  </si>
  <si>
    <t>Plan estratégico "Colombia Libre de Tuberculosis 2006-2015" activado y funcionando</t>
  </si>
  <si>
    <t xml:space="preserve">Plan estratégico "Colombia Libre de Tuberculosis 2006-2015" </t>
  </si>
  <si>
    <t>Comité de participación comunitaria activado</t>
  </si>
  <si>
    <t>Convenio interinstitucional para adelantar acciones extramurales en zona rural del municipio de La Calera.</t>
  </si>
  <si>
    <t>Programa  de Salud Laboral dirigido a las entidades públicas y privadas presentes en el municipio.</t>
  </si>
  <si>
    <t>Comité Interinstitucional Municipal para la Erradicación del Trabajo Infantil y la Protección del Adolescente Trabajador entre 15 y 18 años “CEITI”.</t>
  </si>
  <si>
    <t>1500 Personas capacitadas para el empleo</t>
  </si>
  <si>
    <t>Mayor oferta  de empleo para 500 personas en el periodo</t>
  </si>
  <si>
    <t>Crear  la bolsa de empleo   y garantizar su operación.</t>
  </si>
  <si>
    <t>Realizar 8 capacitaciones sobre transferencia de tecnología en los cuatro años</t>
  </si>
  <si>
    <t>Realizar 8 capacitaciones sobre medicina veterinaria en los cuatro años.</t>
  </si>
  <si>
    <t>Capacitar y/o asesorar a 100 productores en manejo de explotaciones pecuarias por año</t>
  </si>
  <si>
    <t xml:space="preserve">951  productores asistidos </t>
  </si>
  <si>
    <t>Realizar un programa de transferencia de tecnología agrícola bajo los principios de la agricultura de conservación gestionando recursos  y/o convenios de cofinanciación para la adquisición de maquinaria agrícola como tractor, implementos para labranza, sembradora, ensiladora, enfardadora,  pica pastos, cosechadora.</t>
  </si>
  <si>
    <t>Gestionar 1 convenio de transferencia de tecnología,  con entidades gubernamentales,  ONG´s, y empresa privada.</t>
  </si>
  <si>
    <t>Fortalecer prácticas agrícolas sostenibles mediante 3 capacitaciones anuales para los productores.</t>
  </si>
  <si>
    <t xml:space="preserve">28 capacitaciones </t>
  </si>
  <si>
    <t>Promover la producción agrícola del municipio mediante el establecimiento de cultivos bajo condiciones controladas por medio de invernaderos.</t>
  </si>
  <si>
    <t xml:space="preserve">Crear un programa de tenencia adecuada de mascotas </t>
  </si>
  <si>
    <t xml:space="preserve">1 programa de tenencia adecuada de mascotas, creado </t>
  </si>
  <si>
    <t>Atención de asistencia técnica puntual a 500 casos de actividad pecuaria anuales</t>
  </si>
  <si>
    <t xml:space="preserve">2785 productores asistidos </t>
  </si>
  <si>
    <t>Asesorar y apoyar a 5 empresas asociativas</t>
  </si>
  <si>
    <t xml:space="preserve">11 organizaciones productivas </t>
  </si>
  <si>
    <t xml:space="preserve">Asesorar  a 15  pequeños productores por año para acceder a créditos pecuarios </t>
  </si>
  <si>
    <t>Apoyar la realización de 2 ferias comerciales ganaderas por año</t>
  </si>
  <si>
    <t xml:space="preserve">8 ferias comerciales ganaderas realizadas </t>
  </si>
  <si>
    <t>Realizar 1 capacitación anual en  procesos asociativos entre los productores del sector agrícola.</t>
  </si>
  <si>
    <t>Participar en  8 mercados campesinos a nivel local y regional.</t>
  </si>
  <si>
    <t xml:space="preserve">6 programas de mercados campesinos </t>
  </si>
  <si>
    <t>Fortalecer el vivero municipal como centro piloto para capacitación teórico practico en sistemas alternativos de producción agroforestal</t>
  </si>
  <si>
    <t>Implementar la cadena productiva de lácteos a través del establecimiento  de acopios que cuenten con tanques de enfriamiento para leche;  como eje del desarrollo productivo municipal.</t>
  </si>
  <si>
    <t>Fortalecimiento para la asistencia técnica agropecuaria</t>
  </si>
  <si>
    <t>Operacionalización de los programas agropecuarios</t>
  </si>
  <si>
    <t>10 alojamientos con enfoque eco y agro turístico prestando el servicio</t>
  </si>
  <si>
    <t xml:space="preserve"> 1 Plan de Desarrollo Turístico Consolidado y en Ejecución.</t>
  </si>
  <si>
    <t>Capacitar y brindar asesoría técnica al 75% de las empresas del sector turismo que operan en el municipio de La Calera para que presten un servicio de calidad.</t>
  </si>
  <si>
    <t>Un festival gastronómico al año</t>
  </si>
  <si>
    <t xml:space="preserve">4 festivales gastronómicos realizados </t>
  </si>
  <si>
    <t>POMCA del río Bogotá, con énfasis en el río Teusaca, ejecutado</t>
  </si>
  <si>
    <t>30 acueductos veredales de los 60 existentes en el programa de conservación de nacederos</t>
  </si>
  <si>
    <t>80 Hectáreas de  interés ambiental adquiridas</t>
  </si>
  <si>
    <t>30 Has protegidas en Ecosistemas estratégicos</t>
  </si>
  <si>
    <t>Un convenio de conservación de la biodiversidad para las áreas de interés ambiental</t>
  </si>
  <si>
    <t>Un programa de evaluación y seguimiento  de los predios adquiridos por el Municipio.</t>
  </si>
  <si>
    <t>Un Plan de Ordenamiento Territorial  revisado y en ejecución</t>
  </si>
  <si>
    <t>Realizar una evaluación anual a los niveles de contaminación de aire y ruido en el casco urbano</t>
  </si>
  <si>
    <t xml:space="preserve">Apoyar  la gestión y ejecución de 4 PROCEDAS </t>
  </si>
  <si>
    <t xml:space="preserve">4 PROCEDAS apoyados y gestionados </t>
  </si>
  <si>
    <t>SIGAM  articulado con las políticas municipales</t>
  </si>
  <si>
    <t>Normalizar 3 centros poblados rurales de los 10 existentes</t>
  </si>
  <si>
    <t>Plan de manejo de mitigación de impactos negativos  por cada proyecto de urbanización o parcelación licenciado en el municipio, como requisito previo a la licencia.</t>
  </si>
  <si>
    <t>Hacer una evaluación anual del avance de cumplimiento a la implementación del POT</t>
  </si>
  <si>
    <t>Plan de atención a eventos adversos por cambio climático.</t>
  </si>
  <si>
    <t>Diagnóstico para la implementación de estrategias de reutilización y reciclaje</t>
  </si>
  <si>
    <t>Realizar 1 Campaña anual de las medidas de protección y recuperación de las fuentes hídricas</t>
  </si>
  <si>
    <t xml:space="preserve">Implementación  de un programa de ahorro y uso eficiente del agua </t>
  </si>
  <si>
    <t>Incluir  en los CIDEAS, PRAES y PROCEDAS, el tema de gestión del riesgo,  efectos del cambio y variabilidad climática</t>
  </si>
  <si>
    <t>Construcción, mantenimiento, adecuación  y optimización de infraestructura del Acueducto urbano</t>
  </si>
  <si>
    <t xml:space="preserve">1 acueducto urbano </t>
  </si>
  <si>
    <t>Un programa de gestión para que ESPUCAL ESP tenga  sede propia durante el periodo.</t>
  </si>
  <si>
    <t>Instalación de plantas de tratamiento para agua potable en dos centros poblados rurales</t>
  </si>
  <si>
    <t>Implementación de programa de asistencia técnica y jurídica  a los acueductos rurales existentes, para garantizar su sostenibilidad administrativa y técnica</t>
  </si>
  <si>
    <t>Plan para mejoramiento de la infraestructura de los acueductos veredales</t>
  </si>
  <si>
    <t>60 acueductos rurales</t>
  </si>
  <si>
    <t xml:space="preserve"> Programa de ahorro y uso eficiente del agua implementado en los 60 acueductos municipales en los 4 años.</t>
  </si>
  <si>
    <t>Hacer un estudio de factibilidad  de alternativas de potabilización del agua de consumo humano.</t>
  </si>
  <si>
    <t>Estudio de factibilidad  de alternativas de potabilización del agua de consumo humano.</t>
  </si>
  <si>
    <t>Un plan para suministrar agua potable a las veredas del municipio.</t>
  </si>
  <si>
    <t xml:space="preserve">Plan para suministrar agua potable para el sector rural </t>
  </si>
  <si>
    <t>Optimización, adecuación y ampliación del 100% de la infraestructura para la recolección, manejo y disposición de los vertimientos de la zona urbana</t>
  </si>
  <si>
    <t>PSMV  actualizado y en ejecución.</t>
  </si>
  <si>
    <t>Programa de mantenimiento de pozos sépticos veredales.</t>
  </si>
  <si>
    <t>Mantenimiento del 100% al año de los pozos sépticos de los edificios institucionales y comunitarios.</t>
  </si>
  <si>
    <t>Implementar un programa de Control y vigilancia de los vertimientos ilegales.</t>
  </si>
  <si>
    <t>74 vertimientos sobre Río Teusaca</t>
  </si>
  <si>
    <t>Diseño del sistema de aguas servidas y lluvias de dos centros poblados</t>
  </si>
  <si>
    <t xml:space="preserve">10 centros poblados </t>
  </si>
  <si>
    <t>Dar cobertura al 100% de la población de dos de los centros poblados con sistemas para el manejo y disposición de aguas residuales de sus viviendas</t>
  </si>
  <si>
    <t xml:space="preserve">2 sistemas de tratamiento de aguas residuales, construidos </t>
  </si>
  <si>
    <t>Plan de gestión integral de residuos sólidos PGIRS  revisado y en ejecución.</t>
  </si>
  <si>
    <t>Cobertura de servicio rural  definida</t>
  </si>
  <si>
    <t>Programa de educación municipal en el manejo de los residuos sólidos</t>
  </si>
  <si>
    <t>Plan de reciclaje en la fuente.</t>
  </si>
  <si>
    <t>Dos Compactadores comprados durante el periodo.</t>
  </si>
  <si>
    <t>Convenio de mantenimiento del alumbrado público.</t>
  </si>
  <si>
    <t xml:space="preserve">2146 luminarias </t>
  </si>
  <si>
    <t>Infraestructura de alumbrado público mantenida.</t>
  </si>
  <si>
    <t>Ampliación en 10 kms de alumbrado público</t>
  </si>
  <si>
    <t>Un convenio gestionado para el mejoramiento de la señal de televisión</t>
  </si>
  <si>
    <t>Un convenio de mejoramiento de señal de telefonía móvil.</t>
  </si>
  <si>
    <t>200 Kms de vías terciarias mantenidos anualmente</t>
  </si>
  <si>
    <t xml:space="preserve">598 Km de vías </t>
  </si>
  <si>
    <t>Plan de mantenimiento y adecuación de la malla vial terciaria del municipio.</t>
  </si>
  <si>
    <t>4.5 Kms de vías urbanas pavimentadas</t>
  </si>
  <si>
    <t xml:space="preserve">20,28 Km de vías urbanas </t>
  </si>
  <si>
    <t xml:space="preserve">Vía construida que comunica al municipio de la Calera con Bogotá por calle 153 y/o vía el codito antigua vía al Guavio y  perimetral de oriente. </t>
  </si>
  <si>
    <t>Un cable aéreo entre La Calera y Bogotá diseñado y en ejecución.</t>
  </si>
  <si>
    <t>Plan de espacio público implementado.</t>
  </si>
  <si>
    <t>Plan de nomenclatura rural y señalización</t>
  </si>
  <si>
    <t>Construcción y adecuación de la central de acopio con servicios conexos  de  transporte y actividades afines.</t>
  </si>
  <si>
    <t>1 centro de acopio</t>
  </si>
  <si>
    <t xml:space="preserve">Adquisición de predio para la construcción del Comando de Policía </t>
  </si>
  <si>
    <t>Plan de mantenimiento de la infraestructura municipal.</t>
  </si>
  <si>
    <t xml:space="preserve">20 campañas de movilidad y espacio público realizadas </t>
  </si>
  <si>
    <t>Aprobación del plan de movilidad urbana y rural.</t>
  </si>
  <si>
    <t>6 socializaciones anuales sobre normatividad  relacionada a la movilidad</t>
  </si>
  <si>
    <t>Propuesta de la construcción de la vía que conduce de La Calera a la calle 153 y/o  el codito antigua vía al Guavio.</t>
  </si>
  <si>
    <t>Un plan de rutas de transporte público para el municipio y la región, mejorando los tiempos y servicio</t>
  </si>
  <si>
    <t xml:space="preserve">Modernización, mantenimiento y optimización del 100% del  parque automotor y equipos </t>
  </si>
  <si>
    <t xml:space="preserve">Plan de manejo de las zonas de parqueo en el casco urbano </t>
  </si>
  <si>
    <t>Implementar un programa de fortalecimiento administrativo en el sistema de calidad, enfocado a mejorar el servicio al cliente externo (comunidad)</t>
  </si>
  <si>
    <t>MECI implementado y en funcionamiento</t>
  </si>
  <si>
    <t xml:space="preserve">Puntaje del Sistema: 3.05 </t>
  </si>
  <si>
    <t>Revisión y ajuste de la estructura administrativa municipal</t>
  </si>
  <si>
    <t xml:space="preserve">Estructura administrativa municipal, revisada y ajustada </t>
  </si>
  <si>
    <t>Evaluación del 100% de los funcionarios, a través de un sistema de medición del desempeño.</t>
  </si>
  <si>
    <t xml:space="preserve">93 empleados </t>
  </si>
  <si>
    <t>Cumplir el 100% el  plan de capacitación anual y cumplimiento de  metas</t>
  </si>
  <si>
    <t>Cumplir con el 100% del plan de incentivos y bienestar social</t>
  </si>
  <si>
    <t xml:space="preserve">Plan de incentivos y bienestar social implementado </t>
  </si>
  <si>
    <t>Fortalecer el COPASO</t>
  </si>
  <si>
    <t xml:space="preserve">Comité COPASO fortalecido </t>
  </si>
  <si>
    <t>Formulación del proyecto de la nueva planta física administrativa</t>
  </si>
  <si>
    <t xml:space="preserve">Proyecto de la nueva planta física administrativa formulado </t>
  </si>
  <si>
    <t>Instalación de las redes de sistematización en el edificio central</t>
  </si>
  <si>
    <t xml:space="preserve">Redes de sistematización en el edificio central instaladas </t>
  </si>
  <si>
    <t>Adecuación del archivo y almacén de la administración municipal</t>
  </si>
  <si>
    <t xml:space="preserve">Archivo y almacén de la administración municipal, adecuado </t>
  </si>
  <si>
    <t>Realizar una Jornada de capacitación  anual a las Juntas de Acción Comunal y asociaciones comunitarias existentes</t>
  </si>
  <si>
    <t>Capacitación de los consejos, veedurías, acciones comunales para su adecuado funcionamiento una vez al año.</t>
  </si>
  <si>
    <t xml:space="preserve">58 comités, consejos y juntas </t>
  </si>
  <si>
    <t xml:space="preserve">Avanzar en la estrategia de Gobierno en Línea, ubicándonos en  la etapa de transacción </t>
  </si>
  <si>
    <t>Estrategia de Gobierno en Línea, avanzada</t>
  </si>
  <si>
    <t>Habilitar el pago electrónico de impuestos y otros.</t>
  </si>
  <si>
    <t>Pago electrónico de impuestos y otros, habilitado.</t>
  </si>
  <si>
    <t>Convenio interinstitucional con las empresas de transporte para divulgar la información en las veredas del Municipio.</t>
  </si>
  <si>
    <t>2 Consejos Comunales anuales a partir del segundo semestre de 2012</t>
  </si>
  <si>
    <t>8 Consejos Comunales anuales a partir del segundo semestre de 2012</t>
  </si>
  <si>
    <t>Cuatro audiencias públicas de rendición de cuentas en los 4 años.</t>
  </si>
  <si>
    <t>4 Audiencias públicas de rendición de cuentas.</t>
  </si>
  <si>
    <t>Posicionar  las redes sociales como una estrategia de comunicación directa con la Comunidad.</t>
  </si>
  <si>
    <t>Redes sociales como una estrategia de comunicación directa con la Comunidad, posicionados.</t>
  </si>
  <si>
    <t>4 programas semanales de radio, a través de la emisora comunitaria “101.3 Calera  FM”.</t>
  </si>
  <si>
    <t xml:space="preserve">Un periódico de circulación anual con el fin de mantener informada a la Población. </t>
  </si>
  <si>
    <t>4 publicaciones  anuales (Boletines Informativos) con los diferentes planes, programas y proyectos de interés para la Comunidad.</t>
  </si>
  <si>
    <t>Publicación de la gaceta de contratación anualmente.</t>
  </si>
  <si>
    <t>Tasa de deserción</t>
  </si>
  <si>
    <t xml:space="preserve">Reforzamiento estructural </t>
  </si>
  <si>
    <t>Prestar al 100% de la población matriculada, servicios educativos con calidad</t>
  </si>
  <si>
    <t>Lograr que por lo menos el 4% de la población objetivo acceda a la educación superior (técnica, tecnológica  y profesional)   por estrategias  adelantas por la administración municipal.</t>
  </si>
  <si>
    <t>Garantizar  como mínimo al 68,3% de los alumnos matriculados el subsidio de Alimentación escolar</t>
  </si>
  <si>
    <t>Atender el 35% de la población infante en los programas municipales por año.</t>
  </si>
  <si>
    <t>Atender al 50% de la población adolescente a través de los proyectos del subprograma de Adolescencia</t>
  </si>
  <si>
    <t xml:space="preserve">9493 habitantes entre 12 y 26 años </t>
  </si>
  <si>
    <t xml:space="preserve">25% de los adultos mayores integrados a las actividades propuestas por la administración en el periodo </t>
  </si>
  <si>
    <t xml:space="preserve">Porcentaje de los adultos mayores integrados a las actividades propuestas por la administración en el periodo </t>
  </si>
  <si>
    <t>Lograr la participación del 10% de la población en situación de discapacidad, en los diferentes programas municipales</t>
  </si>
  <si>
    <t xml:space="preserve">374  personas con problemas de discapacidad </t>
  </si>
  <si>
    <t>25% de las mujeres participando en  las actividades del subprograma de mujer y género</t>
  </si>
  <si>
    <t xml:space="preserve">Atender al 100% de hogares victimas de conflicto armado </t>
  </si>
  <si>
    <t xml:space="preserve">58 familias </t>
  </si>
  <si>
    <t>12% de familias existentes en el Municipio, atendidas en el periodo con los programas de atención integral a la familia</t>
  </si>
  <si>
    <t>100% de la población incluida dentro del estudio PLEC´S</t>
  </si>
  <si>
    <t>100% de la población incluida dentro del programa de gestión del riesgo elaborado en el Municipio</t>
  </si>
  <si>
    <t>800 familias atendidas con los programas de vivienda del municipio</t>
  </si>
  <si>
    <t xml:space="preserve">Numero de familias atendidas con programas de vivienda </t>
  </si>
  <si>
    <t>Un centro poblado normalizado y legalizado</t>
  </si>
  <si>
    <t xml:space="preserve">1   centro poblado </t>
  </si>
  <si>
    <t xml:space="preserve">15% habitantes beneficiados con la disponibilidad de escenarios para la práctica deportiva y aprovechamiento del tiempo libre. </t>
  </si>
  <si>
    <t>23% de la población incluida en las prácticas deportivas y aprovechamiento del tiempo libre</t>
  </si>
  <si>
    <t xml:space="preserve">26449 habitantes </t>
  </si>
  <si>
    <t>20% más de habitantes inscritos para participar en las escuelas  de formación deportivas</t>
  </si>
  <si>
    <t>90 % de los bienes culturales mantenidos</t>
  </si>
  <si>
    <t xml:space="preserve">Escuela en funcionamiento </t>
  </si>
  <si>
    <t>600 personas beneficiadas en los procesos de formación  de la Escuela</t>
  </si>
  <si>
    <t xml:space="preserve"> 2 programas de formación en el área de danza y música, metodologías y esquemas de inclusión para población en situación de discapacidad.</t>
  </si>
  <si>
    <t>Numero de programas implementados de formación en el área de danza y música, metodologías y esquemas de inclusión para población en situación de discapacidad.</t>
  </si>
  <si>
    <t>Asistencia de 50% de los habitantes del municipio participando de los eventos culturales y artísticos del municipio, durante el periodo.</t>
  </si>
  <si>
    <t>Porcentaje de  habitantes del municipio participando de los eventos culturales y artísticos del municipio, durante el periodo.</t>
  </si>
  <si>
    <t>15% de la población informada de la investigaciones realizadas sobre el patrimonio histórico, arquitectónico, natural y paisajístico del municipio</t>
  </si>
  <si>
    <t>Porcentaje de la población informada de la investigaciones realizadas sobre el patrimonio histórico, arquitectónico, natural y paisajístico del municipio</t>
  </si>
  <si>
    <t>Lograr la inclusión del 100% de las expresiones artísticas (artesanos, sectores artísticos y culturales, representantes de organizaciones cívicas o comunitarias, entre otros), dentro del Consejo Municipal de Cultura y su participación en el Plan Municipal</t>
  </si>
  <si>
    <t>Porcentaje de las expresiones artísticas (artesanos, sectores artísticos y culturales, representantes de organizaciones cívicas o comunitarias, entre otros), dentro del Consejo Municipal de Cultura y su participación en el Plan Municipal</t>
  </si>
  <si>
    <t xml:space="preserve">Disminuir en un 20% los conflictos presentados en el periodo anterior </t>
  </si>
  <si>
    <t xml:space="preserve">Reducir en un 20 %  los  accidentes de tránsito presentados anualmente </t>
  </si>
  <si>
    <t xml:space="preserve">Promover en un   85%  la afiliación de la población objeto al SGSSS </t>
  </si>
  <si>
    <t>79.9% personas con cobertura al SGSSS</t>
  </si>
  <si>
    <t>Fortalecer la calidad en la atención y prestación de servicios en las diferentes EPS- IPS que se encuentran dentro del Municipio.</t>
  </si>
  <si>
    <t xml:space="preserve">Adelantar 50 brigadas de salud en zona rural para el acceso a los programas de promoción y prevención. </t>
  </si>
  <si>
    <t>Alianzas (APP)  o convenios con entidades prestadoras de servicios en salud funcionando.</t>
  </si>
  <si>
    <t>Lograr la inclusión del 30% de la población en los proyectos del programa de salud pública municipal integrando la estrategia de atención primaria en salud.</t>
  </si>
  <si>
    <t>Porcentaje de la población incluida  en los proyectos del programa de salud pública municipal integrando la estrategia de atención primaria en salud.</t>
  </si>
  <si>
    <t>Seguimiento oportuno al 100% de los accidentes de trabajo y enfermedades laborales, que se presenten.</t>
  </si>
  <si>
    <t>Garantizar el acceso a un empleo digno a 5,23% de la población productiva del municipio,  través del bolsa de empleo</t>
  </si>
  <si>
    <t>25% de la población rural incluida en los procesos de capacitación, programas de formación y asistencia técnica a los productores municipales</t>
  </si>
  <si>
    <t>Incluir al 10% de la población en las actividades de formación, capacitación y de promoción turística del Municipio</t>
  </si>
  <si>
    <t>Cumplimiento del 100% de los hallazgos establecidos en el plan de mejoramiento para la recuperación del rio Teusaca como micro cuenca del río Bogotá</t>
  </si>
  <si>
    <t>Porcentaje de cumplimiento de los hallazgos establecidos en el plan de mejoramiento para la recuperación del rio Teusaca como micro cuenca del río Bogotá</t>
  </si>
  <si>
    <t>110 Hectáreas de  interés ambiental protegidas</t>
  </si>
  <si>
    <t>Número de hectáreas de  interés ambiental protegidas</t>
  </si>
  <si>
    <t>Aplicación del Plan de Ordenamiento Territorial y de las herramientas de planificación, dentro del 100% de las licencias que se otorguen en el cuatrienio</t>
  </si>
  <si>
    <t xml:space="preserve">Capacitar al 30% de la población en los efectos adversos del cambio y variabilidad climática </t>
  </si>
  <si>
    <t xml:space="preserve">Porcentaje de población capacitada, en los efectos adversos del cambio y variabilidad climática </t>
  </si>
  <si>
    <t>Incrementar la cobertura del servicio de acueducto al 100% de la población urbana</t>
  </si>
  <si>
    <t>Porcentaje de cobertura en el sector rural, del servicio para el manejo de las aguas residuales a través de sistemas de tratamiento  (pozos sépticos)</t>
  </si>
  <si>
    <t xml:space="preserve">Numero de sistemas de tratamiento de aguas servidas en centros poblados ampliados </t>
  </si>
  <si>
    <t xml:space="preserve">Dar cobertura al 15% de la población dentro del programa de manejo, recolección y disposición de los residuos sólidos </t>
  </si>
  <si>
    <t xml:space="preserve">Porcentaje de cobertura  dentro del programa de manejo, recolección y disposición de los residuos sólidos </t>
  </si>
  <si>
    <t xml:space="preserve">3000 suscriptores del casco urbano con acceso al servicio de gas domiciliario </t>
  </si>
  <si>
    <t xml:space="preserve">Numero de  suscriptores del casco urbano con acceso al servicio de gas domiciliario </t>
  </si>
  <si>
    <t>Ampliar cobertura del servicio de alumbrado público a 10 Km.</t>
  </si>
  <si>
    <t>Cobertura al 100% de la población de las veredas de oriente de medios de comunicación como señal de televisión y operadores móviles</t>
  </si>
  <si>
    <t>3 equipamientos  municipales adecuados para el servicio de la comunidad</t>
  </si>
  <si>
    <t>Número de equipamientos  municipales adecuados para el servicio de la comunidad</t>
  </si>
  <si>
    <t>Un Comando de policía para el servicio de la seguridad de la población municipal</t>
  </si>
  <si>
    <t xml:space="preserve">Plan  de movilidad vial formulado e implementado </t>
  </si>
  <si>
    <t>100 % de satisfacción de la comunidad frente a los servicios recibidos por parte de la comunidad</t>
  </si>
  <si>
    <t>Porcentaje de satisfacción de la comunidad frente a los servicios recibidos por parte de la comunidad</t>
  </si>
  <si>
    <t>100 % de los funcionarios capacitados en procesos de servicio al cliente</t>
  </si>
  <si>
    <t>Porcentaje de los funcionarios capacitados en procesos de servicio al cliente</t>
  </si>
  <si>
    <t xml:space="preserve">Ampliar y adecuar a 3000 m2, las áreas administrativas, para facilitar la atención a la comunidad </t>
  </si>
  <si>
    <t>Número de metros cuadrados de las áreas administrativas disponibles, para facilitar la atención a la comunidad</t>
  </si>
  <si>
    <t>5% de la comunidad capacitadas en los procesos de participación ciudadana</t>
  </si>
  <si>
    <t>Porcentaje de la comunidad capacitadas en los procesos de participación ciudadana</t>
  </si>
  <si>
    <t>100%  de los  funcionarios de la  Administración municipal capacitada en los procesos de gobierno en línea, y en el manejo de sistemas de información</t>
  </si>
  <si>
    <t>Porcentaje de los  funcionarios de la  Administración municipal capacitados en los procesos de gobierno en línea, y en el manejo de sistemas de información</t>
  </si>
  <si>
    <t>2000 personas de la  comunidad informadas a través de la página web</t>
  </si>
  <si>
    <t>Número de personas de la  comunidad informadas a través de la página web</t>
  </si>
  <si>
    <t>Aumentar los ingresos municipales en un 5%</t>
  </si>
  <si>
    <t xml:space="preserve">Ingresos municipales </t>
  </si>
  <si>
    <t xml:space="preserve">Festival anual de integración juvenil y familiar </t>
  </si>
  <si>
    <t>Fortalecimiento del convenio de implementación del estudio del  (INAP)</t>
  </si>
  <si>
    <t>Porcentaje de participación de la población en situación de discapacidad, en los diferentes programas municipales</t>
  </si>
  <si>
    <t>Porcentaje de las mujeres participando en  las actividades del subprograma de mujer y género</t>
  </si>
  <si>
    <t xml:space="preserve">Porcentaje de hogares victimas de conflicto armado atendidos  </t>
  </si>
  <si>
    <t>Porcentaje de familias existentes en el Municipio, atendidas en el periodo con los programas de atención integral a la familia</t>
  </si>
  <si>
    <t>Porcentaje de la población incluida dentro del estudio PLEC´S</t>
  </si>
  <si>
    <t>Porcentaje de los habitantes participando en las actividades realizadas del subprograma de promoción y eventos recreo deportivos</t>
  </si>
  <si>
    <t>Porcentaje de los bienes culturales mantenidos</t>
  </si>
  <si>
    <t xml:space="preserve">Porcentaje de reducción de los  accidentes de tránsito presentados anualmente </t>
  </si>
  <si>
    <t>Fortalecimiento de la calidad en la atención y prestación de los servicio de las EPS-IPS</t>
  </si>
  <si>
    <t xml:space="preserve">Número de brigadas de salud en zona rural para el acceso a los programas de promoción y prevención. </t>
  </si>
  <si>
    <t>Atender durante el cuatrienio al 100% de las PVCA que soliciten a través del CTJT mercados y Kit  de aseo</t>
  </si>
  <si>
    <t>Garantizar la inclusión del 100% de la población víctima que requiera afiliación al Régimen Subsidiado de salud</t>
  </si>
  <si>
    <t xml:space="preserve">Garantizar la inclusión del 100% de la población víctima  en el programa de seguridad alimentaria </t>
  </si>
  <si>
    <t>Atender al 100% de los niños y niñas menores de cinco años en riesgo de desnutrición en los programas de Nutrición Municipal</t>
  </si>
  <si>
    <t>Inclusión en los programas de educación  del 100% de la población víctima mayor de 18 años  que lo requiera</t>
  </si>
  <si>
    <t>Incluir al 100% de la población víctima, en edad escolar en el programa de Transporte Escolar</t>
  </si>
  <si>
    <t>Incluir al 100% de la población víctima, en edad escolar en el programa de Restaurantes Escolares</t>
  </si>
  <si>
    <t>Brindar apoyo con ayudas técnicas al 100% de la población víctima del conflicto armado en condición de discapacidad que lo requiera</t>
  </si>
  <si>
    <t>100% de la población víctima cuenta con identificación (cédula, tarjeta de identidad, registro civil, libreta militar)</t>
  </si>
  <si>
    <t>Garantizar el acceso al 100% de la población Victima del Conflicto Armado a los servicios domiciliarios básicos (energía, acueducto, alcantarillado y recolección de basuras)</t>
  </si>
  <si>
    <t>Inclusión del 100% de la población víctima del conflicto armado, en los programas culturales municipales</t>
  </si>
  <si>
    <t>Gestionar y apoyar proyectos   para la generación de vivienda para la población víctima del conflicto armado</t>
  </si>
  <si>
    <t>Apoyar y vincular al 100% de la población económicamente activa en programas de capacitación  para la creación de empresas y generación de mano de obra calificada</t>
  </si>
  <si>
    <t>Avanzar durante el cuatrienio en la legalización y titulación de predios al 100% de la población víctima del conflicto armado que lo requiera</t>
  </si>
  <si>
    <t>Realizar una actualización anual al mapa de riesgos</t>
  </si>
  <si>
    <t>Fortalecimiento de los Sistemas de Información Municipal que permitan la inclusión y registro del 100%  de la población víctima permitiendo su caracterización</t>
  </si>
  <si>
    <t xml:space="preserve">Porcentaje de las sedes educativas con diagnósticos de las sedes educativas  realizados </t>
  </si>
  <si>
    <t>Porcentaje de la población matriculada  con servicios educativos de calidad</t>
  </si>
  <si>
    <t>Numero de alumnos, atendidos a través del servicio transporte escolar</t>
  </si>
  <si>
    <t>100% de la población matriculada con servicios educativos de calidad</t>
  </si>
  <si>
    <t>100% de la población matriculada, servicios educativos con calidad</t>
  </si>
  <si>
    <t xml:space="preserve">Porcentaje de niños en edad escolar que se encuentren fuera de un sistema educativo, incluidos, en los programas de educación gratuita </t>
  </si>
  <si>
    <t xml:space="preserve">Porcentaje de sedes educativas reforzadas </t>
  </si>
  <si>
    <t>1 FOES ampliado y fortalecido</t>
  </si>
  <si>
    <t>Porcentaje de estudiantes con subsidio de alimentación escolar</t>
  </si>
  <si>
    <t>68.3% de alumnos con subsidio de alimentación escolar</t>
  </si>
  <si>
    <t xml:space="preserve">Porcentaje de la población infante atendida </t>
  </si>
  <si>
    <t xml:space="preserve"> 35% de la población infante  atendidos en los programas municipales por año </t>
  </si>
  <si>
    <t xml:space="preserve">Porcentaje de niños valorados </t>
  </si>
  <si>
    <t xml:space="preserve">Número de capacitaciones dirigidas a las madres realizadas </t>
  </si>
  <si>
    <t xml:space="preserve">Numero de talleres de acompañamiento  las madres gestantes, sobre el desarrollo  sensomotor  desde el nacimiento de los infantes, realizados  </t>
  </si>
  <si>
    <t>50% de la población adolescente a través de los proyectos del subprograma de Adolescencia</t>
  </si>
  <si>
    <t xml:space="preserve">25% de lo adultos mayores de 60 años, integradas a las actividades propuestas por la administración municipal </t>
  </si>
  <si>
    <t>Taller permanente de fomento del ejercicio físico, la recreación, recreación deportiva y pedagógica que tengan por finalidad principal el mantenimiento, desarrollo y recuperación de habilidades diversas.</t>
  </si>
  <si>
    <t xml:space="preserve">Numero de espacios laborales dirigidos a la población adulta mayos,  creados </t>
  </si>
  <si>
    <t xml:space="preserve">numero de talleres de fortalecimiento de los núcleos familiares  </t>
  </si>
  <si>
    <t>10% de la población en situación de discapacidad, en los diferentes programas municipales</t>
  </si>
  <si>
    <t>Porcentaje de la PVCA atendida, que soliciten a través del CTJT mercados y Kit  de aseo</t>
  </si>
  <si>
    <t xml:space="preserve">Porcentaje de la población víctima  en el programa de seguridad alimentaria </t>
  </si>
  <si>
    <t>Porcentaje de niños y niñas menores de cinco años en riesgo de desnutrición, atendidos  en los programas de Nutrición Municipal</t>
  </si>
  <si>
    <t>(100%) de los niños y jóvenes (entre 5 a 17 años de la PVCA) asisten regularmente a un nivel de educación formal (5 a 17 años)</t>
  </si>
  <si>
    <t>Porcentaje de niños y jóvenes  (entre 5 a 17 años de la PVCA) que asisten regularmente a un nivel de educación formal</t>
  </si>
  <si>
    <t xml:space="preserve">Porcentaje de PVCA mayor de 18 años que lo requieran, incluidas en los programas de educación  </t>
  </si>
  <si>
    <t>Porcentaje de la población víctima, en edad escolar, incluida en el programa de Transporte Escolar</t>
  </si>
  <si>
    <t>Porcentaje de PVCA con acceso a los servicios domiciliarios básicos (energía, acueducto, alcantarillado y recolección de basuras)</t>
  </si>
  <si>
    <t>Porcentaje de la población víctima del conflicto armado, incluida en los programas recreativos y deportivos municipales</t>
  </si>
  <si>
    <t>Porcentaje de la población víctima del conflicto armado, incluida en los programas culturales municipales</t>
  </si>
  <si>
    <t>Porcentaje de la población económicamente activa, apoyada e incluida  en programas de capacitación  para la creación de empresas y generación de mano de obra calificada</t>
  </si>
  <si>
    <t>Porcentaje de la población víctima del conflicto armado, que requiera asistencia jurídica orientada a la protección de los derechos</t>
  </si>
  <si>
    <t>Un mapa de riesgos municipal</t>
  </si>
  <si>
    <t>Elaborar mapa de riesgos municipal</t>
  </si>
  <si>
    <t>Actualización anual al mapa de riesgos</t>
  </si>
  <si>
    <t>Sistemas de Información Municipal que permitan la inclusión y registro del 100%  de la población víctima permitiendo su caracterización</t>
  </si>
  <si>
    <t>Porcentaje de PVCA con el goce efectivo de los derechos</t>
  </si>
  <si>
    <t xml:space="preserve">Numero de madres cabeza de hogar de nivel 1 del SISBEN, que tengan niños menores de 12 años en programas de nutrición, apoyadas </t>
  </si>
  <si>
    <t>Porcentaje de la población incluida dentro de programas de gestión del riesgo</t>
  </si>
  <si>
    <t>(Crear) Generar y capacitar la red de atención de desastres municipal.</t>
  </si>
  <si>
    <t xml:space="preserve">Red de atención de desastres municipal creada y capacitada </t>
  </si>
  <si>
    <t>(Gestionar ) un convenio interadministrativo entre la Alcaldía, la Gobernación y Bogotá  para la gestión integral del riesgo en la región.</t>
  </si>
  <si>
    <t xml:space="preserve">Convenio interadministrativo  para la gestión integral del riesgo en la región gestionado </t>
  </si>
  <si>
    <t>1054 familias SISBEN 1 y 2</t>
  </si>
  <si>
    <t xml:space="preserve">Porcentaje de personas beneficiadas  con la disponibilidad de escenarios para la práctica deportiva y aprovechamiento del tiempo libre. </t>
  </si>
  <si>
    <t>Porcentaje de personas incluidas  en las prácticas deportivas y aprovechamiento del tiempo libre</t>
  </si>
  <si>
    <t>Porcentaje de  habitantes inscritos para participar en las escuelas  de formación deportivas</t>
  </si>
  <si>
    <t xml:space="preserve">2.5%                            (662 personas) de la población total </t>
  </si>
  <si>
    <t>12% de los habitantes participando en las actividades realizadas del subprograma de promoción y eventos recreo deportivos</t>
  </si>
  <si>
    <t>22.50% de los bienes culturales mantenidos</t>
  </si>
  <si>
    <t>Numero de procesos de formación musical  con población vulnerable para la práctica artística de nuevas tendencias y propuestas artísticas urbanas</t>
  </si>
  <si>
    <t>1 procesos de formación musical  con población vulnerable para la práctica artística de nuevas tendencias y propuestas artísticas urbanas</t>
  </si>
  <si>
    <t xml:space="preserve"> 50% de los habitantes del municipio participante de los eventos culturales y artísticos del municipio, durante el periodo.</t>
  </si>
  <si>
    <t xml:space="preserve">Porcentaje de conflictos presentados en el periodo anterior </t>
  </si>
  <si>
    <t>2838 (100%) casos en el ultimo cuatrienio</t>
  </si>
  <si>
    <t>62 (100%) casos de accidentes de tránsito en el 2011</t>
  </si>
  <si>
    <t xml:space="preserve">20% de reducción en los accidentes de tránsito, anualmente </t>
  </si>
  <si>
    <t xml:space="preserve">Porcentaje de población afiliada al SGSSS                                                                                                                                           </t>
  </si>
  <si>
    <t>30% de la población incluidas en los proyectos del programa de salud pública municipal integrando la estrategia de atención primaria en salud.</t>
  </si>
  <si>
    <t xml:space="preserve">Numero de niños en riesgo de desnutrición, incluidos en programa de recuperación nutricional </t>
  </si>
  <si>
    <t>Porcentaje de casos de accidentes de trabajo y enfermedades laborales con seguimiento oportuno , que se presenten.</t>
  </si>
  <si>
    <t>637,84 Hectáreas de  interés ambiental adquiridas</t>
  </si>
  <si>
    <t xml:space="preserve"> Incrementar la cobertura del servicio de acueducto al 70% de la población rural.</t>
  </si>
  <si>
    <t xml:space="preserve"> Porcentaje de incremento de la cobertura del servicio de acueducto  de la población rural.</t>
  </si>
  <si>
    <t xml:space="preserve"> Ampliar cobertura al 50% de las viviendas rurales del manejo de las aguas residuales a través de sistemas de tratamiento  (pozos sépticos</t>
  </si>
  <si>
    <t xml:space="preserve">1 Plan de gestión integral de residuos sólidos PGIRS  formulado e implementado </t>
  </si>
  <si>
    <t>1 Programa de educación municipal en el manejo de los residuos sólidos</t>
  </si>
  <si>
    <t xml:space="preserve">2 compactadores de basura adquiridos </t>
  </si>
  <si>
    <t xml:space="preserve"> Ampliar la cobertura al 100% de la población de las veredas de oriente de medios de comunicación como señal de televisión y operadores móviles</t>
  </si>
  <si>
    <t>800 Kms de vías terciarias mantenidos</t>
  </si>
  <si>
    <t xml:space="preserve">1 Plan de mantenimiento y adecuación de la malla vial terciaria del municipio implementado </t>
  </si>
  <si>
    <t xml:space="preserve"> Actualización de la nomenclatura urbana realizada </t>
  </si>
  <si>
    <t xml:space="preserve">Formular un plan  de movilidad vial implementado </t>
  </si>
  <si>
    <t xml:space="preserve">1 Plan de movilidad urbana y rural aprobado </t>
  </si>
  <si>
    <t>1  propuesta de la construcción de la vía que conduce de La Calera a la calle 153 y/o  el codito antigua vía al Guavio, elaborada.</t>
  </si>
  <si>
    <t xml:space="preserve">1 plan de manejo de las zonas de parqueo en el casco urbano, implementado </t>
  </si>
  <si>
    <t xml:space="preserve">Plan de capacitación anual y cumplimiento de  metas implementado </t>
  </si>
  <si>
    <t>4 Jornada de capacitación  a las Juntas de Acción Comunal y asociaciones comunitarias existentes</t>
  </si>
  <si>
    <t>4 capacitaciones de los consejos, veedurías, acciones comunales para su adecuado funcionamiento</t>
  </si>
  <si>
    <t xml:space="preserve">6.2% de las sedes educativas (sede) reforzadas </t>
  </si>
  <si>
    <t>25% de la población adolescente a través de los proyectos del subprograma de Adolescencia</t>
  </si>
  <si>
    <t xml:space="preserve">12.5% de lo adultos mayores de 60 años, integradas a las actividades propuestas por la administración municipal </t>
  </si>
  <si>
    <t>5% de la población en situación de discapacidad, en los diferentes programas municipales</t>
  </si>
  <si>
    <t>12.5% de las mujeres participando en  las actividades del subprograma de mujer y género</t>
  </si>
  <si>
    <t>6% de familias existentes en el Municipio, atendidas en el periodo con los programas de atención integral a la familia</t>
  </si>
  <si>
    <t>400 familias atendidas con los programas de vivienda del municipio</t>
  </si>
  <si>
    <t xml:space="preserve">7.5%  habitantes beneficiados con la disponibilidad de escenarios para la práctica deportiva y aprovechamiento del tiempo libre. </t>
  </si>
  <si>
    <t>11.5% de la población incluida en las prácticas deportivas y aprovechamiento del tiempo libre</t>
  </si>
  <si>
    <t>10% (400 personas) de habitantes inscritos para participar en las escuelas  de formación deportivas</t>
  </si>
  <si>
    <t>6% de los habitantes participando en las actividades realizadas del subprograma de promoción y eventos recreo deportivos</t>
  </si>
  <si>
    <t>300 personas beneficiadas en los procesos de formación  de la Escuela</t>
  </si>
  <si>
    <t>40 personas vinculadas, en  programas de formación en el área de danza y música, metodologías y esquemas de inclusión para población en situación de discapacidad.</t>
  </si>
  <si>
    <t xml:space="preserve"> 25% de los habitantes del municipio participante de los eventos culturales y artísticos del municipio, durante el periodo.</t>
  </si>
  <si>
    <t>50% de las expresiones artísticas incluidas  (artesanos, sectores artísticos y culturales, representantes de organizaciones cívicas o comunitarias, entre otros), dentro del Consejo Municipal de Cultura y su participación en el Plan Municipal</t>
  </si>
  <si>
    <t xml:space="preserve">20% (40 accidentes o menos)  de  reducción de los accidentes presentados en el año </t>
  </si>
  <si>
    <t>25 brigadas de salud en zona rural para el acceso a los programas de promoción y prevención</t>
  </si>
  <si>
    <t>15% de la población incluidas en los proyectos del programa de salud pública municipal integrando la estrategia de atención primaria en salud.</t>
  </si>
  <si>
    <t>100% de la infraestructura municipal mantenida.</t>
  </si>
  <si>
    <t>MECI implementado y en funcionamiento                                             (puntaje 5.0)</t>
  </si>
  <si>
    <t>30 VEREDAS</t>
  </si>
  <si>
    <t>100% del  parque automotor y equipos, Modernizados, mantenidos y optimizados</t>
  </si>
  <si>
    <t>Numero de  programas (alianzas estratégicas con entidades y profesionales  del municipio afines )para atención a niños vulnerables socioeconómicamente  que presentan trastornos en el aprendizaje.</t>
  </si>
  <si>
    <t>Realizar 3 talleres de sensibilización a la comunidad educativa y en general sobre la reglamentación y directrices de la inclusión escolar</t>
  </si>
  <si>
    <t xml:space="preserve">Gestionar y apoyar proyectos   para la generación de vivienda para la población víctima del conflicto armado para la población  que la requiera </t>
  </si>
  <si>
    <t>un programa de Vigilancia (con ayuda de la policía nacional de personas que vengan a trabajar al municipio).</t>
  </si>
  <si>
    <t>programa  de calidad del servicio  (Medición del grado de  satisfacción de usuarios hacia los servicios de salud.)</t>
  </si>
  <si>
    <t xml:space="preserve">Gestionar el Ingreso de una  nueva Empresa Promotora de Salud Subsidiada EPS-S al  municipio  </t>
  </si>
  <si>
    <t>elaborar un  libro de avecindamiento para la población con discapacidad mental absoluta mediante acuerdo municipal.</t>
  </si>
  <si>
    <t>Reducir en el 50%  la  tasa actual de   deserción escolar a (1,65%) en el periodo</t>
  </si>
  <si>
    <t>Sede educativa Juan XXIII terminada al 100%</t>
  </si>
  <si>
    <t xml:space="preserve">Numero de programas </t>
  </si>
  <si>
    <t>Mantener o reducir  en 0.45% la tasa de mortalidad entre 0 - 5 años (niñez)</t>
  </si>
  <si>
    <t>La Calera certificada como destino turístico sostenible</t>
  </si>
  <si>
    <t xml:space="preserve">Ampliación de 1000 suscriptores del servicio de Gas Natural domiciliario </t>
  </si>
  <si>
    <t xml:space="preserve">PROMOCIÓN DEL DESARROLLO TURÍSTICO </t>
  </si>
  <si>
    <t xml:space="preserve"> 100% (60 acueductos) de los acueductos con programa de ahorro y uso eficiente de agua implementado </t>
  </si>
  <si>
    <t xml:space="preserve">Proyecto para la optimización de acueducto municipal a convertirlo en acueducto regional, gestionado </t>
  </si>
  <si>
    <t xml:space="preserve">DISPOSICIÓN, ELIMINACIÓN Y RECICLAJE DE RESIDUOS LÍQUIDOS Y SÓLIDOS </t>
  </si>
  <si>
    <t xml:space="preserve">PAGO DE CONVENIOS O CONTRATOS DE SUMINISTRO DE ENERGÍA ELÉCTRICA PARA EL SERVICIO DE ALUMBRADO PÚBLICO O PARA EL MANTENIMIENTO Y EXPANSIÓN DEL SERVICIO DE ALUMBRADO PÚBLICO </t>
  </si>
  <si>
    <t>100% (60) de los acueductos asesorados técnica y jurídica, para garantizar su sostenibilidad administrativa y técnica</t>
  </si>
  <si>
    <t>Escuela rural demolida y construida al 100%</t>
  </si>
  <si>
    <t xml:space="preserve">MANTENIMIENTO DE INFRAESTRUCTURA EDUCATIVA </t>
  </si>
  <si>
    <t xml:space="preserve">Hogar múltiple terminado y puesto en marcha </t>
  </si>
  <si>
    <t xml:space="preserve"> Ajustar el PEM (Plan educativo municipal), articulando los PEI (Plan educativo institucional)  de las I.E.D.</t>
  </si>
  <si>
    <t>Plan educativo Municipal, ajustado y articulando los PEI de las I.E.D</t>
  </si>
  <si>
    <t xml:space="preserve">DOTACIÓN INSTITUCIONAL DE MATERIAL Y MEDIOS PEDAGÓGICOS PARA EL APRENDIZAJE </t>
  </si>
  <si>
    <t>Plan de capacitación  y formación en dispositivos móviles, TIC, formulado y desarrollado</t>
  </si>
  <si>
    <t>PROMOCIÓN DE CAPACITACIÓN PARA EMPLEO</t>
  </si>
  <si>
    <t>(Crear el) Comité de Registro Civil y Estadísticas Vitales creado.</t>
  </si>
  <si>
    <t>(Apoyar a) 10 Hogares comunitarios  con los implementos  básicos  para  la atención  integral.</t>
  </si>
  <si>
    <t xml:space="preserve">Numero de hogares comunitarios apoyados con implementos  básicos para la atención integral  </t>
  </si>
  <si>
    <t xml:space="preserve">Programa de atención integral para victimas (mujeres, niños) de la violencia familiar, creado e implementado </t>
  </si>
  <si>
    <t xml:space="preserve">Hogar de paso para niños y niñas de 0 a 12 años, implementado </t>
  </si>
  <si>
    <t xml:space="preserve">SUBSIDIOS PARA ADQUISICIÓN DE VIVIENDA DE INTERÉS SOCIAL </t>
  </si>
  <si>
    <t xml:space="preserve">Numero de familias beficiadas con  programa de Construcción de Vivienda de Interés Prioritario </t>
  </si>
  <si>
    <t>PLANES Y PROYECTOS DE CONSTRUCCIÓN DE VIVIENDA EN SITIO PROPIO</t>
  </si>
  <si>
    <t xml:space="preserve">PLANES Y PROYECTOS DE MEJORAMIENTO DE VIVIENDA Y SANEAMIENTO BASICO </t>
  </si>
  <si>
    <t xml:space="preserve">Beneficiar a 100 familias mediante (la ejecución) del programa: "Proyecto de Construcción de Vivienda de Interés Prioritario"     </t>
  </si>
  <si>
    <t xml:space="preserve">Beneficiar a 120 familias con el programa de Vivienda Nueva y Construcción en sitio propio, en los próximos cuatro años </t>
  </si>
  <si>
    <t xml:space="preserve">Escriturar 240 Apartamentos  en los dos primeros años </t>
  </si>
  <si>
    <t>(Disponer de) dos predio para (el desarrollo de) programas de Vivienda prioritaria</t>
  </si>
  <si>
    <t xml:space="preserve">Numero de predios para el desarrollo de programas de Vivienda prioritaria dispuestos </t>
  </si>
  <si>
    <t>Gestionar recursos para la (construcción de) cuatro cubiertas para canchas deportivas en el sector rural</t>
  </si>
  <si>
    <t xml:space="preserve">(Realizar el) censo de clubes y escuelas deportivas, (localizadas en el municipio de La Calera). </t>
  </si>
  <si>
    <t>FOMENTO, DESARROLLO Y PRÁCTICA DEL DEPORTE, LA RECREACIÓN Y EL APROVECHAMIENTO DEL TIEMPO LIBRE</t>
  </si>
  <si>
    <t>(Realizar) diez (10) Eventos Recreacionales y(/o)  deportivos (cada) año.</t>
  </si>
  <si>
    <t>(Desarrollar el  programa de educación deportiva mediante el ofrecimiento de) quince (15) escuelas de Formación Deportiva</t>
  </si>
  <si>
    <t xml:space="preserve">FOMENTO, DESARROLLO Y PRÁCTICA DEL DEPORTE, LA RECREACIÓN Y EL APROVECHAMIENTO DEL TIEMPO LIBRE </t>
  </si>
  <si>
    <t xml:space="preserve">Plan de mantenimiento y adecuación de los bienes culturales existentes, formulado e implementado </t>
  </si>
  <si>
    <t xml:space="preserve">CONSTRUCCIÓN, MANTENIMIENTO Y ADECUACIÓN DE LA INFRAESTRUCTURA ARTÍSTICA Y CULTURAL </t>
  </si>
  <si>
    <t>(Gestionar)  un convenio para ampliar la infraestructura cultural del Municipio.</t>
  </si>
  <si>
    <t xml:space="preserve">DOTACIÓN DE LA INFRAESTRUCTURA ARTÍSTICA Y CULTURAL  </t>
  </si>
  <si>
    <t>Dotar con materiales y elementos para el desarrollo de los procesos y programas del ámbito cultural.</t>
  </si>
  <si>
    <t xml:space="preserve">PREINVERSIÓN EN INFRAESTRUCTURA CULTURAL </t>
  </si>
  <si>
    <t>(Formular) un Plan de riesgo municipal para la infraestructura municipal de cultura</t>
  </si>
  <si>
    <t xml:space="preserve">Numero de jóvenes población vinculada en procesos de formación musical </t>
  </si>
  <si>
    <t xml:space="preserve">FORMACIÓN, CAPACITACIÓN E INVESTIGACIÓN ARTÍSTICA Y CULTURAL </t>
  </si>
  <si>
    <t>Numero de personas  en situación de discapacidad cada año, vinculadas a los programas de formación.</t>
  </si>
  <si>
    <t>Numero de grupos artísticos locales invitados, anualmente, para el festival artístico cultural el “Patiasado”</t>
  </si>
  <si>
    <t>(Invitar a) cinco (5) grupos artísticos locales en cada año participando en el festival artístico cultural el “Patiasado”</t>
  </si>
  <si>
    <t xml:space="preserve">(Formular e implementar) (2) dos programas de promoción y divulgación a través de Radio y prensa cultural. </t>
  </si>
  <si>
    <t xml:space="preserve">Un Inventario y registro del Patrimonio cultural Municipal, realizado </t>
  </si>
  <si>
    <t xml:space="preserve">(Realizar) (1) un inventario y registro del Patrimonio cultural Municipal </t>
  </si>
  <si>
    <t>Realizar el (1) registro (para la ) identificación de creadores y gestores culturales en el Municipio.</t>
  </si>
  <si>
    <t>Numero de publicaciones de 1000 ejemplares impresas de arte  que involucre historia de vida, a través de lo artístico y cultural, realizadas</t>
  </si>
  <si>
    <t xml:space="preserve">Consejo municipal de Cultura, creado e implementado  </t>
  </si>
  <si>
    <t xml:space="preserve">Crear (e implementar el) Consejo Municipal de Cultura. </t>
  </si>
  <si>
    <t>ADQUISICIÓN DE PREDIOS  DE RESERVA HÍDRICA Y ZONAS DE RESERVA NATURALES</t>
  </si>
  <si>
    <t xml:space="preserve">CONSERVACIÓN, PROTECCIÓN, RESTAURACIÓN Y APROVECHAMIENTO DE RECURSOS NATURALES Y DEL MEDIO AMBIENTE </t>
  </si>
  <si>
    <t xml:space="preserve">100% de las familias victimas del conflicto armado atendidas </t>
  </si>
  <si>
    <t xml:space="preserve">Hogar de paso para menores entre 13 y 18 años, implementado </t>
  </si>
  <si>
    <t>Incluir al 15% de los infantes ( de 0 a 12 años de edad) en las actividades de formación artística y cultural</t>
  </si>
  <si>
    <t xml:space="preserve">Programa de regulación y control de actividades productivas o formales formulado e implementado </t>
  </si>
  <si>
    <t>Incluir al 70% de los infantes (de 0 a 5 años) del municipio en las actividades del programa De cero a siempre (Formación familiar, crecimiento y desarrollo, seguridad, nutrición, vacunación, educación y derechos, entre otros).</t>
  </si>
  <si>
    <t>Ludoteca Municipal implementada</t>
  </si>
  <si>
    <t>Porcentaje de valoraciones en habilidades  ocupacionales realizadas a niños entre 0 y 7 años asistentes a hogares comunitarios</t>
  </si>
  <si>
    <t xml:space="preserve">TALENTO HUMANO QUE DESARROLLA FUNCIONES DE CARÁCTER OPERATIVO </t>
  </si>
  <si>
    <t xml:space="preserve">(Realizar diez) 10  capacitaciones interdisciplinarias  para el apoyo de la población  que presenta algún tipo de discapacidad. </t>
  </si>
  <si>
    <t xml:space="preserve">  (Realizar cinco) 5 Talleres de acompañamientos a las madres gestantes, sobre el desarrollo  sensomotor  desde el nacimiento de los infantes</t>
  </si>
  <si>
    <t xml:space="preserve">PROTECCIÓN INTEGRAL A LA JUVENTUD </t>
  </si>
  <si>
    <t>Crear una (1) unidad municipal de juventud.</t>
  </si>
  <si>
    <t>(Gestionar la integración de una) (1) red municipal de personeros estudiantiles, que (agrupe como mínimo a diez 10 personeros.</t>
  </si>
  <si>
    <t xml:space="preserve">Red municipal de personeros estudiantiles gestionada e integrada </t>
  </si>
  <si>
    <t>(Elaborar un) (1) directorio de grupos juveniles del municipio. </t>
  </si>
  <si>
    <t>(Realizar el) diagnóstico  situacional de la juventud del municipio.</t>
  </si>
  <si>
    <t>(Gestionar cuatro) (4)  convenios (para) intervención y/o investigación (dirigida a la población adolescente) durante el periodo.</t>
  </si>
  <si>
    <t>(Mantener ) en funcionamiento (dos) (2) escuelas de formación juvenil con 240 (cupos dirigidos a) jóvenes, anualmente</t>
  </si>
  <si>
    <t>(Desarrollar cuatro) 4  programas de orientación vocacional y sentido de vida dirigidos a estudiantes de grado once de instituciones de  educación pública.</t>
  </si>
  <si>
    <t>Numero de programas de orientación vocacional a estudiantes de grado once, desarrollados</t>
  </si>
  <si>
    <t xml:space="preserve">Numero de programas de promoción y prevención en salud, dirigido a la población infantil y adolescente, desarrollado </t>
  </si>
  <si>
    <t>(Formular e implementar) un (1)  programa de equidad y respeto de (la) integridad física, social y psicológica de la mujer joven y adolescente.</t>
  </si>
  <si>
    <t>(Realizar) un (1) festival anual  de integración juvenil y familiar que involucre 4000 personas en el periodo.</t>
  </si>
  <si>
    <t xml:space="preserve">Realizar (cuatro) 4 talleres anuales (para el desarrollo y fomento de las) habilidades manuales y motrices (dirigidos a la población adulta mayor) </t>
  </si>
  <si>
    <t>(Mantener) un (1) taller permanente (para fomentar en la población adulta mayor, el) ejercicio físico, la recreación, recreación deportiva y pedagógica que tengan por finalidad principal el mantenimiento, desarrollo y recuperación de habilidades diversas.</t>
  </si>
  <si>
    <t>(Implementar un) (1) taller de recreación terapéutica, orientada a personas (adultas mayores) con problemas funcionales, físicos o psicológicos.</t>
  </si>
  <si>
    <t>(Implementar cuatro) (4) talleres de desarrollo cultural y expresión artística, que pretenden motivar en los adultos mayores la creatividad y desarrollo de habilidades.</t>
  </si>
  <si>
    <t>Incluir al 30% de la población adulta (mayor) del municipio, en los programas de hábitos de vida saludable</t>
  </si>
  <si>
    <t xml:space="preserve">Realizar (un) 1 taller anual dirigido a la población adulta (mayor), encaminado al esparcimiento, creatividad y manejo del tiempo libre de la población adulta (mayor). </t>
  </si>
  <si>
    <t>Crear (dos) (2) espacios laborales dirigidos a los adultos mayores, que permitan una actividad productiva en el  tiempo libre.</t>
  </si>
  <si>
    <t>(Desarrollar) un (1) programa para fomentar la comunicación, la amistad de relaciones interpersonales.</t>
  </si>
  <si>
    <t>(Realizar diez) (10) talleres impartidos a  los adultos mayores y a (sus) cuidadores (para)  que permitan identificar  el sentimiento espiritual  y respeto con (hacia) nuestros abuelos.</t>
  </si>
  <si>
    <t>(Realizar) un (1) taller trimestral  (para el) fortalecimiento de los núcleos familiares.</t>
  </si>
  <si>
    <t>(Formular e implementar un programa de capacitación y)  asesorías en el aprendizaje sobre atención en salud, educación, rehabilitación, dirigidos a padres de niños con trastornos.</t>
  </si>
  <si>
    <t>Programa de capacitación y asesoría formulado e implementado.</t>
  </si>
  <si>
    <t>(Gestionar y crear alianzas estratégicas con) entidades afines y profesionales  del municipio, para la atención a niños vulnerables socioeconómicamente  que presentan trastornos en el aprendizaje.</t>
  </si>
  <si>
    <t>(Formular e implementar) un (1) programa (permanente de) acompañamiento (en) el proceso de inclusión de niños(as) con necesidades especiales  del municipio.</t>
  </si>
  <si>
    <t>(Formular e implementar) un  (1) plan de fomento (para) la práctica de actividades culturales, recreativas, sociales para personas con todo tipo de necesidades especiales.</t>
  </si>
  <si>
    <t>(Formular e implementar un (1) plan (para la) inclusión social (dirigido a) personas con necesidades especiales</t>
  </si>
  <si>
    <t>(Formular e implementar un (1) plan para fomentar  la actividad física (dirigido a) personas en condición de necesidades especiales</t>
  </si>
  <si>
    <t xml:space="preserve">Plan de Fomento de  la práctica de actividades culturales, recreativas, sociales para personas con todo tipo de necesidades especiales, formulado e implementado </t>
  </si>
  <si>
    <t>Plan de inclusión social de personas con necesidades especiales, formulado e implementado</t>
  </si>
  <si>
    <t>Plan para fomentar  la Actividad física en personas en condición de necesidades especiales, formulado e implementado</t>
  </si>
  <si>
    <t>Un plan de  asesorías y seguimientos en atención integral con participación comunitaria  a personas en condición de necesidades especiales y a sus familias, formulado e implementado</t>
  </si>
  <si>
    <t>(Formular e implementar un)  (1) plan de  asesorías y seguimientos en atención integral con participación comunitaria  (dirigido) a personas en condición de necesidades especiales y a sus familias.</t>
  </si>
  <si>
    <t xml:space="preserve">Formular e implementar una (1) política pública de la mujer y equidad de género. </t>
  </si>
  <si>
    <t>Consejo Consultivo de Mujer, reglamentado y en funcionamiento</t>
  </si>
  <si>
    <t>Política pública de mujer y equidad de género, formulada e implementada</t>
  </si>
  <si>
    <t xml:space="preserve">(Formular e implementar) un  (1) proyecto productivo (dirigido a) organizaciones o grupos de mujeres del municipio. </t>
  </si>
  <si>
    <t xml:space="preserve">(Formular e implementar) un (1) plan de capacitación para la mujer productiva con énfasis en aplicación de tecnologías, TIC. </t>
  </si>
  <si>
    <t>Proyecto productivo implementado y formulado, para organizaciones o grupos de mujeres del municipio., formulada e implementada</t>
  </si>
  <si>
    <t>Un Plan de capacitación para la mujer productiva con énfasis en aplicación de tecnologías. TIC, formulada e implementada</t>
  </si>
  <si>
    <t>Un plan de capacitación para la participación activa de la mujer en actividades comunitarias, formulada e implementada</t>
  </si>
  <si>
    <t>(Formular e implementar un) plan de capacitación para la participación activa de la mujer,  en actividades comunitarias.</t>
  </si>
  <si>
    <t>(Formular e implementar un (1) programa de prevención para la disminución del embarazo en adolescentes y detección oportuna de cáncer de cuello uterino.</t>
  </si>
  <si>
    <t>Un Programa de prevención para la disminución del embarazo en adolescentes y detección oportuna de cáncer de cuello uterino, formulado e implementado</t>
  </si>
  <si>
    <t>(Gestionar la creación de una (1) red de mujeres para la participación ciudadana, la equidad de género y la no violencia contra la mujer.</t>
  </si>
  <si>
    <t xml:space="preserve">LA GESTIÓN PARA EL DESARROLLO OPERATIVO Y FUNCIONAL DEL PNSP </t>
  </si>
  <si>
    <t>(Gestionar acciones interadministrativas para que el) 100% de la población víctima cuenta con identificación (cédula, tarjeta de identidad, registro civil, libreta militar)</t>
  </si>
  <si>
    <t>Incluir al 100% de la población víctima del conflicto armado (existente en el Municipio), en los programas recreativos y deportivos municipales</t>
  </si>
  <si>
    <t>Incluir al 100% de la población víctima, (existente en el Municipio) en edad escolar en el programa de Restaurantes Escolares</t>
  </si>
  <si>
    <t>Atender al 100% de la población víctima del conflicto armado, que requiera asistencia jurídica orientada a la protección de los derechos</t>
  </si>
  <si>
    <t>Avanzar (gestión)  durante el cuatrienio en la legalización y titulación de predios al 100% de la población víctima del conflicto armado que lo requiera</t>
  </si>
  <si>
    <t xml:space="preserve">(Implementar y ejecutar un 1) programa familias en acción </t>
  </si>
  <si>
    <t>Programa familias en acción implementado y ejecutado.</t>
  </si>
  <si>
    <t>(Implementar y ejecutar) un (1) programa de atención a las familias en pobreza extrema, red unidos</t>
  </si>
  <si>
    <t>Un programa de atención a las familias en pobreza extrema, red unidos, implementado y ejecutado</t>
  </si>
  <si>
    <t>(formular e implementar un (1) Plan (para la)  reducción de la violencia al interior de las familias, en especial contra las mujeres</t>
  </si>
  <si>
    <t>(Formular e implementar el) Programa para (la atención a las) familias en pobreza y pobreza extrema</t>
  </si>
  <si>
    <t xml:space="preserve">(Desarrollar e implementar el) Plan de acción del  Plan local de emergencias y contingencias (PLEC) </t>
  </si>
  <si>
    <t xml:space="preserve">Plan de acción del PLEC desarrollado e implementado </t>
  </si>
  <si>
    <t xml:space="preserve">(Realizar el ) estudio de riesgo de la zona  rural establecidos en el POT. </t>
  </si>
  <si>
    <t>(Formular el ajuste del)  POTacorde a los  estudios de riesgos y PLEC ajustados</t>
  </si>
  <si>
    <t>(Formular e implementar el) plan de capacitación a la comunidad en prevención y atención del riesgo.</t>
  </si>
  <si>
    <t>(Suscribir) dos convenios por el periodo de 4 años,  con la defensa civil y los Bomberos Voluntarios para la atención y prevención de desastres.</t>
  </si>
  <si>
    <t xml:space="preserve">PROGRAMAS Y PROYECTOS DE ASISTENCIA TÉCNICA DIRECTA RURAL </t>
  </si>
  <si>
    <t xml:space="preserve">MONTAJE, DOTACIÓN Y MANTENIMIENTO DE GRANJAS EXPERIMENTALES </t>
  </si>
  <si>
    <t xml:space="preserve">PROMOCIÓN DE ALIANZAS, ASOCIACIONES U OTRAS FORMAS ASOCIATIVAS DE PRODUCTORES </t>
  </si>
  <si>
    <t>2785 visitas técnicas realizadas, tabla 32</t>
  </si>
  <si>
    <t xml:space="preserve">PROMOCIÓN DE ASOCIACIONES Y ALIANZAS PARA EL DESARROLLO EMPRESARIAL E INDUSTRIAL </t>
  </si>
  <si>
    <t xml:space="preserve">CONSTRUCCIÓN DE PAZ Y CONVIVENCIA FAMILIAR </t>
  </si>
  <si>
    <t>Programar  semestralmente (una (1) mesa de trabajo) y capacitación de conciliadores y promisión de jueces de paz.</t>
  </si>
  <si>
    <t xml:space="preserve">Numero de mesas de trabajo y capacitación de conciliadores y promisión de jueces de paz, programadas y realizadas </t>
  </si>
  <si>
    <t>(Realizar cuatro (4) operativos anuales para el control de pesas,  medidas y publicidad visual exterior</t>
  </si>
  <si>
    <t>(Suscribir ) un (1) convenio interadministrativo  para la formulación de políticas, planes y programas para garantizar la convivencia pacífica, la seguridad ciudadana y preservar el orden público de la región</t>
  </si>
  <si>
    <t xml:space="preserve">DESARROLLO DEL PLAN INTEGRAL DE SEGURIDAD Y CONVIVENCIA CIUDADANA </t>
  </si>
  <si>
    <t>Numero de convenio Interadministrativo suscritos para la formulación de políticas, planes y programas para garantizar la convivencia pacífica, la seguridad ciudadana y preservar el orden público de la región</t>
  </si>
  <si>
    <t>(Brindar) apoyo logístico a seis (6) operativos  (dirigidos) por parte de policía y/o ejército.</t>
  </si>
  <si>
    <t>(Formular e implementar plan de) seguimiento y control a las cámaras de seguridad implementadas dentro del municipio.</t>
  </si>
  <si>
    <t xml:space="preserve">Plan de seguimiento a las cámaras de seguridad implementadas dentro del municipio, formulado e implementado </t>
  </si>
  <si>
    <t>(Formular un plan para la) implementación, manejo, control y mejoramiento de las redes ciudadanas.</t>
  </si>
  <si>
    <t xml:space="preserve">Plan de mejoramiento de las redes ciudadanas, formulado e implementado </t>
  </si>
  <si>
    <t>(Suscribir anualmente un (1) convenio interadministrativos, (para el) el apoyo y aumento de pie de fuerza de la policía</t>
  </si>
  <si>
    <t>Numero de convenios interadministrativos para el fomento, apoyo y aumento de pie de fuerza de la policía, suscritos</t>
  </si>
  <si>
    <t xml:space="preserve">Numero de convenios con empresas privadas para el aumento de las comunicaciones en el municipio, gestionados y suscritos </t>
  </si>
  <si>
    <t>Instalar (equipos de apoyo a la seguridad)  comunitarias (alarmas) en diez (10) sectores urbanos y rurales del municipio, para prevención de delitos.</t>
  </si>
  <si>
    <t>Numero de sectores urbanos y rurales del municipio, para prevención de delitos.</t>
  </si>
  <si>
    <t>(Formular un programa  de) vigilancia (con ayuda de la policía nacional de personas que vengan a trabajar al municipio).</t>
  </si>
  <si>
    <t>(Formular e implementar) (1) un plan de seguridad vial</t>
  </si>
  <si>
    <t xml:space="preserve">MANTENIMIENTO RUTINARIO DE VÍAS </t>
  </si>
  <si>
    <t xml:space="preserve">CONSTRUCCIÓN DE VÍAS </t>
  </si>
  <si>
    <t xml:space="preserve">CONSTRUCCIÓN DE PLAZAS DE MERCADO, MATADEROS, CEMENTERIOS Y MOBILIARIOS DEL ESPACIO PÚBLICO </t>
  </si>
  <si>
    <t xml:space="preserve">MEJORAMIENTO Y MANTENIMIENTO DE DEPENDENCIAS DE LA ADMINISTRACIÓN </t>
  </si>
  <si>
    <t xml:space="preserve">PROGRAMAS DE CAPACITACIÓN Y ASISTENCIA TÉCNICA ORIENTADOS AL DESARROLLO EFICIENTE DE LAS COMPETENCIAS DE LEY </t>
  </si>
  <si>
    <t xml:space="preserve">PROCESOS INTEGRALES DE EVALUACIÓN INSTITUCIONAL Y REORGANIZACIÓN ADMINISTRATIVA </t>
  </si>
  <si>
    <t xml:space="preserve">CAPACITACIÓN A LA COMUNIDAD SOBRE PARTICIPACIÓN EN LA GESTIÓN PÚBLICA </t>
  </si>
  <si>
    <t xml:space="preserve">Formular e implementar un programa de mantenimiento y adecuación (para el 90%) de los bienes culturales existentes. </t>
  </si>
  <si>
    <t xml:space="preserve">Un programa </t>
  </si>
  <si>
    <t>(Formular e implementar un programa de) restauración de la Capilla (de la Plazoleta de la Casa de gobierno), en el periodo</t>
  </si>
  <si>
    <t xml:space="preserve">Un convenio </t>
  </si>
  <si>
    <t xml:space="preserve">Un convenio gestionado </t>
  </si>
  <si>
    <t xml:space="preserve">PROGRAMA DE PROTECCION AL PATRIMONIO CULTURAL </t>
  </si>
  <si>
    <t xml:space="preserve">Numero de personas </t>
  </si>
  <si>
    <t xml:space="preserve">Un plan </t>
  </si>
  <si>
    <t xml:space="preserve">Numero de jóvenes </t>
  </si>
  <si>
    <t>Un programa</t>
  </si>
  <si>
    <t>Crear la red de bibliotecas Municipales, vinculado (15) (quince) bibliotecas.</t>
  </si>
  <si>
    <t>Crear plan Municipal de cultura que contemple Políticas Públicas culturales.</t>
  </si>
  <si>
    <t xml:space="preserve">Terminar (al 100%) el Complejo Deportivo Municipal   </t>
  </si>
  <si>
    <t>(Realizar el) mantenimiento (rutinario al 100% de) los escenarios deportivos.</t>
  </si>
  <si>
    <t>FABER HERNEY GUAVITA OCAMPO</t>
  </si>
  <si>
    <t xml:space="preserve"> </t>
  </si>
  <si>
    <t xml:space="preserve">Número de sistemas de tratamiento </t>
  </si>
  <si>
    <t xml:space="preserve">Acueducto regional </t>
  </si>
  <si>
    <t xml:space="preserve">Numero de diseños </t>
  </si>
  <si>
    <t xml:space="preserve">Numero de compactadores </t>
  </si>
  <si>
    <t xml:space="preserve">Número de suscriptores de Servicio de gas natural </t>
  </si>
  <si>
    <t>Numero de capacitaciones</t>
  </si>
  <si>
    <t>INVIUR</t>
  </si>
  <si>
    <t>Numero de festivales</t>
  </si>
  <si>
    <t xml:space="preserve">Numero de talleres </t>
  </si>
  <si>
    <t xml:space="preserve">Una bolsa de empleo </t>
  </si>
  <si>
    <t xml:space="preserve">Numero de productores </t>
  </si>
  <si>
    <t xml:space="preserve">Numero de invernaderos </t>
  </si>
  <si>
    <t xml:space="preserve">Numero de empresas asociativas </t>
  </si>
  <si>
    <t xml:space="preserve">Numero de pequeños productores </t>
  </si>
  <si>
    <t xml:space="preserve">Numero de ferias comerciales </t>
  </si>
  <si>
    <t xml:space="preserve">Numero de alojamientos </t>
  </si>
  <si>
    <t xml:space="preserve">Numero de puestos de trabajo </t>
  </si>
  <si>
    <t xml:space="preserve">Un plan ajustado </t>
  </si>
  <si>
    <t>Numero de evaluaciones</t>
  </si>
  <si>
    <t>Numero de PROCEDAS</t>
  </si>
  <si>
    <t xml:space="preserve">Numero de centros poblados </t>
  </si>
  <si>
    <t>Numero de campañas</t>
  </si>
  <si>
    <t>Numero de socializaciones</t>
  </si>
  <si>
    <t xml:space="preserve">Numero de funcionarios </t>
  </si>
  <si>
    <t xml:space="preserve">Numero de jornadas </t>
  </si>
  <si>
    <t xml:space="preserve">Numero de servicios habilitados </t>
  </si>
  <si>
    <t>Numero de consejos comunales</t>
  </si>
  <si>
    <t>Numero de alianzas</t>
  </si>
  <si>
    <t>Numero de publicaciones</t>
  </si>
  <si>
    <t>(Formular e implementar el programa) Semillero Deportivo para (fomentar el) alto rendimiento de los deportistas Calerunos.</t>
  </si>
  <si>
    <t xml:space="preserve">(Realizar) ocho (8) Eventos de  Vacaciones Recreo Deportivas Durante el Periodo. </t>
  </si>
  <si>
    <t>(Realizar) diez (10) eventos recreativos y exhibiciones deportivas al año.</t>
  </si>
  <si>
    <t>Realizar (jornadas) de actividad Física cuatro (4) veces por mes durante todo el año.</t>
  </si>
  <si>
    <t xml:space="preserve">MANTENIMIENTO, Y/O ADECUACION DE LOS ESCENARIOS DEPORTIVOS Y RECREATIVOS </t>
  </si>
  <si>
    <t xml:space="preserve">PROGRAMA DE  ORGANIZACIÓN DE  GRUPOS  DEPORTIVOS .   </t>
  </si>
  <si>
    <t>Gestionar un convenio con una Universidad en el municipio.</t>
  </si>
  <si>
    <t>PROGRAMA DE ALIMENTACIÓN  ESCOLAR</t>
  </si>
  <si>
    <t xml:space="preserve">UMATA </t>
  </si>
  <si>
    <t xml:space="preserve">Vincular 100 jóvenes de la población, en procesos de formación musical  cada año                  </t>
  </si>
  <si>
    <t xml:space="preserve">PROGRAMA  DE APOYO A LA EDUCACIÓN SUPERIOR </t>
  </si>
  <si>
    <t>Programa  de  Ampliación y Fortalecimiento del FOES.</t>
  </si>
  <si>
    <t xml:space="preserve">Numero de  programas </t>
  </si>
  <si>
    <t>PROGRAMA DE CAPACITACIÓN PARA EL  EMPLEO</t>
  </si>
  <si>
    <t xml:space="preserve">PROGRAMA DE APOYO  A LA EDUCACIÓN SUPERIOR </t>
  </si>
  <si>
    <t xml:space="preserve">PROGRAMA DE ASEGURAMIENTO DE RÉGIMEN SUBSIDIADO </t>
  </si>
  <si>
    <t xml:space="preserve">PLAN DE MEJORAMIENTO DE EDUCATIVO </t>
  </si>
  <si>
    <t xml:space="preserve">Terminación del  100% de un  Hogar múltiple, construido   y  en funcionamiento </t>
  </si>
  <si>
    <t>PLAN  DE CAPACITACIÓN Y FORMACIÓN EN TIC´S</t>
  </si>
  <si>
    <t>Implementar  4 salas de cómputo  en  4 sedes educativas  de las  I.E.D.</t>
  </si>
  <si>
    <t>Garantizar (al 100% de las) sedes educativas,  que cuenten  con equipos de informática  en óptimas ( incluye mantenimiento de los que existen )  existentes condiciones para enseñanza</t>
  </si>
  <si>
    <t xml:space="preserve">realizar  un  Foro Educativo Municipal anualmente. </t>
  </si>
  <si>
    <t xml:space="preserve">apoyo   a las   4  instituciones educativas oficiales con los gastos operativos para un semestre por año. </t>
  </si>
  <si>
    <t>PROGRAMA DE TRANSPORTE ESCOLAR</t>
  </si>
  <si>
    <t>implementar  el programa  de cuidado y atención  de los niños   atravez  de  10 grupos de trabajo para el cuidado de los niños.</t>
  </si>
  <si>
    <t xml:space="preserve">PROGRAMA DE CUIDADO  Y  ATENCION INTEGRAL A LOS NIÑOS Y NIÑAS  </t>
  </si>
  <si>
    <t xml:space="preserve">Crear e implementar un programa de atención integral al 100% de los casos reportados, (de la población  víctimas de) abuso, violencia (intrafamiliar y/o maltrato infantil), (con apoyo del equipo interdisciplinario) </t>
  </si>
  <si>
    <t>Implementar (y poner en) funcionamiento de un hogar de paso para niños, niñas (y adolescentes) menores de edad.</t>
  </si>
  <si>
    <t>Realizar seguimiento a las actividades productivas realizadas por los menores de edad por medio de  un programa de control tendientes a prevenir la explotación infantil</t>
  </si>
  <si>
    <t>(Formular  e implementar) un plan de seguimiento  (a los casos reportados de) maltrato infantil.</t>
  </si>
  <si>
    <t xml:space="preserve">Implementar  una (1) Ludoteca Municipal </t>
  </si>
  <si>
    <t xml:space="preserve">PROGRAMA  DE  ATENCIÓN  DE LOS NIÑOS, NIÑAS, ADOLESCENTES Y DEMÁS MIEMBROS DE LA FAMILIA, PARA PREVENIR , GARANTIZAR, RESTABLECER Y REPARAR SUS DERECHOS  </t>
  </si>
  <si>
    <t xml:space="preserve">PROGRAMA DE ATENCION INTEGRAL A LA PRIMERA INFANCIA </t>
  </si>
  <si>
    <t>Realizar  12 capacitaciones  a  las madres comunitarias en procesos de  la detección temprana de alteraciones  del desarrollo.</t>
  </si>
  <si>
    <t>3 sedes educativas  reforzadas con sistemas antisísmicos.</t>
  </si>
  <si>
    <t xml:space="preserve">Gestionar un convenio anual  para la implementación de estrategias académicas  para la mejorar en la calidad educativa. </t>
  </si>
  <si>
    <t xml:space="preserve">12 capacitaciones </t>
  </si>
  <si>
    <t xml:space="preserve">PROGRAMA  DE  ATENCIÓN  DE LOS NIÑOS, NIÑAS, ADOLESCENTES Y DEMÁS MIEMBROS DE LA FAMILIA, PARA PREVENIR , GARANTIZAR, RESTABLECER Y REPARAR SUS DERECHOS </t>
  </si>
  <si>
    <t>Implementar (y poner en) funcionamiento de un hogar de paso para niños, niñas (y adolescentes) menores de edad.Im</t>
  </si>
  <si>
    <t xml:space="preserve">PROGRAMA  DE   PROTECCIÓN INTEGRAL A LA JUVENTUD </t>
  </si>
  <si>
    <t xml:space="preserve">elaborar  y  publicar  100 ejemplares  de una revista o libro  de proyectos juveniles)  </t>
  </si>
  <si>
    <t xml:space="preserve">ADQUISICIÓN DE INSUMOS,
SUMINISTROS Y DOTACIÓN </t>
  </si>
  <si>
    <t xml:space="preserve">PROGRAMAS FOMENTO, APOYO Y
DIFUSIÓN DE EVENTOS  CULTURALES  DE INTEGRACIÓN  JUVENIL  Y FAMILIAR </t>
  </si>
  <si>
    <t xml:space="preserve">PROGRAMAS  DE APOYO  A LA 
DISCAPACIDAD ( DEL CENTRO  DE VIDA SENSORIAL)   </t>
  </si>
  <si>
    <t>PROGRAMA DE FORMACION  JUVENIL</t>
  </si>
  <si>
    <t xml:space="preserve">APOYO  AL PROGRAMAS  DE PROMOCIÓN  Y PREVENCIÓN RED PAPAZ </t>
  </si>
  <si>
    <t xml:space="preserve">PROGRAMA  DE   PROTECCIÓN INTEGRAL A LA JUVENTUD  </t>
  </si>
  <si>
    <t xml:space="preserve">PROGRAMA  DE EQUIDAD  Y RESPETO  DE LA MUJER JOVEN  Y ADOLECENTE  </t>
  </si>
  <si>
    <t xml:space="preserve">PROGRAMA DE RECREACIÓN  Y DEPORTE  PARA EL ADULTO MAYOR </t>
  </si>
  <si>
    <t xml:space="preserve">PROGRAMA DE EXPRESIÓN  ARTISTICA Y CULTURAL   PARA EL ADULTO MAYOR </t>
  </si>
  <si>
    <t xml:space="preserve">PROGRAMA DE ATENCIÓN Y APOYO AL ADULTO MAYOR  </t>
  </si>
  <si>
    <t xml:space="preserve">PROGRAMA DE HABITOS SALUDABLES  PARA EL ADULTO MAYOR  </t>
  </si>
  <si>
    <t xml:space="preserve">PROGRAMA DE INCLUSIÓN  ESCOLAR  </t>
  </si>
  <si>
    <t xml:space="preserve">PROGRAMA DE INCLUSIÓN  SOCIAL </t>
  </si>
  <si>
    <t xml:space="preserve">PROGRAMA SALUD SEXUAL Y REPRODUCTIVA EN ADOLESCENTES </t>
  </si>
  <si>
    <t xml:space="preserve">PROGRAMA   INTEGRAL DE  MUJER Y GENERO  </t>
  </si>
  <si>
    <t xml:space="preserve">PROGRAMA  DE  ATENCIÓN  INTEGRAL A LA    MUJERES  PARA PREVENIR , GARANTIZAR, RESTABLECER Y REPARAR SUS DERECHOS  </t>
  </si>
  <si>
    <t xml:space="preserve">PROGRAMA  DE ACCIONES HUMANITARIAS </t>
  </si>
  <si>
    <t>PROGRAMA   NUTRICIÓN  PARA LA POBLACION  VICTIMA</t>
  </si>
  <si>
    <t xml:space="preserve">PROGRAMA DE APOYO  A LA  EDUCACION  PARA LA POBLACION  VICTIMA </t>
  </si>
  <si>
    <t xml:space="preserve">PROGRAMA DE ALIMENTACIÓN  ESCOLAR   PARA LA POBLACION  VICTIMA </t>
  </si>
  <si>
    <t>PROGRAMA  ATENCIÓN INTEGRAL  A LA DISCAPACIDAD  PVCA</t>
  </si>
  <si>
    <t>PROGRAMA  DE IDENTIFICACIÓN   DE LA POBLACIÓN  PVCA</t>
  </si>
  <si>
    <t xml:space="preserve">PROGRAMA  DE  AGUA POTABLE Y SANEAMIENTO BÁSICO </t>
  </si>
  <si>
    <t>PROGRAMA DE  DESARROLLO Y PRÁCTICA DEL DEPORTE, LA RECREACIÓN Y EL APROVECHAMIENTO DEL TIEMPO LIBRE</t>
  </si>
  <si>
    <t xml:space="preserve"> PROGRAMAS Y PROYECTOS ARTÍSTICOS Y CULTURALES </t>
  </si>
  <si>
    <t xml:space="preserve"> PROGRAMAS  DE  VIVIENDA DIGNA  PARA ATENDER Y APOYAR A LA POBLACIÓN  PVCA</t>
  </si>
  <si>
    <t xml:space="preserve">PROGRAMA  DE DESARROLLO ECONOMICO LOCAL </t>
  </si>
  <si>
    <t xml:space="preserve">PROGRAMA  DE GESTION SOCIAL PARA LA ATENCIÓN  DE LA POBLACIÓN VICTIMA </t>
  </si>
  <si>
    <t xml:space="preserve">Un Plan </t>
  </si>
  <si>
    <t xml:space="preserve">PROGRAMA  DE  ATENCIÓN  A LAS  FAMILIA, PARA PREVENIR , GARANTIZAR, RESTABLECER Y REPARAR SUS DERECHOS </t>
  </si>
  <si>
    <t>PROGRAMAS 
PARA LA SUPERACIÓN DE LA
POBREZA EXTREMA EN EL
MARCO DE LA RED JUNTOS</t>
  </si>
  <si>
    <t xml:space="preserve">PLAN DE SISTEMAS
DE MONITOREO Y ALERTA
ANTE AMENAZAS </t>
  </si>
  <si>
    <t>formular  e implementar  un  Plan  de manejo de prevención y atención al riesgo de la Represa de San Rafael.</t>
  </si>
  <si>
    <t>formular  e implementar  plan de manejo de las zonas de alto riesgo en la zona urbana.</t>
  </si>
  <si>
    <t>formular  e implementar  plan de manejo de las zonas de riesgos en la (zona) rural.</t>
  </si>
  <si>
    <t xml:space="preserve">ESTUDIOS DE EVALUACIÓN Y ZONIFICACIÓN DE AMENAZAS </t>
  </si>
  <si>
    <t xml:space="preserve">PROGRAMA  DE EDUCACIÓN PARA LA PREVENCIÓN Y ATENCIÓN DE DESASTRES CON FINES DE CAPACITACIÓN Y PREPARACIÓN. </t>
  </si>
  <si>
    <t xml:space="preserve">PROGRAMA DE LA GESTIÓN  INTEGRAL DEL RIESGO REGIONAL </t>
  </si>
  <si>
    <t xml:space="preserve">PLAN PARA LA GESTIÓN
DEL RIESGO DE
DESASTRES  </t>
  </si>
  <si>
    <t xml:space="preserve">PROGRAMA DE APOYO  A CUERPOS DE  SOCORRO EN UN SISTEMAS INTEGRADOS
DE INFORMACIÓN PARA LA
GESTIÓN DEL RIESGO DE
DESASTRES </t>
  </si>
  <si>
    <t>PROGRAMA DE NORMALIZACIÓN , TITULACION  Y LEGALIZACION DE PREDIOS  EN CENTROS</t>
  </si>
  <si>
    <t xml:space="preserve">PROGRAMAS Y PROYECTOS ARTÍSTICOS Y CULTURALES </t>
  </si>
  <si>
    <t xml:space="preserve">APOYO Y DIFUSIÓN DE EVENTOS Y EXPRESIONES ARTÍSTICAS Y CULTURALES </t>
  </si>
  <si>
    <t>PROGRAMA DE INVENTARIO Y REGISTRO  DEL PATRIMONIO MUNICIPAL</t>
  </si>
  <si>
    <t>PROGRAMA DE BIBLIOTECAS MUNICIPALES</t>
  </si>
  <si>
    <t>PROGRAMA  DE  ATENCIÓN  DE LOS NIÑOS, NIÑAS, ADOLESCENTES Y DEMÁS MIEMBROS DE LA FAMILIA, PARA PREVENIR , GARANTIZAR, RESTABLECER Y REPARAR SUS DERECHOS</t>
  </si>
  <si>
    <t xml:space="preserve">PROGRAMA  DE DESARROLLO DEL PLAN INTEGRAL DE SEGURIDAD Y CONVIVENCIA CIUDADANA </t>
  </si>
  <si>
    <t xml:space="preserve">PROGRAMA  DE APOYO  Y AUMENTO  DE PIE DE FUERZA  </t>
  </si>
  <si>
    <t xml:space="preserve">SECTOR :  Educación </t>
  </si>
  <si>
    <t>EJE:  I Social</t>
  </si>
  <si>
    <t xml:space="preserve">PLAN DE DESARROLLO: “UNIDOS SOMOS MÁS, HACIA EL FUTURO 2012-2015”  </t>
  </si>
  <si>
    <t xml:space="preserve">COMPONENTE DE EFICACIA - PLAN DE ACCIÒN - VIGENCIA  2013  </t>
  </si>
  <si>
    <t xml:space="preserve">NOMBRE </t>
  </si>
  <si>
    <t>4  publicación</t>
  </si>
  <si>
    <t xml:space="preserve">16 publicaciones </t>
  </si>
  <si>
    <t>4 periódicos</t>
  </si>
  <si>
    <t xml:space="preserve">4 programas semanales de radio, a través de la emisora comunitaria “101.3 Calera  FM”, implementados </t>
  </si>
  <si>
    <t xml:space="preserve">46 juntas de acción comunal </t>
  </si>
  <si>
    <t xml:space="preserve">Numero de planes </t>
  </si>
  <si>
    <t xml:space="preserve">PLAN  INTEGRAL DE   ESTUDIOS Y PREINVERSIÓN
EN INFRAESTRUCTURA PARA LA NUEVA PLANTA FISICA  ADMINISTRATIVA </t>
  </si>
  <si>
    <t xml:space="preserve">Numero de comites </t>
  </si>
  <si>
    <t xml:space="preserve">Numero de  planes </t>
  </si>
  <si>
    <t xml:space="preserve">PROGRAMA DE CAPACITACIÓN Y ASISTENCIA TÉCNICA ORIENTADOS AL DESARROLLO EFICIENTE DE  LA ADMINISTRACIÓN  </t>
  </si>
  <si>
    <t xml:space="preserve">Numero de procesos </t>
  </si>
  <si>
    <t xml:space="preserve">PLAN  DE TRÁNSITO, EDUCACIÓN, DOTACIÓN DE EQUIPOS Y SEGURIDAD VIAL </t>
  </si>
  <si>
    <t xml:space="preserve">Numero  de programas </t>
  </si>
  <si>
    <t>PROGRAMA DE  MORDERNIZACIÓN  Y OPTIMIZACIÓN  DEL  PARQUE AUTOMOTOR Y EQUIPOS</t>
  </si>
  <si>
    <t xml:space="preserve">PLAN INTEGRAL ESTUDIOS Y PREINVERSIÓN
EN INFRAESTRUCTURA PARA LA  CONECTIVIDAD  BOGOTÁ  -CALERA </t>
  </si>
  <si>
    <t>24 socializaciones sobre normatividad  relacionada a la movilidad realizadas</t>
  </si>
  <si>
    <t xml:space="preserve">10 edificios y equpamenos municipales </t>
  </si>
  <si>
    <t xml:space="preserve">Un Predio adquirido y construido </t>
  </si>
  <si>
    <t xml:space="preserve">1 comando de policía </t>
  </si>
  <si>
    <t xml:space="preserve">Numero de proyectos  </t>
  </si>
  <si>
    <t xml:space="preserve">Un Central de acopio </t>
  </si>
  <si>
    <t xml:space="preserve">Numero de infraestructuras  </t>
  </si>
  <si>
    <t xml:space="preserve">Numero  de estudios </t>
  </si>
  <si>
    <t xml:space="preserve">UMATA Y PLANEACIÓN </t>
  </si>
  <si>
    <t xml:space="preserve">Numero de  planes  </t>
  </si>
  <si>
    <t xml:space="preserve">Un Plan de espacio público   implementado </t>
  </si>
  <si>
    <t xml:space="preserve">PROGRAMA DE IMPLENMENTACIÓN  DE HERRAMIENTAS DE   PLANIFICACIÓN  EN LA  PREINVERSIÓN DE INFRAESTRUCTURA </t>
  </si>
  <si>
    <t xml:space="preserve">1 cable aéreo entre La Calera y Bogotá </t>
  </si>
  <si>
    <t xml:space="preserve">Numero  de estudios y diseños </t>
  </si>
  <si>
    <t xml:space="preserve">Tres vias </t>
  </si>
  <si>
    <t xml:space="preserve">Numero  de  vías  </t>
  </si>
  <si>
    <t>24.78 Kilómetros  de vías urbanas pavimentadas</t>
  </si>
  <si>
    <t xml:space="preserve">Numero de kilómetros </t>
  </si>
  <si>
    <t xml:space="preserve">Numero  de planes </t>
  </si>
  <si>
    <t xml:space="preserve">Numero de kilómetros de vías terciarias </t>
  </si>
  <si>
    <t xml:space="preserve">Porcentaje de  Kilometro de vías existentes mejoradas </t>
  </si>
  <si>
    <t xml:space="preserve">Numero de convenios  </t>
  </si>
  <si>
    <t>PROGRAMA  DE MEJORAMIENTO Y AMPLIACIÓN  DE LA SEÑAL  DE TV Y MOVIL</t>
  </si>
  <si>
    <t xml:space="preserve">Numero de kilómetros de alumbrado público </t>
  </si>
  <si>
    <t>PROGRAMA  DE EXPANSIÓN DEL SERVICIO
DE ALUMBRADO PÚBLICO</t>
  </si>
  <si>
    <t xml:space="preserve">Numero de kilómetros de  ampliación de cobertura de del servicio de alumbrado público </t>
  </si>
  <si>
    <t xml:space="preserve">PROGRAMA  DE AMPLIACIÓN   DE  COBERTURA  DEL SERVICIO  DE  GAS </t>
  </si>
  <si>
    <t xml:space="preserve">ADQUISICIÓN DE    MAQUINARIA   PARA EL TRASPORTE  DE RESIDUOS  SOLIDOS </t>
  </si>
  <si>
    <t xml:space="preserve">un programa  de ampliación  servicios esiduos solidos  rural  definida  </t>
  </si>
  <si>
    <t xml:space="preserve">PROGRAMA  DE ­PREINVERSION  EN  , ESTUDIOS  DE ASEO </t>
  </si>
  <si>
    <t xml:space="preserve">Numero de sistemas de tratamiento </t>
  </si>
  <si>
    <t xml:space="preserve">CONSTRUCCIÓN  DE INFRAESTRUCTURA DE TRATAMIENTO </t>
  </si>
  <si>
    <t xml:space="preserve">2 centros poblados con 100% de cobertura </t>
  </si>
  <si>
    <t>Centros poblados con sistemas para el manejo y disposición de aguas residuales</t>
  </si>
  <si>
    <t xml:space="preserve">CONSTRUCCIÓN  DE INFRAESTRUCTURA DE RECOLECCIÓN   DE  SISTEMA  DE ALCANTARILLADO  </t>
  </si>
  <si>
    <t xml:space="preserve">2  sistema </t>
  </si>
  <si>
    <t xml:space="preserve">Un Programa de Control y vigilancia </t>
  </si>
  <si>
    <t>Numero  de  programa</t>
  </si>
  <si>
    <t xml:space="preserve">PROGRAMA  DE ­PREINVERSION , ESTUDIOS Y DISEÑOS  DE ALCANTARILLADO </t>
  </si>
  <si>
    <t xml:space="preserve">100%  de los pozos sépticos o sistemas de tratamiento  </t>
  </si>
  <si>
    <t xml:space="preserve">Numero de  sistemas de tratamiento  o pozos sépticos institucionales y comunitarios </t>
  </si>
  <si>
    <t xml:space="preserve">CONSTRUCCIÓN , AMPLIACIÓN  MANTENIMIENTO  DE POZO SEPTICOS O SISTEMAS  DE TRATAMIENTOS RURALES  </t>
  </si>
  <si>
    <t>Un PSMV  actualizado y ejecutado</t>
  </si>
  <si>
    <t xml:space="preserve">Numero de planes  </t>
  </si>
  <si>
    <t>100% de la infraestructura</t>
  </si>
  <si>
    <t xml:space="preserve">Numero  de infraestructuras </t>
  </si>
  <si>
    <t>CONSTRUCCIÓN , AMPLIACIÓN  MANTENIMIENTO  DE INFRAESTRUCTURA  DE ALCANTARILLADO</t>
  </si>
  <si>
    <t>Porcentaje de reducción de  vertimientos del casco urbano sobre el Rio Teusaca</t>
  </si>
  <si>
    <t xml:space="preserve">PROGRAMA DE  PREINVERSION   EN  ESTUDIOS Y DISEÑOS  DE ACUEDUCTOS   </t>
  </si>
  <si>
    <t>Numero de  planes</t>
  </si>
  <si>
    <t>OPTIMIZACIÓN DE INFRAESTRUCTURA .CONSTRUCCIÓN,
ADECUACIÓN, Y
MANTENIMIENTO DE ACUEDUCTO-- CAPTACIÓN, ADUCCIÓN, ALMACENAMIENTO, TRATAMIENTO CONDUCCIÓN DISTRIBUCIÓN</t>
  </si>
  <si>
    <t xml:space="preserve">PROGRAMA DE  PREINVERSION   EN ESTUDIOS  </t>
  </si>
  <si>
    <t>Numero  de  programas</t>
  </si>
  <si>
    <t xml:space="preserve">PLAN  DE AHORRO DEL AGUA  </t>
  </si>
  <si>
    <t xml:space="preserve">Numero de acueductos   </t>
  </si>
  <si>
    <t xml:space="preserve">PLAN  DE ­PREINVERSION, EN ESTUDIOS ,DISEÑOS DE ACUEDUCTOS RURALES </t>
  </si>
  <si>
    <t xml:space="preserve">2 sistemas  de  tratamiento </t>
  </si>
  <si>
    <t xml:space="preserve">CONSTRUCCIÓN  DE OBRAS DE ­TRATAMIENTO DE AGUA POTABLE  </t>
  </si>
  <si>
    <t>Una sede  administrativa   .</t>
  </si>
  <si>
    <t xml:space="preserve">Numero de sedes  optimas </t>
  </si>
  <si>
    <t>OPTIMIZACIÓN DE INFRAESTRUCTURA .CONSTRUCCIÓN,
ADECUACIÓN, Y
MANTENIMIENTO DE
INFRAESTRUCTURA ADMINISTRATIVA  DE
SERVICIOS PÚBLICOS</t>
  </si>
  <si>
    <t>OPTIMIZACIÓN DE INFRAESTRUCTURA .CONSTRUCCIÓN,
ADECUACIÓN, Y
MANTENIMIENTO DE ACUEDUCTO-CAPTACIÓN URBANO</t>
  </si>
  <si>
    <t xml:space="preserve">Un  plan  integrado </t>
  </si>
  <si>
    <t xml:space="preserve">PLAN INTEGRAL DE CONSERVACIÓN, PROTECCIÓN, RESTAURACIÓN  DEL  MEDIO AMBIENTE   FRENTE AL CAMBIO   CLIMATICO </t>
  </si>
  <si>
    <t xml:space="preserve">Un Programa de ahorro y uso eficiente del agua  implementado </t>
  </si>
  <si>
    <t>4 Campaña de las medidas</t>
  </si>
  <si>
    <t>PLAN   DE MANEJO Y
APROVECHAMIENTO DE
CUENCAS Y MICROCUENCAS
HIDROGRÁFICAS</t>
  </si>
  <si>
    <t xml:space="preserve">Un plan para la implementación de estrategias  </t>
  </si>
  <si>
    <t xml:space="preserve">Un Convenio de implementado </t>
  </si>
  <si>
    <t xml:space="preserve">Un plan de atención </t>
  </si>
  <si>
    <t>4 evaluaciones del avance POT</t>
  </si>
  <si>
    <t>PLAN DE SEGUIMIENTO  AL  POT</t>
  </si>
  <si>
    <t xml:space="preserve">PROGRAMA  DE PREINVERSIÓN DE INFRAESTRUCTURA </t>
  </si>
  <si>
    <t xml:space="preserve">Un plan de manejo de mitigación </t>
  </si>
  <si>
    <t xml:space="preserve">PLAN  DE MANEJO Y MITIGACIÓN DE IMPACTOS  URBANISTICOS </t>
  </si>
  <si>
    <t>3 centros poblados</t>
  </si>
  <si>
    <t>PROGRAMA DE NORMALIZACIÓN , TITULACION  Y LEGALIZACION DE PREDIOS  DE  CENTROS</t>
  </si>
  <si>
    <t>Un sistema articulado con las políticas municipales</t>
  </si>
  <si>
    <t xml:space="preserve">Numero  de sistemas </t>
  </si>
  <si>
    <t xml:space="preserve">16 talleres </t>
  </si>
  <si>
    <t xml:space="preserve">4 Evaluación </t>
  </si>
  <si>
    <t xml:space="preserve">PROGRAMA  DE CONTROL A LAS EMISIONES CONTAMINANTES DEL AIRE  Y RUIDO  </t>
  </si>
  <si>
    <t xml:space="preserve">Numero  planes  </t>
  </si>
  <si>
    <t xml:space="preserve">Numero  de convenio gestionado </t>
  </si>
  <si>
    <t>Un estudio de caracterización y alindera miento de los páramos en la jurisdicción.</t>
  </si>
  <si>
    <t>1 estudio de caracterización y alindera miento de los páramos realizado  en la jurisdicción.</t>
  </si>
  <si>
    <t xml:space="preserve">Numero de  estudios </t>
  </si>
  <si>
    <t>30  hectáreas protegidas en Ecosistemas estratégicos</t>
  </si>
  <si>
    <t xml:space="preserve">Numero de hectáreas </t>
  </si>
  <si>
    <t xml:space="preserve">557,84 Hectáreas </t>
  </si>
  <si>
    <t xml:space="preserve">30 acueductos veredales incluidos en el programa de conservación de nacederos </t>
  </si>
  <si>
    <t>Número de acueductos</t>
  </si>
  <si>
    <t xml:space="preserve">PROGRAMA  DE CONSERVACIÓN , PROTECCIÓN Y REFORESTACIÓN  DE MICROCUENCAS QUE ABASTECEN EL ACUEDUCTO, </t>
  </si>
  <si>
    <t xml:space="preserve">Un plan  implementado </t>
  </si>
  <si>
    <t xml:space="preserve">Numero  de planes   </t>
  </si>
  <si>
    <t xml:space="preserve">20 %  de avance  en el  Proceso  de  certificación  </t>
  </si>
  <si>
    <t xml:space="preserve">%  de avance  </t>
  </si>
  <si>
    <t xml:space="preserve">100 jóvenes  capacitados  en temas </t>
  </si>
  <si>
    <t>123 establecimientos del gremio turístico</t>
  </si>
  <si>
    <t xml:space="preserve"> Un  Plan de Desarrollo Turístico </t>
  </si>
  <si>
    <t xml:space="preserve">510  personas  </t>
  </si>
  <si>
    <t>10 alojamientos</t>
  </si>
  <si>
    <t xml:space="preserve">Dos medios  de transporte  </t>
  </si>
  <si>
    <t xml:space="preserve">
PROGRAMAS  Y PROYECTOS
PRODUCTIVOS EN EL MARCO
DEL PLAN AGROPECUARIO</t>
  </si>
  <si>
    <t xml:space="preserve">Un programa  </t>
  </si>
  <si>
    <t xml:space="preserve">Numero  de programas  </t>
  </si>
  <si>
    <t>PROGRAMA DE APOYO PROFESIONAL  A  LA   ASISTENCIA TÉCNICA</t>
  </si>
  <si>
    <t xml:space="preserve">Una Cadena productiva </t>
  </si>
  <si>
    <t xml:space="preserve">Un Vivero municipal </t>
  </si>
  <si>
    <t xml:space="preserve">Numero de  viveros </t>
  </si>
  <si>
    <t xml:space="preserve">8 participaciones en mercados campesinos </t>
  </si>
  <si>
    <t xml:space="preserve">Numero de mercados </t>
  </si>
  <si>
    <t xml:space="preserve">4 capacitaciones en  procesos </t>
  </si>
  <si>
    <t xml:space="preserve">PROGRAMA DE PROMOCIÓN DE ALIANZAS, ASOCIACIONES U OTRAS FORMAS ASOCIATIVAS DE PRODUCTORES </t>
  </si>
  <si>
    <t>54 certificaciones para acceder a crédito</t>
  </si>
  <si>
    <t xml:space="preserve">2000 asistencias técnicas </t>
  </si>
  <si>
    <t>Números de asistencias técnicas</t>
  </si>
  <si>
    <t xml:space="preserve">un programa para promover la producción </t>
  </si>
  <si>
    <t>Un  Convenio de transferencia</t>
  </si>
  <si>
    <t xml:space="preserve">Un   programa de transferencia </t>
  </si>
  <si>
    <t xml:space="preserve">100 productores </t>
  </si>
  <si>
    <t xml:space="preserve">8 capacitaciones sobre transferencia de tecnología, realizadas </t>
  </si>
  <si>
    <t>SECRETARIO DE GOBIERNO Y  UNIDAD  DESARROLLO ECONOMICO</t>
  </si>
  <si>
    <t>Una  Bolsa de empleo   creada y garantizada su operación.</t>
  </si>
  <si>
    <t xml:space="preserve">PROGRAMA  DE ERRADICACIÓN DEL TRABAJO INFANTIL  Y PROTECCIÓN  DEL ADOLECENTE TRABAJADOR </t>
  </si>
  <si>
    <t xml:space="preserve">PROGRAMA  DE SALUD LABORAL  Y OCUPACIONAL </t>
  </si>
  <si>
    <t>programa  de prevención de la morbilidad por EDA e IRA en la población menor de 5 años del municipio de La Calera</t>
  </si>
  <si>
    <t xml:space="preserve">Programa  de vacunación esquema oficial completo para  , Alcanzar el 95 % de la cobertura de los niños entre 0 y 5 , atraves de campañas </t>
  </si>
  <si>
    <t>Crear e implementar el Banco de alimentos, para 900 (familias  con mercados )habitantes</t>
  </si>
  <si>
    <t>Crear  programa de recuperación nutricional a 200 niños y niñas en riesgo de desnutrición.</t>
  </si>
  <si>
    <t>Reducción de  las muertes evitables de los niños y niñas  entre 0 - 5 años (niñez) a través de campañas de prevención  y seguimiento</t>
  </si>
  <si>
    <t xml:space="preserve">Mantener  ( en  el 0.45%) la tasa de mortalidad entre 0 - 5 años (niñez) a través de campañas de prevención  y seguimiento </t>
  </si>
  <si>
    <t xml:space="preserve">Mantener  o reducir  en 1% la tasa de mortalidad infantil (menores de 1 año) a través  de un programa de formación seguimiento y control  de madres   </t>
  </si>
  <si>
    <t xml:space="preserve">Incrementar en un 5% la asistencia de mujeres gestantes  a controles prenatales ( a través de campañas  y talleres ) </t>
  </si>
  <si>
    <t>Mantener la tasa de mortalidad materna en un 0% durante el embarazo, parto y puerperio  ( a través  de un programa de prevención  de la mortalidad  materna  )</t>
  </si>
  <si>
    <t xml:space="preserve">PROGRAMA DE  CALIDAD  DE SERVICIO  Y ATENCIÓN A LOS USUARIOS DE SALUD </t>
  </si>
  <si>
    <t>INTERVENTORIA DEL
RÉGIMEN SUBSIDIADO</t>
  </si>
  <si>
    <t xml:space="preserve">PLAN DE TRÁNSITO, EDUCACIÓN, DOTACIÓN DE EQUIPOS Y SEGURIDAD VIAL </t>
  </si>
  <si>
    <t xml:space="preserve">PROGRAMA DE   PRESERVACIÓN DEL ORDEN PÚBLICO Y   PROPICIEN LA SEGURIDAD CIUDADANA </t>
  </si>
  <si>
    <t>Numero de frentes integrados, por medio de consejos de seguridad en donde se toquen las problemáticas existentes.</t>
  </si>
  <si>
    <t>Integrar (diez) 10 frentes de seguridad, gestionados a través de los consejos de seguridad,  en donde se (desarrollen temas referentes a) las problemáticas existentes.</t>
  </si>
  <si>
    <t>(Gestionar y suscribir  2 convenios con empresas privadas para el aumento de las comunicaciones en el municipio.</t>
  </si>
  <si>
    <t xml:space="preserve">PLAN  INTEGRAL DE SEGURIDAD Y CONVIVENCIA CIUDADANA </t>
  </si>
  <si>
    <t>Numero de apoyo logístico brindados anualmente a la policía y/o ejército.</t>
  </si>
  <si>
    <t xml:space="preserve">PROGRAMA   DE  PRESERVACIÓN DEL ORDEN PÚBLICO.  QUE  PROPICIEN LA SEGURIDAD CIUDADANA  </t>
  </si>
  <si>
    <t>80% de la población existente en el suelo rural y en la zona urbana, incluidos dentro de los programas de seguridad municipal</t>
  </si>
  <si>
    <t>40% de la población existente en el suelo rural y en la zona urbana, incluidos dentro de los programas de seguridad municipal</t>
  </si>
  <si>
    <t>Porcentaje de la población existente en el suelo rural y en la zona urbana, incluidos dentro de los programas de seguridad municipal</t>
  </si>
  <si>
    <t>Numero de convenio semestral con Universidades, para fortalecer las labores de la Comisaría de Familia, por medio de prácticas de estudiantes de  psicología y/o trabajo social, gestionados</t>
  </si>
  <si>
    <t>(Gestionar) un (1) convenio semestral con Universidades, para fortalecer las labores de la Comisaría de Familia, por medio de prácticas de estudiantes de  psicología y/o trabajo social, a partir del segundo año.</t>
  </si>
  <si>
    <t xml:space="preserve">PROGRAMA  DE  CONTROL  DE  PUBLICIDAD VISUAL EXTERIOR,  PESAS  Y MEDIDAS  </t>
  </si>
  <si>
    <t xml:space="preserve">Disminución del 10% (248 casos o menos) de los conflictos  promedio, presentados en el periodo anterior </t>
  </si>
  <si>
    <t xml:space="preserve">Programa de concertación y estímulos a través de la Estampilla Pro cultura del Municipio, formulado e implementado </t>
  </si>
  <si>
    <t>(Formular e implementar) un programa de concertación y estímulos a través de la Estampilla Pro cultura del Municipio, cofinanciando dos proyectos al año.</t>
  </si>
  <si>
    <t xml:space="preserve">PROGRAMA DE  COFINANCION DE PROYECTOS ARTISTICOS  Y CULTURALES  </t>
  </si>
  <si>
    <t>Numero de programas de promoción y divulgación cultural y artística</t>
  </si>
  <si>
    <t>(Formular e implementar) (3) tres programas de promoción y divulgación (cultural y artística)</t>
  </si>
  <si>
    <t xml:space="preserve"> Numero de personas vinculadas en los procesos de formación  de la Escuela  musical y artística TUNJAQUE.</t>
  </si>
  <si>
    <t>(Vincular a) 600 personas en los procesos de formación  de la Escuela musical y artística TUNJAQUE.</t>
  </si>
  <si>
    <t xml:space="preserve">Numero de dotaciones en el ámbito cultural, realizadas </t>
  </si>
  <si>
    <t>Celebración del día del niño</t>
  </si>
  <si>
    <t>Realizar la celebración del día del niño anualmente.</t>
  </si>
  <si>
    <t xml:space="preserve">Jornadas de actividades deportivas </t>
  </si>
  <si>
    <t xml:space="preserve">Eventos  de exhibiciones  y recreativos deportivas </t>
  </si>
  <si>
    <t xml:space="preserve">Eventos vacacionales </t>
  </si>
  <si>
    <t xml:space="preserve">Escuelas de formación deportiva en la zona rural </t>
  </si>
  <si>
    <t xml:space="preserve">(Desarrollar el programa de escuelas de formación deportiva mediante el ofrecimiento de) 200 cupos en el sector rural.                                                                         </t>
  </si>
  <si>
    <t xml:space="preserve">Programa de educación deportiva de 15 escuelas  </t>
  </si>
  <si>
    <t xml:space="preserve">Escuelas de formación deportiva fortalecidas y mantenidas  </t>
  </si>
  <si>
    <t>(Desarrollar el programa de Escuelas de Formación Deportiva mediante el ofrecimiento  de mínimo  800 Cupos)</t>
  </si>
  <si>
    <t xml:space="preserve">PROGRAMA   DE FORMACIÓN  PARA LA PRÁCTICA DEL DEPORTE Y LA RECREACIÓN MUNICIPAL </t>
  </si>
  <si>
    <t xml:space="preserve">Eventos recreodeportivos </t>
  </si>
  <si>
    <t xml:space="preserve">Programa de semilleros deportivos </t>
  </si>
  <si>
    <t>programa  de juegos intercolegiados municipales</t>
  </si>
  <si>
    <t xml:space="preserve">Plan de capacitación </t>
  </si>
  <si>
    <t xml:space="preserve">Número de cubiertas de canchas deportivas veredales </t>
  </si>
  <si>
    <t xml:space="preserve">CONSTRUCCION DE  ESCENARIOS DEPORTIVOS Y RECREATIVOS </t>
  </si>
  <si>
    <t>Un Plan local de emergencias y contingencias (PLEC) formulado y aprobado.</t>
  </si>
  <si>
    <t xml:space="preserve">(Formular y aprobar el) Plan local de emergencias y contingencias (PLEC) </t>
  </si>
  <si>
    <t>Numero de Familias beneficiadas a través de la  Escuela para Familias (ICBF).</t>
  </si>
  <si>
    <t>plan de garantías del goce efectivo de los derechos al 100% de la población víctima del conflicto armado</t>
  </si>
  <si>
    <t>Porcentaje de PVCA identificada y caracterizada por hecho victimízante</t>
  </si>
  <si>
    <t>(Gestionar la identificación y caracterización del)  100% de la población víctimas del conflicto armado por hecho victimízante</t>
  </si>
  <si>
    <t>(Incluir al 100% de la población existente, entre 0 y 7 años de edad, víctima del conflicto armado, en los esquemas de vacunación completa</t>
  </si>
  <si>
    <t xml:space="preserve">PROGRAMA DE ATENCION
INTEGRAL A LA PRIMERA
INFANCIA </t>
  </si>
  <si>
    <t>Incluir al 100% de la población víctima del conflicto armado en los programas de prevención de la enfermedad y promoción de la salud, por enfoque diferencial (niños, niñas, mujeres, adolescentes, adulto mayor, tenías, etc.)</t>
  </si>
  <si>
    <t>Porcentaje de la población víctima del conflicto armado, incluida en los programas de prevención de la enfermedad y promoción de la salud, por enfoque diferencial (niños, niñas, mujeres, adolescentes, adulto mayor, tenías, etc.)</t>
  </si>
  <si>
    <t>Porcentaje de la población víctima afiliada al Régimen Subsidiado de salud</t>
  </si>
  <si>
    <t>Dar auxilio funerario al 100% de las familias de la población víctima PVCA, que lo requieran.</t>
  </si>
  <si>
    <t xml:space="preserve">Porcentaje de las familias de la población víctima PVCA apoyadas con auxilio funerario </t>
  </si>
  <si>
    <t xml:space="preserve">50% de las familias victimas del conflicto armado atendidas </t>
  </si>
  <si>
    <t>PLAN   DE ATENCIÓN Y APOYO A LA POBLACIÓNCON DISCAPACIDAD</t>
  </si>
  <si>
    <t>PLAN  DE ACTIVIDAD FISICA  CON   DE ADQUISICIÓN DE INSUMOS,
SUMINISTROS Y DOTACIÓN</t>
  </si>
  <si>
    <t>(Realizar cuatro) 4 talleres de prevención de riesgo en necesidades especiales al año.</t>
  </si>
  <si>
    <t>Incluir al 20% de la población adulta (mayor), en programas recreativos como de juegos de mesa, salidas ecológicas, deportes, (entre otras).</t>
  </si>
  <si>
    <t xml:space="preserve">Talleres de desarrollo cultural y expresión artística, dirigidos a adultos mayores </t>
  </si>
  <si>
    <t>Un taller de recreación terapéutica orientada a personas con problemas  funcionales, físicos o psicológicos</t>
  </si>
  <si>
    <t>Numero de jóvenes y adolescentes atendidos por medio del programa de atención y protección integral</t>
  </si>
  <si>
    <t xml:space="preserve"> (Desarrollar) Programas de promoción y prevención en salud dirigidos a 480 niños de la  población infantil y adolescente RED PAPAZ.</t>
  </si>
  <si>
    <t xml:space="preserve">Numero de dinámicas de ejercicios de derechos y deberes de los jóvenes y adolescentes </t>
  </si>
  <si>
    <t xml:space="preserve">Programa derechos  y deberes  de  los jóvenes y adolescentes   través  de  (2) dinámicas  grupales    que involucren 200 jóvenes y adolescentes.  </t>
  </si>
  <si>
    <t>Plataforma o mesa de trabajo establecida</t>
  </si>
  <si>
    <t>Política pública de juventud implementada</t>
  </si>
  <si>
    <t>Diagnóstico, Formular e implementar una (1)  política pública de juventud.</t>
  </si>
  <si>
    <t xml:space="preserve">Numero de capacitaciones realizadas </t>
  </si>
  <si>
    <t xml:space="preserve">PROGRAMA DE CAPACITACIÓNES </t>
  </si>
  <si>
    <t>PROGRAMA  DE PAGO DE SERVICIO PARA LA
ADUCUADA PROTECCION INTEGRAL DE LA NIÑEZ</t>
  </si>
  <si>
    <t xml:space="preserve">Realizar  valoración  al  20% de los niños (entre 0 y 7 años de edad  de los hogares (comunitarios). En  habilidades   ocupacionales  </t>
  </si>
  <si>
    <t xml:space="preserve">Numero de actividades parala inclusión de la población infante en los programas de centro de vida sensorial </t>
  </si>
  <si>
    <t>programa  de apoyo  Realizar a la discapacidad través de  (doce) (12) actividades para promover la inclusión de la población infante  en los programas del centro de vida sensorial.</t>
  </si>
  <si>
    <t>Realizar valoración (en habilidades psicomotoras  al) 35% (2000) de los niños (de 0 a 6 años asistentes) a la ludoteca (Municipal) en el periodo.</t>
  </si>
  <si>
    <t xml:space="preserve">Numero de talleres para la detección oportuna de déficit de atención e hiperactividad en población vulnerable realizados </t>
  </si>
  <si>
    <t>(Desarrollar tres) (3) talleres para la detección oportuna de déficit de atención e hiperactividad  en la población vulnerable.</t>
  </si>
  <si>
    <t>Porcentaje de infantes incluidos en el programa de cero siempre</t>
  </si>
  <si>
    <t>Plan de atención a los infantes en situación de riesgo implementado</t>
  </si>
  <si>
    <t>Porcentaje de infantes incluidos en las actividades de formación artística y cultural</t>
  </si>
  <si>
    <t xml:space="preserve">PROGRAMA DE DOTACIÓN  PARA LA ATENCIÓN INTEGRAL EN CUIDADO, NUTRICIÓN </t>
  </si>
  <si>
    <t xml:space="preserve">Numero de instituciones educativas con restaurantes mantenidos </t>
  </si>
  <si>
    <t xml:space="preserve">Programa de dieta saludable implantado </t>
  </si>
  <si>
    <t>Porcentaje de niños atendidos a través de comedores y restaurantes escolares</t>
  </si>
  <si>
    <t xml:space="preserve">Alianza estratégica con el SENA, reestructurada </t>
  </si>
  <si>
    <t xml:space="preserve">Numero de convenios para favorecer a jóvenes en educación superior, realizados </t>
  </si>
  <si>
    <t>Porcentaje de población que accede a educación superior,  por estrategias adelantas por la administración</t>
  </si>
  <si>
    <t xml:space="preserve">Porcentaje de IED´s apoyadas en el impulso de la estrategia de bilingüismo por medio de dotación de medios pedagógicos </t>
  </si>
  <si>
    <t xml:space="preserve">realizar  4 dotaciones  de medios pedagógicos  que cubra el   100% ( 4) de las IED del municipio  como  estrategia  para el desarrollo  de una segunda  lengua .  </t>
  </si>
  <si>
    <t xml:space="preserve">Numero de convenios para mejorar la calidad educativa  realizados </t>
  </si>
  <si>
    <t>Numero de jornadas pedagógicas realizada s</t>
  </si>
  <si>
    <t xml:space="preserve">realizar  8 jornadas interdisciplinarias de vinculación  de los niños en edad escolar, que se encuentren fuera de un sistema educativo,  en los programas de educación gratuita  en  el periodo para incluir el 50% (55 niños en edad escolar)   </t>
  </si>
  <si>
    <t>ESTUDIOS Y  DISEÑOS INFRAESTRUCTURA EDUCATIVA</t>
  </si>
  <si>
    <t>9.3% (3  sedes) de las sedes educativos existentes reforzadas con sistemas antisísmicos</t>
  </si>
  <si>
    <t>CONSTRUCCION, AMPLIACION  Y ADECUACION DE LA INFRAESTRUCTURA EDUCATIVA</t>
  </si>
  <si>
    <t>1.65% de deserción escolar</t>
  </si>
  <si>
    <t xml:space="preserve">Responsable OBRAS PÚBLICAS </t>
  </si>
  <si>
    <t>OBJETIVO DEL EJE / DIMENSIÓN: Fortalecer la comunidad Caleruna para convertirla competitiva en la búsqueda del desarrollo sostenible.</t>
  </si>
  <si>
    <t>META  VIGENCIA(2013)</t>
  </si>
  <si>
    <t>EJE:  II Económico</t>
  </si>
  <si>
    <t xml:space="preserve">SECTOR :  Económico </t>
  </si>
  <si>
    <t>OBJETIVO DEL EJE / DIMENSIÓN: Fortalecer el aparato productivo del municipio, mediante la capacitación para la asociación productiva con calidad, con el fin de generar empleo y se mejore los niveles de productividad de la comunidad. Con la utilización de las tecnologías disponibles</t>
  </si>
  <si>
    <t xml:space="preserve">OBJETIVO DEL EJE / DIMENSIÓN:Fortalecer el aparato productivo del municipio, mediante la capacitación para la asociación productiva con calidad, con el fin de generar empleo y se mejore los niveles de productividad de la comunidad. Con la utilización de las tecnologías disponibles.
</t>
  </si>
  <si>
    <t>Tasa de  población incluida  en las actividades de formación, capacitación y de promoción turística del Municipio</t>
  </si>
  <si>
    <t>EJE:  II Ambiental e Infraestructura</t>
  </si>
  <si>
    <t>SECTOR :  Ambiental</t>
  </si>
  <si>
    <t xml:space="preserve">OBJETIVO DEL EJE / DIMENSIÓN: Consolidar a La Calera como un municipio verde por excelencia, un pulmón de Colombia, donde conviva sosteniblemente el desarrollo del medio ambiente construido con el medio ambiente natural. Realizando las medidas requeridas para la sostenibilidad de la estructura ambiental primaria, la recuperación de las áreas degradas e implementar medidas para la adaptación al cambio y variabilidad climática.
Fortalecer la infraestructura municipal que permita el aprovechamiento adecuado de los recursos, garantizando la armonía del desarrollo constructivo en aumento con la ofertas ambiental municipal. 
</t>
  </si>
  <si>
    <t>Porcentaje de cobertura del  servicio de acueducto</t>
  </si>
  <si>
    <t xml:space="preserve"> Reducción del 100% de los vertimientos del casco urbano sobre el Rio Teusaca</t>
  </si>
  <si>
    <t xml:space="preserve"> Ampliación del sistema de tratamiento de aguas servidas en dos centros poblados de los 10 existentes.</t>
  </si>
  <si>
    <t>SECTOR :  Infraestructura Pública</t>
  </si>
  <si>
    <t xml:space="preserve"> Mejoramiento del estado vial del 33,4% de los kilómetros de vía existentes </t>
  </si>
  <si>
    <t>Comando de policía para el servicio de la seguridad de la población municipal</t>
  </si>
  <si>
    <t>EJE: IV  Gestión Administrativa</t>
  </si>
  <si>
    <t xml:space="preserve">SECTOR :  Gestión administrativa </t>
  </si>
  <si>
    <t>OBJETIVO DEL EJE / DIMENSIÓN: Incrementar la capacidad de gestión en cada una de las unidades de la administración Municipal con calidad y eficiencia en la atención y servicio al ciudadano, para fomentar  crecimiento financiero y de solvencia fiscal. Con la modernización de la  gestión administrativa y la  concreción de mayores niveles de integración  entre las fuerzas vivas del municipio.</t>
  </si>
  <si>
    <t>Responsable
SECRETARIA GENERAL Y  DE GOBIERNO
????</t>
  </si>
  <si>
    <t>Responsable 
SECRETARIO DE GOBIERNO Y  UNIDAD  DESARROLLO ECONOMICO</t>
  </si>
  <si>
    <t>500 empleos</t>
  </si>
  <si>
    <t>561 personas con empleo formal trabajando en el sector turismo</t>
  </si>
  <si>
    <t>Aumentar   200 personas  trabajando en el sector turismo</t>
  </si>
  <si>
    <t>53 empresas o establecimientos</t>
  </si>
  <si>
    <t>Capacitar 100 jóvenes  del municipio en temas afines con el turismo</t>
  </si>
  <si>
    <t>META DE PRODUCTO 4</t>
  </si>
  <si>
    <t>META DE PRODUCTO 5</t>
  </si>
  <si>
    <t>META DE PRODUCTO 6</t>
  </si>
  <si>
    <t>META DE PRODUCTO 7</t>
  </si>
  <si>
    <t>META DE PRODUCTO 8</t>
  </si>
  <si>
    <t>META DE PRODUCTO 9</t>
  </si>
  <si>
    <t>META DE PRODUCTO 12</t>
  </si>
  <si>
    <t>META DE PRODUCTO 15</t>
  </si>
  <si>
    <t>META DE PRODUCTO 18</t>
  </si>
  <si>
    <t>META DE PRODUCTO 19</t>
  </si>
  <si>
    <t>META DE PRODUCTO 20</t>
  </si>
  <si>
    <t>FOMENTO Y APOYO A LA APROPIACIÓN DE TECNOLOGÍA EN PROCESOS EMPRESARIALES</t>
  </si>
  <si>
    <t>PROGRAMAS DE ASISTENCIA TÉCNICA DIRECTA RURAL</t>
  </si>
  <si>
    <t xml:space="preserve">60pequeños productores asesorados </t>
  </si>
  <si>
    <t>Numero de cadenas productivas</t>
  </si>
  <si>
    <t>Numero de medios  de transporte</t>
  </si>
  <si>
    <t>%  de empresas del sector turístico</t>
  </si>
  <si>
    <t>Responsable PLANEACIÓN, UMATA</t>
  </si>
  <si>
    <t xml:space="preserve">Responsable SECRETARIA DE  GOBIERNO , PLANEACIÓN  Y UMATA </t>
  </si>
  <si>
    <t>ELABORACIÓN Y ACTUALIZACIÓN DEL PLAN DE ORDENAMIENTO TERRITORIAL</t>
  </si>
  <si>
    <t>PROGRAMA  EDUCACIÓN AMBIENTAL NO FORMAL</t>
  </si>
  <si>
    <t>Ejecutar 4 talleres  anuales de sensibilización y capacitación para la comunidad, sobre la protección, conservación y rehabilitación de los recursos naturales</t>
  </si>
  <si>
    <t xml:space="preserve">Responsable PLANEACION
</t>
  </si>
  <si>
    <t xml:space="preserve">Ajuste del Plan Maestro de espacio público </t>
  </si>
  <si>
    <t xml:space="preserve">Un Plan Maestro de espacio público </t>
  </si>
  <si>
    <t>META DE PRODUCTO  4</t>
  </si>
  <si>
    <t xml:space="preserve">Numero  de evaluaciones   </t>
  </si>
  <si>
    <t>Responsable PLANEACIÓN Y UMATA</t>
  </si>
  <si>
    <t>PROGRAMA  DE DISPOSICIÓN, ELIMINACIÓN Y RECICLAJE DE RESIDUOS LÍQUIDOS Y SÓLIDOS</t>
  </si>
  <si>
    <t xml:space="preserve">META DE PRODUCTO 5 </t>
  </si>
  <si>
    <t>Una  infraestructura del Acueducto urbano optimizado</t>
  </si>
  <si>
    <t xml:space="preserve">Responsable PLANEACIÓN Y ESPUCAL </t>
  </si>
  <si>
    <t>PROGRAMA DE FORTALECIMIENTO PARA LA ADMINISTRACIÓN Y OPERACIÓN DE LOS SERVICIOS.  DE ACUEDUCTO</t>
  </si>
  <si>
    <t>60 acueductos veredales</t>
  </si>
  <si>
    <t xml:space="preserve">Responsable OBRAS PÚBLICAS
 PLANEACIÓN Y ESPUCAL </t>
  </si>
  <si>
    <t>Acueducto Regional de La Calera</t>
  </si>
  <si>
    <t>o</t>
  </si>
  <si>
    <t xml:space="preserve">Responsable ESPUCAL </t>
  </si>
  <si>
    <t xml:space="preserve">Responsable 
OBRAS   PÚBLICAS
</t>
  </si>
  <si>
    <t xml:space="preserve">Responsable  
OBRAS  PÚBLICAS
</t>
  </si>
  <si>
    <t>Construcción de dos sistemas de tratamiento de aguas residuale</t>
  </si>
  <si>
    <t xml:space="preserve">Responsable PLANEACIÓN  Y ESPUCAL </t>
  </si>
  <si>
    <t>Un plan</t>
  </si>
  <si>
    <t>OBJETIVO DEL EJE / DIMENSIÓN: Consolidar a La Calera como un municipio verde por excelencia, un pulmón de Colombia, donde conviva sosteniblemente el desarrollo del medio ambiente construido con el medio ambiente natural. Realizando las medidas requeridas para la sostenibilidad de la estructura ambiental primaria, la recuperación de las áreas degradas e implementar medidas para la adaptación al cambio y variabilidad climática.
Fortalecer la infraestructura municipal que permita el aprovechamiento adecuado de los recursos, garantizando la armonía del desarrollo constructivo en aumento con la ofertas ambiental municipal.</t>
  </si>
  <si>
    <t xml:space="preserve">Responsable OBRAS PÚBLICAS
</t>
  </si>
  <si>
    <t>2000 suscriptores</t>
  </si>
  <si>
    <t xml:space="preserve">Responsable GERMAN AGUILERA  OBRAS PÚBLICAS
</t>
  </si>
  <si>
    <t>50,8 Kilómetros de alumbrado público</t>
  </si>
  <si>
    <t>60.8 kilómetros de alumbrado público</t>
  </si>
  <si>
    <t xml:space="preserve">Responsable SECRETARÍA  DE GOBIERNO  Y PLANEACIÓN </t>
  </si>
  <si>
    <t xml:space="preserve">Actualización de la nomenclatura urbana </t>
  </si>
  <si>
    <t>Numero de  planes  actualizado</t>
  </si>
  <si>
    <t xml:space="preserve">1 Plan de nomenclatura
 rural y señalización realizado </t>
  </si>
  <si>
    <t>Responsable OBRAS PÚBLICAS, PLANEACION, GOBIERNO Y UMATA</t>
  </si>
  <si>
    <t xml:space="preserve">Responsable
GERMAN AGUILERA 
 OBRAS PÚBLICAS
</t>
  </si>
  <si>
    <t>ADQUISICIÓN ,  CONSTRUCCIÓN      Y PUESTA ENMARCHA DEL NUEVO  COMANDO DE POLICIA</t>
  </si>
  <si>
    <t xml:space="preserve">5 campañas anuales de movilidad y espacio público  </t>
  </si>
  <si>
    <t>Responsable  SECRETARIA DE GOBIERNO , OBRAS PUBLICASY PLANEACIÓN</t>
  </si>
  <si>
    <t>Un plan de rutas de transporte público para el municipio y la región, mejorando los tiempos y servicio, implementado</t>
  </si>
  <si>
    <t>Responsable
SECRETARIA DE GOBIERNO</t>
  </si>
  <si>
    <t>1 programa de fortalecimiento administrativo en el sistema de calidad, enfocado a mejorar el servicio al cliente externo (comunidad), implementado</t>
  </si>
  <si>
    <t>4.05</t>
  </si>
  <si>
    <t>93 empleados</t>
  </si>
  <si>
    <t xml:space="preserve">Responsable
SECRETARIA DE GOBIERNO
</t>
  </si>
  <si>
    <t>Responsable
OBRAS PÚBICAS</t>
  </si>
  <si>
    <t>Numero de plane</t>
  </si>
  <si>
    <t>PROGRAMAS DE CAPACITACIÓN Y ASISTENCIA TÉCNICA ORIENTADOS AL DESARROLLO EFICIENTE DE LAS COMPETENCIAS DE LEY</t>
  </si>
  <si>
    <t xml:space="preserve">Responsable
SECRETARIA   DE GOBIERNO
</t>
  </si>
  <si>
    <t>Número de estrategias</t>
  </si>
  <si>
    <t>Responsable
SECRETARIA   DE GOBIERNO</t>
  </si>
  <si>
    <t>Convenio interinstitucional suscrito con las empresas de transporte para divulgar la información en las veredas del Municipio</t>
  </si>
  <si>
    <t>Numero de redes</t>
  </si>
  <si>
    <t>Número de programas</t>
  </si>
  <si>
    <t>Número de  periódicos</t>
  </si>
  <si>
    <t>Responsable
HACIENDA</t>
  </si>
  <si>
    <t>Responsable
SECRETARIO GENERAL Y DE GOBIERNO Y  UNIDAD  DESARROLLO SOCIAL Y TURISTICO</t>
  </si>
  <si>
    <t>% de población productiva</t>
  </si>
  <si>
    <t xml:space="preserve">%  de  población rural incluida en los procesos de capacitación, programas de formación y asistencia técnica a los productores </t>
  </si>
  <si>
    <r>
      <t>PROGRAMA</t>
    </r>
    <r>
      <rPr>
        <b/>
        <sz val="10"/>
        <rFont val="Arial"/>
        <family val="2"/>
      </rPr>
      <t xml:space="preserve">:   Educación                   </t>
    </r>
  </si>
  <si>
    <r>
      <t>OBJETIVOS</t>
    </r>
    <r>
      <rPr>
        <sz val="10"/>
        <rFont val="Arial"/>
        <family val="2"/>
      </rPr>
      <t xml:space="preserve">: La Calera 2015 municipio líder y reconocido como piloto en procesos de articulación en Educación pre-escolar, primara, media y técnica profesional, “El Mejoramiento de la Calidad de Vida a través de la Educación” Como objetivo general para el logro de objetivos departamentales, nacionales y del milenio. </t>
    </r>
  </si>
  <si>
    <t>GERMAN ALEXANDER AGUILERA CASTILLO</t>
  </si>
  <si>
    <t>3,29%</t>
  </si>
  <si>
    <t>2,47%</t>
  </si>
  <si>
    <t>I</t>
  </si>
  <si>
    <t>LORENA ESCOBAR RODRÍGUEZ</t>
  </si>
  <si>
    <t>GERMÁN ALEXANDER AGUILERA CASTILLO</t>
  </si>
  <si>
    <t>Terminación  del  100% de la I.E.D.I. sede educativa Juan XXIII</t>
  </si>
  <si>
    <t>28 escuelas rurales mantenidas y dotadas durante el periodo</t>
  </si>
  <si>
    <t>PROGRAMA CONECTIVIDAD</t>
  </si>
  <si>
    <t xml:space="preserve">Mitigación del riesgo sísmico por medio de acciones de reforzamiento de la infraestructura educativa)  9,3% (3 sedes)  de las sedes existentes reforzadas con sistemas </t>
  </si>
  <si>
    <t>28 infraestructuras de  las sedes educativas con   diagnóstico, estudios y diseños   que  cumplan  con  las normas  de sismo resistencia , para la construcción   y mejoramiento</t>
  </si>
  <si>
    <t>MANTENIMIENTO DE INFRAESTRUCTURA EDUCATIVA</t>
  </si>
  <si>
    <t>CONSTRUCCION, AMPLIACION  Y ADECUACION DE LA INFRAESTRUCTURA  DE HOGARES MULTIPLES</t>
  </si>
  <si>
    <t>Responsable SECRETARÍA DE EDUCACIÓN</t>
  </si>
  <si>
    <t>100%  de  alumnos matriculados</t>
  </si>
  <si>
    <t>Atender a través del servicio  de transporte escolar  a 1075 alumnos, otorgando 4300 a subsidios en el periodo</t>
  </si>
  <si>
    <t xml:space="preserve">Realizar seis (6) pruebas pre saber  para capacitar los estudiantes en las pruebas de estado </t>
  </si>
  <si>
    <t xml:space="preserve">Realizar  una (1)  jornada pedagógica  al año  para capacitar a los docentes y  funcionarios  para mejorar  los programas educativos  gratuitos  </t>
  </si>
  <si>
    <t xml:space="preserve"> Dotar  de material didáctico a  las 28 sedes educativas</t>
  </si>
  <si>
    <t xml:space="preserve">PROGRAMA DE APOYO INSTITUCIONAL PARA  EL PAGO DE SERVICIO  PÚBLICO DE ENERGÍA </t>
  </si>
  <si>
    <t>Formular y desarrollar un de) Plan de capacitación  y formación en dispositivos móviles, TIC.</t>
  </si>
  <si>
    <t xml:space="preserve">4% de la población </t>
  </si>
  <si>
    <t xml:space="preserve">2% de la población objetivo </t>
  </si>
  <si>
    <t>JUV</t>
  </si>
  <si>
    <t xml:space="preserve"> Gestionar  (2) dos  convenios anuales  para favorecer a 80 jóvenes en educación superior utilizando las instalaciones educativas existentes</t>
  </si>
  <si>
    <t>Alianza estratégica reestructurada con el SENA</t>
  </si>
  <si>
    <r>
      <t>PROGRAMA</t>
    </r>
    <r>
      <rPr>
        <b/>
        <sz val="10"/>
        <rFont val="Arial"/>
        <family val="2"/>
      </rPr>
      <t xml:space="preserve">:   Alimentación Escolar                  </t>
    </r>
  </si>
  <si>
    <r>
      <t>OBJETIVOS</t>
    </r>
    <r>
      <rPr>
        <sz val="10"/>
        <rFont val="Arial"/>
        <family val="2"/>
      </rPr>
      <t xml:space="preserve">: Ofrecer a la población educativa el refrigerio diario para mejorar la aptitud de los estudiantes en los procesos de educación. </t>
    </r>
  </si>
  <si>
    <t xml:space="preserve"> Atender al 68.3% (2072 niños) de los niños  a través de  comedores y restaurantes escolares.</t>
  </si>
  <si>
    <t>28 instituciones  o sedes  educativas con restaurantes mantenidos</t>
  </si>
  <si>
    <t xml:space="preserve">SECTOR :  Población Vulnerables </t>
  </si>
  <si>
    <r>
      <t>PROGRAMA</t>
    </r>
    <r>
      <rPr>
        <b/>
        <sz val="10"/>
        <rFont val="Arial"/>
        <family val="2"/>
      </rPr>
      <t xml:space="preserve">:  Atención a Grupos Vulnerables                  </t>
    </r>
  </si>
  <si>
    <r>
      <t>OBJETIVOS</t>
    </r>
    <r>
      <rPr>
        <sz val="10"/>
        <rFont val="Arial"/>
        <family val="2"/>
      </rPr>
      <t>: Atender a la población vulnerable del municipio para mejorar la calidad de vida y generar un municipio armónico e integral que beneficie a sus pobladores</t>
    </r>
  </si>
  <si>
    <t>35% de la población infante  atendidos en los programas municipales por año</t>
  </si>
  <si>
    <t>JOSE VICENTE GUTIERREZ TORRES</t>
  </si>
  <si>
    <t xml:space="preserve">PROGRAMA DE REGISTRO Y   ESTADISTICAS VITALES    </t>
  </si>
  <si>
    <t>PROGRAMAS  ARTISTICOS Y CULTURALES</t>
  </si>
  <si>
    <t>PROGRAMA  DE PAGO DE SERVICIO PARA LA ADECUADA PROTECCION DE LA NIÑES</t>
  </si>
  <si>
    <t>Implementar un Plan de atención a los infantes ( de o a 6 años de edad)  en situación de riesgo</t>
  </si>
  <si>
    <t xml:space="preserve">(Desarrollar) un programa (para el fomento) de (la)  educación para adultos (mayores)  y población en edad extra escolar. </t>
  </si>
  <si>
    <t xml:space="preserve">Fomento de un programa de educación para adultos y población en edad extra escolar. </t>
  </si>
  <si>
    <t xml:space="preserve">Consejo de Política Social  (COMPOS) con la Estructura Administrativa Municipal </t>
  </si>
  <si>
    <t xml:space="preserve">PROGRAMAS  DE FAMILIAS EN ACCIÓN </t>
  </si>
  <si>
    <t>PROGRAMA PARA LA SUPERACIONDE LA POBRESA  EN EL MA¡¡RCO DE LA RED JUNTOS</t>
  </si>
  <si>
    <t>SECTOR :  Gestion del riesgo</t>
  </si>
  <si>
    <r>
      <t>PROGRAMA</t>
    </r>
    <r>
      <rPr>
        <b/>
        <sz val="10"/>
        <rFont val="Arial"/>
        <family val="2"/>
      </rPr>
      <t xml:space="preserve">: Atención y prevención del Riesgo.      </t>
    </r>
  </si>
  <si>
    <r>
      <t>OBJETIVOS</t>
    </r>
    <r>
      <rPr>
        <sz val="10"/>
        <rFont val="Arial"/>
        <family val="2"/>
      </rPr>
      <t>: Preparar a la población Caleruna para que pueda atender los eventos de riesgo que se puedan presentar, fortaleciendo la estructura municipal.</t>
    </r>
  </si>
  <si>
    <t>Responsable PLANEACION Y SECRETARÍA DE GOBIERNO</t>
  </si>
  <si>
    <t>WILLIAM JIMENEZ AREVALO</t>
  </si>
  <si>
    <t>SECTOR :  VIVIENDA</t>
  </si>
  <si>
    <r>
      <t>PROGRAMA</t>
    </r>
    <r>
      <rPr>
        <b/>
        <sz val="10"/>
        <rFont val="Arial"/>
        <family val="2"/>
      </rPr>
      <t>:   Vivienda</t>
    </r>
  </si>
  <si>
    <r>
      <t>OBJETIVOS</t>
    </r>
    <r>
      <rPr>
        <sz val="10"/>
        <rFont val="Arial"/>
        <family val="2"/>
      </rPr>
      <t>: Atender a través del Instituto de Vivienda Urbana y Rural – IMVIUR- las necesidades insatisfechas de vivienda de interés social, entendiendo por ello la adquisición, construcción , adecuación , remodelación, saneamiento básico, adecuación del entorno y adopción de medidas de ornato y en todo caso promoción y desarrollo de Unidades de Vivienda de carácter popular a favor de las clases sociales más necesitadas del área municipal de conformidad con las certificaciones que en tal sentido sean acreditadas por el denominado Sistema de Beneficiarios, abreviado bajo la sigla " SISBEN " o entidades u organismos que hagan sus veces.</t>
    </r>
  </si>
  <si>
    <t>Responsable INVIUR</t>
  </si>
  <si>
    <t>50%  200 FAMILIAS</t>
  </si>
  <si>
    <t>diagnóstico diseños , estudios técnicos  para  la formulación del programa  de normalización del centro poblado rural</t>
  </si>
  <si>
    <t>SECTOR :  DEPORTE</t>
  </si>
  <si>
    <r>
      <t>PROGRAMA</t>
    </r>
    <r>
      <rPr>
        <b/>
        <sz val="10"/>
        <rFont val="Arial"/>
        <family val="2"/>
      </rPr>
      <t>:   Recreación, Deporte y Aprovechamiento del Tiempo Libre.</t>
    </r>
  </si>
  <si>
    <r>
      <t>OBJETIVOS</t>
    </r>
    <r>
      <rPr>
        <sz val="10"/>
        <rFont val="Arial"/>
        <family val="2"/>
      </rPr>
      <t>: Establecer espacios de integración comunitaria para la construcción de una sociedad armónica, soportada en sus pobladores.</t>
    </r>
  </si>
  <si>
    <t>Responsable INSTITUTO  DE RECREACION Y DEPORTE Y OBRAS PUBLICAS</t>
  </si>
  <si>
    <t>GERMAN ALEXANDER AGUILERA</t>
  </si>
  <si>
    <t xml:space="preserve">Complejo Deportivo Municipal   </t>
  </si>
  <si>
    <t xml:space="preserve">(Formular e implementar un) plan de  capacitaciones  en el área deportiva para  las personas vinculadas al deporte. </t>
  </si>
  <si>
    <t>SECTOR :CULTURA</t>
  </si>
  <si>
    <r>
      <t>PROGRAMA</t>
    </r>
    <r>
      <rPr>
        <b/>
        <sz val="10"/>
        <rFont val="Arial"/>
        <family val="2"/>
      </rPr>
      <t>:   CULTURA</t>
    </r>
  </si>
  <si>
    <r>
      <t>OBJETIVOS</t>
    </r>
    <r>
      <rPr>
        <sz val="10"/>
        <rFont val="Arial"/>
        <family val="2"/>
      </rPr>
      <t>: Fomentar e incentivar el acceso, la innovación, la creación y la producción de las distintas expresiones artísticas y culturales en el  Municipio de La Calera.</t>
    </r>
  </si>
  <si>
    <t xml:space="preserve">13 infraestructuras consideradas como patrimonio cultural y material </t>
  </si>
  <si>
    <t xml:space="preserve"> Ejecutar 2 procesos de formación musical con población vulnerable para la práctica artística de nuevas tendencias y propuestas artísticas urbanas.</t>
  </si>
  <si>
    <t xml:space="preserve">2 procesos de formación musical con población vulnerable para la práctica artística de nuevas tendencias y propuestas artísticas urbanas </t>
  </si>
  <si>
    <t xml:space="preserve">  Escuela Musical y  Artística “Tunjaque” en funcionamiento como integralidad de las artes (Música, Danza, Teatro, Artes plásticas, literatura,  Medios Audiovisuales y formación en liderazgo participación y gestión de proyectos</t>
  </si>
  <si>
    <t>12.5%</t>
  </si>
  <si>
    <t xml:space="preserve"> 7.5% de la población informada de la investigaciones realizadas sobre el patrimonio histórico, arquitectónico, natural y paisajístico del municipio</t>
  </si>
  <si>
    <t>3.75%</t>
  </si>
  <si>
    <t xml:space="preserve">Realizar dos (2)  publicaciones, cada una de 1000 ejemplares, con contenidos artísticos y culturales,   que incluyan historia de vida, a través de lo artístico y cultural.                                (Por favor señalar la periodicidad de las publicaciones) </t>
  </si>
  <si>
    <t>SECTOR :SEGURIDAD Y CONVIVENCIA</t>
  </si>
  <si>
    <r>
      <t>PROGRAMA</t>
    </r>
    <r>
      <rPr>
        <b/>
        <sz val="10"/>
        <rFont val="Arial"/>
        <family val="2"/>
      </rPr>
      <t>:   SEGURIDAD Y CONVIVENCIA</t>
    </r>
  </si>
  <si>
    <r>
      <t>OBJETIVOS</t>
    </r>
    <r>
      <rPr>
        <sz val="10"/>
        <rFont val="Arial"/>
        <family val="2"/>
      </rPr>
      <t>: Fortalecer  la convivencia ciudadana e implementando programas de seguridad que haga a La Calera un municipio seguro.</t>
    </r>
  </si>
  <si>
    <t>Responsable SECRETARÍA DE GOBIERNO</t>
  </si>
  <si>
    <t>COMISARIA DE FAMILIA</t>
  </si>
  <si>
    <t>SECTOR :SALUD</t>
  </si>
  <si>
    <r>
      <t>PROGRAMA</t>
    </r>
    <r>
      <rPr>
        <b/>
        <sz val="10"/>
        <rFont val="Arial"/>
        <family val="2"/>
      </rPr>
      <t>:   Salud, Bienestar y Protección Social</t>
    </r>
  </si>
  <si>
    <r>
      <t>OBJETIVOS</t>
    </r>
    <r>
      <rPr>
        <sz val="10"/>
        <rFont val="Arial"/>
        <family val="2"/>
      </rPr>
      <t>: Mejorar la calidad de vida de la población del municipio a través de programas de control, promoción y prevención, generando así prácticas de auto-cuidado que redunden en la adherencia a estilos de vida saludable y por ende a la generación de un estado de bienestar integral.</t>
    </r>
  </si>
  <si>
    <t xml:space="preserve">  85% de la población objeto  afiliada al SGSSS </t>
  </si>
  <si>
    <t xml:space="preserve"> 82.45% de la población objeto  afiliada al SGSSS </t>
  </si>
  <si>
    <t>UNIDAD DE SALUD</t>
  </si>
  <si>
    <t xml:space="preserve">  Fortalecimiento de la calidad en la atención y prestación de los servicio de las EPS-IPS</t>
  </si>
  <si>
    <t xml:space="preserve">   50 brigadas de salud en zona rural para el acceso a los programas de promoción y prevención. </t>
  </si>
  <si>
    <t xml:space="preserve">  Alianzas (APP)  o convenios con entidades prestadoras de servicios en salud funcionando.</t>
  </si>
  <si>
    <r>
      <t>OBJETIVOS</t>
    </r>
    <r>
      <rPr>
        <sz val="10"/>
        <rFont val="Arial"/>
        <family val="2"/>
      </rPr>
      <t>:Mejorar la calidad de vida de la población del municipio a través de programas de control, promoción y prevención, generando así prácticas de auto-cuidado que redunden en la adherencia a estilos de vida saludable y por ende a la generación de un estado de bienestar integral.</t>
    </r>
  </si>
  <si>
    <t>Banco de alimentos, para 900 habitantes</t>
  </si>
  <si>
    <t xml:space="preserve">COMPONENTE DE EFICACIA - PLAN DE ACCIÒN - VIGENCIA  2012  </t>
  </si>
  <si>
    <t>META  VIGENCIA(2012)</t>
  </si>
  <si>
    <t>PRESTACION DE SERVICIOS DE REVISION Y AJUSTE ESTRUCTURA</t>
  </si>
  <si>
    <t>UND</t>
  </si>
  <si>
    <t>ACTOS ADMINISTRATIVOS</t>
  </si>
  <si>
    <t>UNIDAD DE PERSONAL</t>
  </si>
  <si>
    <t>SECRETARIO GENERAL Y DE GOBIERNO</t>
  </si>
  <si>
    <t>EVALUADOS</t>
  </si>
  <si>
    <t xml:space="preserve">EVALUACIONES </t>
  </si>
  <si>
    <t>UNIDAD DE PERSOAL</t>
  </si>
  <si>
    <t>REFRIGERIOS</t>
  </si>
  <si>
    <t>TRANSPORTE</t>
  </si>
  <si>
    <t>APOYO LOGISTICO PARA CAPACITACION COMO REFRIGERIOS TRANSPORTES PAGO DE CAPACITACIONES A FUNCIONARIOS DE CARRERA Y LIBRE NOMBRAMIENTO</t>
  </si>
  <si>
    <t>ACTOS ADMINISTRATIVOS PLAN DE CAPACITACION CONTRATACION</t>
  </si>
  <si>
    <t>EXAMENES MEDICO OCUPACIONALES TRABAJO EN ALTURAS</t>
  </si>
  <si>
    <t>SERVICIO DE TRANSPORTE DE PASAJEROS PARA SALIDA RECREATIVA FUNCIONARIOS Y FAMILIA</t>
  </si>
  <si>
    <t xml:space="preserve">ACTIVIDAD DE INTEGRACION FUNCIONARIOS </t>
  </si>
  <si>
    <t xml:space="preserve">SALIDA RECREATIVA FUNCIONARIOS PASADIA CAFAM MELGAR PARA FUNCIONARIOS Y FAMILIA </t>
  </si>
  <si>
    <t>ENTREGA DE INCENTIVOS POR ESTUDIO A FUNCIONARIOS DE CARRERA Y DE LIBRE NOMBRAMIENTO</t>
  </si>
  <si>
    <t>SUMINISTRO AGUINALDO HIJOS EMPLEADOS</t>
  </si>
  <si>
    <t>EVENTO DE INTEGRACION FIN DE AÑO</t>
  </si>
  <si>
    <t>ELECCION COMITÉ PARITARIO DE SALUD</t>
  </si>
  <si>
    <t>1 audiencia pública de rendición de Cuentas</t>
  </si>
  <si>
    <t>porcentaje</t>
  </si>
  <si>
    <t>2,181,818</t>
  </si>
  <si>
    <t>Secretaria de Planeación - Comité Gibierno en Línea - Oficina de Prensa y comunicaciones</t>
  </si>
  <si>
    <t>Creación de Perfiles Oficiales de redes sociales y posicionamiento - Fan page 500 me gusta - Twitter 150 seguidores</t>
  </si>
  <si>
    <t xml:space="preserve">porcentaje </t>
  </si>
  <si>
    <t xml:space="preserve">Toda la Comunidad </t>
  </si>
  <si>
    <t>Oficina de Prensa y Comunicaciones</t>
  </si>
  <si>
    <t>4 programas semanales de radio</t>
  </si>
  <si>
    <t>1,181,818</t>
  </si>
  <si>
    <t>1 periodico de Circulación anual - Rendición de cuentas</t>
  </si>
  <si>
    <t>2,281,818</t>
  </si>
  <si>
    <t>Toda la Comunidad</t>
  </si>
  <si>
    <t>4 Publicaciones anuakes - Boletines informativos - Diseño - Diagtamación- Redacción - Impresión y distribución</t>
  </si>
  <si>
    <t>Toda la comunidad</t>
  </si>
  <si>
    <t>Analisis y estudio de la situacion del sistema de red con falencias y fortalezas, reparacion de puntos existentes y compra de servidor de datos, reparacion y puesta ne funcionamiento de servidor de internet</t>
  </si>
  <si>
    <t>REFORZAMIENTO Y RECALCE  ZAPATAS</t>
  </si>
  <si>
    <t>M3</t>
  </si>
  <si>
    <t>CONTRATO</t>
  </si>
  <si>
    <t>SECRETARIA DE OBRAS PUBLICAS</t>
  </si>
  <si>
    <t>REFUERZO ESTRUCTURAL EN PORTICOS</t>
  </si>
  <si>
    <t>INSTALACION PERIMETRAL PERSIANA</t>
  </si>
  <si>
    <t>M2</t>
  </si>
  <si>
    <t>ADECUACION Y MEJORAMIENTO CANCHA Y TRIBUNAS " PLEXIFLOR"</t>
  </si>
  <si>
    <t>GESTION Y RADICACION DE PROYECTOS CON COLDEPORTES</t>
  </si>
  <si>
    <t>GL</t>
  </si>
  <si>
    <t>GESTION Y RADICACION DE PROYECTOS CON INDEPORTES</t>
  </si>
  <si>
    <t>Definir los objetivos, directrices, políticas, estrategias, metas, programas, actuaciones y normas adoptadas para orientar y administrar el desarrollo físico espacial del territorio y la utilización del suelo, de acuerdo a las necesidades presentadas a la fecha</t>
  </si>
  <si>
    <t>TRES CENTRO POBLADOS</t>
  </si>
  <si>
    <t xml:space="preserve">ENTREGA DE ESTUDIOS </t>
  </si>
  <si>
    <t>ING. WILLIAM ALBERTO JIMENEZ</t>
  </si>
  <si>
    <t>REALIZAR UN ESTUDIO DE ANALISIS DE POBLACION DEL CENTRO POBLADO,TIPIFICACION, DISPONIBILIDAD DE SERVICIOS PUBLICOS, INFRAESTRUCTURA DE VIAS, Y EQUIPAMENTOS</t>
  </si>
  <si>
    <t>REALIZAR SOLICITUD A LOS CONSTRUCTORES, AL MOMENTO DE GESTIONAR UN PROYECTO DE PARCELACION Y URBANIZACION, EN LO REFERENTE A LA MITIGACION DE IMPACTOS NEGATIVOS</t>
  </si>
  <si>
    <t>Programar de manera concertada y coordinada las inversiones públicas entre las distintas entidades Municipales y establecer las condiciones de articulación con la actuación privada para alcanzar condiciones de desarrollo urbano equitativas, incluyentes y equilibradas, que redunden en una mayor calidad de vida de los habitantes del Municipio.</t>
  </si>
  <si>
    <t>Asegurar que en desarrollo de las actuaciones urbanísticas que impliquen transformaciones importantes del Municipio, se generen las infraestructuras, equipamientos y espacios libres de soporte de las actividades y usos urbanos correspondientes, así como condiciones de consolidación de la Estructura Ecológica Principal con cargo a los respectivos proyectos urbanísticos</t>
  </si>
  <si>
    <t>Orientar las inversiones de mantenimiento y producción de espacio público en las zonas que presenten un mayor déficit por habitante, con especial énfasis en los sectores marginados del Municipio.</t>
  </si>
  <si>
    <t>MONITOREO DE LAS METAS E INDICADORES</t>
  </si>
  <si>
    <t>ANALISIS E INTERPRETACION DE DATOS</t>
  </si>
  <si>
    <t>SEGUIMIENTO Y EVALUACION</t>
  </si>
  <si>
    <t>Desarrollar una estrategia de adaptación al cambio climatico  y el conocimiento del posible impacto del cambio climático con la evaluación de la vulnerabilidad o de los riesgos del Municipio</t>
  </si>
  <si>
    <t>Buscar la colaboración entre las institucionesMunicipales, regionales y nacionales encargadas de la conservacion, proteccion y restauracion del medio ambiente</t>
  </si>
  <si>
    <t>Identificar el impacto económico del cambio climático y detallar los canales a través de los cuales este impacto se dará</t>
  </si>
  <si>
    <t>Identificar y promover las herramientas financieras e instrumentos económicos necesarios para financiar actividades urgentes relacionadas a cambio climático.</t>
  </si>
  <si>
    <t>institucional en materia de cambio climático</t>
  </si>
  <si>
    <t>ESTUDIOS Y DISEÑOS</t>
  </si>
  <si>
    <t>INSTALACION DE POSTES 1 KM</t>
  </si>
  <si>
    <t>TENDIDO DE REDES</t>
  </si>
  <si>
    <t>ML</t>
  </si>
  <si>
    <t>TRAMITES ANTE CODENSA</t>
  </si>
  <si>
    <t>INSTALACION TRANSFORMADORES</t>
  </si>
  <si>
    <t>ENERGIZACION DE LA RED</t>
  </si>
  <si>
    <t>CRONOGRAMA</t>
  </si>
  <si>
    <t>EXPLOTACION</t>
  </si>
  <si>
    <t>NIVELACION Y PERFILADO</t>
  </si>
  <si>
    <t>CONFORMACION</t>
  </si>
  <si>
    <t>AFIRMADO</t>
  </si>
  <si>
    <t>MANTENIMIENTO DE ALCANTARILLAS</t>
  </si>
  <si>
    <t>INVENTARIO VIAL</t>
  </si>
  <si>
    <t>PRELIMINARES</t>
  </si>
  <si>
    <t>ICCU</t>
  </si>
  <si>
    <t>EXCAVACION</t>
  </si>
  <si>
    <t>RELLENOS</t>
  </si>
  <si>
    <t>CONCRETOS</t>
  </si>
  <si>
    <t>ASFALTOS</t>
  </si>
  <si>
    <t>ALCANTARILLADO</t>
  </si>
  <si>
    <t>OBRAS DE ARTE</t>
  </si>
  <si>
    <t>25377-0076 por elaborar</t>
  </si>
  <si>
    <t>GESTIONES ADMINISTRATIVAS ANTE ENTES TERRITORIALES</t>
  </si>
  <si>
    <t>EJE:  III Ambiental e Infraestructura</t>
  </si>
  <si>
    <t xml:space="preserve">25377-0012    </t>
  </si>
  <si>
    <t>ESTUDIOS PREVIOS</t>
  </si>
  <si>
    <t>DEMOLICION</t>
  </si>
  <si>
    <t>MAMAPOSTERIA</t>
  </si>
  <si>
    <t>ACABADOS</t>
  </si>
  <si>
    <t>PINTURA</t>
  </si>
  <si>
    <t>CARPINTERIA</t>
  </si>
  <si>
    <t>PROCESO LICITATORIO</t>
  </si>
  <si>
    <t>ADJUDICACION</t>
  </si>
  <si>
    <t>MANTENIMIENTO PARQUE AUTOMOTOR</t>
  </si>
  <si>
    <t>LIQUIDACION</t>
  </si>
  <si>
    <t>UNIDAD</t>
  </si>
  <si>
    <t>NO HAY LINEA BASE</t>
  </si>
  <si>
    <t>TODOS</t>
  </si>
  <si>
    <t>INFORMES</t>
  </si>
  <si>
    <t>COMISARÍA DE FAMILIA</t>
  </si>
  <si>
    <t>Se reciben las medidas de protección que solicitan las mujeres cuando son victimas de violencia intrafamiliar, además se realizan talleres de prevención con la tematica de resolución pacífica de conflictos, y a través del programa radial se tratan estos temas.</t>
  </si>
  <si>
    <t>POBLACIÓN</t>
  </si>
  <si>
    <t>Se creo y se puso en funcionamiento el hogar de paso, con su dotación respectiva.</t>
  </si>
  <si>
    <t>NO SE TENIA LINEA BASE</t>
  </si>
  <si>
    <t xml:space="preserve">P.I, I, AD </t>
  </si>
  <si>
    <t>Se tramitaron permisos de trabajo a los menores que junto con sus padres, lo solicitaron ante este despacho</t>
  </si>
  <si>
    <t>El seguimiento se realiza continuamente, con los segumientos que se hacen a cada caso y con las verificaciones de derechos realizadas por el equipo psicosicla de este despacho</t>
  </si>
  <si>
    <t>P.I, I.</t>
  </si>
  <si>
    <t>*Se realizaron talleres de prevención en resolución pacífica de conflictos, pautas de crianza. Además se tramitaron medidas de protección a favor de las mujeres que solicitaron por ser víctimas de vilonecia, y los restablecimientos de derechos a favor de los niños, niñas y adolescentes víctimas de maltrato. Se inicio también con aklgunos niños, niñas y adolescentes aperturas de historia con el fin de prevenir que se les vulneren sus derechos, ya sea por parte de sus padres y/o cuidadores. De otro lado se cumplieron con las funciones que cada profesional debe asumir de acuerdo a su profesión y de acuerdo a ley 1098 de 2006, Codigo de Infancia y Adolescencia</t>
  </si>
  <si>
    <t>POBLACION</t>
  </si>
  <si>
    <t>INFORME</t>
  </si>
  <si>
    <t>GOBIERNO</t>
  </si>
  <si>
    <t>REALIZACION DE CONVOCATORIA</t>
  </si>
  <si>
    <t>REGISTROS, CONVOCATORIAS PLANILLAS</t>
  </si>
  <si>
    <t>TURISMO</t>
  </si>
  <si>
    <t>PROCESO DE LEGALIZACION</t>
  </si>
  <si>
    <t xml:space="preserve">CAPACITACION CON SENA Y APOYO FUNCIONARIOS </t>
  </si>
  <si>
    <t>PLANILLAS DE ASISTENCIA</t>
  </si>
  <si>
    <t>CON EL APOYO DE LA POLICIA NACIONAL REALIZAR CAMPAÑAS SOBRE MOVILIDAD Y  RESPETO DEL ESPACIO PUBLICO</t>
  </si>
  <si>
    <t>INSPECCIONES REALIZADAS, NOTIFICACIONES VENDEDORES, REGISTROS POLICIA NACIONAL</t>
  </si>
  <si>
    <t>UDE</t>
  </si>
  <si>
    <t>CAPACITACION USO AVANTELES</t>
  </si>
  <si>
    <t>REGISTRO  ASISTENCIA</t>
  </si>
  <si>
    <t>CAPACITACION ELECCION JUNTAS</t>
  </si>
  <si>
    <t>LISTA ASISTENCIA</t>
  </si>
  <si>
    <t>CONCEJOS COMUNALES REALIZADOS</t>
  </si>
  <si>
    <t>LISTAS DE ASISTENCIA</t>
  </si>
  <si>
    <t>CONVOCATORIA</t>
  </si>
  <si>
    <t>REGISTROS</t>
  </si>
  <si>
    <t>TODAS LAS SECRETARIAS</t>
  </si>
  <si>
    <t>PLANEACION, GOBIERNO</t>
  </si>
  <si>
    <t>PUBLICIDAD</t>
  </si>
  <si>
    <t xml:space="preserve">LOGISTICA </t>
  </si>
  <si>
    <t>Compra de material genetico</t>
  </si>
  <si>
    <t xml:space="preserve">UNIDAD </t>
  </si>
  <si>
    <t>x</t>
  </si>
  <si>
    <t xml:space="preserve">Numero de capacitaciones </t>
  </si>
  <si>
    <t>15,000,000</t>
  </si>
  <si>
    <t>informe PMG</t>
  </si>
  <si>
    <t>ASONORMNDO</t>
  </si>
  <si>
    <t>UMATA</t>
  </si>
  <si>
    <t>Compra de insumos veterinarios  convenio ICA</t>
  </si>
  <si>
    <t>10,000,000</t>
  </si>
  <si>
    <t xml:space="preserve">Medio de Verificación </t>
  </si>
  <si>
    <t>ICA</t>
  </si>
  <si>
    <t xml:space="preserve">Prestación servicios profesionales administrador de empresas agropecuarias </t>
  </si>
  <si>
    <t>Profesional</t>
  </si>
  <si>
    <t>16,400,000</t>
  </si>
  <si>
    <t xml:space="preserve">Medios de Verificación </t>
  </si>
  <si>
    <t xml:space="preserve">Prestación de servicios de apoyo a la gestion  operador tractor </t>
  </si>
  <si>
    <t>15,840,00</t>
  </si>
  <si>
    <t>Convenio  empresa privada CEMEX</t>
  </si>
  <si>
    <t xml:space="preserve">Convenio </t>
  </si>
  <si>
    <t>Numero de convenio gestionado</t>
  </si>
  <si>
    <t>15,826,000</t>
  </si>
  <si>
    <t>Convenio</t>
  </si>
  <si>
    <t>CEMEX</t>
  </si>
  <si>
    <t>Contrato de prestación de servicios profesionales como ingenioero agrónomo</t>
  </si>
  <si>
    <t xml:space="preserve">Profecional </t>
  </si>
  <si>
    <t>5,000,000</t>
  </si>
  <si>
    <t>Medis de Verificación</t>
  </si>
  <si>
    <t>6,400,000</t>
  </si>
  <si>
    <t>Convenio fundación voz animal.</t>
  </si>
  <si>
    <t>6,480,000</t>
  </si>
  <si>
    <t xml:space="preserve">Listados de aistencia , medios de verificación </t>
  </si>
  <si>
    <t>Compra de insumos convenio ICA</t>
  </si>
  <si>
    <t>5,340,000</t>
  </si>
  <si>
    <t>Listados de aistencia , medios de verificación</t>
  </si>
  <si>
    <t xml:space="preserve">Prestación de servicios profesionales  administrador de empresas agropecuarias </t>
  </si>
  <si>
    <t>3,000,000</t>
  </si>
  <si>
    <t>Certificaciones para acceder al credito</t>
  </si>
  <si>
    <t xml:space="preserve">Bancos </t>
  </si>
  <si>
    <t>Convenio fundación expo nilo realización ferias y fiestas 2012</t>
  </si>
  <si>
    <t>50,000,000</t>
  </si>
  <si>
    <t>Prestación de servicios de apoyo a la gestión administrador vivero municipal</t>
  </si>
  <si>
    <t>23,760,000</t>
  </si>
  <si>
    <t>Actas de entrega de material forestal</t>
  </si>
  <si>
    <t>Convenio Gobernación de cundinamarca Municipio la calera y corpamarquewz</t>
  </si>
  <si>
    <t>81,772,625</t>
  </si>
  <si>
    <t xml:space="preserve">Prestación de servicios profesionales y de apoyo a la gestión </t>
  </si>
  <si>
    <t>138,226,666</t>
  </si>
  <si>
    <t>PROGRAMAS  Y PROYECTOS
PRODUCTIVOS EN EL MARCO
DEL PLAN AGROPECUARIO</t>
  </si>
  <si>
    <t>Dos medios  de transporte</t>
  </si>
  <si>
    <t>º</t>
  </si>
  <si>
    <t>Dotar a las Escuelas de Formaciòn Deportiva con la Implementaciòn adecuada para la realizacion del Deporte y la Recreaciòn, como tambien a las Juntas de Accion Comunal que asi lo requieran.</t>
  </si>
  <si>
    <t>Citar a los Clubes, Escuelas de Formaciòn Deportiva, Delegados de los Comites de Deportes de las JAC.</t>
  </si>
  <si>
    <t>X</t>
  </si>
  <si>
    <t xml:space="preserve">Crear la Organizacion Municipal del  Deporte </t>
  </si>
  <si>
    <t>Organizaciòn  Municipal del  Deporte</t>
  </si>
  <si>
    <t>Reconocer e Identificar las Asociaciones vinculadas al Sistema Nacional del Deporte.</t>
  </si>
  <si>
    <t>Fomentar el conocimiento continuo, actualizacion reglamentaria y viculacion normativa en el area deportiva.</t>
  </si>
  <si>
    <t>25377 - 0001    25377 - 0005     25377 - 0055</t>
  </si>
  <si>
    <t>1. Contrato de Prestación de Servicios profesionales y de apoyo a la Gestión.  
2.Contrato de Suministro de Refrigerios y/o Almuerzos. 
3.Contrato de Transporte.</t>
  </si>
  <si>
    <t xml:space="preserve">(Realizar anualmente) programa  de  Juegos Intercolegiados Fase Municipal. </t>
  </si>
  <si>
    <t xml:space="preserve">Identificar los deportistas de Primera Infancia e Infancia con capacidades deportivas. </t>
  </si>
  <si>
    <t>1. Contrato de Prestación de Servicios profesionales y de apoyo a la Gestión. 
2.Contrato de Suministro de Refrigerios y/o Almuerzos. 
3.Contrato de Transporte. 4. Convenio Interadministrativo 380 INDEPORTES</t>
  </si>
  <si>
    <t xml:space="preserve">Contrato de Prestación de Servicios profesionales y de apoyo a la Gestión. </t>
  </si>
  <si>
    <t>Contrato de Prestación de Servicios profesionales y de apoyo a la Gestión. Contrato de Suministro de Refrigerios y/o Almuerzos.</t>
  </si>
  <si>
    <t>Contrato de Prestación de Servicios profesionales y de apoyo a la Gestión. Contrato de Suministro de Refrigerios y/o Almuerzos. Contrato de Transporte.</t>
  </si>
  <si>
    <t xml:space="preserve">Adelantar (2) reuniones anuales de consejo de gobierno para hacer seguimiento y evaluación de la ejecución de los planes de acción nivel central </t>
  </si>
  <si>
    <t>unidad</t>
  </si>
  <si>
    <t xml:space="preserve">Dos (2) reuniones al año de segumiento a los planes de acción </t>
  </si>
  <si>
    <t>Seguimiento, verificación y control a la entrega oportuna de informes  a entidades de vigilancia y control .</t>
  </si>
  <si>
    <t xml:space="preserve">A 31 de diciembre el Municipio, habrá cumplido con el 100%  en la entrega de los informes a entes de vigilancia y control </t>
  </si>
  <si>
    <t xml:space="preserve">Adelantar el Programa de auditoría interna a la gestión de las dependencias de la Administración Municipal </t>
  </si>
  <si>
    <t xml:space="preserve">10 procesos de auditoría a las dependencias de la Administración municipal. </t>
  </si>
  <si>
    <t>Seguimiento trimestrales al cumplimiento de los planes de mejoramiento por parte de las dependencias de la Administración Municipal.</t>
  </si>
  <si>
    <t xml:space="preserve">100% al cumplimiento a los  planes de Mejoramiento correspondientes a las últimas  vigencias, solicitados por la Contraloría de Cundinamarca </t>
  </si>
  <si>
    <t>Revisión contratación vigencia 2012</t>
  </si>
  <si>
    <t>Verificar  en un 100% el diligenciamiento de la hoja de chequeo de los soportes técnicos y legales de una muestra de la contratación sen el 2012</t>
  </si>
  <si>
    <t>PROGRAMA DE CAPACITACIÓN Y ASISTENCIA TÉCNICA ORIENTADOS AL DESARROLLO EFICIENTE DE  LA ADMINISTRACIÓN</t>
  </si>
  <si>
    <t>Facilitar la creacion de empresas en el municipio</t>
  </si>
  <si>
    <t>unidad.</t>
  </si>
  <si>
    <t>Asesorar y orientar la creación de mircoempresas y organizaciones</t>
  </si>
  <si>
    <t>Suscribor convenios con la empresa privada</t>
  </si>
  <si>
    <t>Priorizar el empleo con las propias obras del municipio</t>
  </si>
  <si>
    <t>Suscribir convenios con el SENA para la formacion en el trabajo con enfasis en turismo</t>
  </si>
  <si>
    <t>UNIDAD.</t>
  </si>
  <si>
    <t>Capacitar las asociaciones productivas</t>
  </si>
  <si>
    <t>Organizar una bolsa de empleo.</t>
  </si>
  <si>
    <t>INFORME Y REGISTRO FOTOGGRAFICO</t>
  </si>
  <si>
    <t>UNIDAD DE PROGRAMAS SOCIALES</t>
  </si>
  <si>
    <t>LORENA ESCOBAR RODRIGUEZ</t>
  </si>
  <si>
    <t>Dotaciones Basicas para los hogares comunitarios</t>
  </si>
  <si>
    <t>Apoyo Nutricional: niños usuarios, padres de familia y madres comunitarias de hogares Comunitarios</t>
  </si>
  <si>
    <t>Celebración del día del Niño en los hogares comunitarios</t>
  </si>
  <si>
    <t>Fumigación de tanques y control de plagas en las sedes de los hogares comunitarios</t>
  </si>
  <si>
    <t>Prestacion de servicios de Apoyo a la Gestión en los hogares comunitarios</t>
  </si>
  <si>
    <t>Arrendamiento de tres Inmuebles, funcionamiento Hogares Comunitarios</t>
  </si>
  <si>
    <t>Pago de servicios agua, luz de hogares comunitarios</t>
  </si>
  <si>
    <t>UNIDAD PROGRAMAS SOCIALES</t>
  </si>
  <si>
    <t xml:space="preserve">1.Buscar espacio fisico para  la realizacion de actividades.   2. Realizacion de dibulgacion y publicacion del programa por  emisora, prensa, volantes . </t>
  </si>
  <si>
    <t>se realizaron talleres de  pautas de crianza,  etapa de primera infancia  en aurora, marquez, triunfo,  hato.</t>
  </si>
  <si>
    <t xml:space="preserve">se realizo convocatoria para  niños que presenta  problemas de aprendizaje  que asisten  a la ludoteca y remitidos por los docentes </t>
  </si>
  <si>
    <t xml:space="preserve"> se realizaron 3 talleres: 1.pautas de crianza,  2. caracterizticas de desarrollo  de la primera infancia. 3. caracteristicas de  la hiperactividad.  Se realizaron tanto a madres comunitarios  rurales y urbanos.</t>
  </si>
  <si>
    <t xml:space="preserve"> se realizaron 3 talleres: 1. se realizaron capacitacion y acompañamiento a los docentes de los colegios  departamentales sobre inclucion  educativa.  2. informacion sobre rutas de atencion a poblacion en discapacidad. 3. acompañamiento en priocesos de rehabilitacion en alumnos.</t>
  </si>
  <si>
    <t xml:space="preserve">se realizo convocatoria para  niños que asisten  a  los hogares comunitarios rurales y  urbanos  para la realizacion de valoracion.se reahalizaron  tratamiento y acompañamiento en los procesos.   </t>
  </si>
  <si>
    <t xml:space="preserve">se solicita el docente   la remicion del estudiante que requiere la atencion. Se realiza valoracion  a el infante.  Se finaliza con la intervencion  y rehabilitacion  del estudiante. </t>
  </si>
  <si>
    <t xml:space="preserve">se realizo convocatoria  para la asistencia en las siguientes capacitaciones: 1. cuidados en cama con la poblacion en condicion de discapacidad severa. 2. orientacion  de  las familias sobre  el manejo nutricional. 3. sensibilizacion    del  los secretarios de   la administracion municipal en la vision de la discapacidad. </t>
  </si>
  <si>
    <t>serealizo convocatoria  a los mujeres en estado gestacional del municipio, se  solicito la  base de datos dela madres gestantes pertenecienytes a el municipio de la calera. Se realiso intervencion con creacion del curso psicoprofilactico.</t>
  </si>
  <si>
    <t>IDENTIFICACION DE LAS ZONAS DE AMENAZA, RIESGO Y VULNERABILIDAD, MEDIANTE PLANOS, DE ACUERDO A LOS EVENTOS PRESENTADOS</t>
  </si>
  <si>
    <t>INTEGRAR A LAS DIFERENTES ENTIDADES MUNICIPALES Y PRIVADAS (EAAB, CEMEX, MPIO, ESPUCAL, ETC), SOBRE LOS ADELANTOS DE PROGRAMAS ENCAMINADOS A CREAR UN PLAN DE CONTINGENCIA, PARA SER ARTICULADOS EN LOS PLANES DE ACCION.</t>
  </si>
  <si>
    <t>RECOPILACION DE LA INFORMACION EN LAS DIFERENTES ENTIDADES PRIVADAS Y PUBLICAS DEL MUNICIPIO DE LA CALERA EN LO REFERENTE A RIESGOS Y ZONAS DE AMENAZA Y CONTRATACION DE CONSULTORIA</t>
  </si>
  <si>
    <t>INCORPORACION DE LOS RESULTADOS DE LA CONSULTORIA Y ESTUDIO DE LAS ZONAS DE RIESGO AL POT</t>
  </si>
  <si>
    <t>ACTO ADMINISTRATIVO DE LAS ZONAS DETERMINADAS MEDIANTE EL ESTUDIO DE LAS ZONAS DE RIESGO ZONA RURAL</t>
  </si>
  <si>
    <t>ACTO ADMINISTRATIVO DE LAS ZONAS DETERMINADAS MEDIANTE EL ESTUDIO DE LAS ZONAS DE RIESGO ZONA URBANA</t>
  </si>
  <si>
    <t>SELECCION DE LOS SITIOS DE MONITOREO Y EL SISTEMA ADECUADO PARA LA ALERTA DE AMENAZAS</t>
  </si>
  <si>
    <t>REUNIONES CADA SEIS MESES, CON LA COMUNIDAD Y LOS DIFERENTES ORGANISMOS DE PREVENCION, ATENCION DEL RIESGO (UNIDAD DE LA GESTION DEL RIESGO DE CUNDINAMARCA, BOMBEROS Y DEFENSA CIVIL)</t>
  </si>
  <si>
    <t>CAPACITACION A LOS LIDERES COMUNITARIOS EN LOS PROCEDIMIENTOS PARA LA ATENCION Y PREVENCION DEL RIESGO</t>
  </si>
  <si>
    <t>GESTIONAR ANTE LA UNIDAD DE LA GESTION DEL RIESTO DE CUNDINAMARCA O EL CREPAD UN CONVENIO</t>
  </si>
  <si>
    <t>Convocar a todo los artistas del Municipio para realizar el registro y conformar una base de datos</t>
  </si>
  <si>
    <t>2012-25377-0004</t>
  </si>
  <si>
    <t>Contratar los servicios de preparación, digitalización, retoque, correción de estilo y Definicion de estructuras externas e internas de los libros "lo que cuenta la cuenca, investigaciones de la comunidad de la cuenca del Rio Blanco - Historias de Vida del Municipio de La Calera.</t>
  </si>
  <si>
    <t>Implementacion el Consejo Municipal de Cultura</t>
  </si>
  <si>
    <t>Diagnostico de las politicas publicas</t>
  </si>
  <si>
    <t>2012-25377-0004 2012-25377-0001</t>
  </si>
  <si>
    <t>Contratar el servicio de amplificacion de sonido, logistica y transporte para artistas y eventos, para los programas, Alcaldia al parque, semana de la calerunidad "festival del Patiasao" y  Festival del Sol y la Astronomia.</t>
  </si>
  <si>
    <t>Contratar los grupos artisticos locales  y la logistica para la realización del Festival.</t>
  </si>
  <si>
    <t>Contratar serivicios de formacion en Radio y prensa cultural</t>
  </si>
  <si>
    <t>Elaboración del programa de concertacion y estimulos.</t>
  </si>
  <si>
    <t>Contratar los servicios de apoyo a la Biblioteca Municipal, catalogacion, organización de bibliotecas y  fomento de iniciativas en promocion de lectura zona urbana y rural.</t>
  </si>
  <si>
    <t>2012-25377-004</t>
  </si>
  <si>
    <t>Contratar los Servicios de formación en Musica  y Danza.</t>
  </si>
  <si>
    <t>Contratar los Servicios de formación Musical y Artistica para el funcionarmiento de la Escuela</t>
  </si>
  <si>
    <t>Proyecto "Restauracion de la Capilla Municipal de La Calera - I Fase Ajuste y Actualizacion de Estudios " para la consecusion de recursos IVA a la telefonia movil.</t>
  </si>
  <si>
    <t>CONTRATAR LA “COMPRA DE INSTRUMENTOS,  ACCESORIOS ARTISTICOS Y OTROS ELEMENTOS, PARA DOTAR LA ESCUELA DE FORMACION MUSICAL Y ARTISTICA TUNJAQUE, Y CANASTA EDUCATIVA PARA LAS INSTITUCIONES DEL MUNICIPIO DE LA CALERA”</t>
  </si>
  <si>
    <t>Diagnostico de la infraestructura Municipal en el ambito cultural</t>
  </si>
  <si>
    <t>Realizar el Plan de Acción con los estudiantes matriculados, de las 4 I.E.D.I del municipio</t>
  </si>
  <si>
    <t>Gestionar  ante la empresa privada  y el ministerio de educacion nacional para la adquisicion de equipos de computo para las diferentes  i.e.d.i del municipio</t>
  </si>
  <si>
    <t xml:space="preserve">Numero de estudiantes  matriculados, para un total de 2242 </t>
  </si>
  <si>
    <t>Intercambio de Ideas a nivel Institucion</t>
  </si>
  <si>
    <t>Gestionar convenios  con  el ente gubernamental y privado</t>
  </si>
  <si>
    <t>La contratacion de personal idoneo para la capacitacion y refuerzo en las areas especificas</t>
  </si>
  <si>
    <t>realizacion de una jornada pedagogica e intigracion</t>
  </si>
  <si>
    <t>Compra de material didactico y pedagogico, para incentivar el aprendizaje</t>
  </si>
  <si>
    <t xml:space="preserve">Gestionar  e implementar  una articulacion  con una institucion de educacion superior </t>
  </si>
  <si>
    <t>Realización de una actividad, donde hay intercambio de experiencias significativas en educacion</t>
  </si>
  <si>
    <t>DOTACIÓN INSTITUCIONAL DE MATERIAL  Y MEDIOS PEDAGOGICOS PARA EL APRENDIZAJE</t>
  </si>
  <si>
    <t>Compra  de material educativo netamente especialpara la implementacion del bilinguismo</t>
  </si>
  <si>
    <t>Recepcion y control para el pago de los servicios publicos de las 4 I,E,D,I del municipio</t>
  </si>
  <si>
    <t>Realizacion de jornadas pedagogicas y talleres encaminados al aprendizaje de las nuevas y revolucionada tecnologia</t>
  </si>
  <si>
    <t>Mantener  e incentivar  la superacion desde el inicio de su  formacion academica mediante  talleres de sensibilizacion encaminados a obtener una mejor calidad de vida</t>
  </si>
  <si>
    <t>Incentivar y promover el beneficio  con el merito propio desde el inicio de su proceso y desarrollo academico de basica y media vocacional, con miras a obtener el fortalecimiento academico</t>
  </si>
  <si>
    <t xml:space="preserve">Solicitar y ofertar cursos de formacion titulada o complementariaEncaminados a la teoria y practica en la  realizacion educativa y productiva de estos.   </t>
  </si>
  <si>
    <t>sena.</t>
  </si>
  <si>
    <t>Realizar un convenio de cooperacion entre la Universidad existente en el municipio.</t>
  </si>
  <si>
    <t>GENEAR INCENTIVOS</t>
  </si>
  <si>
    <t>REDUCIR LA CARTERA EN UN 20 % EN EL PERIODO ADMINISTRATIVO.</t>
  </si>
  <si>
    <t>PORCENTAJE DE REDUCCIÓN</t>
  </si>
  <si>
    <t xml:space="preserve">26449 TODA  LA POBLACIÓN </t>
  </si>
  <si>
    <t xml:space="preserve">INFORMES Y EVALUACIONES </t>
  </si>
  <si>
    <t>ASESOR</t>
  </si>
  <si>
    <t xml:space="preserve">SECRETARIA DE HACIENDA </t>
  </si>
  <si>
    <t xml:space="preserve">PROPORCIONAR  FORMAS DE PAGO </t>
  </si>
  <si>
    <t>NÚMERO</t>
  </si>
  <si>
    <t xml:space="preserve">CONTRATAR  PERSONAL PARA EL COBRO COACTIVA </t>
  </si>
  <si>
    <t xml:space="preserve">CAMPAÑA DE DIVULGACIÓN  </t>
  </si>
  <si>
    <t xml:space="preserve">MODERNIZAR E IMPLEMENTAR  UN SISTEMA DE RECAUDO </t>
  </si>
  <si>
    <t xml:space="preserve">NUMERO DE  SISTEMAS </t>
  </si>
  <si>
    <t>AUMENTAR EN 10 % DE LOS INGRESOS POR PREDIAL Y LICENCIAMIENTO</t>
  </si>
  <si>
    <t xml:space="preserve">PORCENTAJE DE AUMENTO </t>
  </si>
  <si>
    <r>
      <t>PROGRAMA</t>
    </r>
    <r>
      <rPr>
        <b/>
        <sz val="10"/>
        <rFont val="Arial"/>
        <family val="2"/>
      </rPr>
      <t>:  Institucional</t>
    </r>
  </si>
  <si>
    <r>
      <t>OBJETIVOS</t>
    </r>
    <r>
      <rPr>
        <sz val="10"/>
        <rFont val="Arial"/>
        <family val="2"/>
      </rPr>
      <t>:Incrementar los niveles de eficiencia, eficacia y efectividad de los servicios a cargo del municipio.</t>
    </r>
  </si>
  <si>
    <r>
      <t>PROGRAMA</t>
    </r>
    <r>
      <rPr>
        <b/>
        <sz val="10"/>
        <rFont val="Arial"/>
        <family val="2"/>
      </rPr>
      <t>:  Democratización y Buen Gobierno</t>
    </r>
  </si>
  <si>
    <r>
      <t>OBJETIVOS</t>
    </r>
    <r>
      <rPr>
        <sz val="10"/>
        <rFont val="Arial"/>
        <family val="2"/>
      </rPr>
      <t>:Propiciar los espacios indicados por la ley para la participación ciudadana, articulando la administración municipal con el programa de gobierno en línea que permita a la comunidad consultarla, e informarse del desarrollo de la gestión administrativa y participar en la misma. Además fortalecer la convivencia ciudadana y la seguridad.
Mantener los niveles de ingresos municipales.</t>
    </r>
  </si>
  <si>
    <r>
      <t>PROGRAMA</t>
    </r>
    <r>
      <rPr>
        <b/>
        <sz val="10"/>
        <rFont val="Arial"/>
        <family val="2"/>
      </rPr>
      <t>:   Conservación, Protección y Sostenibilidad Ambiental</t>
    </r>
  </si>
  <si>
    <r>
      <t>OBJETIVOS</t>
    </r>
    <r>
      <rPr>
        <sz val="10"/>
        <rFont val="Arial"/>
        <family val="2"/>
      </rPr>
      <t>: Orientar las políticas y acciones para la ocupación del territorio para que sea sostenible y sustentable. Fortaleciendo la estructura ambiental primaria municipal, estableciendo mecanismos que permitan su sostenibilidad y recuperación de las áreas degradas, en especial el manejo de las rondas de ríos, la protección de los nacederos al igual que los páramos. Implementando medidas para la capacitación de la comunidad en las acciones requeridas para la adaptabilidad al cambio y variabilidad climática, en concordancia con los lineamientos establecidos en los estudios de alta montaña realizados en el municipio por el INAP. Revisar las áreas establecidas como de riesgo en el Ordenamiento Territorial para implementar medidas que permita el desarrollo de las actividades rutinarias de la comunidad afectada.</t>
    </r>
  </si>
  <si>
    <r>
      <t>PROGRAMA</t>
    </r>
    <r>
      <rPr>
        <b/>
        <sz val="10"/>
        <rFont val="Arial"/>
        <family val="2"/>
      </rPr>
      <t>:   Servicios Públicos y Saneamiento Básico</t>
    </r>
  </si>
  <si>
    <r>
      <t>OBJETIVOS</t>
    </r>
    <r>
      <rPr>
        <sz val="10"/>
        <rFont val="Arial"/>
        <family val="2"/>
      </rPr>
      <t>: Optimizar la prestación de los servicios públicos en el municipio soportado en la Empresa de Servicios Públicos de la Calera – ESPUCAL ESP-, generando estrategias para que el saneamiento básico municipal se ajuste a los cánones de calidad establecidos para el país y a través del fortalecimiento de la estructura e  infraestructura municipal para implementar las políticas públicas que permita la reducción de los impactos en la comunidad y el medio ambiente por la prestación de servicios públicos, con operadores veredales fortalecidos tanto administrativa como técnicamente.</t>
    </r>
  </si>
  <si>
    <r>
      <rPr>
        <b/>
        <sz val="10"/>
        <rFont val="Arial"/>
        <family val="2"/>
      </rPr>
      <t>CAPTACION:</t>
    </r>
    <r>
      <rPr>
        <sz val="10"/>
        <rFont val="Arial"/>
        <family val="2"/>
      </rPr>
      <t xml:space="preserve"> Diseño e implementacion de un programa de mantenimiento periodico a la bocatoma e inspeccion a la fuente san lorenzo</t>
    </r>
  </si>
  <si>
    <r>
      <rPr>
        <b/>
        <sz val="10"/>
        <rFont val="Arial"/>
        <family val="2"/>
      </rPr>
      <t xml:space="preserve">CONDUCCION: </t>
    </r>
    <r>
      <rPr>
        <sz val="10"/>
        <rFont val="Arial"/>
        <family val="2"/>
      </rPr>
      <t>Programa de repocision y o mantenimiento de valvulas y ventosas del sistema San Lorenzo</t>
    </r>
  </si>
  <si>
    <r>
      <t xml:space="preserve">DISTRIBUCION: </t>
    </r>
    <r>
      <rPr>
        <sz val="10"/>
        <rFont val="Arial"/>
        <family val="2"/>
      </rPr>
      <t>Reposicion, construccion y expansion de redes</t>
    </r>
  </si>
  <si>
    <r>
      <rPr>
        <b/>
        <sz val="10"/>
        <rFont val="Arial"/>
        <family val="2"/>
      </rPr>
      <t xml:space="preserve">ALMACENAMIENTO: </t>
    </r>
    <r>
      <rPr>
        <sz val="10"/>
        <rFont val="Arial"/>
        <family val="2"/>
      </rPr>
      <t>Diagnostico, optimizacion y mantenimiento de los tanques de almacenamiento del sistema San Lorenzo</t>
    </r>
  </si>
  <si>
    <r>
      <t xml:space="preserve">TRATAMIENTO: </t>
    </r>
    <r>
      <rPr>
        <sz val="10"/>
        <rFont val="Arial"/>
        <family val="2"/>
      </rPr>
      <t>Diseño e implementacion de un programa periodico de mantenimeinto y optimizacion a la planta de tratamiento de agua potable Villa 70</t>
    </r>
  </si>
  <si>
    <r>
      <t xml:space="preserve">COMERCIALIZACION: </t>
    </r>
    <r>
      <rPr>
        <sz val="10"/>
        <rFont val="Arial"/>
        <family val="2"/>
      </rPr>
      <t>Revision y actualizacion de la metodologia tarifaria</t>
    </r>
  </si>
  <si>
    <r>
      <t>PROGRAMA</t>
    </r>
    <r>
      <rPr>
        <b/>
        <sz val="10"/>
        <rFont val="Arial"/>
        <family val="2"/>
      </rPr>
      <t>:   Movilidad e Infraestructura Pública</t>
    </r>
  </si>
  <si>
    <r>
      <t>OBJETIVOS</t>
    </r>
    <r>
      <rPr>
        <sz val="10"/>
        <rFont val="Arial"/>
        <family val="2"/>
      </rPr>
      <t xml:space="preserve">: Ofrecer la infraestructura adecuada para la productividad, competitividad y movilidad del municipio.
Reducir los tiempos de desplazamiento entre el municipio y Bogotá.
Ofrecer alternativas de movilidad interna.
</t>
    </r>
  </si>
  <si>
    <r>
      <t>OBJETIVOS</t>
    </r>
    <r>
      <rPr>
        <sz val="10"/>
        <rFont val="Arial"/>
        <family val="2"/>
      </rPr>
      <t>: Ofrecer la infraestructura adecuada para la productividad, competitividad y movilidad del municipio.
Reducir los tiempos de desplazamiento entre el municipio y Bogotá.
Ofrecer alternativas de movilidad interna.</t>
    </r>
  </si>
  <si>
    <t>Identificar sitios, donde se ubique la publicidad visual excterir.Cotejar con la Secretaria de Planeacion cuales han sido licenciados. Proceder a retirar los elementos de publicidad visual exterior ubicados sobre area de infraestructura publica y corredor vial.Requerimiento a propietarios de predios y o elementos de publicidad que no hayan obtenido los respectivos permisos.En cuanto a pesas, se gestionara con el apoyo del comando de policia, el control a la medida en los centros de estacion de servicios y expendios de combustibles.</t>
  </si>
  <si>
    <t>ud</t>
  </si>
  <si>
    <t xml:space="preserve">                      INSPECCION DE POLICIA</t>
  </si>
  <si>
    <t xml:space="preserve"> 1. Financiar la cobertura universal en el regimen subsidiado mediante giro directo  a la EPSs  2. focalizar la poblacion pobre no asegurada  a traves de promotoras de  salud para su afiliación al regimen subsidiado 3. Elaboracion del listado  de población elegible de  beneficarios al regimen subsidiado  tomando como  fuente de información  la base de datos del SISBEN  4. Actualización  y mantenimiento de SICRESUB  sistema de información del régimen subsidiado en salud. 5. contratación del recurso  humano para el manejo  y depuración  de la base de datos   del regimen subsidiado en salud</t>
  </si>
  <si>
    <t xml:space="preserve">Generar oportunidad a la población para que sea vinculada al SGSSS, garantizando el 100%. Cobertura  de población objeto  </t>
  </si>
  <si>
    <t>58.318.637,00</t>
  </si>
  <si>
    <t>534.155.158,00</t>
  </si>
  <si>
    <t>Formulario de Afiliacion</t>
  </si>
  <si>
    <t>1. Afiliacion y continuidad en el sistema de salud 2.Depuracion y aval de bases de datos que soporta la liquidacion mensual de afiliados.</t>
  </si>
  <si>
    <t xml:space="preserve">Base de datos </t>
  </si>
  <si>
    <t>1. Se gestiono la invitacion a EPSs diferente a la que opera actualmente en el municipio.</t>
  </si>
  <si>
    <t>1. informes de evaluacion y seguimiento teniendo en cuenta lo estipulado en la Resolucion 660 y circular 006 de Supersalud 2.  suscripcion de contrato para realizar  auditoria  al  regimen subsidiado en el municipio de la calera.</t>
  </si>
  <si>
    <t>informes de visita</t>
  </si>
  <si>
    <t>2012-25377-0090</t>
  </si>
  <si>
    <t>1. Se realizo activacion del CTSSS  según resolucion 425  de 2008</t>
  </si>
  <si>
    <t>Listado de Asistencia</t>
  </si>
  <si>
    <t xml:space="preserve">1. Elaboracion Plan Territorial en Salud mediante acuerdo 004 de 2012      2. Plan Territorial aprobado y funcionando actualmente </t>
  </si>
  <si>
    <t xml:space="preserve">Acto administrativo aprobado mediante acuerdo municipal </t>
  </si>
  <si>
    <t>1. Implementacion del Programa de Salud  Sexual Y Reproductiva        2. Se contemplo la contratacion de la empresa social del estado a fin de dar cumplimiento con la salud materna del municipio</t>
  </si>
  <si>
    <t>se mantiene en 0% la tasa</t>
  </si>
  <si>
    <t>Documento Perfil Epidemiologico</t>
  </si>
  <si>
    <t>se mantiene en 1 la tasa</t>
  </si>
  <si>
    <t>se mantiene en 0.45% la tasa</t>
  </si>
  <si>
    <t xml:space="preserve">1. Implementacion del programa de nutricion    2. Consolidado situacion nutricional y ajustes al plan de seguridad sanitaria y nutricional  3. visita seguimiento  y verificación del cumplimiento  del plan de mejoramiento de 2011, a 29 de los restaurantes escolares, verificacion del cumplimiento de la minuta. calidad organoleptica y bpm.  y realizar socializacion de la situación encontrada en comité de politica social   4. realizar la referencia y contrareferencia mensual a las dos IPS , de los casos  de malnutricion detectados por sisvan en el municipio  5. notificar al sisvan el 30% de los menores de 20 años, el 100% de las gestantes y adultos a demanda del municipio    6. realizar  tamizajes nutricionales y  capacitaciones a los beneficiarios del programa cre-ser  y 10% del programa de alimentación escolar    7. realizar   informe de análisis de la situación nutricional  semestral 2012 del municipio- con aval del departamento    8.  capacitación a madres gestantes y lactantes en la importancia de la lactancia materna exclusiva hasta los 6 meses y complementaria hasta los 2 años, esquema de alimentación complementaria adecuada y nutrición de la gestante.  9 .celebración  la semana de la lactancia materna y concurso bebe saludable municipal y departamental.  10.
Socialización de los derechos del consumidor, alimentación saludable, lactancia materna  mediante la estrategia IEC (programas radiales, emisión de cuñas y/o perifoneo
</t>
  </si>
  <si>
    <t>1952 registros</t>
  </si>
  <si>
    <t>reporte del Sistema de Vigilacia nutricional (sisvan)</t>
  </si>
  <si>
    <t>Base de datos (RUB) ,registro fotografico y listado de asistencia</t>
  </si>
  <si>
    <t>base de datos y listado de asistencia</t>
  </si>
  <si>
    <t xml:space="preserve">1. Implementacion del programa de saud infantil -Plan ampliado de inmunizaciones PAI  </t>
  </si>
  <si>
    <t>Estadistica secretaria de salud de cundinamarca - estrategia PAI</t>
  </si>
  <si>
    <t>1. Implementacion del programa de salud infantil - atencion integral de enfermedades prevalentes en la infancia (AIEPI)  2. Aplicación del instrumento de AIEPI comunitario   3. seguimiento y notificacion oportuna a la ssc respecto a los caso de IRA y EDA presentados</t>
  </si>
  <si>
    <t xml:space="preserve">Documento Perfil Epidemiologico y base de datos </t>
  </si>
  <si>
    <t xml:space="preserve">1. implementacion del programa de salud sexual en adolescentes </t>
  </si>
  <si>
    <t>1. Implementacion del programa de salud mental  2.. Puesta en marcha libro de avecindamiento mediante acuerdo 010 de 2012  3- contratacion de profesiona en salud para abordar la estrategia</t>
  </si>
  <si>
    <t>libro en marcha</t>
  </si>
  <si>
    <t xml:space="preserve">1. Implementacion de programa de vigilancia en salud publica   2. notificacion oportuna de eventos en salud  3. • Actualización de la base de datos de UPGD municipales y caracterización de las notificadoras    4. • Actualización del perfil epidemiológico del municipio, gestionando su aval ante la Oficina de Epidemiología de la secretaria de salud de cundinamarca    5. • adelantar al 100%  las Investigaciones de Campo de caso, seguimiento de los Eventos de Interés en Salud Pública o en caso de brotes en salud pública de interés internacional en los tiempos definidos. </t>
  </si>
  <si>
    <t xml:space="preserve">16995 registros </t>
  </si>
  <si>
    <t>bases de datos</t>
  </si>
  <si>
    <t xml:space="preserve">1. Implemantacion de programa para la prevencio de enfermedades transmisibles tuberculosis y lepra 2. segumiento a los casos presentados, notificacion y supervision estricta de medicamentos.  3. visita domiciliaria a los contactos </t>
  </si>
  <si>
    <t>listado de asistencia y actas de visita - supervision</t>
  </si>
  <si>
    <t>1. Implementacion estrategia de participacion comunitaria   2. puesta en marcha de comité participacion y veedurias    3.  realizacion de rendicion de cuentas bimestralemente.</t>
  </si>
  <si>
    <t>listado de asistencia y actas de reunion (material fotografico)</t>
  </si>
  <si>
    <t xml:space="preserve">1. Implementar estrategia de salud oral </t>
  </si>
  <si>
    <t>Plan de tamizaje visual funcionando</t>
  </si>
  <si>
    <t xml:space="preserve">1. seguimiento a la notificacion oportuna de las IPS- EPS   </t>
  </si>
  <si>
    <t>Base de datos y consolidado municipal</t>
  </si>
  <si>
    <t xml:space="preserve">1. Activacion del comité y seguimiento a casos notificados </t>
  </si>
  <si>
    <t>base de datos notificada a SSC</t>
  </si>
  <si>
    <r>
      <t>Base de datos EP</t>
    </r>
    <r>
      <rPr>
        <u/>
        <sz val="10"/>
        <color indexed="8"/>
        <rFont val="Arial"/>
        <family val="2"/>
      </rPr>
      <t>S</t>
    </r>
  </si>
  <si>
    <r>
      <t>PROGRAMA</t>
    </r>
    <r>
      <rPr>
        <b/>
        <sz val="10"/>
        <rFont val="Arial"/>
        <family val="2"/>
      </rPr>
      <t xml:space="preserve">:   La Calera Competitiva, Empleo Productivo            </t>
    </r>
  </si>
  <si>
    <r>
      <t>OBJETIVOS</t>
    </r>
    <r>
      <rPr>
        <sz val="10"/>
        <rFont val="Arial"/>
        <family val="2"/>
      </rPr>
      <t>: Preparar a la comunidad para que aborde las nuevas actividades de producción que se generan en el municipio, buscando el mejoramiento de los ingresos familiares y la potencialización de los recursos municipales</t>
    </r>
  </si>
  <si>
    <r>
      <t>PROGRAMA</t>
    </r>
    <r>
      <rPr>
        <b/>
        <sz val="10"/>
        <rFont val="Arial"/>
        <family val="2"/>
      </rPr>
      <t>:   Agropecuario</t>
    </r>
  </si>
  <si>
    <r>
      <t>OBJETIVOS</t>
    </r>
    <r>
      <rPr>
        <sz val="10"/>
        <rFont val="Arial"/>
        <family val="2"/>
      </rPr>
      <t>:Promover actividades que propendan por el desarrollo sostenible y económico de  los productores agropecuarios del municipio, potencializando las áreas de producción delimitadas en el municipio con la generación de cadenas productivas que permitan ser competitivos con los tratados de libre comercio.</t>
    </r>
  </si>
  <si>
    <r>
      <t>PROGRAMA</t>
    </r>
    <r>
      <rPr>
        <b/>
        <sz val="10"/>
        <rFont val="Arial"/>
        <family val="2"/>
      </rPr>
      <t>:   La Calera Turística</t>
    </r>
  </si>
  <si>
    <r>
      <t>OBJETIVOS</t>
    </r>
    <r>
      <rPr>
        <sz val="10"/>
        <rFont val="Arial"/>
        <family val="2"/>
      </rPr>
      <t>:Consolidar a La Calera como  Municipio Verde y Destino Turístico de Colombia, haciendo que  el turismo se convierta  en un actor importante para el desarrollo económico del municipio, con infraestructura, estructura y planta turística adecuada y personal capacitada, que permitan elevar el nivel de competitividad y productividad del sector de forma sostenible y sustentable</t>
    </r>
  </si>
  <si>
    <t>suscripcion convenios de apoyo con la policia nacional.</t>
  </si>
  <si>
    <t>und</t>
  </si>
  <si>
    <t>convenio</t>
  </si>
  <si>
    <t>policia</t>
  </si>
  <si>
    <t>gobierno</t>
  </si>
  <si>
    <t>gestionar convenios para comunicacion</t>
  </si>
  <si>
    <t>convenios</t>
  </si>
  <si>
    <t>crear frentes de seguridad</t>
  </si>
  <si>
    <t>frentes creados</t>
  </si>
  <si>
    <t>realizar el apoyo logistico a operativos de ejercito y policia</t>
  </si>
  <si>
    <t>planillas policia y almacen mpio</t>
  </si>
  <si>
    <t xml:space="preserve">realizar seguimiento al plan camaras de seguridad </t>
  </si>
  <si>
    <t>registro correos email policia</t>
  </si>
  <si>
    <t>poner en funcionamiento una red ciudadana de comunicaciones</t>
  </si>
  <si>
    <t>contrato avantel</t>
  </si>
  <si>
    <t>realizar consejos de seguridad en los sectores urbano y rural del municipio</t>
  </si>
  <si>
    <t>numero consejos realizados</t>
  </si>
  <si>
    <t>listas de asistencia</t>
  </si>
  <si>
    <t>inspeccion</t>
  </si>
  <si>
    <t>Contratar los formadores en musica y artes  dirigidos a la poblacion de 0 12 años.</t>
  </si>
  <si>
    <t xml:space="preserve">GESTIONAR LA ADQUISION DE UN PREDIO O INMUEBLE </t>
  </si>
  <si>
    <t>REVISION Y ACTUALIZACION DE LA METODOLOGIA TARIFARIA</t>
  </si>
  <si>
    <t>PLAN DE SANEAMIENTO FINANCIERO Y CONTABLE DE ESPUCAL E.S.P.</t>
  </si>
  <si>
    <t>Puesta en marcha del Programa de ahorro y uso eficiente del agua aprobado para ESPUCAL ESP</t>
  </si>
  <si>
    <t>CONTRATACION DE UNA CONSULTORIA PARA REALIZACION Y PUESTA EN MARCHA DE UN PROGRAMA DE USOS EFICIENTE DEL AGUA PARA ACUEDUCTOS RURALES</t>
  </si>
  <si>
    <t>ANALISIS DE LAS DIFERENTES ALTERNATIVAS DE POTABILIZACION DEL AGUA PARA CONSUMO HUMANO</t>
  </si>
  <si>
    <t>DIAGNOSTICO DE LA SITUACION ACTUAL EN LO QUE CORRESPONDE A POTABILIZACION REALIZADA POR CADA ACUEDUCTO</t>
  </si>
  <si>
    <t>HACER UN ESTUDIO DE FACTIBILIDAD DE ALTERNATIVAS DE POTABILIZACION DEL AGUA DE CONSUMO HUMANO</t>
  </si>
  <si>
    <t>DEFINIR LA ALTERNATIVA MAS VIABLE DESDE EL PUNTO DE VISTA TECNICO Y FINANCIERO DE CADA ACUEDUCTO</t>
  </si>
  <si>
    <t>ESTABLECER EL PLAN FINANCIERO PARA IMPLEMENTAR LA ALTERNATIVA SELECCIONADA EN CADA ACUEDUCTO</t>
  </si>
  <si>
    <t xml:space="preserve">DEFINICION DE LA FUENTE DE ABASTECIMIENTO </t>
  </si>
  <si>
    <t>SOLICIUTUD DEL PERMISO DE LA CONSECION DE AGUAS ANTE LA CAR</t>
  </si>
  <si>
    <t>ESTUDIOS Y DISEÑOS PARA LA CONSTRUCCION DEL ACUEDUCTO REGIONAL DE LA CALERA</t>
  </si>
  <si>
    <t>ESTUDIOS Y DISEÑOS DE ALCANTARILLADO VERTIMIENTO LA PLAZUELA</t>
  </si>
  <si>
    <t>CONSTRUCCION INFRAESTRUCTURA DE ALCANTARILLADO PARA ELIMINAR VERTIMIENTO DE LA PORTADA</t>
  </si>
  <si>
    <t>ACTUALIZACION DEL CATASTRO DE REDES DE ALCANTARILLADO</t>
  </si>
  <si>
    <t>DISEÑO E IMPLEMENTACION DE UN PROGRAMA DE MANTENIMIENTO Y REPOSICION DE REDES</t>
  </si>
  <si>
    <t>OPERACION Y MANTENIMIENTO DE LA PLANTA DE AGUAS RESIDUALES ZONA URBANA</t>
  </si>
  <si>
    <t>CONSTRUCCION OBRAS DE CANALIZACION QUEBRADA LA TOMA</t>
  </si>
  <si>
    <t>CONSULTORIA PARA EL DISEÑO Y CONSTRUCCION DE REDES PARA LA AMPLIACION DEL SISTEMA DE ALCANTARILLADO</t>
  </si>
  <si>
    <t>REHABILITACION Y OPTIMIZACION DEL SISTEMA (liimpieza y mantenimiento de alcantarillas y sumideros)</t>
  </si>
  <si>
    <t>CONSULTORIA PARA EL CUMPLIMIENTO DE LA NORMA RAS 2000 EN LA SEPARACION DEL ACTUAL ALCATARILLADO (MIXTO) DE AGUAS LLUVIAS Y AGUAS NEGRAS</t>
  </si>
  <si>
    <t>ANALISIS Y DEFINICION DEL MECANISMO PARA LA LIMPIEZA Y MANTENIMIENTO DE POZOS SEPTICOS</t>
  </si>
  <si>
    <t>DEFINICION DE LA COBERTURA GEOGRAFICA DEL PROGRAMA</t>
  </si>
  <si>
    <t>CONTRATO PARA LA LIMPIEZA EN LAS AREAS DEFINIDAS</t>
  </si>
  <si>
    <t>CONTRATO PARA LA LIMPIEZA EN LOS EDIFICIOS INSTITUCIONALES Y COMUNITARIOS</t>
  </si>
  <si>
    <t>CREACION DE LA UNIDAD DE SANEAMIENTO BASICO INTERISTITUCIONAL</t>
  </si>
  <si>
    <t>REALIZACION DEL INVENTARIO DE VERTIMIENTOS ILEGALES</t>
  </si>
  <si>
    <t>ESTABLECIMIENTO DE PLAN DE ACCION Y SANCIONES</t>
  </si>
  <si>
    <t>REVISION Y ACTUALIZACION DEL PLAN INTEGRAL DE GESTION INTEGRAL DE RESIDUOS SOLIDOS APROBADO</t>
  </si>
  <si>
    <t>Actualización del censo rural de usuarios Etapa I</t>
  </si>
  <si>
    <t>Actualización del censo rural de usuarios Etapa II</t>
  </si>
  <si>
    <t>Definición de tarifas por sector rural atendido</t>
  </si>
  <si>
    <t xml:space="preserve">Contratacion de profesional para diseñar e implementar estrategias de reciclaje </t>
  </si>
  <si>
    <t>Ejecucion de estrategias de reciclaje</t>
  </si>
  <si>
    <t>Ejecucion programa separacion en la fuente Conjuntos cerrados</t>
  </si>
  <si>
    <t>Ejecucion programa separacion en la fuente Colegios</t>
  </si>
  <si>
    <t>Ejecución Programa Cuadra Limpia</t>
  </si>
  <si>
    <t>Formulación del proyecto para adquisición de compactadores</t>
  </si>
  <si>
    <t>IDENTIFICACION DE LAS ZONAS PARA EL SERVICIO DE ALUMBRADO(MANTENIMIENTO, EXPANSION, MODERNIZACION)</t>
  </si>
  <si>
    <t>ANALISIS Y VIABILIDAD DEL CONVENIO CON UNA EMPRESA DE ENERGIA</t>
  </si>
  <si>
    <t>ESTUDIOS Y DISEÑOS DE LOS SITIOS DE INTERVENCION DEL ESPACIO PUBLICO</t>
  </si>
  <si>
    <t>FACTIBILIDAD DE FIRMA Y ALIANZAS PUBLICOS PRIVADAS</t>
  </si>
  <si>
    <t xml:space="preserve">Contratación profesional encargado (Unidad  de programas Sociales)
Elaboración de diganóstico.
Formulación política pública
</t>
  </si>
  <si>
    <t>Adecuación oficina del Consejo Municipal de Juventud
Dotación de equipos de oficina (Gestión con ONG)
Compra de rampas de skate Park</t>
  </si>
  <si>
    <t>Contratación profesional encargado (Apoyo Unidad de Cultura)
Focalización de grupos juveniles.
Desarrollo de sesiones de asesoria.
Desarrollo de tramites para conformación y legalización.</t>
  </si>
  <si>
    <t>Apoyar la conformación y legalización  a  4 organizaciones, grupos y/o empresas juveniles</t>
  </si>
  <si>
    <t>Contratación profesional encargado (Apoyo Unidad de Cultura).
Deteccion de necesidades e intereses de la población joven.
Documentación de necesidades e intereses</t>
  </si>
  <si>
    <t>Formular e implementar una 1 plataforma o mesa de trabajo para promover mecanismos de participación dirigidos  a 300 adolescentes y jóvenes por medio del  consejo municipal de juventud</t>
  </si>
  <si>
    <t>Convocatoria a instituciones educativas.
Capacitación a miembros de gobiernos escolares.</t>
  </si>
  <si>
    <t>Elaboración de encuestas y metodologias cualitativos de investigación.
Aplicación de encuestas.
Desarrollo d  metodologias de grupos focales.</t>
  </si>
  <si>
    <t>Gestión de convenios</t>
  </si>
  <si>
    <t xml:space="preserve">Convocatoria abierta a la comunidad.
Desarrollo de sesiones de capacitación.
</t>
  </si>
  <si>
    <t xml:space="preserve">Selección y contratación de talleristas.
Compra de refrigerios
Compra de materiales
Apertura de inscripciones
Desarrollo de capacitaciones </t>
  </si>
  <si>
    <t xml:space="preserve">Contratación del profesional encargado (Apoyo unidad de cultura)
Desarrollo de campaña a traves de medios de comunicación.
Desarrollo de capacitaones y talleres a estudiantes de instituciones educativas.
</t>
  </si>
  <si>
    <t>Contratación del profesional encargado (Apoyo unidad de cultura)
Formulación del programa
implementación del programa</t>
  </si>
  <si>
    <t>Formular e implementar un programa de atención (y protección integral) a 500  adolescentes en el periodo.</t>
  </si>
  <si>
    <t>Contratación de equipos de sonido profesional y logistica.
Contratación d  transporte.
Contratación de almuerzos y refrigerios.
Diseño e impresión de materiall publicitario.
Contratación de artistas.
Difusión y convocatoria del evento.
Invitación y capacitación a artistas locales.</t>
  </si>
  <si>
    <t>Redacción y diseño de material.
Impresión de material.
Impresión de material</t>
  </si>
  <si>
    <t>DESARROLLO DE VIVIENDA URBANA Y RURAL QUE PERMITE EL ACCESO A LAS FAMILIAS VICTIMAS DEL CONFLICTO</t>
  </si>
  <si>
    <t>Contrato de prestacion de servicios  " En la secretaria general  de apoyo a la  gestion en la atencion a victimas"</t>
  </si>
  <si>
    <t>PLANEACION-GOBIERNO</t>
  </si>
  <si>
    <t xml:space="preserve"> ESTUDIO  DE CARACTERIZACION  CON EL FIN DE CONOCER Y DETERMINAR LOS HECHOS VICTIMIZANTES. </t>
  </si>
  <si>
    <t xml:space="preserve"> ESTUDIO DE  MAPA DE RIESGO EN EL MUNICIPIO CON EL FIN DE DETERMINAR QUE ZONAS URBANAS </t>
  </si>
  <si>
    <t xml:space="preserve">REALIZAR ESTUDIO PROFESIONAL CON EL FIN DE DETERMINAR LOS RIESGOS EN MATERIA DE  SEGURIDAD </t>
  </si>
  <si>
    <t xml:space="preserve"> CARACTERIZACION A  POBLACION VICTIMA DEL CONFLICTO CON EL FIN DE FORTALECER LAS BASES CON DATOS ESTRUCTURADOS.</t>
  </si>
  <si>
    <t>CREACION  ESTRATEGIA PARA GARANTIZAR EL CUPO A ESTA POBLACION EN LAS INSTITUCIONES EDUCATIVAS</t>
  </si>
  <si>
    <t>Focalizar los niños existentes en los programas de Bienestar familiar y las insttituciones educativas para completar el esquema de vacunacion.</t>
  </si>
  <si>
    <t>CONVOCATORIA PARA LA VINCULACION DE ESTUDIANTES VICTIMAS A LOS PROGRAMAS DE EDUCACION DEL MUNICIPIO</t>
  </si>
  <si>
    <t xml:space="preserve">SUBSIDIO DE TRANSPORTE ESCOLAR A ESTUDIANTES EN CONDICION DE VICTIMAS. </t>
  </si>
  <si>
    <t>PRESTACION DEL SERVICIO DE RESTAURANTE ESCOLAR A MENORES VICTIMAS DEL CONFLICTO</t>
  </si>
  <si>
    <t xml:space="preserve">ELABORAR Y SOCIALIZAR LA RUTA DE ATENCION  PARA POBLACION DESPLAZADA </t>
  </si>
  <si>
    <t>REGISTRADURIA</t>
  </si>
  <si>
    <t>ESPUCAL</t>
  </si>
  <si>
    <t>Fomento de practicas recreo deportivas en los diferntes eventos que ofrece la ofina de deportes "escuelas de formacion deportiva " en el sector urbano y rural del municipio.</t>
  </si>
  <si>
    <t xml:space="preserve">unidad </t>
  </si>
  <si>
    <t>Contratacion de instructores en el area de Musica y artes escenicas dirigida a la población victima del conflicot armado</t>
  </si>
</sst>
</file>

<file path=xl/styles.xml><?xml version="1.0" encoding="utf-8"?>
<styleSheet xmlns="http://schemas.openxmlformats.org/spreadsheetml/2006/main">
  <numFmts count="10">
    <numFmt numFmtId="43" formatCode="_(* #,##0.00_);_(* \(#,##0.00\);_(* &quot;-&quot;??_);_(@_)"/>
    <numFmt numFmtId="164" formatCode="_-* #,##0.00\ &quot;€&quot;_-;\-* #,##0.00\ &quot;€&quot;_-;_-* &quot;-&quot;??\ &quot;€&quot;_-;_-@_-"/>
    <numFmt numFmtId="165" formatCode="_ * #,##0_ ;_ * \-#,##0_ ;_ * &quot;-&quot;_ ;_ @_ "/>
    <numFmt numFmtId="166" formatCode="_(* #,##0_);_(* \(#,##0\);_(* &quot;-&quot;??_);_(@_)"/>
    <numFmt numFmtId="167" formatCode="#,##0.000"/>
    <numFmt numFmtId="168" formatCode="[$$-240A]\ #,##0"/>
    <numFmt numFmtId="169" formatCode="#,##0.0"/>
    <numFmt numFmtId="170" formatCode="0.0%"/>
    <numFmt numFmtId="171" formatCode="00000"/>
    <numFmt numFmtId="172" formatCode="0000"/>
  </numFmts>
  <fonts count="27">
    <font>
      <sz val="11"/>
      <color theme="1"/>
      <name val="Calibri"/>
      <family val="2"/>
      <scheme val="minor"/>
    </font>
    <font>
      <sz val="9"/>
      <color indexed="81"/>
      <name val="Tahoma"/>
      <family val="2"/>
    </font>
    <font>
      <b/>
      <sz val="9"/>
      <color indexed="81"/>
      <name val="Tahoma"/>
      <family val="2"/>
    </font>
    <font>
      <sz val="8"/>
      <color indexed="81"/>
      <name val="Tahoma"/>
      <family val="2"/>
    </font>
    <font>
      <sz val="10"/>
      <color indexed="8"/>
      <name val="Arial"/>
      <family val="2"/>
    </font>
    <font>
      <b/>
      <sz val="10"/>
      <name val="Arial"/>
      <family val="2"/>
    </font>
    <font>
      <sz val="10"/>
      <name val="Arial"/>
      <family val="2"/>
    </font>
    <font>
      <sz val="8"/>
      <color indexed="8"/>
      <name val="Arial"/>
      <family val="2"/>
    </font>
    <font>
      <b/>
      <sz val="8"/>
      <color indexed="81"/>
      <name val="Tahoma"/>
      <family val="2"/>
    </font>
    <font>
      <sz val="11"/>
      <color theme="1"/>
      <name val="Calibri"/>
      <family val="2"/>
      <scheme val="minor"/>
    </font>
    <font>
      <b/>
      <sz val="36"/>
      <color theme="1"/>
      <name val="Calibri"/>
      <family val="2"/>
      <scheme val="minor"/>
    </font>
    <font>
      <sz val="10"/>
      <color theme="1"/>
      <name val="Calibri"/>
      <family val="2"/>
      <scheme val="minor"/>
    </font>
    <font>
      <sz val="10"/>
      <color theme="1"/>
      <name val="Arial"/>
      <family val="2"/>
    </font>
    <font>
      <sz val="6"/>
      <color indexed="8"/>
      <name val="Arial"/>
      <family val="2"/>
    </font>
    <font>
      <sz val="6"/>
      <color theme="1"/>
      <name val="Calibri"/>
      <family val="2"/>
      <scheme val="minor"/>
    </font>
    <font>
      <b/>
      <sz val="9"/>
      <color indexed="81"/>
      <name val="Tahoma"/>
      <charset val="1"/>
    </font>
    <font>
      <sz val="9"/>
      <color indexed="81"/>
      <name val="Tahoma"/>
      <charset val="1"/>
    </font>
    <font>
      <b/>
      <sz val="14"/>
      <color indexed="81"/>
      <name val="Tahoma"/>
      <family val="2"/>
    </font>
    <font>
      <sz val="20"/>
      <color indexed="81"/>
      <name val="Tahoma"/>
      <family val="2"/>
    </font>
    <font>
      <b/>
      <sz val="22"/>
      <color indexed="81"/>
      <name val="Tahoma"/>
      <family val="2"/>
    </font>
    <font>
      <sz val="22"/>
      <color indexed="81"/>
      <name val="Tahoma"/>
      <family val="2"/>
    </font>
    <font>
      <b/>
      <sz val="20"/>
      <color indexed="81"/>
      <name val="Tahoma"/>
      <family val="2"/>
    </font>
    <font>
      <sz val="10"/>
      <color rgb="FFFF0000"/>
      <name val="Arial"/>
      <family val="2"/>
    </font>
    <font>
      <u/>
      <sz val="10"/>
      <color indexed="8"/>
      <name val="Arial"/>
      <family val="2"/>
    </font>
    <font>
      <sz val="10"/>
      <name val="Calibri"/>
      <family val="2"/>
      <scheme val="minor"/>
    </font>
    <font>
      <sz val="11"/>
      <name val="Trebuchet MS"/>
      <family val="2"/>
    </font>
    <font>
      <sz val="10"/>
      <color theme="0"/>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gray125">
        <fgColor indexed="9"/>
      </patternFill>
    </fill>
    <fill>
      <patternFill patternType="solid">
        <fgColor indexed="65"/>
        <bgColor indexed="64"/>
      </patternFill>
    </fill>
    <fill>
      <patternFill patternType="gray125">
        <fgColor indexed="9"/>
        <bgColor indexed="9"/>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0099FF"/>
        <bgColor indexed="64"/>
      </patternFill>
    </fill>
    <fill>
      <patternFill patternType="solid">
        <fgColor theme="8" tint="0.39997558519241921"/>
        <bgColor indexed="64"/>
      </patternFill>
    </fill>
    <fill>
      <patternFill patternType="solid">
        <fgColor rgb="FF00CC99"/>
        <bgColor indexed="64"/>
      </patternFill>
    </fill>
    <fill>
      <patternFill patternType="solid">
        <fgColor rgb="FF66FF99"/>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gray125">
        <fgColor indexed="9"/>
        <bgColor theme="0"/>
      </patternFill>
    </fill>
    <fill>
      <patternFill patternType="solid">
        <fgColor rgb="FFFFC000"/>
        <bgColor indexed="64"/>
      </patternFill>
    </fill>
    <fill>
      <patternFill patternType="solid">
        <fgColor rgb="FFBCFDB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theme="3"/>
      </bottom>
      <diagonal/>
    </border>
    <border>
      <left style="medium">
        <color indexed="64"/>
      </left>
      <right style="thin">
        <color indexed="64"/>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indexed="64"/>
      </left>
      <right style="thin">
        <color indexed="64"/>
      </right>
      <top style="thin">
        <color theme="3"/>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theme="3"/>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10">
    <xf numFmtId="0" fontId="0" fillId="0" borderId="0"/>
    <xf numFmtId="43" fontId="9" fillId="0" borderId="0" applyFont="0" applyFill="0" applyBorder="0" applyAlignment="0" applyProtection="0"/>
    <xf numFmtId="165" fontId="6" fillId="0" borderId="0" applyFont="0" applyFill="0" applyBorder="0" applyAlignment="0" applyProtection="0"/>
    <xf numFmtId="0" fontId="9" fillId="0" borderId="0"/>
    <xf numFmtId="0" fontId="9" fillId="0" borderId="0"/>
    <xf numFmtId="0" fontId="9" fillId="0" borderId="0"/>
    <xf numFmtId="0" fontId="6" fillId="0" borderId="0"/>
    <xf numFmtId="9"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cellStyleXfs>
  <cellXfs count="1183">
    <xf numFmtId="0" fontId="0" fillId="0" borderId="0" xfId="0"/>
    <xf numFmtId="0" fontId="0" fillId="0" borderId="0" xfId="0"/>
    <xf numFmtId="0" fontId="0" fillId="0" borderId="0" xfId="0" applyAlignment="1">
      <alignment vertical="center"/>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0" fillId="7" borderId="0" xfId="0" applyFill="1"/>
    <xf numFmtId="0" fontId="7" fillId="0" borderId="0" xfId="0" applyFont="1"/>
    <xf numFmtId="0" fontId="0" fillId="0" borderId="0" xfId="0" applyAlignment="1">
      <alignment horizontal="center" vertical="center" wrapText="1"/>
    </xf>
    <xf numFmtId="0" fontId="4" fillId="0" borderId="0" xfId="0" applyFont="1"/>
    <xf numFmtId="0" fontId="10" fillId="0" borderId="0" xfId="0" applyFont="1"/>
    <xf numFmtId="0" fontId="0" fillId="0" borderId="0" xfId="0" applyAlignment="1">
      <alignment horizontal="center"/>
    </xf>
    <xf numFmtId="0" fontId="6" fillId="0" borderId="0" xfId="0" applyFont="1" applyBorder="1" applyAlignment="1">
      <alignment horizontal="center" vertical="center" wrapText="1"/>
    </xf>
    <xf numFmtId="0" fontId="6" fillId="0" borderId="0" xfId="0" applyFont="1" applyAlignment="1">
      <alignment vertical="center"/>
    </xf>
    <xf numFmtId="0" fontId="0" fillId="7" borderId="0" xfId="0" applyFill="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55" xfId="0" applyFont="1" applyBorder="1" applyAlignment="1">
      <alignment vertical="center" wrapText="1"/>
    </xf>
    <xf numFmtId="0" fontId="6" fillId="0" borderId="1" xfId="0" applyFont="1" applyBorder="1" applyAlignment="1">
      <alignment vertical="center" wrapText="1"/>
    </xf>
    <xf numFmtId="0" fontId="6" fillId="0" borderId="31"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vertical="center" wrapText="1"/>
    </xf>
    <xf numFmtId="0" fontId="6" fillId="0" borderId="53" xfId="0" applyFont="1" applyBorder="1" applyAlignment="1">
      <alignment vertical="center" wrapText="1"/>
    </xf>
    <xf numFmtId="0" fontId="6" fillId="0" borderId="13" xfId="0" applyFont="1" applyBorder="1" applyAlignment="1">
      <alignment vertical="center" wrapText="1"/>
    </xf>
    <xf numFmtId="0" fontId="6" fillId="0" borderId="2" xfId="0" applyFont="1" applyBorder="1" applyAlignment="1">
      <alignment vertical="center" wrapText="1"/>
    </xf>
    <xf numFmtId="0" fontId="6" fillId="0" borderId="18" xfId="0" applyFont="1" applyBorder="1" applyAlignment="1">
      <alignment vertical="center" wrapText="1"/>
    </xf>
    <xf numFmtId="0" fontId="6" fillId="0" borderId="16" xfId="0" applyFont="1" applyBorder="1" applyAlignment="1">
      <alignment horizontal="center" vertical="center" textRotation="90" wrapText="1"/>
    </xf>
    <xf numFmtId="0" fontId="6" fillId="0" borderId="6" xfId="0" applyFont="1" applyBorder="1" applyAlignment="1">
      <alignment vertical="center" wrapText="1"/>
    </xf>
    <xf numFmtId="0" fontId="6" fillId="0" borderId="1"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19" xfId="0" applyFont="1" applyBorder="1" applyAlignment="1">
      <alignment vertical="center" wrapText="1"/>
    </xf>
    <xf numFmtId="3" fontId="5" fillId="10" borderId="5" xfId="0" applyNumberFormat="1" applyFont="1" applyFill="1" applyBorder="1" applyAlignment="1" applyProtection="1">
      <alignment horizontal="center" vertical="center" textRotation="90" wrapText="1"/>
    </xf>
    <xf numFmtId="3" fontId="5" fillId="7" borderId="6" xfId="0" applyNumberFormat="1" applyFont="1" applyFill="1" applyBorder="1" applyAlignment="1" applyProtection="1">
      <alignment horizontal="center" vertical="center" textRotation="90" wrapText="1"/>
    </xf>
    <xf numFmtId="3" fontId="5" fillId="10" borderId="6" xfId="0" applyNumberFormat="1" applyFont="1" applyFill="1" applyBorder="1" applyAlignment="1" applyProtection="1">
      <alignment horizontal="center" vertical="center" textRotation="90" wrapText="1"/>
    </xf>
    <xf numFmtId="3" fontId="5" fillId="7" borderId="27" xfId="0" applyNumberFormat="1" applyFont="1" applyFill="1" applyBorder="1" applyAlignment="1" applyProtection="1">
      <alignment horizontal="center" vertical="center" textRotation="90" wrapText="1"/>
    </xf>
    <xf numFmtId="0" fontId="6" fillId="11" borderId="7" xfId="0" applyFont="1" applyFill="1" applyBorder="1" applyAlignment="1">
      <alignment horizontal="center" vertical="center" wrapText="1"/>
    </xf>
    <xf numFmtId="3" fontId="6" fillId="11" borderId="7" xfId="0" applyNumberFormat="1" applyFont="1" applyFill="1" applyBorder="1" applyAlignment="1" applyProtection="1">
      <alignment horizontal="center" vertical="center" wrapText="1"/>
      <protection locked="0"/>
    </xf>
    <xf numFmtId="3" fontId="6" fillId="11" borderId="8" xfId="0" applyNumberFormat="1" applyFont="1" applyFill="1" applyBorder="1" applyAlignment="1" applyProtection="1">
      <alignment horizontal="center" vertical="center" wrapText="1"/>
      <protection locked="0"/>
    </xf>
    <xf numFmtId="3" fontId="6" fillId="11" borderId="8" xfId="0" applyNumberFormat="1" applyFont="1" applyFill="1" applyBorder="1" applyAlignment="1">
      <alignment horizontal="center" vertical="center" textRotation="90"/>
    </xf>
    <xf numFmtId="10" fontId="6" fillId="11" borderId="8" xfId="0" applyNumberFormat="1" applyFont="1" applyFill="1" applyBorder="1" applyAlignment="1">
      <alignment horizontal="center" vertical="center" textRotation="90"/>
    </xf>
    <xf numFmtId="10" fontId="6" fillId="11" borderId="9" xfId="0" applyNumberFormat="1" applyFont="1" applyFill="1" applyBorder="1" applyAlignment="1">
      <alignment horizontal="center" vertical="center" textRotation="90"/>
    </xf>
    <xf numFmtId="3" fontId="6" fillId="10" borderId="7" xfId="0" applyNumberFormat="1" applyFont="1" applyFill="1" applyBorder="1" applyAlignment="1">
      <alignment horizontal="center" vertical="center" textRotation="90"/>
    </xf>
    <xf numFmtId="3" fontId="6" fillId="10" borderId="8" xfId="0" applyNumberFormat="1" applyFont="1" applyFill="1" applyBorder="1" applyAlignment="1">
      <alignment horizontal="center" vertical="center" textRotation="90"/>
    </xf>
    <xf numFmtId="3" fontId="6" fillId="10" borderId="9" xfId="0" applyNumberFormat="1" applyFont="1" applyFill="1" applyBorder="1" applyAlignment="1">
      <alignment horizontal="center" vertical="center" textRotation="90"/>
    </xf>
    <xf numFmtId="0" fontId="6" fillId="12" borderId="10" xfId="0" applyFont="1" applyFill="1" applyBorder="1" applyAlignment="1">
      <alignment horizontal="center" vertical="center" textRotation="90"/>
    </xf>
    <xf numFmtId="0" fontId="6" fillId="12" borderId="8" xfId="0" applyFont="1" applyFill="1" applyBorder="1" applyAlignment="1">
      <alignment horizontal="center" vertical="center" textRotation="90"/>
    </xf>
    <xf numFmtId="0" fontId="6" fillId="12" borderId="9" xfId="0" applyFont="1" applyFill="1" applyBorder="1" applyAlignment="1">
      <alignment horizontal="center" vertical="center" textRotation="90" wrapText="1"/>
    </xf>
    <xf numFmtId="0" fontId="5" fillId="13" borderId="3" xfId="0" applyFont="1" applyFill="1" applyBorder="1" applyAlignment="1">
      <alignment horizontal="center" vertical="center"/>
    </xf>
    <xf numFmtId="0" fontId="5" fillId="13" borderId="2" xfId="0" applyFont="1" applyFill="1" applyBorder="1" applyAlignment="1">
      <alignment horizontal="center" vertical="center" wrapText="1"/>
    </xf>
    <xf numFmtId="165" fontId="5" fillId="13" borderId="36" xfId="0" applyNumberFormat="1"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8" xfId="0" applyFont="1" applyFill="1" applyBorder="1" applyAlignment="1" applyProtection="1">
      <alignment horizontal="center" vertical="center" textRotation="90" wrapText="1"/>
      <protection locked="0"/>
    </xf>
    <xf numFmtId="0" fontId="5" fillId="13" borderId="9" xfId="0" applyFont="1" applyFill="1" applyBorder="1" applyAlignment="1" applyProtection="1">
      <alignment horizontal="center" vertical="center" textRotation="90" wrapText="1"/>
      <protection locked="0"/>
    </xf>
    <xf numFmtId="3" fontId="6" fillId="10" borderId="3" xfId="0" applyNumberFormat="1" applyFont="1" applyFill="1" applyBorder="1" applyAlignment="1" applyProtection="1">
      <alignment horizontal="center" vertical="center" textRotation="90" wrapText="1"/>
      <protection locked="0"/>
    </xf>
    <xf numFmtId="3" fontId="6" fillId="3" borderId="2" xfId="0" applyNumberFormat="1" applyFont="1" applyFill="1" applyBorder="1" applyAlignment="1" applyProtection="1">
      <alignment horizontal="center" vertical="center" textRotation="90" wrapText="1"/>
      <protection locked="0"/>
    </xf>
    <xf numFmtId="3" fontId="6" fillId="10" borderId="2" xfId="0" applyNumberFormat="1" applyFont="1" applyFill="1" applyBorder="1" applyAlignment="1" applyProtection="1">
      <alignment horizontal="center" vertical="center" textRotation="90" wrapText="1"/>
      <protection locked="0"/>
    </xf>
    <xf numFmtId="3" fontId="5" fillId="10" borderId="2" xfId="0" applyNumberFormat="1" applyFont="1" applyFill="1" applyBorder="1" applyAlignment="1" applyProtection="1">
      <alignment horizontal="center" vertical="center" textRotation="90" wrapText="1"/>
      <protection locked="0"/>
    </xf>
    <xf numFmtId="0" fontId="5" fillId="12" borderId="2" xfId="0" applyFont="1" applyFill="1" applyBorder="1" applyAlignment="1" applyProtection="1">
      <alignment horizontal="center" vertical="center" textRotation="90" wrapText="1"/>
      <protection locked="0"/>
    </xf>
    <xf numFmtId="0" fontId="6" fillId="12" borderId="2" xfId="0" applyFont="1" applyFill="1" applyBorder="1" applyAlignment="1" applyProtection="1">
      <alignment horizontal="center" vertical="center" wrapText="1"/>
      <protection locked="0"/>
    </xf>
    <xf numFmtId="0" fontId="6" fillId="5" borderId="3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4" borderId="1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6" fontId="6" fillId="2" borderId="13" xfId="1" applyNumberFormat="1" applyFont="1" applyFill="1" applyBorder="1" applyAlignment="1" applyProtection="1">
      <alignment horizontal="center" vertical="center" textRotation="90" wrapText="1"/>
      <protection locked="0"/>
    </xf>
    <xf numFmtId="3" fontId="6" fillId="2" borderId="1"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textRotation="90" wrapText="1"/>
      <protection locked="0"/>
    </xf>
    <xf numFmtId="0" fontId="6" fillId="5" borderId="32"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locked="0"/>
    </xf>
    <xf numFmtId="166" fontId="6" fillId="2" borderId="1" xfId="1" applyNumberFormat="1" applyFont="1" applyFill="1" applyBorder="1" applyAlignment="1" applyProtection="1">
      <alignment horizontal="center" vertical="center" textRotation="90" wrapText="1"/>
      <protection locked="0"/>
    </xf>
    <xf numFmtId="0" fontId="5" fillId="13" borderId="7" xfId="0" applyFont="1" applyFill="1" applyBorder="1" applyAlignment="1">
      <alignment horizontal="center" vertical="center" wrapText="1"/>
    </xf>
    <xf numFmtId="0" fontId="6" fillId="13" borderId="2" xfId="0" applyFont="1" applyFill="1" applyBorder="1" applyAlignment="1">
      <alignment horizontal="center" vertical="center" wrapText="1"/>
    </xf>
    <xf numFmtId="3" fontId="6" fillId="13" borderId="2" xfId="0" applyNumberFormat="1" applyFont="1" applyFill="1" applyBorder="1" applyAlignment="1">
      <alignment horizontal="center" vertical="center" textRotation="90" wrapText="1"/>
    </xf>
    <xf numFmtId="0" fontId="5" fillId="13" borderId="2" xfId="0" applyFont="1" applyFill="1" applyBorder="1" applyAlignment="1" applyProtection="1">
      <alignment horizontal="center" vertical="center" textRotation="90" wrapText="1"/>
      <protection locked="0"/>
    </xf>
    <xf numFmtId="0" fontId="5" fillId="13" borderId="11" xfId="0" applyFont="1" applyFill="1" applyBorder="1" applyAlignment="1" applyProtection="1">
      <alignment horizontal="center" vertical="center" textRotation="90" wrapText="1"/>
      <protection locked="0"/>
    </xf>
    <xf numFmtId="0" fontId="6" fillId="5" borderId="1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6" borderId="1" xfId="0" applyFont="1" applyFill="1" applyBorder="1" applyAlignment="1" applyProtection="1">
      <alignment horizontal="center" vertical="center" wrapText="1"/>
      <protection locked="0"/>
    </xf>
    <xf numFmtId="3" fontId="6" fillId="0" borderId="1" xfId="0" applyNumberFormat="1" applyFont="1" applyFill="1" applyBorder="1" applyAlignment="1">
      <alignment horizontal="center" vertical="center" textRotation="90" wrapText="1"/>
    </xf>
    <xf numFmtId="0" fontId="6" fillId="0" borderId="1" xfId="0" applyFont="1" applyFill="1" applyBorder="1" applyAlignment="1" applyProtection="1">
      <alignment horizontal="center" vertical="center" textRotation="90" wrapText="1"/>
      <protection locked="0"/>
    </xf>
    <xf numFmtId="0" fontId="6" fillId="0" borderId="23" xfId="0" applyFont="1" applyFill="1" applyBorder="1" applyAlignment="1" applyProtection="1">
      <alignment horizontal="center" vertical="center" textRotation="90" wrapText="1"/>
      <protection locked="0"/>
    </xf>
    <xf numFmtId="3" fontId="6" fillId="0" borderId="13" xfId="0" applyNumberFormat="1" applyFont="1" applyFill="1" applyBorder="1" applyAlignment="1" applyProtection="1">
      <alignment horizontal="center" vertical="center" textRotation="90" wrapText="1"/>
      <protection locked="0"/>
    </xf>
    <xf numFmtId="0" fontId="6" fillId="6" borderId="1" xfId="0" applyFont="1" applyFill="1" applyBorder="1" applyAlignment="1" applyProtection="1">
      <alignment horizontal="center" vertical="center" textRotation="90" wrapText="1"/>
      <protection locked="0"/>
    </xf>
    <xf numFmtId="0" fontId="6" fillId="0" borderId="23" xfId="0" applyFont="1" applyFill="1" applyBorder="1" applyAlignment="1">
      <alignment horizontal="center" vertical="center" textRotation="90" wrapText="1"/>
    </xf>
    <xf numFmtId="3" fontId="6" fillId="13" borderId="2" xfId="0" applyNumberFormat="1" applyFont="1" applyFill="1" applyBorder="1" applyAlignment="1">
      <alignment vertical="center" textRotation="90" wrapText="1"/>
    </xf>
    <xf numFmtId="3" fontId="6" fillId="13" borderId="2" xfId="0" applyNumberFormat="1" applyFont="1" applyFill="1" applyBorder="1" applyAlignment="1" applyProtection="1">
      <alignment horizontal="center" vertical="center" textRotation="90" wrapText="1"/>
      <protection locked="0"/>
    </xf>
    <xf numFmtId="0" fontId="6" fillId="0" borderId="1" xfId="0" applyFont="1" applyFill="1" applyBorder="1" applyAlignment="1">
      <alignment horizontal="center" vertical="center" textRotation="90" wrapText="1"/>
    </xf>
    <xf numFmtId="9" fontId="6" fillId="11" borderId="8" xfId="0" applyNumberFormat="1" applyFont="1" applyFill="1" applyBorder="1" applyAlignment="1">
      <alignment horizontal="center" vertical="center" textRotation="90"/>
    </xf>
    <xf numFmtId="9" fontId="6" fillId="11" borderId="9" xfId="0" applyNumberFormat="1" applyFont="1" applyFill="1" applyBorder="1" applyAlignment="1">
      <alignment horizontal="center" vertical="center" textRotation="90"/>
    </xf>
    <xf numFmtId="0" fontId="5" fillId="13" borderId="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4"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3" fontId="6" fillId="5" borderId="0" xfId="0" applyNumberFormat="1" applyFont="1" applyFill="1" applyBorder="1" applyAlignment="1">
      <alignment horizontal="center" vertical="center" textRotation="90" wrapText="1"/>
    </xf>
    <xf numFmtId="0" fontId="6" fillId="5" borderId="0" xfId="0" applyFont="1" applyFill="1" applyBorder="1" applyAlignment="1">
      <alignment horizontal="center" vertical="center" textRotation="90" wrapText="1"/>
    </xf>
    <xf numFmtId="166" fontId="6" fillId="2" borderId="0" xfId="1" applyNumberFormat="1" applyFont="1" applyFill="1" applyBorder="1" applyAlignment="1" applyProtection="1">
      <alignment horizontal="center" vertical="center" textRotation="90" wrapText="1"/>
      <protection locked="0"/>
    </xf>
    <xf numFmtId="3" fontId="6" fillId="2" borderId="0" xfId="0" applyNumberFormat="1" applyFont="1" applyFill="1" applyBorder="1" applyAlignment="1" applyProtection="1">
      <alignment horizontal="center" vertical="center" textRotation="90" wrapText="1"/>
      <protection locked="0"/>
    </xf>
    <xf numFmtId="3" fontId="6" fillId="0" borderId="0"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textRotation="90" wrapText="1"/>
      <protection locked="0"/>
    </xf>
    <xf numFmtId="0" fontId="6" fillId="4" borderId="0" xfId="0" applyFont="1" applyFill="1" applyBorder="1" applyAlignment="1" applyProtection="1">
      <alignment horizontal="center" vertical="center" textRotation="90" wrapText="1"/>
      <protection locked="0"/>
    </xf>
    <xf numFmtId="0" fontId="6" fillId="5" borderId="0" xfId="0" applyFont="1" applyFill="1" applyBorder="1" applyAlignment="1" applyProtection="1">
      <alignment horizontal="center" vertical="center" textRotation="90" wrapText="1"/>
      <protection locked="0"/>
    </xf>
    <xf numFmtId="0" fontId="6" fillId="11" borderId="9" xfId="0" applyFont="1" applyFill="1" applyBorder="1" applyAlignment="1">
      <alignment horizontal="center" vertical="center" textRotation="90"/>
    </xf>
    <xf numFmtId="0" fontId="6" fillId="5" borderId="3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4" borderId="6" xfId="0"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0" borderId="40" xfId="0" applyFont="1" applyFill="1" applyBorder="1" applyAlignment="1">
      <alignment horizontal="left" vertical="center" wrapText="1"/>
    </xf>
    <xf numFmtId="0" fontId="6" fillId="4" borderId="15" xfId="0" applyFont="1" applyFill="1" applyBorder="1" applyAlignment="1" applyProtection="1">
      <alignment horizontal="center" vertical="center" wrapText="1"/>
      <protection locked="0"/>
    </xf>
    <xf numFmtId="0" fontId="6" fillId="0" borderId="28" xfId="0" applyFont="1" applyFill="1" applyBorder="1" applyAlignment="1">
      <alignment horizontal="center" vertical="center" wrapText="1"/>
    </xf>
    <xf numFmtId="0" fontId="5" fillId="13" borderId="16" xfId="0" applyFont="1" applyFill="1" applyBorder="1" applyAlignment="1">
      <alignment horizontal="center" vertical="center" wrapText="1"/>
    </xf>
    <xf numFmtId="165" fontId="5" fillId="13" borderId="38" xfId="0" applyNumberFormat="1" applyFont="1" applyFill="1" applyBorder="1" applyAlignment="1">
      <alignment horizontal="center" vertical="center" wrapText="1"/>
    </xf>
    <xf numFmtId="0" fontId="5" fillId="13" borderId="53"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6" fillId="2" borderId="6" xfId="0" applyNumberFormat="1" applyFont="1" applyFill="1" applyBorder="1" applyAlignment="1" applyProtection="1">
      <alignment horizontal="center" vertical="center" textRotation="90" wrapText="1"/>
      <protection locked="0"/>
    </xf>
    <xf numFmtId="3" fontId="6" fillId="0" borderId="6" xfId="0" applyNumberFormat="1" applyFont="1" applyFill="1" applyBorder="1" applyAlignment="1" applyProtection="1">
      <alignment horizontal="center" vertical="center" wrapText="1"/>
      <protection locked="0"/>
    </xf>
    <xf numFmtId="0" fontId="5" fillId="13" borderId="6" xfId="0" applyFont="1" applyFill="1" applyBorder="1" applyAlignment="1">
      <alignment horizontal="center" vertical="center"/>
    </xf>
    <xf numFmtId="0" fontId="5" fillId="13" borderId="6" xfId="0" applyFont="1" applyFill="1" applyBorder="1" applyAlignment="1">
      <alignment horizontal="center" vertical="center" wrapText="1"/>
    </xf>
    <xf numFmtId="165" fontId="5" fillId="13" borderId="1" xfId="0" applyNumberFormat="1" applyFont="1" applyFill="1" applyBorder="1" applyAlignment="1">
      <alignment horizontal="center" vertical="center" wrapText="1"/>
    </xf>
    <xf numFmtId="0" fontId="5" fillId="13" borderId="1" xfId="0" applyFont="1" applyFill="1" applyBorder="1" applyAlignment="1" applyProtection="1">
      <alignment horizontal="center" vertical="center" textRotation="90" wrapText="1"/>
      <protection locked="0"/>
    </xf>
    <xf numFmtId="3" fontId="6" fillId="10" borderId="1" xfId="0" applyNumberFormat="1" applyFont="1" applyFill="1" applyBorder="1" applyAlignment="1" applyProtection="1">
      <alignment horizontal="center" vertical="center" textRotation="90" wrapText="1"/>
      <protection locked="0"/>
    </xf>
    <xf numFmtId="3" fontId="6" fillId="3" borderId="1" xfId="0" applyNumberFormat="1" applyFont="1" applyFill="1" applyBorder="1" applyAlignment="1" applyProtection="1">
      <alignment horizontal="center" vertical="center" textRotation="90" wrapText="1"/>
      <protection locked="0"/>
    </xf>
    <xf numFmtId="3" fontId="5" fillId="10" borderId="1" xfId="0" applyNumberFormat="1" applyFont="1" applyFill="1" applyBorder="1" applyAlignment="1" applyProtection="1">
      <alignment horizontal="center" vertical="center" textRotation="90" wrapText="1"/>
      <protection locked="0"/>
    </xf>
    <xf numFmtId="0" fontId="5" fillId="12" borderId="1" xfId="0" applyFont="1" applyFill="1" applyBorder="1" applyAlignment="1" applyProtection="1">
      <alignment horizontal="center" vertical="center" textRotation="90" wrapText="1"/>
      <protection locked="0"/>
    </xf>
    <xf numFmtId="0" fontId="6" fillId="12"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12" fillId="0" borderId="34" xfId="0" applyFont="1" applyBorder="1" applyAlignment="1">
      <alignment vertical="center" wrapText="1"/>
    </xf>
    <xf numFmtId="3" fontId="6" fillId="2" borderId="16" xfId="0" applyNumberFormat="1" applyFont="1" applyFill="1" applyBorder="1" applyAlignment="1" applyProtection="1">
      <alignment horizontal="center" vertical="center" textRotation="90" wrapText="1"/>
      <protection locked="0"/>
    </xf>
    <xf numFmtId="0" fontId="6" fillId="4" borderId="16" xfId="0" applyFont="1" applyFill="1" applyBorder="1" applyAlignment="1" applyProtection="1">
      <alignment horizontal="center" vertical="center" textRotation="90" wrapText="1"/>
      <protection locked="0"/>
    </xf>
    <xf numFmtId="0" fontId="5" fillId="13" borderId="52" xfId="0" applyFont="1" applyFill="1" applyBorder="1" applyAlignment="1">
      <alignment horizontal="center" vertical="center"/>
    </xf>
    <xf numFmtId="0" fontId="5" fillId="13" borderId="18" xfId="0" applyFont="1" applyFill="1" applyBorder="1" applyAlignment="1" applyProtection="1">
      <alignment horizontal="center" vertical="center" textRotation="90" wrapText="1"/>
      <protection locked="0"/>
    </xf>
    <xf numFmtId="0" fontId="5" fillId="13" borderId="55" xfId="0" applyFont="1" applyFill="1" applyBorder="1" applyAlignment="1" applyProtection="1">
      <alignment horizontal="center" vertical="center" textRotation="90" wrapText="1"/>
      <protection locked="0"/>
    </xf>
    <xf numFmtId="3" fontId="6" fillId="10" borderId="52" xfId="0" applyNumberFormat="1" applyFont="1" applyFill="1" applyBorder="1" applyAlignment="1" applyProtection="1">
      <alignment horizontal="center" vertical="center" textRotation="90" wrapText="1"/>
      <protection locked="0"/>
    </xf>
    <xf numFmtId="3" fontId="6" fillId="3" borderId="16" xfId="0" applyNumberFormat="1" applyFont="1" applyFill="1" applyBorder="1" applyAlignment="1" applyProtection="1">
      <alignment horizontal="center" vertical="center" textRotation="90" wrapText="1"/>
      <protection locked="0"/>
    </xf>
    <xf numFmtId="3" fontId="6" fillId="10" borderId="16" xfId="0" applyNumberFormat="1" applyFont="1" applyFill="1" applyBorder="1" applyAlignment="1" applyProtection="1">
      <alignment horizontal="center" vertical="center" textRotation="90" wrapText="1"/>
      <protection locked="0"/>
    </xf>
    <xf numFmtId="3" fontId="5" fillId="10" borderId="16" xfId="0" applyNumberFormat="1" applyFont="1" applyFill="1" applyBorder="1" applyAlignment="1" applyProtection="1">
      <alignment horizontal="center" vertical="center" textRotation="90" wrapText="1"/>
      <protection locked="0"/>
    </xf>
    <xf numFmtId="0" fontId="5" fillId="12" borderId="16" xfId="0" applyFont="1" applyFill="1" applyBorder="1" applyAlignment="1" applyProtection="1">
      <alignment horizontal="center" vertical="center" textRotation="90" wrapText="1"/>
      <protection locked="0"/>
    </xf>
    <xf numFmtId="0" fontId="6" fillId="12" borderId="16" xfId="0" applyFont="1" applyFill="1" applyBorder="1" applyAlignment="1" applyProtection="1">
      <alignment horizontal="center" vertical="center" wrapText="1"/>
      <protection locked="0"/>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3" fontId="6" fillId="11" borderId="3" xfId="0" applyNumberFormat="1" applyFont="1" applyFill="1" applyBorder="1" applyAlignment="1" applyProtection="1">
      <alignment horizontal="center" vertical="center" wrapText="1"/>
      <protection locked="0"/>
    </xf>
    <xf numFmtId="3" fontId="6" fillId="11" borderId="2" xfId="0" applyNumberFormat="1" applyFont="1" applyFill="1" applyBorder="1" applyAlignment="1" applyProtection="1">
      <alignment horizontal="center" vertical="center" wrapText="1"/>
      <protection locked="0"/>
    </xf>
    <xf numFmtId="3" fontId="6" fillId="11" borderId="2" xfId="0" applyNumberFormat="1" applyFont="1" applyFill="1" applyBorder="1" applyAlignment="1">
      <alignment horizontal="center" vertical="center" textRotation="90"/>
    </xf>
    <xf numFmtId="10" fontId="6" fillId="11" borderId="2" xfId="0" applyNumberFormat="1" applyFont="1" applyFill="1" applyBorder="1" applyAlignment="1">
      <alignment horizontal="center" vertical="center" textRotation="90"/>
    </xf>
    <xf numFmtId="3" fontId="6" fillId="10" borderId="3" xfId="0" applyNumberFormat="1" applyFont="1" applyFill="1" applyBorder="1" applyAlignment="1">
      <alignment horizontal="center" vertical="center" textRotation="90"/>
    </xf>
    <xf numFmtId="3" fontId="6" fillId="10" borderId="2" xfId="0" applyNumberFormat="1" applyFont="1" applyFill="1" applyBorder="1" applyAlignment="1">
      <alignment horizontal="center" vertical="center" textRotation="90"/>
    </xf>
    <xf numFmtId="3" fontId="6" fillId="10" borderId="11" xfId="0" applyNumberFormat="1" applyFont="1" applyFill="1" applyBorder="1" applyAlignment="1">
      <alignment horizontal="center" vertical="center" textRotation="90"/>
    </xf>
    <xf numFmtId="0" fontId="6" fillId="12" borderId="31" xfId="0" applyFont="1" applyFill="1" applyBorder="1" applyAlignment="1">
      <alignment horizontal="center" vertical="center" textRotation="90"/>
    </xf>
    <xf numFmtId="0" fontId="6" fillId="12" borderId="2" xfId="0" applyFont="1" applyFill="1" applyBorder="1" applyAlignment="1">
      <alignment horizontal="center" vertical="center" textRotation="90"/>
    </xf>
    <xf numFmtId="0" fontId="6" fillId="12" borderId="11" xfId="0" applyFont="1" applyFill="1" applyBorder="1" applyAlignment="1">
      <alignment horizontal="center" vertical="center" textRotation="90" wrapText="1"/>
    </xf>
    <xf numFmtId="0" fontId="6" fillId="11" borderId="1" xfId="0" applyFont="1" applyFill="1" applyBorder="1" applyAlignment="1">
      <alignment horizontal="center" vertical="center" wrapText="1"/>
    </xf>
    <xf numFmtId="3" fontId="6" fillId="11" borderId="13" xfId="0" applyNumberFormat="1" applyFont="1" applyFill="1" applyBorder="1" applyAlignment="1" applyProtection="1">
      <alignment horizontal="center" vertical="center" wrapText="1"/>
      <protection locked="0"/>
    </xf>
    <xf numFmtId="3" fontId="6" fillId="11" borderId="1" xfId="0" applyNumberFormat="1" applyFont="1" applyFill="1" applyBorder="1" applyAlignment="1" applyProtection="1">
      <alignment horizontal="center" vertical="center" wrapText="1"/>
      <protection locked="0"/>
    </xf>
    <xf numFmtId="3" fontId="6" fillId="11" borderId="1" xfId="0" applyNumberFormat="1" applyFont="1" applyFill="1" applyBorder="1" applyAlignment="1">
      <alignment horizontal="center" vertical="center" textRotation="90"/>
    </xf>
    <xf numFmtId="10" fontId="6" fillId="11" borderId="1" xfId="0" applyNumberFormat="1" applyFont="1" applyFill="1" applyBorder="1" applyAlignment="1">
      <alignment horizontal="center" vertical="center" textRotation="90"/>
    </xf>
    <xf numFmtId="3" fontId="6" fillId="10" borderId="13" xfId="0" applyNumberFormat="1" applyFont="1" applyFill="1" applyBorder="1" applyAlignment="1">
      <alignment horizontal="center" vertical="center" textRotation="90"/>
    </xf>
    <xf numFmtId="3" fontId="6" fillId="10" borderId="1" xfId="0" applyNumberFormat="1" applyFont="1" applyFill="1" applyBorder="1" applyAlignment="1">
      <alignment horizontal="center" vertical="center" textRotation="90"/>
    </xf>
    <xf numFmtId="3" fontId="6" fillId="10" borderId="23" xfId="0" applyNumberFormat="1" applyFont="1" applyFill="1" applyBorder="1" applyAlignment="1">
      <alignment horizontal="center" vertical="center" textRotation="90"/>
    </xf>
    <xf numFmtId="0" fontId="6" fillId="12" borderId="34" xfId="0" applyFont="1" applyFill="1" applyBorder="1" applyAlignment="1">
      <alignment horizontal="center" vertical="center" textRotation="90"/>
    </xf>
    <xf numFmtId="0" fontId="6" fillId="12" borderId="1" xfId="0" applyFont="1" applyFill="1" applyBorder="1" applyAlignment="1">
      <alignment horizontal="center" vertical="center" textRotation="90"/>
    </xf>
    <xf numFmtId="0" fontId="6" fillId="12" borderId="1" xfId="0" applyFont="1" applyFill="1" applyBorder="1" applyAlignment="1">
      <alignment horizontal="center" vertical="center" textRotation="90" wrapText="1"/>
    </xf>
    <xf numFmtId="165" fontId="5" fillId="13" borderId="6" xfId="0" applyNumberFormat="1" applyFont="1" applyFill="1" applyBorder="1" applyAlignment="1">
      <alignment horizontal="center" vertical="center" wrapText="1"/>
    </xf>
    <xf numFmtId="0" fontId="5" fillId="13" borderId="6" xfId="0" applyFont="1" applyFill="1" applyBorder="1" applyAlignment="1" applyProtection="1">
      <alignment horizontal="center" vertical="center" textRotation="90" wrapText="1"/>
      <protection locked="0"/>
    </xf>
    <xf numFmtId="3" fontId="6" fillId="10" borderId="6" xfId="0" applyNumberFormat="1" applyFont="1" applyFill="1" applyBorder="1" applyAlignment="1" applyProtection="1">
      <alignment horizontal="center" vertical="center" textRotation="90" wrapText="1"/>
      <protection locked="0"/>
    </xf>
    <xf numFmtId="3" fontId="6" fillId="3" borderId="6" xfId="0" applyNumberFormat="1" applyFont="1" applyFill="1" applyBorder="1" applyAlignment="1" applyProtection="1">
      <alignment horizontal="center" vertical="center" textRotation="90" wrapText="1"/>
      <protection locked="0"/>
    </xf>
    <xf numFmtId="3" fontId="5" fillId="10" borderId="6" xfId="0" applyNumberFormat="1" applyFont="1" applyFill="1" applyBorder="1" applyAlignment="1" applyProtection="1">
      <alignment horizontal="center" vertical="center" textRotation="90" wrapText="1"/>
      <protection locked="0"/>
    </xf>
    <xf numFmtId="0" fontId="5" fillId="12" borderId="6" xfId="0" applyFont="1" applyFill="1" applyBorder="1" applyAlignment="1" applyProtection="1">
      <alignment horizontal="center" vertical="center" textRotation="90" wrapText="1"/>
      <protection locked="0"/>
    </xf>
    <xf numFmtId="0" fontId="6" fillId="12" borderId="6" xfId="0" applyFont="1" applyFill="1" applyBorder="1" applyAlignment="1" applyProtection="1">
      <alignment horizontal="center" vertical="center" wrapText="1"/>
      <protection locked="0"/>
    </xf>
    <xf numFmtId="0" fontId="13" fillId="0" borderId="0" xfId="0" applyFont="1"/>
    <xf numFmtId="0" fontId="14" fillId="0" borderId="0" xfId="0" applyFont="1"/>
    <xf numFmtId="0" fontId="14"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3" xfId="0" applyFont="1" applyBorder="1" applyAlignment="1">
      <alignment horizontal="center" vertical="center" wrapText="1"/>
    </xf>
    <xf numFmtId="0" fontId="6" fillId="8" borderId="4" xfId="0"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textRotation="90" wrapText="1"/>
      <protection locked="0"/>
    </xf>
    <xf numFmtId="0" fontId="6" fillId="5" borderId="1" xfId="0" applyFont="1" applyFill="1" applyBorder="1" applyAlignment="1" applyProtection="1">
      <alignment horizontal="center" vertical="center" textRotation="90" wrapText="1"/>
      <protection locked="0"/>
    </xf>
    <xf numFmtId="0" fontId="6" fillId="5" borderId="23" xfId="0" applyFont="1" applyFill="1" applyBorder="1" applyAlignment="1">
      <alignment horizontal="center" vertical="center" textRotation="90" wrapText="1"/>
    </xf>
    <xf numFmtId="0" fontId="6" fillId="5" borderId="3" xfId="0" applyFont="1" applyFill="1" applyBorder="1" applyAlignment="1">
      <alignment horizontal="center" vertical="center" wrapText="1"/>
    </xf>
    <xf numFmtId="0" fontId="6" fillId="5" borderId="52" xfId="0" applyFont="1" applyFill="1" applyBorder="1" applyAlignment="1">
      <alignment horizontal="center" vertical="center" wrapText="1"/>
    </xf>
    <xf numFmtId="3" fontId="6" fillId="5" borderId="16" xfId="0" applyNumberFormat="1" applyFont="1" applyFill="1" applyBorder="1" applyAlignment="1">
      <alignment horizontal="center" vertical="center" textRotation="90" wrapText="1"/>
    </xf>
    <xf numFmtId="0" fontId="6" fillId="5" borderId="16" xfId="0" applyFont="1" applyFill="1" applyBorder="1" applyAlignment="1">
      <alignment horizontal="center" vertical="center" textRotation="90" wrapText="1"/>
    </xf>
    <xf numFmtId="0" fontId="6" fillId="5" borderId="54" xfId="0" applyFont="1" applyFill="1" applyBorder="1" applyAlignment="1">
      <alignment horizontal="center" vertical="center" wrapText="1"/>
    </xf>
    <xf numFmtId="0" fontId="6"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3" fontId="6" fillId="0" borderId="6" xfId="0" applyNumberFormat="1" applyFont="1" applyFill="1" applyBorder="1" applyAlignment="1" applyProtection="1">
      <alignment horizontal="center" vertical="center" textRotation="90" wrapText="1"/>
      <protection locked="0"/>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3" fontId="6" fillId="5" borderId="2" xfId="0" applyNumberFormat="1" applyFont="1" applyFill="1" applyBorder="1" applyAlignment="1">
      <alignment horizontal="center" vertical="center" textRotation="90" wrapText="1"/>
    </xf>
    <xf numFmtId="3" fontId="6" fillId="5" borderId="18" xfId="0" applyNumberFormat="1" applyFont="1" applyFill="1" applyBorder="1" applyAlignment="1">
      <alignment horizontal="center" vertical="center" textRotation="90" wrapText="1"/>
    </xf>
    <xf numFmtId="0" fontId="6" fillId="5" borderId="18" xfId="0" applyFont="1" applyFill="1" applyBorder="1" applyAlignment="1">
      <alignment horizontal="center" vertical="center" textRotation="90" wrapText="1"/>
    </xf>
    <xf numFmtId="0" fontId="6" fillId="5" borderId="15" xfId="0" applyFont="1" applyFill="1" applyBorder="1" applyAlignment="1">
      <alignment horizontal="center" vertical="center" textRotation="90" wrapText="1"/>
    </xf>
    <xf numFmtId="0" fontId="6" fillId="5" borderId="16" xfId="0" applyFont="1" applyFill="1" applyBorder="1" applyAlignment="1">
      <alignment horizontal="center" vertical="center" wrapText="1"/>
    </xf>
    <xf numFmtId="0" fontId="6" fillId="5" borderId="15" xfId="0" applyFont="1" applyFill="1" applyBorder="1" applyAlignment="1">
      <alignment horizontal="center" vertical="center" wrapText="1"/>
    </xf>
    <xf numFmtId="3" fontId="6" fillId="0" borderId="16" xfId="0" applyNumberFormat="1" applyFont="1" applyFill="1" applyBorder="1" applyAlignment="1" applyProtection="1">
      <alignment horizontal="center" vertical="center" textRotation="90" wrapText="1"/>
      <protection locked="0"/>
    </xf>
    <xf numFmtId="3" fontId="6" fillId="0" borderId="15" xfId="0" applyNumberFormat="1" applyFont="1" applyFill="1" applyBorder="1" applyAlignment="1" applyProtection="1">
      <alignment horizontal="center" vertical="center" textRotation="90" wrapText="1"/>
      <protection locked="0"/>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4" fillId="7" borderId="1" xfId="0" applyNumberFormat="1" applyFont="1" applyFill="1" applyBorder="1" applyAlignment="1">
      <alignment horizontal="center" vertical="center"/>
    </xf>
    <xf numFmtId="0" fontId="12" fillId="7" borderId="1" xfId="0" applyFont="1" applyFill="1" applyBorder="1" applyAlignment="1">
      <alignment vertical="center" wrapText="1"/>
    </xf>
    <xf numFmtId="0" fontId="6" fillId="7" borderId="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4" fillId="7" borderId="1" xfId="0" applyFont="1" applyFill="1" applyBorder="1" applyAlignment="1">
      <alignment vertical="center"/>
    </xf>
    <xf numFmtId="0" fontId="12" fillId="7" borderId="1" xfId="0" applyFont="1" applyFill="1" applyBorder="1" applyAlignment="1">
      <alignment vertical="center"/>
    </xf>
    <xf numFmtId="0" fontId="6" fillId="7" borderId="12"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37" xfId="0" applyFont="1" applyFill="1" applyBorder="1" applyAlignment="1">
      <alignment horizontal="center" vertical="center" wrapText="1"/>
    </xf>
    <xf numFmtId="0" fontId="6" fillId="7" borderId="19" xfId="0" applyFont="1" applyFill="1" applyBorder="1" applyAlignment="1">
      <alignment horizontal="left" vertical="center" wrapText="1"/>
    </xf>
    <xf numFmtId="0" fontId="6" fillId="7" borderId="59" xfId="0" applyFont="1" applyFill="1" applyBorder="1" applyAlignment="1">
      <alignment horizontal="left" vertical="center" wrapText="1"/>
    </xf>
    <xf numFmtId="0" fontId="6" fillId="7" borderId="28" xfId="0" applyFont="1" applyFill="1" applyBorder="1" applyAlignment="1">
      <alignment horizontal="left" vertical="center" wrapText="1"/>
    </xf>
    <xf numFmtId="0" fontId="6" fillId="7" borderId="78" xfId="0" applyFont="1" applyFill="1" applyBorder="1" applyAlignment="1">
      <alignment horizontal="left" vertical="center" wrapText="1"/>
    </xf>
    <xf numFmtId="0" fontId="6" fillId="7" borderId="74" xfId="0" applyFont="1" applyFill="1" applyBorder="1" applyAlignment="1">
      <alignment horizontal="left" vertical="center" wrapText="1"/>
    </xf>
    <xf numFmtId="0" fontId="6" fillId="7" borderId="34" xfId="0" applyFont="1" applyFill="1" applyBorder="1" applyAlignment="1">
      <alignment horizontal="center" vertical="center" wrapText="1"/>
    </xf>
    <xf numFmtId="0" fontId="6" fillId="17" borderId="1" xfId="0" applyFont="1" applyFill="1" applyBorder="1" applyAlignment="1" applyProtection="1">
      <alignment horizontal="center" vertical="center" wrapText="1"/>
      <protection locked="0"/>
    </xf>
    <xf numFmtId="166" fontId="6" fillId="7" borderId="1" xfId="1" applyNumberFormat="1" applyFont="1" applyFill="1" applyBorder="1" applyAlignment="1" applyProtection="1">
      <alignment horizontal="center" vertical="center" textRotation="90" wrapText="1"/>
      <protection locked="0"/>
    </xf>
    <xf numFmtId="3" fontId="6" fillId="7" borderId="1" xfId="0" applyNumberFormat="1" applyFont="1" applyFill="1" applyBorder="1" applyAlignment="1" applyProtection="1">
      <alignment horizontal="center" vertical="center" wrapText="1"/>
      <protection locked="0"/>
    </xf>
    <xf numFmtId="0" fontId="6" fillId="7" borderId="1" xfId="0"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0" fontId="6" fillId="7" borderId="1" xfId="0" applyFont="1" applyFill="1" applyBorder="1" applyAlignment="1">
      <alignment vertical="center" wrapText="1"/>
    </xf>
    <xf numFmtId="3" fontId="6" fillId="7" borderId="1" xfId="0" applyNumberFormat="1" applyFont="1" applyFill="1" applyBorder="1" applyAlignment="1">
      <alignment horizontal="center" vertical="center" textRotation="90" wrapText="1"/>
    </xf>
    <xf numFmtId="0" fontId="6" fillId="7" borderId="1" xfId="0" applyFont="1" applyFill="1" applyBorder="1" applyAlignment="1">
      <alignment horizontal="center" vertical="center" textRotation="90" wrapText="1"/>
    </xf>
    <xf numFmtId="3" fontId="6" fillId="7" borderId="1" xfId="0" applyNumberFormat="1" applyFont="1" applyFill="1" applyBorder="1" applyAlignment="1" applyProtection="1">
      <alignment horizontal="center" vertical="center" textRotation="90" wrapText="1"/>
      <protection locked="0"/>
    </xf>
    <xf numFmtId="0" fontId="6" fillId="17" borderId="1" xfId="0" applyFont="1" applyFill="1" applyBorder="1" applyAlignment="1" applyProtection="1">
      <alignment horizontal="center" vertical="center" textRotation="90" wrapText="1"/>
      <protection locked="0"/>
    </xf>
    <xf numFmtId="0" fontId="6" fillId="7" borderId="1" xfId="0" applyFont="1" applyFill="1" applyBorder="1" applyAlignment="1">
      <alignment horizontal="center" vertical="center" textRotation="255" wrapText="1"/>
    </xf>
    <xf numFmtId="0" fontId="12" fillId="7" borderId="34" xfId="0" applyFont="1" applyFill="1" applyBorder="1" applyAlignment="1">
      <alignment vertical="center" wrapText="1"/>
    </xf>
    <xf numFmtId="3" fontId="6" fillId="7" borderId="1" xfId="0" applyNumberFormat="1" applyFont="1" applyFill="1" applyBorder="1" applyAlignment="1">
      <alignment horizontal="center" vertical="center" textRotation="255" wrapText="1"/>
    </xf>
    <xf numFmtId="0" fontId="6" fillId="7" borderId="1" xfId="0" applyFont="1" applyFill="1" applyBorder="1" applyAlignment="1" applyProtection="1">
      <alignment horizontal="center" vertical="center" textRotation="90" wrapText="1"/>
      <protection locked="0"/>
    </xf>
    <xf numFmtId="0" fontId="6" fillId="7" borderId="23" xfId="0" applyFont="1" applyFill="1" applyBorder="1" applyAlignment="1">
      <alignment horizontal="center" vertical="center" textRotation="90" wrapText="1"/>
    </xf>
    <xf numFmtId="0" fontId="6" fillId="8"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pplyProtection="1">
      <alignment horizontal="center" vertical="center" textRotation="90" wrapText="1"/>
      <protection locked="0"/>
    </xf>
    <xf numFmtId="0" fontId="6" fillId="5" borderId="23" xfId="0" applyFont="1" applyFill="1" applyBorder="1" applyAlignment="1">
      <alignment horizontal="center" vertical="center" textRotation="90" wrapText="1"/>
    </xf>
    <xf numFmtId="3" fontId="6" fillId="5" borderId="1" xfId="0" applyNumberFormat="1"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3" fontId="6" fillId="0" borderId="1" xfId="0" applyNumberFormat="1" applyFont="1" applyFill="1" applyBorder="1" applyAlignment="1" applyProtection="1">
      <alignment horizontal="center" vertical="center" textRotation="90" wrapText="1"/>
      <protection locked="0"/>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vertical="center"/>
    </xf>
    <xf numFmtId="168" fontId="12" fillId="0" borderId="1" xfId="0" applyNumberFormat="1" applyFont="1" applyBorder="1" applyAlignment="1">
      <alignment horizontal="center" vertical="center" wrapText="1"/>
    </xf>
    <xf numFmtId="0" fontId="6" fillId="7" borderId="15" xfId="0" applyFont="1" applyFill="1" applyBorder="1" applyAlignment="1">
      <alignment vertical="center" wrapText="1"/>
    </xf>
    <xf numFmtId="3" fontId="6" fillId="7" borderId="6" xfId="0" applyNumberFormat="1" applyFont="1" applyFill="1" applyBorder="1" applyAlignment="1">
      <alignment horizontal="center" vertical="center" textRotation="90" wrapText="1"/>
    </xf>
    <xf numFmtId="0" fontId="6" fillId="7" borderId="6" xfId="0" applyFont="1" applyFill="1" applyBorder="1" applyAlignment="1">
      <alignment horizontal="center" vertical="center" textRotation="90" wrapText="1"/>
    </xf>
    <xf numFmtId="3" fontId="6" fillId="7" borderId="6" xfId="0" applyNumberFormat="1" applyFont="1" applyFill="1" applyBorder="1" applyAlignment="1" applyProtection="1">
      <alignment horizontal="center" vertical="center" textRotation="90" wrapText="1"/>
      <protection locked="0"/>
    </xf>
    <xf numFmtId="0" fontId="6" fillId="7" borderId="6" xfId="0" applyFont="1" applyFill="1" applyBorder="1" applyAlignment="1" applyProtection="1">
      <alignment horizontal="center" vertical="center" textRotation="90" wrapText="1"/>
      <protection locked="0"/>
    </xf>
    <xf numFmtId="0" fontId="6" fillId="7" borderId="27" xfId="0" applyFont="1" applyFill="1" applyBorder="1" applyAlignment="1">
      <alignment horizontal="center" vertical="center" textRotation="90" wrapText="1"/>
    </xf>
    <xf numFmtId="0" fontId="5" fillId="7" borderId="3" xfId="0" applyFont="1" applyFill="1" applyBorder="1" applyAlignment="1">
      <alignment horizontal="center" vertical="center"/>
    </xf>
    <xf numFmtId="0" fontId="5" fillId="7" borderId="16" xfId="0" applyFont="1" applyFill="1" applyBorder="1" applyAlignment="1">
      <alignment horizontal="center" vertical="center" wrapText="1"/>
    </xf>
    <xf numFmtId="165" fontId="5" fillId="7" borderId="36" xfId="0" applyNumberFormat="1"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pplyProtection="1">
      <alignment horizontal="center" vertical="center" textRotation="90" wrapText="1"/>
      <protection locked="0"/>
    </xf>
    <xf numFmtId="0" fontId="5" fillId="7" borderId="9" xfId="0" applyFont="1" applyFill="1" applyBorder="1" applyAlignment="1" applyProtection="1">
      <alignment horizontal="center" vertical="center" textRotation="90" wrapText="1"/>
      <protection locked="0"/>
    </xf>
    <xf numFmtId="3" fontId="6" fillId="7" borderId="3" xfId="0" applyNumberFormat="1" applyFont="1" applyFill="1" applyBorder="1" applyAlignment="1" applyProtection="1">
      <alignment horizontal="center" vertical="center" textRotation="90" wrapText="1"/>
      <protection locked="0"/>
    </xf>
    <xf numFmtId="3" fontId="6" fillId="7" borderId="2" xfId="0" applyNumberFormat="1" applyFont="1" applyFill="1" applyBorder="1" applyAlignment="1" applyProtection="1">
      <alignment horizontal="center" vertical="center" textRotation="90" wrapText="1"/>
      <protection locked="0"/>
    </xf>
    <xf numFmtId="3" fontId="5" fillId="7" borderId="2" xfId="0" applyNumberFormat="1" applyFont="1" applyFill="1" applyBorder="1" applyAlignment="1" applyProtection="1">
      <alignment horizontal="center" vertical="center" textRotation="90" wrapText="1"/>
      <protection locked="0"/>
    </xf>
    <xf numFmtId="0" fontId="5" fillId="7" borderId="2" xfId="0" applyFont="1" applyFill="1" applyBorder="1" applyAlignment="1" applyProtection="1">
      <alignment horizontal="center" vertical="center" textRotation="90" wrapText="1"/>
      <protection locked="0"/>
    </xf>
    <xf numFmtId="0" fontId="6" fillId="7" borderId="2" xfId="0" applyFont="1" applyFill="1" applyBorder="1" applyAlignment="1" applyProtection="1">
      <alignment horizontal="center" vertical="center" wrapText="1"/>
      <protection locked="0"/>
    </xf>
    <xf numFmtId="0" fontId="6" fillId="17" borderId="6" xfId="0" applyFont="1" applyFill="1" applyBorder="1" applyAlignment="1" applyProtection="1">
      <alignment horizontal="center" vertical="center" wrapText="1"/>
      <protection locked="0"/>
    </xf>
    <xf numFmtId="166" fontId="6" fillId="7" borderId="6" xfId="1" applyNumberFormat="1" applyFont="1" applyFill="1" applyBorder="1" applyAlignment="1" applyProtection="1">
      <alignment horizontal="center" vertical="center" textRotation="90" wrapText="1"/>
      <protection locked="0"/>
    </xf>
    <xf numFmtId="3" fontId="6" fillId="7" borderId="6" xfId="0" applyNumberFormat="1" applyFont="1" applyFill="1" applyBorder="1" applyAlignment="1" applyProtection="1">
      <alignment horizontal="center" vertical="center" wrapText="1"/>
      <protection locked="0"/>
    </xf>
    <xf numFmtId="0" fontId="6" fillId="17" borderId="6" xfId="0" applyFont="1" applyFill="1" applyBorder="1" applyAlignment="1" applyProtection="1">
      <alignment horizontal="center" vertical="center" textRotation="90" wrapText="1"/>
      <protection locked="0"/>
    </xf>
    <xf numFmtId="0" fontId="5" fillId="7" borderId="6" xfId="0" applyFont="1" applyFill="1" applyBorder="1" applyAlignment="1">
      <alignment horizontal="center" vertical="center"/>
    </xf>
    <xf numFmtId="0" fontId="5" fillId="7" borderId="6" xfId="0" applyFont="1" applyFill="1" applyBorder="1" applyAlignment="1">
      <alignment horizontal="center" vertical="center" wrapText="1"/>
    </xf>
    <xf numFmtId="0" fontId="5" fillId="7" borderId="1" xfId="0"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5" fillId="7" borderId="1" xfId="0" applyFont="1" applyFill="1" applyBorder="1" applyAlignment="1" applyProtection="1">
      <alignment horizontal="center" vertical="center" textRotation="90" wrapText="1"/>
      <protection locked="0"/>
    </xf>
    <xf numFmtId="3" fontId="5" fillId="7" borderId="1" xfId="0" applyNumberFormat="1" applyFont="1" applyFill="1" applyBorder="1" applyAlignment="1" applyProtection="1">
      <alignment horizontal="center" vertical="center" textRotation="90" wrapText="1"/>
      <protection locked="0"/>
    </xf>
    <xf numFmtId="0" fontId="6" fillId="7" borderId="1" xfId="0" applyFont="1" applyFill="1" applyBorder="1" applyAlignment="1" applyProtection="1">
      <alignment horizontal="center" vertical="center" wrapText="1"/>
      <protection locked="0"/>
    </xf>
    <xf numFmtId="0" fontId="6" fillId="7" borderId="34" xfId="0" applyFont="1" applyFill="1" applyBorder="1" applyAlignment="1">
      <alignment horizontal="left" vertical="center" wrapText="1"/>
    </xf>
    <xf numFmtId="0" fontId="6" fillId="5"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3" fontId="6" fillId="5" borderId="12" xfId="0" applyNumberFormat="1" applyFont="1" applyFill="1" applyBorder="1" applyAlignment="1">
      <alignment horizontal="center" vertical="center" textRotation="90" wrapText="1"/>
    </xf>
    <xf numFmtId="0" fontId="6" fillId="5" borderId="12" xfId="0" applyFont="1" applyFill="1" applyBorder="1" applyAlignment="1">
      <alignment horizontal="center" vertical="center" textRotation="90" wrapText="1"/>
    </xf>
    <xf numFmtId="3" fontId="6" fillId="2" borderId="12"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textRotation="90" wrapText="1"/>
      <protection locked="0"/>
    </xf>
    <xf numFmtId="0" fontId="6" fillId="4" borderId="12" xfId="0" applyFont="1" applyFill="1" applyBorder="1" applyAlignment="1" applyProtection="1">
      <alignment horizontal="center" vertical="center" textRotation="90" wrapText="1"/>
      <protection locked="0"/>
    </xf>
    <xf numFmtId="0" fontId="6" fillId="5" borderId="12" xfId="0" applyFont="1" applyFill="1" applyBorder="1" applyAlignment="1" applyProtection="1">
      <alignment horizontal="center" vertical="center" textRotation="90" wrapText="1"/>
      <protection locked="0"/>
    </xf>
    <xf numFmtId="0" fontId="6" fillId="5" borderId="22" xfId="0" applyFont="1" applyFill="1" applyBorder="1" applyAlignment="1">
      <alignment horizontal="center" vertical="center" textRotation="90" wrapText="1"/>
    </xf>
    <xf numFmtId="0" fontId="12" fillId="0" borderId="19" xfId="0" applyFont="1" applyBorder="1" applyAlignment="1">
      <alignment horizontal="left" vertical="center" wrapText="1"/>
    </xf>
    <xf numFmtId="3" fontId="6" fillId="2" borderId="19" xfId="0"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0" fontId="22" fillId="4" borderId="12" xfId="0" applyFont="1" applyFill="1" applyBorder="1" applyAlignment="1" applyProtection="1">
      <alignment horizontal="center" vertical="center" textRotation="90" wrapText="1"/>
      <protection locked="0"/>
    </xf>
    <xf numFmtId="0" fontId="22" fillId="4" borderId="1" xfId="0" applyFont="1" applyFill="1" applyBorder="1" applyAlignment="1" applyProtection="1">
      <alignment horizontal="center" vertical="center" textRotation="90" wrapText="1"/>
      <protection locked="0"/>
    </xf>
    <xf numFmtId="0" fontId="6" fillId="5" borderId="7" xfId="0" applyFont="1" applyFill="1" applyBorder="1" applyAlignment="1">
      <alignment horizontal="center" vertical="center" wrapText="1"/>
    </xf>
    <xf numFmtId="0" fontId="12" fillId="0" borderId="8" xfId="0" applyFont="1" applyBorder="1" applyAlignment="1">
      <alignment vertical="center" wrapText="1"/>
    </xf>
    <xf numFmtId="0" fontId="5" fillId="13" borderId="7" xfId="0" applyFont="1" applyFill="1" applyBorder="1" applyAlignment="1">
      <alignment horizontal="center" vertical="center"/>
    </xf>
    <xf numFmtId="0" fontId="5" fillId="13" borderId="8" xfId="0" applyFont="1" applyFill="1" applyBorder="1" applyAlignment="1">
      <alignment horizontal="center" vertical="center" wrapText="1"/>
    </xf>
    <xf numFmtId="165" fontId="5" fillId="13" borderId="48" xfId="0" applyNumberFormat="1" applyFont="1" applyFill="1" applyBorder="1" applyAlignment="1">
      <alignment horizontal="center" vertical="center" wrapText="1"/>
    </xf>
    <xf numFmtId="3" fontId="6" fillId="10" borderId="8" xfId="0" applyNumberFormat="1" applyFont="1" applyFill="1" applyBorder="1" applyAlignment="1" applyProtection="1">
      <alignment horizontal="center" vertical="center" wrapText="1"/>
      <protection locked="0"/>
    </xf>
    <xf numFmtId="3" fontId="6" fillId="3" borderId="8" xfId="0" applyNumberFormat="1" applyFont="1" applyFill="1" applyBorder="1" applyAlignment="1" applyProtection="1">
      <alignment horizontal="center" vertical="center" wrapText="1"/>
      <protection locked="0"/>
    </xf>
    <xf numFmtId="0" fontId="5" fillId="12" borderId="8" xfId="0" applyFont="1" applyFill="1" applyBorder="1" applyAlignment="1" applyProtection="1">
      <alignment horizontal="center" vertical="center" wrapText="1"/>
      <protection locked="0"/>
    </xf>
    <xf numFmtId="0" fontId="6" fillId="12" borderId="8" xfId="0" applyFont="1" applyFill="1" applyBorder="1" applyAlignment="1" applyProtection="1">
      <alignment horizontal="center" vertical="center" wrapText="1"/>
      <protection locked="0"/>
    </xf>
    <xf numFmtId="0" fontId="12" fillId="0" borderId="12" xfId="0" applyFont="1" applyBorder="1" applyAlignment="1">
      <alignment vertical="center" wrapText="1"/>
    </xf>
    <xf numFmtId="0" fontId="12" fillId="0" borderId="19" xfId="0" applyFont="1" applyBorder="1" applyAlignment="1">
      <alignment vertical="center" wrapText="1"/>
    </xf>
    <xf numFmtId="3" fontId="6" fillId="10" borderId="8" xfId="0" applyNumberFormat="1" applyFont="1" applyFill="1" applyBorder="1" applyAlignment="1" applyProtection="1">
      <alignment horizontal="center" vertical="center" textRotation="90" wrapText="1"/>
      <protection locked="0"/>
    </xf>
    <xf numFmtId="3" fontId="6" fillId="3" borderId="8" xfId="0" applyNumberFormat="1" applyFont="1" applyFill="1" applyBorder="1" applyAlignment="1" applyProtection="1">
      <alignment horizontal="center" vertical="center" textRotation="90" wrapText="1"/>
      <protection locked="0"/>
    </xf>
    <xf numFmtId="3" fontId="5" fillId="10" borderId="8" xfId="0" applyNumberFormat="1" applyFont="1" applyFill="1" applyBorder="1" applyAlignment="1" applyProtection="1">
      <alignment horizontal="center" vertical="center" textRotation="90" wrapText="1"/>
      <protection locked="0"/>
    </xf>
    <xf numFmtId="0" fontId="5" fillId="12" borderId="8" xfId="0" applyFont="1" applyFill="1" applyBorder="1" applyAlignment="1" applyProtection="1">
      <alignment horizontal="center" vertical="center" textRotation="90" wrapText="1"/>
      <protection locked="0"/>
    </xf>
    <xf numFmtId="0" fontId="6" fillId="5" borderId="53" xfId="0" applyFont="1" applyFill="1" applyBorder="1" applyAlignment="1">
      <alignment horizontal="center" vertical="center" wrapText="1"/>
    </xf>
    <xf numFmtId="0" fontId="12" fillId="0" borderId="18" xfId="0" applyFont="1" applyBorder="1" applyAlignment="1">
      <alignment vertical="center" wrapText="1"/>
    </xf>
    <xf numFmtId="3" fontId="6" fillId="10" borderId="7" xfId="0" applyNumberFormat="1" applyFont="1" applyFill="1" applyBorder="1" applyAlignment="1" applyProtection="1">
      <alignment horizontal="center" vertical="center" textRotation="90" wrapText="1"/>
      <protection locked="0"/>
    </xf>
    <xf numFmtId="0" fontId="12" fillId="0" borderId="15" xfId="0" applyFont="1" applyBorder="1" applyAlignment="1">
      <alignment vertical="center" wrapText="1"/>
    </xf>
    <xf numFmtId="3" fontId="6" fillId="5" borderId="16" xfId="0" applyNumberFormat="1" applyFont="1" applyFill="1" applyBorder="1" applyAlignment="1">
      <alignment horizontal="center" vertical="center" wrapText="1"/>
    </xf>
    <xf numFmtId="166" fontId="6" fillId="2" borderId="13" xfId="9" applyNumberFormat="1"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3"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3" fontId="6" fillId="0" borderId="13" xfId="0" applyNumberFormat="1" applyFont="1" applyFill="1" applyBorder="1" applyAlignment="1" applyProtection="1">
      <alignment horizontal="center" vertical="center" wrapText="1"/>
      <protection locked="0"/>
    </xf>
    <xf numFmtId="0" fontId="6" fillId="0" borderId="23" xfId="0" applyFont="1" applyFill="1" applyBorder="1" applyAlignment="1">
      <alignment horizontal="center" vertical="center" wrapText="1"/>
    </xf>
    <xf numFmtId="3" fontId="6" fillId="13" borderId="2" xfId="0" applyNumberFormat="1" applyFont="1" applyFill="1" applyBorder="1" applyAlignment="1">
      <alignment vertical="center" wrapText="1"/>
    </xf>
    <xf numFmtId="3" fontId="6" fillId="13" borderId="2" xfId="0" applyNumberFormat="1" applyFont="1" applyFill="1" applyBorder="1" applyAlignment="1">
      <alignment horizontal="center" vertical="center" wrapText="1"/>
    </xf>
    <xf numFmtId="0" fontId="5" fillId="13" borderId="2"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vertical="center" wrapText="1"/>
      <protection locked="0"/>
    </xf>
    <xf numFmtId="3" fontId="6" fillId="10" borderId="3" xfId="0" applyNumberFormat="1" applyFont="1" applyFill="1" applyBorder="1" applyAlignment="1" applyProtection="1">
      <alignment horizontal="center" vertical="center" wrapText="1"/>
      <protection locked="0"/>
    </xf>
    <xf numFmtId="3" fontId="6" fillId="13" borderId="2" xfId="0" applyNumberFormat="1" applyFont="1" applyFill="1" applyBorder="1" applyAlignment="1" applyProtection="1">
      <alignment horizontal="center" vertical="center" wrapText="1"/>
      <protection locked="0"/>
    </xf>
    <xf numFmtId="3" fontId="6" fillId="3" borderId="2" xfId="0" applyNumberFormat="1"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166" fontId="6" fillId="2" borderId="1" xfId="9" applyNumberFormat="1"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3" fontId="6" fillId="5" borderId="1" xfId="0" applyNumberFormat="1" applyFont="1" applyFill="1" applyBorder="1" applyAlignment="1">
      <alignment horizontal="center" vertical="center" wrapText="1"/>
    </xf>
    <xf numFmtId="3" fontId="6" fillId="0" borderId="1" xfId="0" applyNumberFormat="1" applyFont="1" applyFill="1" applyBorder="1" applyAlignment="1" applyProtection="1">
      <alignment horizontal="left" vertical="center" wrapText="1"/>
      <protection locked="0"/>
    </xf>
    <xf numFmtId="3" fontId="6" fillId="5" borderId="0" xfId="0" applyNumberFormat="1" applyFont="1" applyFill="1" applyBorder="1" applyAlignment="1">
      <alignment horizontal="center" vertical="center" wrapText="1"/>
    </xf>
    <xf numFmtId="166" fontId="6" fillId="2" borderId="0" xfId="9" applyNumberFormat="1" applyFont="1" applyFill="1" applyBorder="1" applyAlignment="1" applyProtection="1">
      <alignment horizontal="center" vertical="center" wrapText="1"/>
      <protection locked="0"/>
    </xf>
    <xf numFmtId="3" fontId="6" fillId="2" borderId="0" xfId="0" applyNumberFormat="1"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3" fontId="6" fillId="10" borderId="2" xfId="0" applyNumberFormat="1" applyFont="1" applyFill="1" applyBorder="1" applyAlignment="1" applyProtection="1">
      <alignment horizontal="center" vertical="center" wrapText="1"/>
      <protection locked="0"/>
    </xf>
    <xf numFmtId="0" fontId="6" fillId="11" borderId="8" xfId="0" applyFont="1" applyFill="1" applyBorder="1" applyAlignment="1">
      <alignment horizontal="center" vertical="center" textRotation="90"/>
    </xf>
    <xf numFmtId="0" fontId="6" fillId="17" borderId="12" xfId="0" applyFont="1" applyFill="1" applyBorder="1" applyAlignment="1" applyProtection="1">
      <alignment horizontal="center" vertical="center" wrapText="1"/>
      <protection locked="0"/>
    </xf>
    <xf numFmtId="0" fontId="6" fillId="17" borderId="34" xfId="0" applyFont="1" applyFill="1" applyBorder="1" applyAlignment="1" applyProtection="1">
      <alignment horizontal="center" vertical="center" textRotation="90" wrapText="1"/>
      <protection locked="0"/>
    </xf>
    <xf numFmtId="0" fontId="6" fillId="17" borderId="1" xfId="0" applyFont="1" applyFill="1" applyBorder="1" applyAlignment="1">
      <alignment horizontal="center" vertical="center" wrapText="1"/>
    </xf>
    <xf numFmtId="0" fontId="6" fillId="17" borderId="34" xfId="0" applyFont="1" applyFill="1" applyBorder="1" applyAlignment="1">
      <alignment horizontal="center" vertical="center" textRotation="90" wrapText="1"/>
    </xf>
    <xf numFmtId="0" fontId="6" fillId="17"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17" borderId="35" xfId="0" applyFont="1" applyFill="1" applyBorder="1" applyAlignment="1">
      <alignment horizontal="center" vertical="center" textRotation="90"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textRotation="90" wrapText="1"/>
    </xf>
    <xf numFmtId="0" fontId="6" fillId="5" borderId="35"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3" fontId="6" fillId="0" borderId="20" xfId="0" applyNumberFormat="1" applyFont="1" applyFill="1" applyBorder="1" applyAlignment="1" applyProtection="1">
      <alignment horizontal="center" vertical="center" textRotation="90" wrapText="1"/>
      <protection locked="0"/>
    </xf>
    <xf numFmtId="0" fontId="6" fillId="6" borderId="19" xfId="0" applyFont="1" applyFill="1" applyBorder="1" applyAlignment="1">
      <alignment horizontal="center" vertical="center" textRotation="90" wrapText="1"/>
    </xf>
    <xf numFmtId="0" fontId="6" fillId="6" borderId="12" xfId="0" applyFont="1" applyFill="1" applyBorder="1" applyAlignment="1" applyProtection="1">
      <alignment horizontal="center" vertical="center" wrapText="1"/>
      <protection locked="0"/>
    </xf>
    <xf numFmtId="3" fontId="6" fillId="0" borderId="21" xfId="0" applyNumberFormat="1" applyFont="1" applyFill="1" applyBorder="1" applyAlignment="1" applyProtection="1">
      <alignment horizontal="center" vertical="center" textRotation="90" wrapText="1"/>
      <protection locked="0"/>
    </xf>
    <xf numFmtId="0" fontId="6" fillId="6" borderId="15" xfId="0" applyFont="1" applyFill="1" applyBorder="1" applyAlignment="1" applyProtection="1">
      <alignment horizontal="center" vertical="center" wrapText="1"/>
      <protection locked="0"/>
    </xf>
    <xf numFmtId="3" fontId="6" fillId="0" borderId="5" xfId="0" applyNumberFormat="1" applyFont="1" applyFill="1" applyBorder="1" applyAlignment="1" applyProtection="1">
      <alignment horizontal="center" vertical="center" textRotation="90" wrapText="1"/>
      <protection locked="0"/>
    </xf>
    <xf numFmtId="0" fontId="6" fillId="5" borderId="33"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6" borderId="18" xfId="0" applyFont="1" applyFill="1" applyBorder="1" applyAlignment="1" applyProtection="1">
      <alignment horizontal="center" vertical="center" wrapText="1"/>
      <protection locked="0"/>
    </xf>
    <xf numFmtId="0" fontId="6" fillId="6" borderId="19" xfId="0" applyFont="1" applyFill="1" applyBorder="1" applyAlignment="1" applyProtection="1">
      <alignment horizontal="center" vertical="center" textRotation="90" wrapText="1"/>
      <protection locked="0"/>
    </xf>
    <xf numFmtId="166" fontId="6" fillId="2" borderId="17" xfId="1" applyNumberFormat="1" applyFont="1" applyFill="1" applyBorder="1" applyAlignment="1" applyProtection="1">
      <alignment horizontal="center" vertical="center" textRotation="90" wrapText="1"/>
      <protection locked="0"/>
    </xf>
    <xf numFmtId="3" fontId="6" fillId="0" borderId="15" xfId="0" applyNumberFormat="1"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6" fillId="4" borderId="19" xfId="0" applyFont="1" applyFill="1" applyBorder="1" applyAlignment="1">
      <alignment horizontal="center" vertical="center" wrapText="1"/>
    </xf>
    <xf numFmtId="0" fontId="6" fillId="5" borderId="19" xfId="0" applyFont="1" applyFill="1" applyBorder="1" applyAlignment="1">
      <alignment horizontal="center" vertical="center" textRotation="90" wrapText="1"/>
    </xf>
    <xf numFmtId="166" fontId="6" fillId="2" borderId="20" xfId="1"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wrapText="1"/>
      <protection locked="0"/>
    </xf>
    <xf numFmtId="0" fontId="6" fillId="4" borderId="19" xfId="0" applyFont="1" applyFill="1" applyBorder="1" applyAlignment="1">
      <alignment horizontal="center" vertical="center" textRotation="90" wrapText="1"/>
    </xf>
    <xf numFmtId="3" fontId="6" fillId="0" borderId="19" xfId="0" applyNumberFormat="1" applyFont="1" applyFill="1" applyBorder="1" applyAlignment="1">
      <alignment horizontal="center" vertical="center" textRotation="90" wrapText="1"/>
    </xf>
    <xf numFmtId="3" fontId="6" fillId="0" borderId="12" xfId="0" applyNumberFormat="1" applyFont="1" applyFill="1" applyBorder="1" applyAlignment="1">
      <alignment horizontal="center" vertical="center" textRotation="90" wrapText="1"/>
    </xf>
    <xf numFmtId="0" fontId="6" fillId="7" borderId="31" xfId="0" applyFont="1" applyFill="1" applyBorder="1" applyAlignment="1">
      <alignment horizontal="center" vertical="center" wrapText="1"/>
    </xf>
    <xf numFmtId="3" fontId="6" fillId="7" borderId="12" xfId="0" applyNumberFormat="1" applyFont="1" applyFill="1" applyBorder="1" applyAlignment="1" applyProtection="1">
      <alignment horizontal="center" vertical="center" wrapText="1"/>
      <protection locked="0"/>
    </xf>
    <xf numFmtId="0" fontId="6" fillId="7" borderId="32" xfId="0" applyFont="1" applyFill="1" applyBorder="1" applyAlignment="1">
      <alignment horizontal="center" vertical="center" wrapText="1"/>
    </xf>
    <xf numFmtId="0" fontId="6" fillId="17" borderId="1" xfId="0" applyFont="1" applyFill="1" applyBorder="1" applyAlignment="1">
      <alignment horizontal="center" vertical="center" textRotation="90" wrapText="1"/>
    </xf>
    <xf numFmtId="0" fontId="6" fillId="7" borderId="33" xfId="0" applyFont="1" applyFill="1" applyBorder="1" applyAlignment="1">
      <alignment horizontal="center" vertical="center" wrapText="1"/>
    </xf>
    <xf numFmtId="3" fontId="6" fillId="7" borderId="19" xfId="0" applyNumberFormat="1" applyFont="1" applyFill="1" applyBorder="1" applyAlignment="1" applyProtection="1">
      <alignment horizontal="center" vertical="center" wrapText="1"/>
      <protection locked="0"/>
    </xf>
    <xf numFmtId="0" fontId="6" fillId="17" borderId="19" xfId="0" applyFont="1" applyFill="1" applyBorder="1" applyAlignment="1">
      <alignment horizontal="center" vertical="center" textRotation="90" wrapText="1"/>
    </xf>
    <xf numFmtId="9" fontId="6" fillId="6" borderId="1" xfId="0" applyNumberFormat="1" applyFont="1" applyFill="1" applyBorder="1" applyAlignment="1" applyProtection="1">
      <alignment horizontal="center" vertical="center" wrapText="1"/>
      <protection locked="0"/>
    </xf>
    <xf numFmtId="0" fontId="22" fillId="0" borderId="12" xfId="0" applyFont="1" applyFill="1" applyBorder="1" applyAlignment="1">
      <alignment horizontal="left" vertical="center" wrapText="1"/>
    </xf>
    <xf numFmtId="0" fontId="22" fillId="0" borderId="1" xfId="0" applyFont="1" applyFill="1" applyBorder="1" applyAlignment="1">
      <alignment horizontal="left" vertical="center" wrapText="1"/>
    </xf>
    <xf numFmtId="166" fontId="6" fillId="2" borderId="5" xfId="1" applyNumberFormat="1" applyFont="1" applyFill="1" applyBorder="1" applyAlignment="1" applyProtection="1">
      <alignment horizontal="center" vertical="center" textRotation="90" wrapText="1"/>
      <protection locked="0"/>
    </xf>
    <xf numFmtId="3" fontId="5" fillId="10" borderId="52" xfId="0" applyNumberFormat="1" applyFont="1" applyFill="1" applyBorder="1" applyAlignment="1" applyProtection="1">
      <alignment horizontal="center" vertical="center" textRotation="90" wrapText="1"/>
    </xf>
    <xf numFmtId="3" fontId="5" fillId="7" borderId="16" xfId="0" applyNumberFormat="1" applyFont="1" applyFill="1" applyBorder="1" applyAlignment="1" applyProtection="1">
      <alignment horizontal="center" vertical="center" textRotation="90" wrapText="1"/>
    </xf>
    <xf numFmtId="3" fontId="5" fillId="10" borderId="16" xfId="0" applyNumberFormat="1" applyFont="1" applyFill="1" applyBorder="1" applyAlignment="1" applyProtection="1">
      <alignment horizontal="center" vertical="center" textRotation="90" wrapText="1"/>
    </xf>
    <xf numFmtId="3" fontId="5" fillId="7" borderId="54" xfId="0" applyNumberFormat="1" applyFont="1" applyFill="1" applyBorder="1" applyAlignment="1" applyProtection="1">
      <alignment horizontal="center" vertical="center" textRotation="90" wrapText="1"/>
    </xf>
    <xf numFmtId="3" fontId="6" fillId="0" borderId="6" xfId="0" applyNumberFormat="1" applyFont="1" applyFill="1" applyBorder="1" applyAlignment="1">
      <alignment horizontal="center" vertical="center" textRotation="90" wrapText="1"/>
    </xf>
    <xf numFmtId="169" fontId="6" fillId="0" borderId="1" xfId="0" applyNumberFormat="1" applyFont="1" applyFill="1" applyBorder="1" applyAlignment="1">
      <alignment horizontal="center" vertical="center" textRotation="90" wrapText="1"/>
    </xf>
    <xf numFmtId="3" fontId="6" fillId="0" borderId="6" xfId="0" applyNumberFormat="1" applyFont="1" applyFill="1" applyBorder="1" applyAlignment="1">
      <alignment vertical="center" textRotation="90" wrapText="1"/>
    </xf>
    <xf numFmtId="0" fontId="6" fillId="6" borderId="0" xfId="0" applyFont="1" applyFill="1" applyBorder="1" applyAlignment="1" applyProtection="1">
      <alignment horizontal="center" vertical="center" wrapText="1"/>
      <protection locked="0"/>
    </xf>
    <xf numFmtId="3" fontId="6" fillId="0" borderId="0" xfId="0" applyNumberFormat="1" applyFont="1" applyFill="1" applyBorder="1" applyAlignment="1">
      <alignment horizontal="center" vertical="center" textRotation="90" wrapText="1"/>
    </xf>
    <xf numFmtId="0" fontId="6" fillId="6" borderId="0" xfId="0" applyFont="1" applyFill="1" applyBorder="1" applyAlignment="1" applyProtection="1">
      <alignment horizontal="center" vertical="center" textRotation="90" wrapText="1"/>
      <protection locked="0"/>
    </xf>
    <xf numFmtId="0" fontId="6" fillId="0" borderId="0" xfId="0" applyFont="1" applyFill="1" applyBorder="1" applyAlignment="1" applyProtection="1">
      <alignment horizontal="center" vertical="center" textRotation="90" wrapText="1"/>
      <protection locked="0"/>
    </xf>
    <xf numFmtId="0" fontId="6" fillId="0" borderId="0" xfId="0" applyFont="1" applyFill="1" applyBorder="1" applyAlignment="1">
      <alignment horizontal="center" vertical="center" textRotation="90" wrapText="1"/>
    </xf>
    <xf numFmtId="0" fontId="6" fillId="13" borderId="8" xfId="0" applyFont="1" applyFill="1" applyBorder="1" applyAlignment="1">
      <alignment horizontal="center" vertical="center" wrapText="1"/>
    </xf>
    <xf numFmtId="3" fontId="6" fillId="13" borderId="8" xfId="0" applyNumberFormat="1" applyFont="1" applyFill="1" applyBorder="1" applyAlignment="1">
      <alignment horizontal="center" vertical="center" textRotation="90" wrapText="1"/>
    </xf>
    <xf numFmtId="3" fontId="6" fillId="13" borderId="8" xfId="0" applyNumberFormat="1" applyFont="1" applyFill="1" applyBorder="1" applyAlignment="1">
      <alignment vertical="center" textRotation="90" wrapText="1"/>
    </xf>
    <xf numFmtId="0" fontId="6" fillId="0" borderId="18"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4" borderId="54" xfId="0" applyFont="1" applyFill="1" applyBorder="1" applyAlignment="1" applyProtection="1">
      <alignment horizontal="center" vertical="center" textRotation="90" wrapText="1"/>
      <protection locked="0"/>
    </xf>
    <xf numFmtId="0" fontId="6" fillId="4" borderId="15" xfId="0" applyFont="1" applyFill="1" applyBorder="1" applyAlignment="1" applyProtection="1">
      <alignment horizontal="center" vertical="center" textRotation="90" wrapText="1"/>
      <protection locked="0"/>
    </xf>
    <xf numFmtId="0" fontId="6" fillId="4" borderId="29" xfId="0" applyFont="1" applyFill="1" applyBorder="1" applyAlignment="1" applyProtection="1">
      <alignment horizontal="center" vertical="center" textRotation="90" wrapText="1"/>
      <protection locked="0"/>
    </xf>
    <xf numFmtId="0" fontId="6" fillId="5" borderId="16" xfId="0" applyFont="1" applyFill="1" applyBorder="1" applyAlignment="1" applyProtection="1">
      <alignment vertical="center" textRotation="90" wrapText="1"/>
      <protection locked="0"/>
    </xf>
    <xf numFmtId="0" fontId="6" fillId="5" borderId="54" xfId="0" applyFont="1" applyFill="1" applyBorder="1" applyAlignment="1">
      <alignment vertical="center" textRotation="90" wrapText="1"/>
    </xf>
    <xf numFmtId="0" fontId="6" fillId="4" borderId="6" xfId="0" applyFont="1" applyFill="1" applyBorder="1" applyAlignment="1">
      <alignment horizontal="center" vertical="center" wrapText="1"/>
    </xf>
    <xf numFmtId="0" fontId="6" fillId="5" borderId="18" xfId="0" applyFont="1" applyFill="1" applyBorder="1" applyAlignment="1" applyProtection="1">
      <alignment vertical="center" textRotation="90" wrapText="1"/>
      <protection locked="0"/>
    </xf>
    <xf numFmtId="0" fontId="6" fillId="5" borderId="55" xfId="0" applyFont="1" applyFill="1" applyBorder="1" applyAlignment="1">
      <alignment vertical="center" textRotation="90" wrapText="1"/>
    </xf>
    <xf numFmtId="0" fontId="6" fillId="5" borderId="28" xfId="0" applyFont="1" applyFill="1" applyBorder="1" applyAlignment="1">
      <alignment horizontal="center" vertical="center" wrapText="1"/>
    </xf>
    <xf numFmtId="3" fontId="6" fillId="0" borderId="41" xfId="0" applyNumberFormat="1" applyFont="1" applyFill="1" applyBorder="1" applyAlignment="1" applyProtection="1">
      <alignment horizontal="center" vertical="center" textRotation="90" wrapText="1"/>
      <protection locked="0"/>
    </xf>
    <xf numFmtId="0" fontId="6" fillId="6" borderId="15" xfId="0" applyFont="1" applyFill="1" applyBorder="1" applyAlignment="1" applyProtection="1">
      <alignment horizontal="center" vertical="center" textRotation="90" wrapText="1"/>
      <protection locked="0"/>
    </xf>
    <xf numFmtId="3" fontId="6" fillId="13" borderId="8" xfId="0" applyNumberFormat="1" applyFont="1" applyFill="1" applyBorder="1" applyAlignment="1" applyProtection="1">
      <alignment horizontal="center" vertical="center" textRotation="90" wrapText="1"/>
      <protection locked="0"/>
    </xf>
    <xf numFmtId="3" fontId="6" fillId="2" borderId="15" xfId="0" applyNumberFormat="1" applyFont="1" applyFill="1" applyBorder="1" applyAlignment="1" applyProtection="1">
      <alignment horizontal="center" vertical="center" textRotation="90" wrapText="1"/>
      <protection locked="0"/>
    </xf>
    <xf numFmtId="0" fontId="6" fillId="0" borderId="2" xfId="0" applyFont="1" applyFill="1" applyBorder="1" applyAlignment="1">
      <alignment horizontal="center" vertical="center" wrapText="1"/>
    </xf>
    <xf numFmtId="166" fontId="6" fillId="2" borderId="21" xfId="1" applyNumberFormat="1" applyFont="1" applyFill="1" applyBorder="1" applyAlignment="1" applyProtection="1">
      <alignment horizontal="center" vertical="center" textRotation="90" wrapText="1"/>
      <protection locked="0"/>
    </xf>
    <xf numFmtId="0" fontId="6" fillId="4" borderId="22" xfId="0" applyFont="1" applyFill="1" applyBorder="1" applyAlignment="1" applyProtection="1">
      <alignment horizontal="center" vertical="center" textRotation="90" wrapText="1"/>
      <protection locked="0"/>
    </xf>
    <xf numFmtId="0" fontId="6" fillId="4" borderId="23" xfId="0" applyFont="1" applyFill="1" applyBorder="1" applyAlignment="1" applyProtection="1">
      <alignment horizontal="center" vertical="center" textRotation="90" wrapText="1"/>
      <protection locked="0"/>
    </xf>
    <xf numFmtId="0" fontId="5" fillId="0" borderId="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6" fillId="4" borderId="19"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textRotation="90" wrapText="1"/>
      <protection locked="0"/>
    </xf>
    <xf numFmtId="0" fontId="6" fillId="4" borderId="24" xfId="0" applyFont="1" applyFill="1" applyBorder="1" applyAlignment="1" applyProtection="1">
      <alignment horizontal="center" vertical="center" textRotation="90" wrapText="1"/>
      <protection locked="0"/>
    </xf>
    <xf numFmtId="3" fontId="6" fillId="7" borderId="12" xfId="0" applyNumberFormat="1" applyFont="1" applyFill="1" applyBorder="1" applyAlignment="1" applyProtection="1">
      <alignment horizontal="center" vertical="center" textRotation="90" wrapText="1"/>
      <protection locked="0"/>
    </xf>
    <xf numFmtId="0" fontId="6" fillId="17" borderId="12" xfId="0" applyFont="1" applyFill="1" applyBorder="1" applyAlignment="1" applyProtection="1">
      <alignment horizontal="center" vertical="center" textRotation="90" wrapText="1"/>
      <protection locked="0"/>
    </xf>
    <xf numFmtId="3" fontId="6" fillId="7" borderId="19" xfId="0" applyNumberFormat="1" applyFont="1" applyFill="1" applyBorder="1" applyAlignment="1" applyProtection="1">
      <alignment horizontal="center" vertical="center" textRotation="90" wrapText="1"/>
      <protection locked="0"/>
    </xf>
    <xf numFmtId="0" fontId="6" fillId="17" borderId="15" xfId="0" applyFont="1" applyFill="1" applyBorder="1" applyAlignment="1" applyProtection="1">
      <alignment horizontal="center" vertical="center" wrapText="1"/>
      <protection locked="0"/>
    </xf>
    <xf numFmtId="3" fontId="6" fillId="7" borderId="15" xfId="0" applyNumberFormat="1" applyFont="1" applyFill="1" applyBorder="1" applyAlignment="1" applyProtection="1">
      <alignment horizontal="center" vertical="center" wrapText="1"/>
      <protection locked="0"/>
    </xf>
    <xf numFmtId="0" fontId="6" fillId="17" borderId="6" xfId="0" applyFont="1" applyFill="1" applyBorder="1" applyAlignment="1">
      <alignment horizontal="center" vertical="center" wrapText="1"/>
    </xf>
    <xf numFmtId="0" fontId="6" fillId="17" borderId="6" xfId="0" applyFont="1" applyFill="1" applyBorder="1" applyAlignment="1">
      <alignment horizontal="center" vertical="center" textRotation="90" wrapText="1"/>
    </xf>
    <xf numFmtId="0" fontId="5" fillId="13" borderId="75" xfId="0" applyFont="1" applyFill="1" applyBorder="1" applyAlignment="1">
      <alignment horizontal="center" vertical="center" wrapText="1"/>
    </xf>
    <xf numFmtId="0" fontId="6" fillId="13" borderId="16" xfId="0" applyFont="1" applyFill="1" applyBorder="1" applyAlignment="1">
      <alignment horizontal="center" vertical="center" wrapText="1"/>
    </xf>
    <xf numFmtId="3" fontId="6" fillId="13" borderId="16" xfId="0" applyNumberFormat="1" applyFont="1" applyFill="1" applyBorder="1" applyAlignment="1">
      <alignment horizontal="center" vertical="center" textRotation="90" wrapText="1"/>
    </xf>
    <xf numFmtId="0" fontId="5" fillId="13" borderId="16" xfId="0" applyFont="1" applyFill="1" applyBorder="1" applyAlignment="1" applyProtection="1">
      <alignment horizontal="center" vertical="center" textRotation="90" wrapText="1"/>
      <protection locked="0"/>
    </xf>
    <xf numFmtId="0" fontId="5" fillId="13" borderId="54" xfId="0" applyFont="1" applyFill="1" applyBorder="1" applyAlignment="1" applyProtection="1">
      <alignment horizontal="center" vertical="center" textRotation="90" wrapText="1"/>
      <protection locked="0"/>
    </xf>
    <xf numFmtId="171" fontId="6" fillId="7" borderId="6" xfId="0" applyNumberFormat="1" applyFont="1" applyFill="1" applyBorder="1" applyAlignment="1">
      <alignment horizontal="center" vertical="center" wrapText="1"/>
    </xf>
    <xf numFmtId="171" fontId="6" fillId="7" borderId="16" xfId="0" applyNumberFormat="1" applyFont="1" applyFill="1" applyBorder="1" applyAlignment="1">
      <alignment horizontal="center" vertical="center" wrapText="1"/>
    </xf>
    <xf numFmtId="0" fontId="6" fillId="7" borderId="70" xfId="0" applyFont="1" applyFill="1" applyBorder="1" applyAlignment="1">
      <alignment horizontal="center" vertical="center" wrapText="1"/>
    </xf>
    <xf numFmtId="0" fontId="6" fillId="7" borderId="35" xfId="0" applyFont="1" applyFill="1" applyBorder="1" applyAlignment="1">
      <alignment horizontal="left" vertical="center" wrapText="1"/>
    </xf>
    <xf numFmtId="171" fontId="6" fillId="7" borderId="31" xfId="0" applyNumberFormat="1" applyFont="1" applyFill="1" applyBorder="1" applyAlignment="1">
      <alignment horizontal="center" vertical="center" wrapText="1"/>
    </xf>
    <xf numFmtId="171" fontId="6" fillId="7" borderId="32" xfId="0" applyNumberFormat="1" applyFont="1" applyFill="1" applyBorder="1" applyAlignment="1">
      <alignment horizontal="center" vertical="center" wrapText="1"/>
    </xf>
    <xf numFmtId="3" fontId="6" fillId="7" borderId="16" xfId="0" applyNumberFormat="1" applyFont="1" applyFill="1" applyBorder="1" applyAlignment="1" applyProtection="1">
      <alignment horizontal="center" vertical="center" textRotation="90" wrapText="1"/>
      <protection locked="0"/>
    </xf>
    <xf numFmtId="0" fontId="6" fillId="17" borderId="19" xfId="0" applyFont="1" applyFill="1" applyBorder="1" applyAlignment="1" applyProtection="1">
      <alignment horizontal="center" vertical="center" textRotation="90" wrapText="1"/>
      <protection locked="0"/>
    </xf>
    <xf numFmtId="3" fontId="6" fillId="7" borderId="21" xfId="0" applyNumberFormat="1" applyFont="1" applyFill="1" applyBorder="1" applyAlignment="1" applyProtection="1">
      <alignment horizontal="center" vertical="center" textRotation="90" wrapText="1"/>
      <protection locked="0"/>
    </xf>
    <xf numFmtId="3" fontId="6" fillId="7" borderId="52" xfId="0" applyNumberFormat="1" applyFont="1" applyFill="1" applyBorder="1" applyAlignment="1" applyProtection="1">
      <alignment horizontal="center" vertical="center" textRotation="90" wrapText="1"/>
      <protection locked="0"/>
    </xf>
    <xf numFmtId="3" fontId="6" fillId="7" borderId="5" xfId="0" applyNumberFormat="1" applyFont="1" applyFill="1" applyBorder="1" applyAlignment="1" applyProtection="1">
      <alignment horizontal="center" vertical="center" textRotation="90" wrapText="1"/>
      <protection locked="0"/>
    </xf>
    <xf numFmtId="0" fontId="6" fillId="17" borderId="18" xfId="0" applyFont="1" applyFill="1" applyBorder="1" applyAlignment="1" applyProtection="1">
      <alignment horizontal="center" vertical="center" wrapText="1"/>
      <protection locked="0"/>
    </xf>
    <xf numFmtId="3" fontId="6" fillId="7" borderId="20" xfId="0" applyNumberFormat="1" applyFont="1" applyFill="1" applyBorder="1" applyAlignment="1" applyProtection="1">
      <alignment horizontal="center" vertical="center" textRotation="90" wrapText="1"/>
      <protection locked="0"/>
    </xf>
    <xf numFmtId="3" fontId="6" fillId="0" borderId="52" xfId="0" applyNumberFormat="1" applyFont="1" applyFill="1" applyBorder="1" applyAlignment="1" applyProtection="1">
      <alignment horizontal="center" vertical="center" textRotation="90" wrapText="1"/>
      <protection locked="0"/>
    </xf>
    <xf numFmtId="3" fontId="6" fillId="7" borderId="13" xfId="0" applyNumberFormat="1" applyFont="1" applyFill="1" applyBorder="1" applyAlignment="1" applyProtection="1">
      <alignment horizontal="center" vertical="center" textRotation="90" wrapText="1"/>
      <protection locked="0"/>
    </xf>
    <xf numFmtId="0" fontId="6" fillId="7" borderId="35" xfId="0" applyFont="1" applyFill="1" applyBorder="1" applyAlignment="1">
      <alignment horizontal="center" vertical="center" wrapText="1"/>
    </xf>
    <xf numFmtId="0" fontId="6" fillId="17" borderId="34" xfId="0" applyFont="1" applyFill="1" applyBorder="1" applyAlignment="1" applyProtection="1">
      <alignment horizontal="center" vertical="center" wrapText="1"/>
      <protection locked="0"/>
    </xf>
    <xf numFmtId="0" fontId="6" fillId="17" borderId="34" xfId="0" applyFont="1" applyFill="1" applyBorder="1" applyAlignment="1">
      <alignment horizontal="center" vertical="center" wrapText="1"/>
    </xf>
    <xf numFmtId="0" fontId="6" fillId="17" borderId="35" xfId="0" applyFont="1" applyFill="1" applyBorder="1" applyAlignment="1">
      <alignment horizontal="center" vertical="center" wrapText="1"/>
    </xf>
    <xf numFmtId="3" fontId="6" fillId="5" borderId="2" xfId="0" applyNumberFormat="1" applyFont="1" applyFill="1" applyBorder="1" applyAlignment="1">
      <alignment vertical="center" textRotation="90" wrapText="1"/>
    </xf>
    <xf numFmtId="3" fontId="6" fillId="5" borderId="1" xfId="0" applyNumberFormat="1" applyFont="1" applyFill="1" applyBorder="1" applyAlignment="1">
      <alignment vertical="center" textRotation="90" wrapText="1"/>
    </xf>
    <xf numFmtId="3" fontId="6" fillId="5" borderId="18" xfId="0" applyNumberFormat="1" applyFont="1" applyFill="1" applyBorder="1" applyAlignment="1">
      <alignment vertical="center" textRotation="90" wrapText="1"/>
    </xf>
    <xf numFmtId="0" fontId="6" fillId="17" borderId="16" xfId="0" applyFont="1" applyFill="1" applyBorder="1" applyAlignment="1" applyProtection="1">
      <alignment horizontal="center" vertical="center" wrapText="1"/>
      <protection locked="0"/>
    </xf>
    <xf numFmtId="3" fontId="12" fillId="0" borderId="1" xfId="0" applyNumberFormat="1" applyFont="1" applyBorder="1" applyAlignment="1">
      <alignment horizontal="center" vertical="center" wrapText="1"/>
    </xf>
    <xf numFmtId="3" fontId="6" fillId="12" borderId="1" xfId="0" applyNumberFormat="1" applyFont="1" applyFill="1" applyBorder="1" applyAlignment="1" applyProtection="1">
      <alignment horizontal="center" vertical="center" wrapText="1"/>
      <protection locked="0"/>
    </xf>
    <xf numFmtId="3" fontId="6" fillId="12" borderId="2" xfId="0" applyNumberFormat="1" applyFont="1" applyFill="1" applyBorder="1" applyAlignment="1">
      <alignment horizontal="center" vertical="center" wrapText="1"/>
    </xf>
    <xf numFmtId="3" fontId="6" fillId="12" borderId="11" xfId="0" applyNumberFormat="1" applyFont="1" applyFill="1" applyBorder="1" applyAlignment="1">
      <alignment horizontal="center" vertical="center" wrapText="1"/>
    </xf>
    <xf numFmtId="3" fontId="5" fillId="13" borderId="52" xfId="0" applyNumberFormat="1" applyFont="1" applyFill="1" applyBorder="1" applyAlignment="1">
      <alignment horizontal="center" vertical="center" wrapText="1"/>
    </xf>
    <xf numFmtId="3" fontId="5" fillId="13" borderId="1" xfId="0" applyNumberFormat="1" applyFont="1" applyFill="1" applyBorder="1" applyAlignment="1">
      <alignment horizontal="center" vertical="center" wrapText="1"/>
    </xf>
    <xf numFmtId="3" fontId="5" fillId="13" borderId="1" xfId="0" applyNumberFormat="1" applyFont="1" applyFill="1" applyBorder="1" applyAlignment="1" applyProtection="1">
      <alignment horizontal="center" vertical="center" wrapText="1"/>
      <protection locked="0"/>
    </xf>
    <xf numFmtId="3" fontId="6" fillId="10" borderId="1" xfId="0" applyNumberFormat="1" applyFont="1" applyFill="1" applyBorder="1" applyAlignment="1" applyProtection="1">
      <alignment horizontal="center" vertical="center" wrapText="1"/>
      <protection locked="0"/>
    </xf>
    <xf numFmtId="3" fontId="6" fillId="3" borderId="1" xfId="0" applyNumberFormat="1" applyFont="1" applyFill="1" applyBorder="1" applyAlignment="1" applyProtection="1">
      <alignment horizontal="center" vertical="center" wrapText="1"/>
      <protection locked="0"/>
    </xf>
    <xf numFmtId="3" fontId="5" fillId="10" borderId="1" xfId="0" applyNumberFormat="1" applyFont="1" applyFill="1" applyBorder="1" applyAlignment="1" applyProtection="1">
      <alignment horizontal="center" vertical="center" wrapText="1"/>
      <protection locked="0"/>
    </xf>
    <xf numFmtId="3" fontId="5" fillId="12" borderId="1" xfId="0" applyNumberFormat="1" applyFont="1" applyFill="1" applyBorder="1" applyAlignment="1" applyProtection="1">
      <alignment horizontal="center" vertical="center" wrapText="1"/>
      <protection locked="0"/>
    </xf>
    <xf numFmtId="3" fontId="12" fillId="7" borderId="1" xfId="0" applyNumberFormat="1" applyFont="1" applyFill="1" applyBorder="1" applyAlignment="1">
      <alignment horizontal="center" vertical="center" wrapText="1"/>
    </xf>
    <xf numFmtId="3" fontId="6" fillId="7" borderId="2" xfId="0" applyNumberFormat="1" applyFont="1" applyFill="1" applyBorder="1" applyAlignment="1">
      <alignment horizontal="center" vertical="center" wrapText="1"/>
    </xf>
    <xf numFmtId="3" fontId="6" fillId="7" borderId="11" xfId="0" applyNumberFormat="1"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3" fontId="6" fillId="15" borderId="1" xfId="0" applyNumberFormat="1" applyFont="1" applyFill="1" applyBorder="1" applyAlignment="1" applyProtection="1">
      <alignment horizontal="center" vertical="center" wrapText="1"/>
      <protection locked="0"/>
    </xf>
    <xf numFmtId="3" fontId="6" fillId="19" borderId="1" xfId="0" applyNumberFormat="1" applyFont="1" applyFill="1" applyBorder="1" applyAlignment="1" applyProtection="1">
      <alignment horizontal="center" vertical="center" wrapText="1"/>
      <protection locked="0"/>
    </xf>
    <xf numFmtId="3" fontId="6" fillId="11" borderId="7" xfId="0" applyNumberFormat="1" applyFont="1" applyFill="1" applyBorder="1" applyAlignment="1">
      <alignment horizontal="center" vertical="center" wrapText="1"/>
    </xf>
    <xf numFmtId="3" fontId="6" fillId="11" borderId="2" xfId="0" applyNumberFormat="1" applyFont="1" applyFill="1" applyBorder="1" applyAlignment="1">
      <alignment horizontal="center" vertical="center" wrapText="1"/>
    </xf>
    <xf numFmtId="3" fontId="6" fillId="10" borderId="3" xfId="0" applyNumberFormat="1" applyFont="1" applyFill="1" applyBorder="1" applyAlignment="1">
      <alignment horizontal="center" vertical="center" wrapText="1"/>
    </xf>
    <xf numFmtId="3" fontId="6" fillId="10" borderId="2" xfId="0" applyNumberFormat="1" applyFont="1" applyFill="1" applyBorder="1" applyAlignment="1">
      <alignment horizontal="center" vertical="center" wrapText="1"/>
    </xf>
    <xf numFmtId="3" fontId="6" fillId="12" borderId="31" xfId="0" applyNumberFormat="1" applyFont="1" applyFill="1" applyBorder="1" applyAlignment="1">
      <alignment horizontal="center" vertical="center" wrapText="1"/>
    </xf>
    <xf numFmtId="3" fontId="6" fillId="19" borderId="2" xfId="0" applyNumberFormat="1" applyFont="1" applyFill="1" applyBorder="1" applyAlignment="1">
      <alignment horizontal="center" vertical="center" wrapText="1"/>
    </xf>
    <xf numFmtId="3" fontId="6" fillId="15" borderId="2" xfId="0" applyNumberFormat="1" applyFont="1" applyFill="1" applyBorder="1" applyAlignment="1">
      <alignment horizontal="center" vertical="center" wrapText="1"/>
    </xf>
    <xf numFmtId="3" fontId="5" fillId="13" borderId="6" xfId="0" applyNumberFormat="1" applyFont="1" applyFill="1" applyBorder="1" applyAlignment="1">
      <alignment horizontal="center" vertical="center" wrapText="1"/>
    </xf>
    <xf numFmtId="3" fontId="5" fillId="13" borderId="6" xfId="0" applyNumberFormat="1" applyFont="1" applyFill="1" applyBorder="1" applyAlignment="1" applyProtection="1">
      <alignment horizontal="center" vertical="center" wrapText="1"/>
      <protection locked="0"/>
    </xf>
    <xf numFmtId="3" fontId="6" fillId="10" borderId="6" xfId="0" applyNumberFormat="1" applyFont="1" applyFill="1" applyBorder="1" applyAlignment="1" applyProtection="1">
      <alignment horizontal="center" vertical="center" wrapText="1"/>
      <protection locked="0"/>
    </xf>
    <xf numFmtId="3" fontId="6" fillId="3" borderId="6" xfId="0" applyNumberFormat="1" applyFont="1" applyFill="1" applyBorder="1" applyAlignment="1" applyProtection="1">
      <alignment horizontal="center" vertical="center" wrapText="1"/>
      <protection locked="0"/>
    </xf>
    <xf numFmtId="3" fontId="5" fillId="10" borderId="6" xfId="0" applyNumberFormat="1" applyFont="1" applyFill="1" applyBorder="1" applyAlignment="1" applyProtection="1">
      <alignment horizontal="center" vertical="center" wrapText="1"/>
      <protection locked="0"/>
    </xf>
    <xf numFmtId="3" fontId="5" fillId="12" borderId="6" xfId="0" applyNumberFormat="1" applyFont="1" applyFill="1" applyBorder="1" applyAlignment="1" applyProtection="1">
      <alignment horizontal="center" vertical="center" wrapText="1"/>
      <protection locked="0"/>
    </xf>
    <xf numFmtId="3" fontId="6" fillId="12" borderId="6"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0" borderId="19" xfId="0" applyFont="1" applyBorder="1" applyAlignment="1">
      <alignment horizontal="center" vertical="center"/>
    </xf>
    <xf numFmtId="0" fontId="12" fillId="0" borderId="19" xfId="0" applyFont="1" applyBorder="1" applyAlignment="1">
      <alignment horizontal="center" vertical="center" wrapText="1"/>
    </xf>
    <xf numFmtId="0" fontId="12" fillId="0" borderId="8" xfId="0" applyFont="1" applyBorder="1" applyAlignment="1">
      <alignment horizontal="center" vertical="center"/>
    </xf>
    <xf numFmtId="0" fontId="12" fillId="0" borderId="8" xfId="0" applyFont="1" applyBorder="1" applyAlignment="1">
      <alignment vertical="center"/>
    </xf>
    <xf numFmtId="0" fontId="12" fillId="0" borderId="8" xfId="0" applyFont="1" applyBorder="1" applyAlignment="1">
      <alignment horizontal="center" vertical="center" wrapText="1"/>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7" borderId="16" xfId="0" applyFont="1" applyFill="1" applyBorder="1" applyAlignment="1">
      <alignment horizontal="center" vertical="center" wrapText="1"/>
    </xf>
    <xf numFmtId="3" fontId="12" fillId="7" borderId="1" xfId="0" applyNumberFormat="1" applyFont="1" applyFill="1" applyBorder="1" applyAlignment="1">
      <alignment vertical="center" wrapText="1"/>
    </xf>
    <xf numFmtId="3" fontId="12" fillId="7" borderId="6" xfId="0" applyNumberFormat="1" applyFont="1" applyFill="1" applyBorder="1" applyAlignment="1">
      <alignment horizontal="center" vertical="center" wrapText="1"/>
    </xf>
    <xf numFmtId="3" fontId="12" fillId="0" borderId="1" xfId="0" applyNumberFormat="1" applyFont="1" applyBorder="1" applyAlignment="1">
      <alignment vertical="center" wrapText="1"/>
    </xf>
    <xf numFmtId="0" fontId="12" fillId="0" borderId="0" xfId="0" applyFont="1" applyAlignment="1">
      <alignment horizontal="center" vertical="center"/>
    </xf>
    <xf numFmtId="3" fontId="6" fillId="7" borderId="1" xfId="4" applyNumberFormat="1" applyFont="1" applyFill="1" applyBorder="1" applyAlignment="1">
      <alignment horizontal="right" vertical="center" wrapText="1"/>
    </xf>
    <xf numFmtId="0" fontId="12" fillId="0" borderId="0" xfId="0" applyFont="1" applyAlignment="1">
      <alignment vertical="center"/>
    </xf>
    <xf numFmtId="0" fontId="6" fillId="12" borderId="11" xfId="0" applyFont="1" applyFill="1" applyBorder="1" applyAlignment="1">
      <alignment vertical="center" wrapText="1"/>
    </xf>
    <xf numFmtId="0" fontId="12" fillId="0" borderId="1" xfId="0" applyFont="1" applyBorder="1" applyAlignment="1">
      <alignment vertical="center"/>
    </xf>
    <xf numFmtId="166" fontId="6" fillId="0" borderId="14" xfId="1" applyNumberFormat="1" applyFont="1" applyBorder="1" applyAlignment="1">
      <alignment horizontal="center" vertical="center" textRotation="90"/>
    </xf>
    <xf numFmtId="166" fontId="6" fillId="2" borderId="17" xfId="1" applyNumberFormat="1" applyFont="1" applyFill="1" applyBorder="1" applyAlignment="1">
      <alignment horizontal="center" vertical="center" textRotation="90"/>
    </xf>
    <xf numFmtId="0" fontId="12" fillId="7" borderId="0" xfId="0" applyFont="1" applyFill="1" applyAlignment="1">
      <alignment vertical="center"/>
    </xf>
    <xf numFmtId="166" fontId="6" fillId="0" borderId="14" xfId="9" applyNumberFormat="1" applyFont="1" applyBorder="1" applyAlignment="1">
      <alignment horizontal="center" vertical="center" wrapText="1"/>
    </xf>
    <xf numFmtId="166" fontId="6" fillId="0" borderId="1" xfId="9" applyNumberFormat="1" applyFont="1" applyBorder="1" applyAlignment="1">
      <alignment horizontal="center" vertical="center" wrapText="1"/>
    </xf>
    <xf numFmtId="166" fontId="6" fillId="2" borderId="1" xfId="9" applyNumberFormat="1" applyFont="1" applyFill="1" applyBorder="1" applyAlignment="1">
      <alignment horizontal="center" vertical="center" wrapText="1"/>
    </xf>
    <xf numFmtId="0" fontId="12" fillId="0" borderId="0" xfId="0" applyFont="1" applyAlignment="1">
      <alignment vertical="center" wrapText="1"/>
    </xf>
    <xf numFmtId="166" fontId="6" fillId="0" borderId="0" xfId="1" applyNumberFormat="1" applyFont="1" applyBorder="1" applyAlignment="1">
      <alignment horizontal="center" vertical="center" textRotation="90"/>
    </xf>
    <xf numFmtId="166" fontId="6" fillId="0" borderId="0" xfId="9" applyNumberFormat="1" applyFont="1" applyBorder="1" applyAlignment="1">
      <alignment horizontal="center" vertical="center" wrapText="1"/>
    </xf>
    <xf numFmtId="166" fontId="6" fillId="0" borderId="1" xfId="1" applyNumberFormat="1" applyFont="1" applyBorder="1" applyAlignment="1">
      <alignment horizontal="center" vertical="center" textRotation="90"/>
    </xf>
    <xf numFmtId="166" fontId="6" fillId="7" borderId="1" xfId="1" applyNumberFormat="1" applyFont="1" applyFill="1" applyBorder="1" applyAlignment="1">
      <alignment horizontal="center" vertical="center" textRotation="90"/>
    </xf>
    <xf numFmtId="0" fontId="6" fillId="7" borderId="11" xfId="0" applyFont="1" applyFill="1" applyBorder="1" applyAlignment="1">
      <alignment vertical="center" wrapText="1"/>
    </xf>
    <xf numFmtId="166" fontId="6" fillId="7" borderId="6" xfId="1" applyNumberFormat="1" applyFont="1" applyFill="1" applyBorder="1" applyAlignment="1">
      <alignment horizontal="center" vertical="center" textRotation="90"/>
    </xf>
    <xf numFmtId="0" fontId="4" fillId="7" borderId="39" xfId="0" applyFont="1" applyFill="1" applyBorder="1" applyAlignment="1">
      <alignment vertical="center"/>
    </xf>
    <xf numFmtId="0" fontId="4" fillId="7" borderId="15" xfId="0" applyFont="1" applyFill="1" applyBorder="1" applyAlignment="1">
      <alignment vertical="center"/>
    </xf>
    <xf numFmtId="9" fontId="12" fillId="7" borderId="1" xfId="0" applyNumberFormat="1" applyFont="1" applyFill="1" applyBorder="1" applyAlignment="1">
      <alignment vertical="center"/>
    </xf>
    <xf numFmtId="0" fontId="4" fillId="0" borderId="15" xfId="0" applyFont="1" applyBorder="1" applyAlignment="1">
      <alignment vertical="center"/>
    </xf>
    <xf numFmtId="0" fontId="6" fillId="12" borderId="1" xfId="0" applyFont="1" applyFill="1" applyBorder="1" applyAlignment="1">
      <alignment vertical="center" wrapText="1"/>
    </xf>
    <xf numFmtId="0" fontId="4" fillId="0" borderId="1" xfId="0" applyFont="1" applyBorder="1" applyAlignment="1">
      <alignment vertical="center"/>
    </xf>
    <xf numFmtId="0" fontId="6" fillId="0" borderId="12" xfId="0" applyFont="1" applyFill="1" applyBorder="1" applyAlignment="1">
      <alignment horizontal="justify" vertical="center" wrapText="1"/>
    </xf>
    <xf numFmtId="166" fontId="6" fillId="0" borderId="12" xfId="1" applyNumberFormat="1" applyFont="1" applyBorder="1" applyAlignment="1">
      <alignment horizontal="center" vertical="center" textRotation="90"/>
    </xf>
    <xf numFmtId="0" fontId="4" fillId="0" borderId="19" xfId="0" applyFont="1" applyBorder="1" applyAlignment="1">
      <alignment vertical="center"/>
    </xf>
    <xf numFmtId="0" fontId="6" fillId="0" borderId="19" xfId="0" applyFont="1" applyFill="1" applyBorder="1" applyAlignment="1">
      <alignment horizontal="justify" vertical="center" wrapText="1"/>
    </xf>
    <xf numFmtId="0" fontId="12" fillId="0" borderId="19" xfId="0" applyFont="1" applyBorder="1" applyAlignment="1">
      <alignment vertical="center"/>
    </xf>
    <xf numFmtId="0" fontId="12" fillId="0" borderId="24" xfId="0" applyFont="1" applyBorder="1" applyAlignment="1">
      <alignment vertical="center"/>
    </xf>
    <xf numFmtId="0" fontId="12" fillId="0" borderId="12" xfId="0" applyFont="1" applyBorder="1" applyAlignment="1">
      <alignment horizontal="center" vertical="center" textRotation="90"/>
    </xf>
    <xf numFmtId="0" fontId="12" fillId="0" borderId="1" xfId="0" applyFont="1" applyBorder="1" applyAlignment="1">
      <alignment horizontal="center" vertical="center" textRotation="90"/>
    </xf>
    <xf numFmtId="0" fontId="12" fillId="0" borderId="23" xfId="0" applyFont="1" applyBorder="1" applyAlignment="1">
      <alignment vertical="center"/>
    </xf>
    <xf numFmtId="0" fontId="12" fillId="0" borderId="19" xfId="0" applyFont="1" applyBorder="1" applyAlignment="1">
      <alignment horizontal="center" vertical="center" textRotation="90"/>
    </xf>
    <xf numFmtId="0" fontId="6" fillId="12" borderId="54" xfId="0" applyFont="1" applyFill="1" applyBorder="1" applyAlignment="1">
      <alignment vertical="center" wrapText="1"/>
    </xf>
    <xf numFmtId="0" fontId="4" fillId="0" borderId="8" xfId="0" applyFont="1" applyBorder="1" applyAlignment="1">
      <alignment vertical="center"/>
    </xf>
    <xf numFmtId="3" fontId="12" fillId="0" borderId="8" xfId="8" applyNumberFormat="1" applyFont="1" applyBorder="1" applyAlignment="1">
      <alignment vertical="center" textRotation="90"/>
    </xf>
    <xf numFmtId="3" fontId="12" fillId="0" borderId="8" xfId="0" applyNumberFormat="1" applyFont="1" applyBorder="1" applyAlignment="1">
      <alignment vertical="center" textRotation="90"/>
    </xf>
    <xf numFmtId="0" fontId="12" fillId="0" borderId="9" xfId="0" applyFont="1" applyBorder="1" applyAlignment="1">
      <alignment vertical="center"/>
    </xf>
    <xf numFmtId="0" fontId="6" fillId="12" borderId="9" xfId="0" applyFont="1" applyFill="1" applyBorder="1" applyAlignment="1">
      <alignment vertical="center" wrapText="1"/>
    </xf>
    <xf numFmtId="0" fontId="4" fillId="0" borderId="12" xfId="0" applyFont="1" applyBorder="1" applyAlignment="1">
      <alignment vertical="center"/>
    </xf>
    <xf numFmtId="0" fontId="12" fillId="0" borderId="12" xfId="0" applyFont="1" applyBorder="1" applyAlignment="1">
      <alignment vertical="center"/>
    </xf>
    <xf numFmtId="0" fontId="12" fillId="18" borderId="12" xfId="0" applyFont="1" applyFill="1" applyBorder="1" applyAlignment="1">
      <alignment horizontal="center" vertical="center"/>
    </xf>
    <xf numFmtId="0" fontId="12" fillId="0" borderId="22" xfId="0" applyFont="1" applyBorder="1" applyAlignment="1">
      <alignment vertical="center"/>
    </xf>
    <xf numFmtId="0" fontId="12" fillId="18" borderId="19" xfId="0" applyFont="1" applyFill="1" applyBorder="1" applyAlignment="1">
      <alignment horizontal="center" vertical="center"/>
    </xf>
    <xf numFmtId="0" fontId="4" fillId="0" borderId="18"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55" xfId="0" applyFont="1" applyBorder="1" applyAlignment="1">
      <alignment vertical="center"/>
    </xf>
    <xf numFmtId="0" fontId="12" fillId="0" borderId="15" xfId="0" applyFont="1" applyBorder="1" applyAlignment="1">
      <alignment vertical="center"/>
    </xf>
    <xf numFmtId="0" fontId="12" fillId="7" borderId="6" xfId="0" applyFont="1" applyFill="1" applyBorder="1" applyAlignment="1">
      <alignment vertical="center"/>
    </xf>
    <xf numFmtId="0" fontId="12" fillId="7" borderId="16" xfId="0" applyFont="1" applyFill="1" applyBorder="1" applyAlignment="1">
      <alignment vertical="center"/>
    </xf>
    <xf numFmtId="168" fontId="12" fillId="0" borderId="1" xfId="0" applyNumberFormat="1" applyFont="1" applyBorder="1" applyAlignment="1">
      <alignment vertical="center" wrapText="1"/>
    </xf>
    <xf numFmtId="0" fontId="4" fillId="0" borderId="1" xfId="0" applyFont="1" applyBorder="1" applyAlignment="1">
      <alignment vertical="center" wrapText="1"/>
    </xf>
    <xf numFmtId="0" fontId="12" fillId="0" borderId="1" xfId="0" applyFont="1" applyBorder="1" applyAlignment="1">
      <alignment vertical="center" textRotation="90"/>
    </xf>
    <xf numFmtId="2" fontId="12" fillId="0" borderId="1" xfId="0" applyNumberFormat="1" applyFont="1" applyBorder="1" applyAlignment="1">
      <alignment vertical="center"/>
    </xf>
    <xf numFmtId="9" fontId="12" fillId="0" borderId="1" xfId="0" applyNumberFormat="1" applyFont="1" applyBorder="1" applyAlignment="1">
      <alignment vertical="center"/>
    </xf>
    <xf numFmtId="0" fontId="12" fillId="0" borderId="1" xfId="0" applyNumberFormat="1" applyFont="1" applyBorder="1" applyAlignment="1">
      <alignment vertical="center"/>
    </xf>
    <xf numFmtId="1" fontId="12" fillId="0" borderId="1" xfId="0" applyNumberFormat="1" applyFont="1" applyBorder="1" applyAlignment="1">
      <alignment vertical="center"/>
    </xf>
    <xf numFmtId="0" fontId="12" fillId="0" borderId="1" xfId="0" applyFont="1" applyBorder="1" applyAlignment="1">
      <alignment vertical="center" textRotation="255"/>
    </xf>
    <xf numFmtId="3" fontId="4" fillId="7" borderId="1" xfId="0" applyNumberFormat="1" applyFont="1" applyFill="1" applyBorder="1" applyAlignment="1">
      <alignment vertical="center" wrapText="1"/>
    </xf>
    <xf numFmtId="0" fontId="12" fillId="7" borderId="0" xfId="0" applyFont="1" applyFill="1" applyAlignment="1">
      <alignment vertical="center" wrapText="1"/>
    </xf>
    <xf numFmtId="3" fontId="6" fillId="12" borderId="1" xfId="0" applyNumberFormat="1" applyFont="1" applyFill="1" applyBorder="1" applyAlignment="1">
      <alignment vertical="center" wrapText="1"/>
    </xf>
    <xf numFmtId="9" fontId="4" fillId="7" borderId="1" xfId="7" applyFont="1" applyFill="1" applyBorder="1" applyAlignment="1">
      <alignment vertical="center" wrapText="1"/>
    </xf>
    <xf numFmtId="3" fontId="12" fillId="7" borderId="16" xfId="0" applyNumberFormat="1" applyFont="1" applyFill="1" applyBorder="1" applyAlignment="1">
      <alignment vertical="center" wrapText="1"/>
    </xf>
    <xf numFmtId="3" fontId="12" fillId="7" borderId="6" xfId="0" applyNumberFormat="1" applyFont="1" applyFill="1" applyBorder="1" applyAlignment="1">
      <alignment vertical="center" wrapText="1"/>
    </xf>
    <xf numFmtId="3" fontId="4" fillId="7" borderId="6" xfId="0" applyNumberFormat="1" applyFont="1" applyFill="1" applyBorder="1" applyAlignment="1">
      <alignment vertical="center" wrapText="1"/>
    </xf>
    <xf numFmtId="0" fontId="6" fillId="12" borderId="6" xfId="0" applyFont="1" applyFill="1" applyBorder="1" applyAlignment="1">
      <alignment vertical="center" wrapText="1"/>
    </xf>
    <xf numFmtId="3" fontId="4" fillId="0" borderId="15" xfId="0" applyNumberFormat="1" applyFont="1" applyBorder="1" applyAlignment="1">
      <alignment horizontal="center" vertical="center" wrapText="1"/>
    </xf>
    <xf numFmtId="3" fontId="4" fillId="0" borderId="1" xfId="0" applyNumberFormat="1" applyFont="1" applyBorder="1" applyAlignment="1">
      <alignment vertical="center" wrapText="1"/>
    </xf>
    <xf numFmtId="3" fontId="6" fillId="12" borderId="6" xfId="0" applyNumberFormat="1" applyFont="1" applyFill="1" applyBorder="1" applyAlignment="1">
      <alignment vertical="center" wrapText="1"/>
    </xf>
    <xf numFmtId="3" fontId="6" fillId="14" borderId="8" xfId="0" applyNumberFormat="1" applyFont="1" applyFill="1" applyBorder="1" applyAlignment="1" applyProtection="1">
      <alignment horizontal="center" vertical="center" wrapText="1"/>
      <protection locked="0"/>
    </xf>
    <xf numFmtId="10" fontId="6" fillId="14" borderId="8" xfId="7" applyNumberFormat="1" applyFont="1" applyFill="1" applyBorder="1" applyAlignment="1">
      <alignment horizontal="center" vertical="center" textRotation="90"/>
    </xf>
    <xf numFmtId="0" fontId="12" fillId="14" borderId="1" xfId="0" applyFont="1" applyFill="1" applyBorder="1" applyAlignment="1">
      <alignment horizontal="center" vertical="center"/>
    </xf>
    <xf numFmtId="166" fontId="6" fillId="0" borderId="19" xfId="1" applyNumberFormat="1" applyFont="1" applyBorder="1" applyAlignment="1">
      <alignment horizontal="center" vertical="center" textRotation="90"/>
    </xf>
    <xf numFmtId="0" fontId="6" fillId="5" borderId="43" xfId="0" applyFont="1" applyFill="1" applyBorder="1" applyAlignment="1">
      <alignment horizontal="center" vertical="center" wrapText="1"/>
    </xf>
    <xf numFmtId="0" fontId="6" fillId="5" borderId="1" xfId="0" applyFont="1" applyFill="1" applyBorder="1" applyAlignment="1">
      <alignment vertical="center" wrapText="1"/>
    </xf>
    <xf numFmtId="0" fontId="6" fillId="5" borderId="47"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6" borderId="16" xfId="0" applyFont="1" applyFill="1" applyBorder="1" applyAlignment="1" applyProtection="1">
      <alignment horizontal="center" vertical="center" wrapText="1"/>
      <protection locked="0"/>
    </xf>
    <xf numFmtId="0" fontId="6" fillId="0" borderId="16" xfId="0" applyFont="1" applyFill="1" applyBorder="1" applyAlignment="1">
      <alignment horizontal="center" vertical="center" wrapText="1"/>
    </xf>
    <xf numFmtId="3" fontId="6" fillId="0" borderId="18" xfId="0" applyNumberFormat="1" applyFont="1" applyFill="1" applyBorder="1" applyAlignment="1">
      <alignment horizontal="center" vertical="center" textRotation="90" wrapText="1"/>
    </xf>
    <xf numFmtId="0" fontId="6" fillId="0" borderId="18" xfId="0" applyFont="1" applyBorder="1" applyAlignment="1">
      <alignment vertical="center"/>
    </xf>
    <xf numFmtId="0" fontId="6" fillId="0" borderId="55" xfId="0" applyFont="1" applyBorder="1" applyAlignment="1">
      <alignment vertical="center"/>
    </xf>
    <xf numFmtId="0" fontId="6" fillId="0" borderId="16" xfId="0" applyFont="1" applyBorder="1" applyAlignment="1">
      <alignment vertical="center"/>
    </xf>
    <xf numFmtId="0" fontId="6" fillId="6" borderId="16" xfId="0" applyFont="1" applyFill="1" applyBorder="1" applyAlignment="1" applyProtection="1">
      <alignment horizontal="center" vertical="center" textRotation="90" wrapText="1"/>
      <protection locked="0"/>
    </xf>
    <xf numFmtId="0" fontId="6" fillId="0" borderId="16" xfId="0" applyFont="1" applyFill="1" applyBorder="1" applyAlignment="1" applyProtection="1">
      <alignment horizontal="center" vertical="center" textRotation="90" wrapText="1"/>
      <protection locked="0"/>
    </xf>
    <xf numFmtId="0" fontId="6" fillId="0" borderId="54" xfId="0" applyFont="1" applyFill="1" applyBorder="1" applyAlignment="1">
      <alignment horizontal="center" vertical="center" textRotation="90" wrapText="1"/>
    </xf>
    <xf numFmtId="0" fontId="6" fillId="7" borderId="12" xfId="0" applyFont="1" applyFill="1" applyBorder="1" applyAlignment="1">
      <alignment horizontal="center" vertical="center" wrapText="1"/>
    </xf>
    <xf numFmtId="0" fontId="6" fillId="0" borderId="0" xfId="0" applyFont="1" applyBorder="1" applyAlignment="1">
      <alignment vertical="center"/>
    </xf>
    <xf numFmtId="3" fontId="6" fillId="11" borderId="8" xfId="0" applyNumberFormat="1" applyFont="1" applyFill="1" applyBorder="1" applyAlignment="1">
      <alignment horizontal="center" vertical="center" textRotation="90" wrapText="1"/>
    </xf>
    <xf numFmtId="0" fontId="12" fillId="0" borderId="12" xfId="0" applyFont="1" applyBorder="1" applyAlignment="1">
      <alignment horizontal="justify" vertical="center" wrapText="1"/>
    </xf>
    <xf numFmtId="0" fontId="12" fillId="0" borderId="15" xfId="0" applyFont="1" applyBorder="1" applyAlignment="1">
      <alignment horizontal="justify" vertical="center" wrapText="1"/>
    </xf>
    <xf numFmtId="0" fontId="6" fillId="5" borderId="41" xfId="0" applyFont="1" applyFill="1" applyBorder="1" applyAlignment="1">
      <alignment horizontal="justify" vertical="center" wrapText="1"/>
    </xf>
    <xf numFmtId="0" fontId="6" fillId="5" borderId="13" xfId="0" applyFont="1" applyFill="1" applyBorder="1" applyAlignment="1">
      <alignment horizontal="justify" vertical="center" wrapText="1"/>
    </xf>
    <xf numFmtId="0" fontId="6" fillId="5" borderId="20" xfId="0" applyFont="1" applyFill="1" applyBorder="1" applyAlignment="1">
      <alignment horizontal="justify" vertical="center" wrapText="1"/>
    </xf>
    <xf numFmtId="0" fontId="12" fillId="14" borderId="0" xfId="0" applyFont="1" applyFill="1" applyAlignment="1">
      <alignment vertical="center"/>
    </xf>
    <xf numFmtId="166" fontId="6" fillId="7" borderId="14" xfId="1" applyNumberFormat="1" applyFont="1" applyFill="1" applyBorder="1" applyAlignment="1">
      <alignment horizontal="center" vertical="center" textRotation="90"/>
    </xf>
    <xf numFmtId="0" fontId="6" fillId="0" borderId="0" xfId="0" applyFont="1" applyBorder="1" applyAlignment="1">
      <alignment horizontal="center" vertical="center" textRotation="90"/>
    </xf>
    <xf numFmtId="166" fontId="6" fillId="7" borderId="19" xfId="1" applyNumberFormat="1" applyFont="1" applyFill="1" applyBorder="1" applyAlignment="1">
      <alignment horizontal="center" vertical="center" textRotation="90"/>
    </xf>
    <xf numFmtId="0" fontId="6" fillId="5" borderId="1" xfId="0" applyFont="1" applyFill="1" applyBorder="1" applyAlignment="1">
      <alignment horizontal="center" vertical="top" wrapText="1"/>
    </xf>
    <xf numFmtId="0" fontId="4" fillId="0" borderId="1" xfId="0" applyFont="1" applyBorder="1" applyAlignment="1">
      <alignment vertical="top"/>
    </xf>
    <xf numFmtId="0" fontId="12" fillId="0" borderId="1" xfId="0" applyFont="1" applyBorder="1" applyAlignment="1">
      <alignment horizontal="center" vertical="top" wrapText="1"/>
    </xf>
    <xf numFmtId="0" fontId="11" fillId="0" borderId="1" xfId="0" applyFont="1" applyBorder="1" applyAlignment="1">
      <alignment vertical="top"/>
    </xf>
    <xf numFmtId="9" fontId="11" fillId="0" borderId="1" xfId="0" applyNumberFormat="1" applyFont="1" applyBorder="1" applyAlignment="1">
      <alignment vertical="top"/>
    </xf>
    <xf numFmtId="0" fontId="11" fillId="0" borderId="1" xfId="0" applyFont="1" applyBorder="1" applyAlignment="1">
      <alignment horizontal="center" vertical="top" wrapText="1"/>
    </xf>
    <xf numFmtId="0" fontId="6" fillId="0" borderId="1" xfId="0" applyFont="1" applyBorder="1" applyAlignment="1">
      <alignment horizontal="center" vertical="top" wrapText="1"/>
    </xf>
    <xf numFmtId="0" fontId="11" fillId="0" borderId="1" xfId="0" applyFont="1" applyBorder="1" applyAlignment="1">
      <alignment vertical="center"/>
    </xf>
    <xf numFmtId="9" fontId="11" fillId="0" borderId="1" xfId="0" applyNumberFormat="1" applyFont="1" applyBorder="1" applyAlignment="1">
      <alignment vertical="center"/>
    </xf>
    <xf numFmtId="0" fontId="6" fillId="0" borderId="1" xfId="0" applyFont="1" applyBorder="1" applyAlignment="1">
      <alignment vertical="center"/>
    </xf>
    <xf numFmtId="0" fontId="6" fillId="0" borderId="19" xfId="0" applyFont="1" applyBorder="1" applyAlignment="1">
      <alignment vertical="center"/>
    </xf>
    <xf numFmtId="3" fontId="6" fillId="0" borderId="12" xfId="0" applyNumberFormat="1" applyFont="1" applyFill="1" applyBorder="1" applyAlignment="1" applyProtection="1">
      <alignment vertical="center" textRotation="90" wrapText="1"/>
      <protection locked="0"/>
    </xf>
    <xf numFmtId="0" fontId="6" fillId="6" borderId="19"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textRotation="90" wrapText="1"/>
      <protection locked="0"/>
    </xf>
    <xf numFmtId="0" fontId="6" fillId="0" borderId="12" xfId="0" applyFont="1" applyFill="1" applyBorder="1" applyAlignment="1" applyProtection="1">
      <alignment vertical="center" textRotation="90" wrapText="1"/>
      <protection locked="0"/>
    </xf>
    <xf numFmtId="0" fontId="6" fillId="0" borderId="22" xfId="0" applyFont="1" applyFill="1" applyBorder="1" applyAlignment="1">
      <alignment vertical="center" textRotation="90" wrapText="1"/>
    </xf>
    <xf numFmtId="3" fontId="6" fillId="0" borderId="1" xfId="0" applyNumberFormat="1" applyFont="1" applyFill="1" applyBorder="1" applyAlignment="1" applyProtection="1">
      <alignment vertical="center" textRotation="90" wrapText="1"/>
      <protection locked="0"/>
    </xf>
    <xf numFmtId="0" fontId="6" fillId="0" borderId="1" xfId="0" applyFont="1" applyFill="1" applyBorder="1" applyAlignment="1" applyProtection="1">
      <alignment vertical="center" textRotation="90" wrapText="1"/>
      <protection locked="0"/>
    </xf>
    <xf numFmtId="0" fontId="6" fillId="0" borderId="23" xfId="0" applyFont="1" applyFill="1" applyBorder="1" applyAlignment="1">
      <alignment vertical="center" textRotation="90" wrapText="1"/>
    </xf>
    <xf numFmtId="3" fontId="6" fillId="0" borderId="19" xfId="0" applyNumberFormat="1" applyFont="1" applyFill="1" applyBorder="1" applyAlignment="1" applyProtection="1">
      <alignment vertical="center" textRotation="90" wrapText="1"/>
      <protection locked="0"/>
    </xf>
    <xf numFmtId="0" fontId="6" fillId="0" borderId="19" xfId="0" applyFont="1" applyFill="1" applyBorder="1" applyAlignment="1" applyProtection="1">
      <alignment vertical="center" textRotation="90" wrapText="1"/>
      <protection locked="0"/>
    </xf>
    <xf numFmtId="0" fontId="6" fillId="0" borderId="24" xfId="0" applyFont="1" applyFill="1" applyBorder="1" applyAlignment="1">
      <alignment vertical="center" textRotation="90" wrapText="1"/>
    </xf>
    <xf numFmtId="37" fontId="6" fillId="2" borderId="13" xfId="1" applyNumberFormat="1" applyFont="1" applyFill="1" applyBorder="1" applyAlignment="1" applyProtection="1">
      <alignment horizontal="center" vertical="center" textRotation="90" wrapText="1"/>
      <protection locked="0"/>
    </xf>
    <xf numFmtId="3" fontId="6" fillId="0" borderId="6" xfId="0" applyNumberFormat="1" applyFont="1" applyFill="1" applyBorder="1" applyAlignment="1" applyProtection="1">
      <alignment vertical="center" textRotation="90" wrapText="1"/>
      <protection locked="0"/>
    </xf>
    <xf numFmtId="3" fontId="6" fillId="0" borderId="16" xfId="0" applyNumberFormat="1" applyFont="1" applyFill="1" applyBorder="1" applyAlignment="1" applyProtection="1">
      <alignment vertical="center" textRotation="90" wrapText="1"/>
      <protection locked="0"/>
    </xf>
    <xf numFmtId="0" fontId="22" fillId="0" borderId="19" xfId="0" applyFont="1" applyFill="1" applyBorder="1" applyAlignment="1">
      <alignment horizontal="left" vertical="center" wrapText="1"/>
    </xf>
    <xf numFmtId="37" fontId="6" fillId="2" borderId="20" xfId="1" applyNumberFormat="1" applyFont="1" applyFill="1" applyBorder="1" applyAlignment="1" applyProtection="1">
      <alignment horizontal="center" vertical="center" textRotation="90" wrapText="1"/>
      <protection locked="0"/>
    </xf>
    <xf numFmtId="3" fontId="6" fillId="0" borderId="18" xfId="0" applyNumberFormat="1" applyFont="1" applyFill="1" applyBorder="1" applyAlignment="1" applyProtection="1">
      <alignment vertical="center" textRotation="90" wrapText="1"/>
      <protection locked="0"/>
    </xf>
    <xf numFmtId="0" fontId="6" fillId="5" borderId="59" xfId="0" applyFont="1" applyFill="1" applyBorder="1" applyAlignment="1">
      <alignment horizontal="center" vertical="center" wrapText="1"/>
    </xf>
    <xf numFmtId="0" fontId="6" fillId="6" borderId="6" xfId="0" applyFont="1" applyFill="1" applyBorder="1" applyAlignment="1" applyProtection="1">
      <alignment horizontal="center" vertical="center" textRotation="90" wrapText="1"/>
      <protection locked="0"/>
    </xf>
    <xf numFmtId="0" fontId="6" fillId="5" borderId="14" xfId="0" applyFont="1" applyFill="1" applyBorder="1" applyAlignment="1">
      <alignment horizontal="center" vertical="center" wrapText="1"/>
    </xf>
    <xf numFmtId="0" fontId="6" fillId="6" borderId="6" xfId="0" applyFont="1" applyFill="1" applyBorder="1" applyAlignment="1" applyProtection="1">
      <alignment horizontal="center" vertical="center" wrapText="1"/>
      <protection locked="0"/>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4" borderId="6" xfId="0" applyFont="1" applyFill="1" applyBorder="1" applyAlignment="1">
      <alignment vertical="center" wrapText="1"/>
    </xf>
    <xf numFmtId="0" fontId="6" fillId="0" borderId="19" xfId="0" applyFont="1" applyFill="1" applyBorder="1" applyAlignment="1">
      <alignment vertical="center" wrapText="1"/>
    </xf>
    <xf numFmtId="0" fontId="6" fillId="4" borderId="18" xfId="0" applyFont="1" applyFill="1" applyBorder="1" applyAlignment="1">
      <alignment vertical="center" wrapText="1"/>
    </xf>
    <xf numFmtId="3" fontId="6" fillId="0" borderId="1" xfId="0" applyNumberFormat="1" applyFont="1" applyFill="1" applyBorder="1" applyAlignment="1" applyProtection="1">
      <alignment horizontal="center" vertical="center" textRotation="180" wrapText="1"/>
      <protection locked="0"/>
    </xf>
    <xf numFmtId="0" fontId="12" fillId="0" borderId="16" xfId="0" applyFont="1" applyBorder="1" applyAlignment="1">
      <alignment horizontal="center" vertical="center" wrapText="1"/>
    </xf>
    <xf numFmtId="0" fontId="6" fillId="5" borderId="19" xfId="0" applyFont="1" applyFill="1" applyBorder="1" applyAlignment="1">
      <alignment horizontal="center" vertical="center" wrapText="1"/>
    </xf>
    <xf numFmtId="37" fontId="6" fillId="2" borderId="17" xfId="1" applyNumberFormat="1" applyFont="1" applyFill="1" applyBorder="1" applyAlignment="1">
      <alignment horizontal="center" vertical="center" textRotation="90"/>
    </xf>
    <xf numFmtId="166" fontId="6" fillId="0" borderId="6" xfId="1" applyNumberFormat="1" applyFont="1" applyBorder="1" applyAlignment="1">
      <alignment horizontal="center" vertical="center" textRotation="90"/>
    </xf>
    <xf numFmtId="0" fontId="6" fillId="0" borderId="12" xfId="0" applyFont="1" applyFill="1" applyBorder="1" applyAlignment="1">
      <alignment horizontal="justify" vertical="center"/>
    </xf>
    <xf numFmtId="3" fontId="6" fillId="5" borderId="1" xfId="0" applyNumberFormat="1"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3" fontId="0" fillId="0" borderId="1" xfId="0" applyNumberFormat="1" applyBorder="1" applyAlignment="1">
      <alignment horizontal="center" vertical="center" textRotation="90" wrapText="1"/>
    </xf>
    <xf numFmtId="0" fontId="0" fillId="0" borderId="1" xfId="0" applyBorder="1" applyAlignment="1">
      <alignment horizontal="center" vertical="center" textRotation="90" wrapText="1"/>
    </xf>
    <xf numFmtId="0" fontId="24" fillId="0" borderId="1" xfId="0" applyFont="1" applyFill="1" applyBorder="1" applyAlignment="1">
      <alignment horizontal="center" vertical="center" wrapText="1"/>
    </xf>
    <xf numFmtId="0" fontId="11" fillId="0" borderId="1" xfId="0" applyFont="1" applyBorder="1" applyAlignment="1">
      <alignment vertical="center" textRotation="90"/>
    </xf>
    <xf numFmtId="3" fontId="6" fillId="5" borderId="34" xfId="0" applyNumberFormat="1" applyFont="1" applyFill="1" applyBorder="1" applyAlignment="1">
      <alignment horizontal="center" vertical="center" wrapText="1"/>
    </xf>
    <xf numFmtId="3" fontId="6" fillId="0" borderId="1" xfId="0" applyNumberFormat="1" applyFont="1" applyFill="1" applyBorder="1" applyAlignment="1">
      <alignment horizontal="left" vertical="center" wrapText="1"/>
    </xf>
    <xf numFmtId="3" fontId="6" fillId="4" borderId="1" xfId="0" applyNumberFormat="1" applyFont="1" applyFill="1" applyBorder="1" applyAlignment="1" applyProtection="1">
      <alignment horizontal="center" vertical="center" wrapText="1"/>
      <protection locked="0"/>
    </xf>
    <xf numFmtId="3" fontId="6" fillId="0" borderId="1" xfId="0" applyNumberFormat="1" applyFont="1" applyBorder="1" applyAlignment="1">
      <alignment horizontal="center" vertical="center" wrapText="1"/>
    </xf>
    <xf numFmtId="3" fontId="6" fillId="2" borderId="1" xfId="1" applyNumberFormat="1" applyFont="1" applyFill="1" applyBorder="1" applyAlignment="1" applyProtection="1">
      <alignment horizontal="center" vertical="center" wrapText="1"/>
      <protection locked="0"/>
    </xf>
    <xf numFmtId="3" fontId="6" fillId="0" borderId="1" xfId="1" applyNumberFormat="1" applyFont="1" applyBorder="1" applyAlignment="1">
      <alignment horizontal="center"/>
    </xf>
    <xf numFmtId="3" fontId="6" fillId="5" borderId="1" xfId="0" applyNumberFormat="1" applyFont="1" applyFill="1" applyBorder="1" applyAlignment="1" applyProtection="1">
      <alignment horizontal="center" vertical="center" wrapText="1"/>
      <protection locked="0"/>
    </xf>
    <xf numFmtId="3" fontId="6" fillId="5" borderId="23"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xf>
    <xf numFmtId="3" fontId="5" fillId="13" borderId="16" xfId="0" applyNumberFormat="1" applyFont="1" applyFill="1" applyBorder="1" applyAlignment="1">
      <alignment horizontal="center" vertical="center" wrapText="1"/>
    </xf>
    <xf numFmtId="3" fontId="5" fillId="13" borderId="36" xfId="0" applyNumberFormat="1" applyFont="1" applyFill="1" applyBorder="1" applyAlignment="1">
      <alignment horizontal="center" vertical="center" wrapText="1"/>
    </xf>
    <xf numFmtId="3" fontId="5" fillId="13" borderId="7" xfId="0" applyNumberFormat="1" applyFont="1" applyFill="1" applyBorder="1" applyAlignment="1">
      <alignment horizontal="center" vertical="center" wrapText="1"/>
    </xf>
    <xf numFmtId="3" fontId="5" fillId="13" borderId="8" xfId="0" applyNumberFormat="1" applyFont="1" applyFill="1" applyBorder="1" applyAlignment="1" applyProtection="1">
      <alignment horizontal="center" vertical="center" wrapText="1"/>
      <protection locked="0"/>
    </xf>
    <xf numFmtId="3" fontId="5" fillId="13" borderId="9" xfId="0" applyNumberFormat="1" applyFont="1" applyFill="1" applyBorder="1" applyAlignment="1" applyProtection="1">
      <alignment horizontal="center" vertical="center" wrapText="1"/>
      <protection locked="0"/>
    </xf>
    <xf numFmtId="3" fontId="5" fillId="10" borderId="2" xfId="0" applyNumberFormat="1" applyFont="1" applyFill="1" applyBorder="1" applyAlignment="1" applyProtection="1">
      <alignment horizontal="center" vertical="center" wrapText="1"/>
      <protection locked="0"/>
    </xf>
    <xf numFmtId="3" fontId="5" fillId="12" borderId="2" xfId="0" applyNumberFormat="1" applyFont="1" applyFill="1" applyBorder="1" applyAlignment="1" applyProtection="1">
      <alignment horizontal="center" vertical="center" wrapText="1"/>
      <protection locked="0"/>
    </xf>
    <xf numFmtId="3" fontId="6" fillId="12" borderId="2" xfId="0" applyNumberFormat="1" applyFont="1" applyFill="1" applyBorder="1" applyAlignment="1" applyProtection="1">
      <alignment horizontal="center" vertical="center" wrapText="1"/>
      <protection locked="0"/>
    </xf>
    <xf numFmtId="3" fontId="6" fillId="12" borderId="11" xfId="0" applyNumberFormat="1" applyFont="1" applyFill="1" applyBorder="1" applyAlignment="1">
      <alignment wrapText="1"/>
    </xf>
    <xf numFmtId="3" fontId="6" fillId="7" borderId="1" xfId="0" applyNumberFormat="1" applyFont="1" applyFill="1" applyBorder="1" applyAlignment="1">
      <alignment horizontal="left" vertical="center" wrapText="1"/>
    </xf>
    <xf numFmtId="3" fontId="5" fillId="13" borderId="3" xfId="0" applyNumberFormat="1" applyFont="1" applyFill="1" applyBorder="1" applyAlignment="1">
      <alignment horizontal="center" vertical="center" wrapText="1"/>
    </xf>
    <xf numFmtId="3" fontId="5" fillId="13" borderId="2" xfId="0" applyNumberFormat="1" applyFont="1" applyFill="1" applyBorder="1" applyAlignment="1" applyProtection="1">
      <alignment horizontal="center" vertical="center" wrapText="1"/>
      <protection locked="0"/>
    </xf>
    <xf numFmtId="3" fontId="5" fillId="13" borderId="11" xfId="0" applyNumberFormat="1" applyFont="1" applyFill="1" applyBorder="1" applyAlignment="1" applyProtection="1">
      <alignment horizontal="center" vertical="center" wrapText="1"/>
      <protection locked="0"/>
    </xf>
    <xf numFmtId="3" fontId="6" fillId="5" borderId="16" xfId="0" applyNumberFormat="1" applyFont="1" applyFill="1" applyBorder="1" applyAlignment="1">
      <alignment horizontal="center" vertical="center" wrapText="1"/>
    </xf>
    <xf numFmtId="3" fontId="25" fillId="7" borderId="1" xfId="4" applyNumberFormat="1" applyFont="1" applyFill="1" applyBorder="1" applyAlignment="1">
      <alignment horizontal="center" vertical="center"/>
    </xf>
    <xf numFmtId="3" fontId="25" fillId="2"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xf numFmtId="3" fontId="12" fillId="7" borderId="1" xfId="0" applyNumberFormat="1" applyFont="1" applyFill="1" applyBorder="1" applyAlignment="1">
      <alignment wrapText="1"/>
    </xf>
    <xf numFmtId="3" fontId="11" fillId="0" borderId="1" xfId="0" applyNumberFormat="1" applyFont="1" applyBorder="1" applyAlignment="1"/>
    <xf numFmtId="3" fontId="26" fillId="7" borderId="1" xfId="0" applyNumberFormat="1" applyFont="1" applyFill="1" applyBorder="1" applyAlignment="1"/>
    <xf numFmtId="3" fontId="12" fillId="0" borderId="1" xfId="0" applyNumberFormat="1" applyFont="1" applyBorder="1" applyAlignment="1">
      <alignment wrapText="1"/>
    </xf>
    <xf numFmtId="3" fontId="11" fillId="0" borderId="1" xfId="0" applyNumberFormat="1" applyFont="1" applyBorder="1" applyAlignment="1">
      <alignment horizontal="center" vertical="center" wrapText="1"/>
    </xf>
    <xf numFmtId="3" fontId="12" fillId="0" borderId="1" xfId="0" applyNumberFormat="1" applyFont="1" applyBorder="1" applyAlignment="1">
      <alignment horizontal="left" vertical="center" wrapText="1"/>
    </xf>
    <xf numFmtId="3" fontId="6" fillId="0" borderId="16" xfId="0" applyNumberFormat="1" applyFont="1" applyBorder="1" applyAlignment="1">
      <alignment horizontal="center" vertical="center" wrapText="1"/>
    </xf>
    <xf numFmtId="3" fontId="6" fillId="5" borderId="38" xfId="0" applyNumberFormat="1" applyFont="1" applyFill="1" applyBorder="1" applyAlignment="1">
      <alignment horizontal="center" vertical="center" wrapText="1"/>
    </xf>
    <xf numFmtId="3" fontId="6" fillId="2" borderId="32" xfId="1" applyNumberFormat="1" applyFont="1" applyFill="1" applyBorder="1" applyAlignment="1" applyProtection="1">
      <alignment horizontal="center" vertical="center" wrapText="1"/>
      <protection locked="0"/>
    </xf>
    <xf numFmtId="3" fontId="6" fillId="2" borderId="16" xfId="0" applyNumberFormat="1" applyFont="1" applyFill="1" applyBorder="1" applyAlignment="1" applyProtection="1">
      <alignment horizontal="center" vertical="center" wrapText="1"/>
      <protection locked="0"/>
    </xf>
    <xf numFmtId="3" fontId="6" fillId="0" borderId="16" xfId="1" applyNumberFormat="1" applyFont="1" applyBorder="1" applyAlignment="1">
      <alignment horizontal="center"/>
    </xf>
    <xf numFmtId="3" fontId="6" fillId="4" borderId="16" xfId="0" applyNumberFormat="1" applyFont="1" applyFill="1" applyBorder="1" applyAlignment="1" applyProtection="1">
      <alignment horizontal="center" vertical="center" wrapText="1"/>
      <protection locked="0"/>
    </xf>
    <xf numFmtId="3" fontId="6" fillId="5" borderId="16" xfId="0" applyNumberFormat="1" applyFont="1" applyFill="1" applyBorder="1" applyAlignment="1" applyProtection="1">
      <alignment horizontal="center" vertical="center" wrapText="1"/>
      <protection locked="0"/>
    </xf>
    <xf numFmtId="3" fontId="6" fillId="5" borderId="54" xfId="0" applyNumberFormat="1" applyFont="1" applyFill="1" applyBorder="1" applyAlignment="1">
      <alignment horizontal="center" vertical="center" wrapText="1"/>
    </xf>
    <xf numFmtId="3" fontId="5" fillId="13" borderId="52" xfId="0" applyNumberFormat="1" applyFont="1" applyFill="1" applyBorder="1" applyAlignment="1">
      <alignment horizontal="center" vertical="center"/>
    </xf>
    <xf numFmtId="3" fontId="5" fillId="13" borderId="38" xfId="0" applyNumberFormat="1" applyFont="1" applyFill="1" applyBorder="1" applyAlignment="1">
      <alignment horizontal="center" vertical="center" wrapText="1"/>
    </xf>
    <xf numFmtId="3" fontId="5" fillId="13" borderId="53"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8" xfId="0" applyFont="1" applyFill="1" applyBorder="1" applyAlignment="1">
      <alignment horizontal="center" vertical="center" wrapText="1"/>
    </xf>
    <xf numFmtId="3" fontId="6" fillId="7" borderId="6" xfId="0" applyNumberFormat="1" applyFont="1" applyFill="1" applyBorder="1" applyAlignment="1">
      <alignment horizontal="center" vertical="center" textRotation="90" wrapText="1"/>
    </xf>
    <xf numFmtId="3" fontId="6" fillId="7" borderId="16" xfId="0" applyNumberFormat="1" applyFont="1" applyFill="1" applyBorder="1" applyAlignment="1">
      <alignment horizontal="center" vertical="center" textRotation="90" wrapText="1"/>
    </xf>
    <xf numFmtId="3" fontId="6" fillId="7" borderId="15" xfId="0" applyNumberFormat="1" applyFont="1" applyFill="1" applyBorder="1" applyAlignment="1">
      <alignment horizontal="center" vertical="center" textRotation="90" wrapText="1"/>
    </xf>
    <xf numFmtId="0" fontId="6" fillId="7" borderId="6"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5" xfId="0" applyFont="1" applyFill="1" applyBorder="1" applyAlignment="1">
      <alignment horizontal="center" vertical="center" wrapText="1"/>
    </xf>
    <xf numFmtId="3" fontId="6" fillId="7" borderId="6" xfId="0" applyNumberFormat="1" applyFont="1" applyFill="1" applyBorder="1" applyAlignment="1" applyProtection="1">
      <alignment horizontal="center" vertical="center" textRotation="90" wrapText="1"/>
      <protection locked="0"/>
    </xf>
    <xf numFmtId="3" fontId="6" fillId="7" borderId="16" xfId="0" applyNumberFormat="1" applyFont="1" applyFill="1" applyBorder="1" applyAlignment="1" applyProtection="1">
      <alignment horizontal="center" vertical="center" textRotation="90" wrapText="1"/>
      <protection locked="0"/>
    </xf>
    <xf numFmtId="3" fontId="6" fillId="7" borderId="15" xfId="0" applyNumberFormat="1" applyFont="1" applyFill="1" applyBorder="1" applyAlignment="1" applyProtection="1">
      <alignment horizontal="center" vertical="center" textRotation="90" wrapText="1"/>
      <protection locked="0"/>
    </xf>
    <xf numFmtId="0" fontId="6" fillId="7" borderId="6" xfId="0" applyFont="1" applyFill="1" applyBorder="1" applyAlignment="1" applyProtection="1">
      <alignment horizontal="center" vertical="center" textRotation="90" wrapText="1"/>
      <protection locked="0"/>
    </xf>
    <xf numFmtId="0" fontId="6" fillId="7" borderId="16" xfId="0" applyFont="1" applyFill="1" applyBorder="1" applyAlignment="1" applyProtection="1">
      <alignment horizontal="center" vertical="center" textRotation="90" wrapText="1"/>
      <protection locked="0"/>
    </xf>
    <xf numFmtId="0" fontId="6" fillId="7" borderId="15" xfId="0" applyFont="1" applyFill="1" applyBorder="1" applyAlignment="1" applyProtection="1">
      <alignment horizontal="center" vertical="center" textRotation="90" wrapText="1"/>
      <protection locked="0"/>
    </xf>
    <xf numFmtId="0" fontId="6" fillId="7" borderId="27" xfId="0" applyFont="1" applyFill="1" applyBorder="1" applyAlignment="1">
      <alignment horizontal="center" vertical="center" textRotation="90" wrapText="1"/>
    </xf>
    <xf numFmtId="0" fontId="6" fillId="7" borderId="54" xfId="0" applyFont="1" applyFill="1" applyBorder="1" applyAlignment="1">
      <alignment horizontal="center" vertical="center" textRotation="90" wrapText="1"/>
    </xf>
    <xf numFmtId="0" fontId="6" fillId="7" borderId="29" xfId="0" applyFont="1" applyFill="1" applyBorder="1" applyAlignment="1">
      <alignment horizontal="center" vertical="center" textRotation="90" wrapText="1"/>
    </xf>
    <xf numFmtId="3" fontId="6" fillId="7" borderId="1" xfId="0" applyNumberFormat="1" applyFont="1" applyFill="1" applyBorder="1" applyAlignment="1">
      <alignment horizontal="center" vertical="center" textRotation="90" wrapText="1"/>
    </xf>
    <xf numFmtId="0" fontId="6" fillId="7" borderId="1" xfId="0" applyFont="1" applyFill="1" applyBorder="1" applyAlignment="1">
      <alignment horizontal="center" vertical="center" textRotation="90"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pplyProtection="1">
      <alignment horizontal="center" vertical="center" textRotation="90" wrapText="1"/>
      <protection locked="0"/>
    </xf>
    <xf numFmtId="0" fontId="6" fillId="7" borderId="1" xfId="0" applyFont="1" applyFill="1" applyBorder="1" applyAlignment="1" applyProtection="1">
      <alignment horizontal="center" vertical="center" textRotation="90" wrapText="1"/>
      <protection locked="0"/>
    </xf>
    <xf numFmtId="0" fontId="6" fillId="7" borderId="23" xfId="0" applyFont="1" applyFill="1" applyBorder="1" applyAlignment="1">
      <alignment horizontal="center" vertical="center" textRotation="90" wrapText="1"/>
    </xf>
    <xf numFmtId="0" fontId="5" fillId="11" borderId="11" xfId="0" applyFont="1" applyFill="1" applyBorder="1" applyAlignment="1">
      <alignment horizontal="center" vertical="center" textRotation="90" wrapText="1"/>
    </xf>
    <xf numFmtId="0" fontId="5" fillId="11" borderId="54" xfId="0" applyFont="1" applyFill="1" applyBorder="1" applyAlignment="1">
      <alignment horizontal="center" vertical="center" textRotation="90" wrapText="1"/>
    </xf>
    <xf numFmtId="3" fontId="5" fillId="10" borderId="60" xfId="0" applyNumberFormat="1" applyFont="1" applyFill="1" applyBorder="1" applyAlignment="1" applyProtection="1">
      <alignment horizontal="center" vertical="center" wrapText="1"/>
    </xf>
    <xf numFmtId="3" fontId="5" fillId="10" borderId="59" xfId="0" applyNumberFormat="1" applyFont="1" applyFill="1" applyBorder="1" applyAlignment="1" applyProtection="1">
      <alignment horizontal="center" vertical="center" wrapText="1"/>
    </xf>
    <xf numFmtId="3" fontId="5" fillId="10" borderId="57" xfId="0" applyNumberFormat="1" applyFont="1" applyFill="1" applyBorder="1" applyAlignment="1" applyProtection="1">
      <alignment horizontal="center" vertical="center" wrapText="1"/>
    </xf>
    <xf numFmtId="0" fontId="6" fillId="11" borderId="3" xfId="0" applyFont="1" applyFill="1" applyBorder="1" applyAlignment="1">
      <alignment horizontal="center" vertical="center" wrapText="1"/>
    </xf>
    <xf numFmtId="0" fontId="6" fillId="11" borderId="53" xfId="0" applyFont="1" applyFill="1" applyBorder="1" applyAlignment="1">
      <alignment horizontal="center" vertical="center" wrapText="1"/>
    </xf>
    <xf numFmtId="165" fontId="5" fillId="11" borderId="36" xfId="0" applyNumberFormat="1" applyFont="1" applyFill="1" applyBorder="1" applyAlignment="1">
      <alignment horizontal="center" vertical="center" wrapText="1"/>
    </xf>
    <xf numFmtId="165" fontId="5" fillId="11" borderId="43" xfId="0" applyNumberFormat="1" applyFont="1" applyFill="1" applyBorder="1" applyAlignment="1">
      <alignment horizontal="center" vertical="center" wrapText="1"/>
    </xf>
    <xf numFmtId="165" fontId="5" fillId="11" borderId="46" xfId="0" applyNumberFormat="1" applyFont="1" applyFill="1" applyBorder="1" applyAlignment="1">
      <alignment horizontal="center" vertical="center" wrapText="1"/>
    </xf>
    <xf numFmtId="165" fontId="5" fillId="11" borderId="47" xfId="0" applyNumberFormat="1" applyFont="1" applyFill="1" applyBorder="1" applyAlignment="1">
      <alignment horizontal="center" vertical="center" wrapText="1"/>
    </xf>
    <xf numFmtId="0" fontId="5" fillId="11" borderId="3" xfId="0" applyFont="1" applyFill="1" applyBorder="1" applyAlignment="1" applyProtection="1">
      <alignment horizontal="center" vertical="center" wrapText="1"/>
      <protection locked="0"/>
    </xf>
    <xf numFmtId="0" fontId="5" fillId="11" borderId="52" xfId="0" applyFont="1" applyFill="1" applyBorder="1" applyAlignment="1" applyProtection="1">
      <alignment horizontal="center" vertical="center" wrapText="1"/>
      <protection locked="0"/>
    </xf>
    <xf numFmtId="4" fontId="5" fillId="11" borderId="2" xfId="0" applyNumberFormat="1" applyFont="1" applyFill="1" applyBorder="1" applyAlignment="1" applyProtection="1">
      <alignment horizontal="center" vertical="center" textRotation="90" wrapText="1"/>
    </xf>
    <xf numFmtId="4" fontId="5" fillId="11" borderId="16" xfId="0" applyNumberFormat="1" applyFont="1" applyFill="1" applyBorder="1" applyAlignment="1" applyProtection="1">
      <alignment horizontal="center" vertical="center" textRotation="90" wrapText="1"/>
    </xf>
    <xf numFmtId="0" fontId="5" fillId="11" borderId="2" xfId="0" applyFont="1" applyFill="1" applyBorder="1" applyAlignment="1" applyProtection="1">
      <alignment horizontal="center" vertical="center" textRotation="90" wrapText="1"/>
    </xf>
    <xf numFmtId="0" fontId="5" fillId="11" borderId="16" xfId="0" applyFont="1" applyFill="1" applyBorder="1" applyAlignment="1" applyProtection="1">
      <alignment horizontal="center" vertical="center" textRotation="90" wrapText="1"/>
    </xf>
    <xf numFmtId="0" fontId="5" fillId="9" borderId="42" xfId="0" applyFont="1" applyFill="1" applyBorder="1" applyAlignment="1">
      <alignment horizontal="center" vertical="center"/>
    </xf>
    <xf numFmtId="0" fontId="5" fillId="9" borderId="43" xfId="0" applyFont="1" applyFill="1" applyBorder="1" applyAlignment="1">
      <alignment horizontal="center" vertical="center"/>
    </xf>
    <xf numFmtId="0" fontId="5" fillId="9" borderId="44" xfId="0" applyFont="1" applyFill="1" applyBorder="1" applyAlignment="1">
      <alignment horizontal="center" vertical="center"/>
    </xf>
    <xf numFmtId="0" fontId="5" fillId="9" borderId="50" xfId="0" applyFont="1" applyFill="1" applyBorder="1" applyAlignment="1">
      <alignment horizontal="center" vertical="center"/>
    </xf>
    <xf numFmtId="0" fontId="5" fillId="9" borderId="47" xfId="0" applyFont="1" applyFill="1" applyBorder="1" applyAlignment="1">
      <alignment horizontal="center" vertical="center"/>
    </xf>
    <xf numFmtId="0" fontId="5" fillId="9" borderId="51" xfId="0" applyFont="1" applyFill="1" applyBorder="1" applyAlignment="1">
      <alignment horizontal="center" vertical="center"/>
    </xf>
    <xf numFmtId="0" fontId="5" fillId="8" borderId="39" xfId="0" applyFont="1" applyFill="1" applyBorder="1" applyAlignment="1">
      <alignment horizontal="left" vertical="center" wrapText="1"/>
    </xf>
    <xf numFmtId="0" fontId="5" fillId="8" borderId="40" xfId="0" applyFont="1" applyFill="1" applyBorder="1" applyAlignment="1">
      <alignment horizontal="left" vertical="center" wrapText="1"/>
    </xf>
    <xf numFmtId="0" fontId="5" fillId="8" borderId="28" xfId="0" applyFont="1" applyFill="1" applyBorder="1" applyAlignment="1">
      <alignment horizontal="left" vertical="center" wrapText="1"/>
    </xf>
    <xf numFmtId="0" fontId="5" fillId="8" borderId="39" xfId="0" applyFont="1" applyFill="1" applyBorder="1" applyAlignment="1" applyProtection="1">
      <alignment horizontal="left" vertical="center" wrapText="1"/>
      <protection locked="0"/>
    </xf>
    <xf numFmtId="0" fontId="5" fillId="8" borderId="40" xfId="0" applyFont="1" applyFill="1" applyBorder="1" applyAlignment="1" applyProtection="1">
      <alignment horizontal="left" vertical="center" wrapText="1"/>
      <protection locked="0"/>
    </xf>
    <xf numFmtId="0" fontId="5" fillId="8" borderId="28" xfId="0" applyFont="1" applyFill="1" applyBorder="1" applyAlignment="1" applyProtection="1">
      <alignment horizontal="left" vertical="center" wrapText="1"/>
      <protection locked="0"/>
    </xf>
    <xf numFmtId="0" fontId="6" fillId="8" borderId="40" xfId="0" applyFont="1" applyFill="1" applyBorder="1" applyAlignment="1" applyProtection="1">
      <alignment horizontal="left" vertical="center" wrapText="1"/>
      <protection locked="0"/>
    </xf>
    <xf numFmtId="0" fontId="6" fillId="8" borderId="28" xfId="0" applyFont="1" applyFill="1" applyBorder="1" applyAlignment="1" applyProtection="1">
      <alignment horizontal="left" vertical="center" wrapText="1"/>
      <protection locked="0"/>
    </xf>
    <xf numFmtId="0" fontId="6" fillId="8" borderId="56"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5" fillId="8" borderId="4" xfId="0" applyFont="1" applyFill="1" applyBorder="1" applyAlignment="1">
      <alignment horizontal="left" vertical="center" wrapText="1"/>
    </xf>
    <xf numFmtId="0" fontId="5" fillId="8" borderId="35" xfId="0" applyFont="1" applyFill="1" applyBorder="1" applyAlignment="1">
      <alignment horizontal="left" vertical="center" wrapText="1"/>
    </xf>
    <xf numFmtId="3" fontId="5" fillId="8" borderId="38" xfId="0" applyNumberFormat="1" applyFont="1" applyFill="1" applyBorder="1" applyAlignment="1" applyProtection="1">
      <alignment horizontal="center" vertical="center" wrapText="1"/>
    </xf>
    <xf numFmtId="3" fontId="5" fillId="8" borderId="0" xfId="0" applyNumberFormat="1" applyFont="1" applyFill="1" applyBorder="1" applyAlignment="1" applyProtection="1">
      <alignment horizontal="center" vertical="center" wrapText="1"/>
    </xf>
    <xf numFmtId="3" fontId="5" fillId="8" borderId="32" xfId="0" applyNumberFormat="1" applyFont="1" applyFill="1" applyBorder="1" applyAlignment="1" applyProtection="1">
      <alignment horizontal="center" vertical="center" wrapText="1"/>
    </xf>
    <xf numFmtId="0" fontId="5" fillId="8" borderId="3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45" xfId="0"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textRotation="90" wrapText="1"/>
      <protection locked="0"/>
    </xf>
    <xf numFmtId="0" fontId="6" fillId="5" borderId="1" xfId="0" applyFont="1" applyFill="1" applyBorder="1" applyAlignment="1" applyProtection="1">
      <alignment horizontal="center" vertical="center" textRotation="90" wrapText="1"/>
      <protection locked="0"/>
    </xf>
    <xf numFmtId="0" fontId="6" fillId="5" borderId="23" xfId="0" applyFont="1" applyFill="1" applyBorder="1" applyAlignment="1">
      <alignment horizontal="center" vertical="center" textRotation="90" wrapText="1"/>
    </xf>
    <xf numFmtId="0" fontId="6" fillId="5" borderId="50"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51" xfId="0" applyFont="1" applyFill="1" applyBorder="1" applyAlignment="1">
      <alignment horizontal="center" vertical="center"/>
    </xf>
    <xf numFmtId="0" fontId="6" fillId="12" borderId="2" xfId="0" applyFont="1" applyFill="1" applyBorder="1" applyAlignment="1" applyProtection="1">
      <alignment horizontal="center" vertical="center" textRotation="90" wrapText="1"/>
    </xf>
    <xf numFmtId="0" fontId="6" fillId="12" borderId="16" xfId="0" applyFont="1" applyFill="1" applyBorder="1" applyAlignment="1" applyProtection="1">
      <alignment horizontal="center" vertical="center" textRotation="90" wrapText="1"/>
    </xf>
    <xf numFmtId="10" fontId="6" fillId="12" borderId="2" xfId="0" applyNumberFormat="1" applyFont="1" applyFill="1" applyBorder="1" applyAlignment="1" applyProtection="1">
      <alignment horizontal="center" vertical="center" textRotation="90" wrapText="1"/>
    </xf>
    <xf numFmtId="10" fontId="6" fillId="12" borderId="16" xfId="0" applyNumberFormat="1" applyFont="1" applyFill="1" applyBorder="1" applyAlignment="1" applyProtection="1">
      <alignment horizontal="center" vertical="center" textRotation="90" wrapText="1"/>
    </xf>
    <xf numFmtId="0" fontId="6" fillId="12" borderId="11" xfId="0" applyFont="1" applyFill="1" applyBorder="1" applyAlignment="1" applyProtection="1">
      <alignment horizontal="center" vertical="center" textRotation="90" wrapText="1"/>
    </xf>
    <xf numFmtId="0" fontId="6" fillId="12" borderId="54" xfId="0" applyFont="1" applyFill="1" applyBorder="1" applyAlignment="1" applyProtection="1">
      <alignment horizontal="center" vertical="center" textRotation="90" wrapText="1"/>
    </xf>
    <xf numFmtId="3" fontId="6" fillId="11" borderId="48" xfId="0" applyNumberFormat="1" applyFont="1" applyFill="1" applyBorder="1" applyAlignment="1">
      <alignment horizontal="center" vertical="center" wrapText="1"/>
    </xf>
    <xf numFmtId="3" fontId="6" fillId="11" borderId="49" xfId="0" applyNumberFormat="1"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62"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52" xfId="0" applyFont="1" applyFill="1" applyBorder="1" applyAlignment="1">
      <alignment horizontal="center" vertical="center" wrapText="1"/>
    </xf>
    <xf numFmtId="3" fontId="6" fillId="5" borderId="16" xfId="0" applyNumberFormat="1" applyFont="1" applyFill="1" applyBorder="1" applyAlignment="1">
      <alignment horizontal="center" vertical="center" textRotation="90" wrapText="1"/>
    </xf>
    <xf numFmtId="0" fontId="6" fillId="5" borderId="16" xfId="0" applyFont="1" applyFill="1" applyBorder="1" applyAlignment="1">
      <alignment horizontal="center" vertical="center" textRotation="90" wrapText="1"/>
    </xf>
    <xf numFmtId="0" fontId="6" fillId="5" borderId="54" xfId="0" applyFont="1" applyFill="1" applyBorder="1" applyAlignment="1">
      <alignment horizontal="center" vertical="center" wrapText="1"/>
    </xf>
    <xf numFmtId="3" fontId="5" fillId="10" borderId="58" xfId="0" applyNumberFormat="1" applyFont="1" applyFill="1" applyBorder="1" applyAlignment="1" applyProtection="1">
      <alignment horizontal="center" vertical="center" wrapText="1"/>
    </xf>
    <xf numFmtId="3" fontId="6" fillId="12" borderId="31" xfId="0" applyNumberFormat="1" applyFont="1" applyFill="1" applyBorder="1" applyAlignment="1" applyProtection="1">
      <alignment horizontal="center" vertical="center" textRotation="90" wrapText="1"/>
    </xf>
    <xf numFmtId="3" fontId="6" fillId="12" borderId="32" xfId="0" applyNumberFormat="1" applyFont="1" applyFill="1" applyBorder="1" applyAlignment="1" applyProtection="1">
      <alignment horizontal="center" vertical="center" textRotation="90" wrapText="1"/>
    </xf>
    <xf numFmtId="0" fontId="5" fillId="11" borderId="2" xfId="0" applyFont="1" applyFill="1" applyBorder="1" applyAlignment="1">
      <alignment horizontal="center" vertical="center" textRotation="90" wrapText="1"/>
    </xf>
    <xf numFmtId="0" fontId="5" fillId="11" borderId="16" xfId="0" applyFont="1" applyFill="1" applyBorder="1" applyAlignment="1">
      <alignment horizontal="center" vertical="center" textRotation="90" wrapText="1"/>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3" xfId="0" applyFont="1" applyFill="1" applyBorder="1" applyAlignment="1">
      <alignment horizontal="center" vertical="center" wrapText="1"/>
    </xf>
    <xf numFmtId="3" fontId="6" fillId="5" borderId="1" xfId="0" applyNumberFormat="1"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6" fillId="5" borderId="2" xfId="0" applyFont="1" applyFill="1" applyBorder="1" applyAlignment="1">
      <alignment horizontal="center" vertical="center" wrapText="1"/>
    </xf>
    <xf numFmtId="0" fontId="6" fillId="5" borderId="18" xfId="0" applyFont="1" applyFill="1" applyBorder="1" applyAlignment="1">
      <alignment horizontal="center" vertical="center" wrapText="1"/>
    </xf>
    <xf numFmtId="3" fontId="6" fillId="0" borderId="6" xfId="0" applyNumberFormat="1" applyFont="1" applyFill="1" applyBorder="1" applyAlignment="1" applyProtection="1">
      <alignment horizontal="center" vertical="center" textRotation="90" wrapText="1"/>
      <protection locked="0"/>
    </xf>
    <xf numFmtId="3" fontId="6" fillId="0" borderId="18" xfId="0" applyNumberFormat="1" applyFont="1" applyFill="1" applyBorder="1" applyAlignment="1" applyProtection="1">
      <alignment horizontal="center" vertical="center" textRotation="90" wrapText="1"/>
      <protection locked="0"/>
    </xf>
    <xf numFmtId="0" fontId="6" fillId="5" borderId="6" xfId="0" applyFont="1" applyFill="1" applyBorder="1" applyAlignment="1" applyProtection="1">
      <alignment horizontal="center" vertical="center" textRotation="90" wrapText="1"/>
      <protection locked="0"/>
    </xf>
    <xf numFmtId="0" fontId="6" fillId="5" borderId="18" xfId="0" applyFont="1" applyFill="1" applyBorder="1" applyAlignment="1" applyProtection="1">
      <alignment horizontal="center" vertical="center" textRotation="90" wrapText="1"/>
      <protection locked="0"/>
    </xf>
    <xf numFmtId="0" fontId="6" fillId="5" borderId="27" xfId="0" applyFont="1" applyFill="1" applyBorder="1" applyAlignment="1">
      <alignment horizontal="center" vertical="center" textRotation="90" wrapText="1"/>
    </xf>
    <xf numFmtId="0" fontId="6" fillId="5" borderId="55" xfId="0" applyFont="1" applyFill="1" applyBorder="1" applyAlignment="1">
      <alignment horizontal="center" vertical="center" textRotation="90" wrapText="1"/>
    </xf>
    <xf numFmtId="0" fontId="6" fillId="5"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3" fontId="6" fillId="5" borderId="2" xfId="0" applyNumberFormat="1" applyFont="1" applyFill="1" applyBorder="1" applyAlignment="1">
      <alignment horizontal="center" vertical="center" textRotation="90" wrapText="1"/>
    </xf>
    <xf numFmtId="3" fontId="6" fillId="5" borderId="18" xfId="0" applyNumberFormat="1" applyFont="1" applyFill="1" applyBorder="1" applyAlignment="1">
      <alignment horizontal="center" vertical="center" textRotation="90" wrapText="1"/>
    </xf>
    <xf numFmtId="0" fontId="6" fillId="5" borderId="2" xfId="0" applyFont="1" applyFill="1" applyBorder="1" applyAlignment="1">
      <alignment horizontal="center" vertical="center" textRotation="90" wrapText="1"/>
    </xf>
    <xf numFmtId="0" fontId="6" fillId="5" borderId="18" xfId="0" applyFont="1" applyFill="1" applyBorder="1" applyAlignment="1">
      <alignment horizontal="center" vertical="center" textRotation="90" wrapText="1"/>
    </xf>
    <xf numFmtId="0" fontId="6" fillId="5" borderId="16" xfId="0" applyFont="1" applyFill="1" applyBorder="1" applyAlignment="1">
      <alignment horizontal="center" vertical="center" wrapText="1"/>
    </xf>
    <xf numFmtId="0" fontId="6" fillId="5" borderId="16" xfId="0" applyFont="1" applyFill="1" applyBorder="1" applyAlignment="1" applyProtection="1">
      <alignment horizontal="center" vertical="center" textRotation="90" wrapText="1"/>
      <protection locked="0"/>
    </xf>
    <xf numFmtId="0" fontId="6" fillId="5" borderId="15" xfId="0" applyFont="1" applyFill="1" applyBorder="1" applyAlignment="1" applyProtection="1">
      <alignment horizontal="center" vertical="center" textRotation="90" wrapText="1"/>
      <protection locked="0"/>
    </xf>
    <xf numFmtId="0" fontId="6" fillId="5" borderId="54" xfId="0" applyFont="1" applyFill="1" applyBorder="1" applyAlignment="1">
      <alignment horizontal="center" vertical="center" textRotation="90" wrapText="1"/>
    </xf>
    <xf numFmtId="0" fontId="6" fillId="5" borderId="29" xfId="0" applyFont="1" applyFill="1" applyBorder="1" applyAlignment="1">
      <alignment horizontal="center" vertical="center" textRotation="90" wrapText="1"/>
    </xf>
    <xf numFmtId="0" fontId="6" fillId="5" borderId="15" xfId="0" applyFont="1" applyFill="1" applyBorder="1" applyAlignment="1">
      <alignment horizontal="center" vertical="center" wrapText="1"/>
    </xf>
    <xf numFmtId="3" fontId="6" fillId="5" borderId="15" xfId="0" applyNumberFormat="1" applyFont="1" applyFill="1" applyBorder="1" applyAlignment="1">
      <alignment horizontal="center" vertical="center" textRotation="90" wrapText="1"/>
    </xf>
    <xf numFmtId="0" fontId="6" fillId="5" borderId="15" xfId="0" applyFont="1" applyFill="1" applyBorder="1" applyAlignment="1">
      <alignment horizontal="center" vertical="center" textRotation="90" wrapText="1"/>
    </xf>
    <xf numFmtId="3" fontId="6" fillId="0" borderId="16" xfId="0" applyNumberFormat="1" applyFont="1" applyFill="1" applyBorder="1" applyAlignment="1" applyProtection="1">
      <alignment horizontal="center" vertical="center" textRotation="90" wrapText="1"/>
      <protection locked="0"/>
    </xf>
    <xf numFmtId="3" fontId="6" fillId="0" borderId="15" xfId="0" applyNumberFormat="1" applyFont="1" applyFill="1" applyBorder="1" applyAlignment="1" applyProtection="1">
      <alignment horizontal="center" vertical="center" textRotation="90" wrapText="1"/>
      <protection locked="0"/>
    </xf>
    <xf numFmtId="3" fontId="6" fillId="5" borderId="6" xfId="0" applyNumberFormat="1" applyFont="1" applyFill="1" applyBorder="1" applyAlignment="1">
      <alignment horizontal="center" vertical="center" textRotation="90" wrapText="1"/>
    </xf>
    <xf numFmtId="0" fontId="6" fillId="5" borderId="6" xfId="0" applyFont="1" applyFill="1" applyBorder="1" applyAlignment="1">
      <alignment horizontal="center" vertical="center" textRotation="90" wrapText="1"/>
    </xf>
    <xf numFmtId="3" fontId="6" fillId="0" borderId="16" xfId="0" applyNumberFormat="1" applyFont="1" applyFill="1" applyBorder="1" applyAlignment="1" applyProtection="1">
      <alignment horizontal="center" vertical="center" wrapText="1"/>
      <protection locked="0"/>
    </xf>
    <xf numFmtId="3" fontId="6" fillId="0" borderId="15" xfId="0" applyNumberFormat="1" applyFont="1" applyFill="1" applyBorder="1" applyAlignment="1" applyProtection="1">
      <alignment horizontal="center" vertical="center" wrapText="1"/>
      <protection locked="0"/>
    </xf>
    <xf numFmtId="3" fontId="6" fillId="5" borderId="16" xfId="0" applyNumberFormat="1" applyFont="1" applyFill="1" applyBorder="1" applyAlignment="1" applyProtection="1">
      <alignment horizontal="center" vertical="center" wrapText="1"/>
      <protection locked="0"/>
    </xf>
    <xf numFmtId="3" fontId="6" fillId="5" borderId="15" xfId="0" applyNumberFormat="1" applyFont="1" applyFill="1" applyBorder="1" applyAlignment="1" applyProtection="1">
      <alignment horizontal="center" vertical="center" wrapText="1"/>
      <protection locked="0"/>
    </xf>
    <xf numFmtId="3" fontId="6" fillId="5" borderId="54" xfId="0" applyNumberFormat="1" applyFont="1" applyFill="1" applyBorder="1" applyAlignment="1">
      <alignment horizontal="center" vertical="center" wrapText="1"/>
    </xf>
    <xf numFmtId="3" fontId="6" fillId="5" borderId="29" xfId="0" applyNumberFormat="1" applyFont="1" applyFill="1" applyBorder="1" applyAlignment="1">
      <alignment horizontal="center" vertical="center" wrapText="1"/>
    </xf>
    <xf numFmtId="3" fontId="6" fillId="5" borderId="6" xfId="0" applyNumberFormat="1" applyFont="1" applyFill="1" applyBorder="1" applyAlignment="1">
      <alignment horizontal="center" vertical="center" wrapText="1"/>
    </xf>
    <xf numFmtId="3" fontId="6" fillId="5" borderId="15" xfId="0" applyNumberFormat="1" applyFont="1" applyFill="1" applyBorder="1" applyAlignment="1">
      <alignment horizontal="center" vertical="center" wrapText="1"/>
    </xf>
    <xf numFmtId="3" fontId="6" fillId="5" borderId="16" xfId="0" applyNumberFormat="1" applyFont="1" applyFill="1" applyBorder="1" applyAlignment="1">
      <alignment horizontal="center" vertical="center" wrapText="1"/>
    </xf>
    <xf numFmtId="3" fontId="6" fillId="5" borderId="16" xfId="0" applyNumberFormat="1" applyFont="1" applyFill="1" applyBorder="1" applyAlignment="1">
      <alignment horizontal="center" wrapText="1"/>
    </xf>
    <xf numFmtId="3" fontId="6" fillId="5" borderId="15" xfId="0" applyNumberFormat="1" applyFont="1" applyFill="1" applyBorder="1" applyAlignment="1">
      <alignment horizontal="center" wrapText="1"/>
    </xf>
    <xf numFmtId="3" fontId="6" fillId="0" borderId="2"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6" fillId="5" borderId="53" xfId="0" applyFont="1" applyFill="1" applyBorder="1" applyAlignment="1">
      <alignment horizontal="center" vertical="center" wrapText="1"/>
    </xf>
    <xf numFmtId="171" fontId="4" fillId="7" borderId="1" xfId="0"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6" xfId="0" applyFont="1" applyFill="1" applyBorder="1" applyAlignment="1">
      <alignment horizontal="center" vertical="center" textRotation="90"/>
    </xf>
    <xf numFmtId="0" fontId="12" fillId="7" borderId="16" xfId="0" applyFont="1" applyFill="1" applyBorder="1" applyAlignment="1">
      <alignment horizontal="center" vertical="center" textRotation="90"/>
    </xf>
    <xf numFmtId="0" fontId="12" fillId="7" borderId="15" xfId="0" applyFont="1" applyFill="1" applyBorder="1" applyAlignment="1">
      <alignment horizontal="center" vertical="center" textRotation="90"/>
    </xf>
    <xf numFmtId="0" fontId="4"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4" fillId="7" borderId="1" xfId="8" applyNumberFormat="1" applyFont="1" applyFill="1" applyBorder="1" applyAlignment="1">
      <alignment horizontal="center" vertical="center"/>
    </xf>
    <xf numFmtId="3" fontId="6" fillId="11" borderId="36" xfId="0" applyNumberFormat="1" applyFont="1" applyFill="1" applyBorder="1" applyAlignment="1">
      <alignment horizontal="center" vertical="center" wrapText="1"/>
    </xf>
    <xf numFmtId="3" fontId="6" fillId="11" borderId="43" xfId="0" applyNumberFormat="1" applyFont="1" applyFill="1" applyBorder="1" applyAlignment="1">
      <alignment horizontal="center" vertical="center" wrapText="1"/>
    </xf>
    <xf numFmtId="3" fontId="5" fillId="8" borderId="56" xfId="0" applyNumberFormat="1" applyFont="1" applyFill="1" applyBorder="1" applyAlignment="1" applyProtection="1">
      <alignment horizontal="center" vertical="center" wrapText="1"/>
    </xf>
    <xf numFmtId="3" fontId="5" fillId="8" borderId="4" xfId="0" applyNumberFormat="1" applyFont="1" applyFill="1" applyBorder="1" applyAlignment="1" applyProtection="1">
      <alignment horizontal="center" vertical="center" wrapText="1"/>
    </xf>
    <xf numFmtId="3" fontId="5" fillId="8" borderId="35" xfId="0" applyNumberFormat="1" applyFont="1" applyFill="1" applyBorder="1" applyAlignment="1" applyProtection="1">
      <alignment horizontal="center" vertical="center" wrapText="1"/>
    </xf>
    <xf numFmtId="0" fontId="5" fillId="8" borderId="5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64" xfId="0" applyFont="1" applyFill="1" applyBorder="1" applyAlignment="1">
      <alignment horizontal="center" vertical="center" wrapText="1"/>
    </xf>
    <xf numFmtId="165" fontId="5" fillId="11" borderId="44" xfId="0" applyNumberFormat="1" applyFont="1" applyFill="1" applyBorder="1" applyAlignment="1">
      <alignment horizontal="center" vertical="center" wrapText="1"/>
    </xf>
    <xf numFmtId="165" fontId="5" fillId="11" borderId="51" xfId="0" applyNumberFormat="1" applyFont="1" applyFill="1" applyBorder="1" applyAlignment="1">
      <alignment horizontal="center" vertical="center" wrapText="1"/>
    </xf>
    <xf numFmtId="0" fontId="5" fillId="11" borderId="53" xfId="0" applyFont="1" applyFill="1" applyBorder="1" applyAlignment="1" applyProtection="1">
      <alignment horizontal="center" vertical="center" wrapText="1"/>
      <protection locked="0"/>
    </xf>
    <xf numFmtId="4" fontId="5" fillId="11" borderId="18" xfId="0" applyNumberFormat="1" applyFont="1" applyFill="1" applyBorder="1" applyAlignment="1" applyProtection="1">
      <alignment horizontal="center" vertical="center" textRotation="90" wrapText="1"/>
    </xf>
    <xf numFmtId="0" fontId="5" fillId="11" borderId="18" xfId="0" applyFont="1" applyFill="1" applyBorder="1" applyAlignment="1" applyProtection="1">
      <alignment horizontal="center" vertical="center" textRotation="90" wrapText="1"/>
    </xf>
    <xf numFmtId="0" fontId="6" fillId="12" borderId="18" xfId="0" applyFont="1" applyFill="1" applyBorder="1" applyAlignment="1" applyProtection="1">
      <alignment horizontal="center" vertical="center" textRotation="90" wrapText="1"/>
    </xf>
    <xf numFmtId="10" fontId="6" fillId="12" borderId="18" xfId="0" applyNumberFormat="1" applyFont="1" applyFill="1" applyBorder="1" applyAlignment="1" applyProtection="1">
      <alignment horizontal="center" vertical="center" textRotation="90" wrapText="1"/>
    </xf>
    <xf numFmtId="0" fontId="6" fillId="12" borderId="55" xfId="0" applyFont="1" applyFill="1" applyBorder="1" applyAlignment="1" applyProtection="1">
      <alignment horizontal="center" vertical="center" textRotation="90" wrapText="1"/>
    </xf>
    <xf numFmtId="3" fontId="6" fillId="11" borderId="57" xfId="0" applyNumberFormat="1" applyFont="1" applyFill="1" applyBorder="1" applyAlignment="1">
      <alignment horizontal="center" vertical="center" wrapText="1"/>
    </xf>
    <xf numFmtId="3" fontId="6" fillId="11" borderId="65" xfId="0" applyNumberFormat="1" applyFont="1" applyFill="1" applyBorder="1" applyAlignment="1">
      <alignment horizontal="center" vertical="center" wrapText="1"/>
    </xf>
    <xf numFmtId="3" fontId="6" fillId="11" borderId="58" xfId="0" applyNumberFormat="1" applyFont="1" applyFill="1" applyBorder="1" applyAlignment="1">
      <alignment horizontal="center" vertical="center" wrapText="1"/>
    </xf>
    <xf numFmtId="3" fontId="6" fillId="12" borderId="3" xfId="0" applyNumberFormat="1" applyFont="1" applyFill="1" applyBorder="1" applyAlignment="1" applyProtection="1">
      <alignment horizontal="center" vertical="center" textRotation="90" wrapText="1"/>
    </xf>
    <xf numFmtId="3" fontId="6" fillId="12" borderId="53" xfId="0" applyNumberFormat="1" applyFont="1" applyFill="1" applyBorder="1" applyAlignment="1" applyProtection="1">
      <alignment horizontal="center" vertical="center" textRotation="90" wrapText="1"/>
    </xf>
    <xf numFmtId="0" fontId="5" fillId="11" borderId="18" xfId="0" applyFont="1" applyFill="1" applyBorder="1" applyAlignment="1">
      <alignment horizontal="center" vertical="center" textRotation="90" wrapText="1"/>
    </xf>
    <xf numFmtId="0" fontId="5" fillId="11" borderId="55" xfId="0" applyFont="1" applyFill="1" applyBorder="1" applyAlignment="1">
      <alignment horizontal="center" vertical="center" textRotation="90" wrapText="1"/>
    </xf>
    <xf numFmtId="0" fontId="6" fillId="11" borderId="52" xfId="0" applyFont="1" applyFill="1" applyBorder="1" applyAlignment="1">
      <alignment horizontal="center" vertical="center" wrapText="1"/>
    </xf>
    <xf numFmtId="165" fontId="5" fillId="11" borderId="38" xfId="0" applyNumberFormat="1" applyFont="1" applyFill="1" applyBorder="1" applyAlignment="1">
      <alignment horizontal="center" vertical="center" wrapText="1"/>
    </xf>
    <xf numFmtId="165" fontId="5" fillId="11" borderId="0" xfId="0" applyNumberFormat="1" applyFont="1" applyFill="1" applyBorder="1" applyAlignment="1">
      <alignment horizontal="center" vertical="center" wrapText="1"/>
    </xf>
    <xf numFmtId="165" fontId="5" fillId="11" borderId="45" xfId="0" applyNumberFormat="1" applyFont="1" applyFill="1" applyBorder="1" applyAlignment="1">
      <alignment horizontal="center" vertical="center" wrapText="1"/>
    </xf>
    <xf numFmtId="3" fontId="6" fillId="7" borderId="6" xfId="0" applyNumberFormat="1" applyFont="1" applyFill="1" applyBorder="1" applyAlignment="1">
      <alignment horizontal="center" vertical="center" wrapText="1"/>
    </xf>
    <xf numFmtId="3" fontId="6" fillId="7" borderId="16" xfId="0" applyNumberFormat="1" applyFont="1" applyFill="1" applyBorder="1" applyAlignment="1">
      <alignment horizontal="center" vertical="center" wrapText="1"/>
    </xf>
    <xf numFmtId="3" fontId="6" fillId="7" borderId="15" xfId="0" applyNumberFormat="1" applyFont="1" applyFill="1" applyBorder="1" applyAlignment="1">
      <alignment horizontal="center" vertical="center" wrapText="1"/>
    </xf>
    <xf numFmtId="3" fontId="6" fillId="11" borderId="25" xfId="0" applyNumberFormat="1" applyFont="1" applyFill="1" applyBorder="1" applyAlignment="1">
      <alignment horizontal="center" vertical="center" wrapText="1"/>
    </xf>
    <xf numFmtId="3" fontId="6" fillId="11" borderId="63" xfId="0" applyNumberFormat="1" applyFont="1" applyFill="1" applyBorder="1" applyAlignment="1">
      <alignment horizontal="center" vertical="center" wrapText="1"/>
    </xf>
    <xf numFmtId="3" fontId="6" fillId="11" borderId="66" xfId="0" applyNumberFormat="1" applyFont="1" applyFill="1" applyBorder="1" applyAlignment="1">
      <alignment horizontal="center" vertical="center" wrapText="1"/>
    </xf>
    <xf numFmtId="3" fontId="6" fillId="12" borderId="52" xfId="0" applyNumberFormat="1" applyFont="1" applyFill="1" applyBorder="1" applyAlignment="1" applyProtection="1">
      <alignment horizontal="center" vertical="center" textRotation="90" wrapText="1"/>
    </xf>
    <xf numFmtId="3" fontId="4" fillId="7" borderId="16" xfId="0" applyNumberFormat="1" applyFont="1" applyFill="1" applyBorder="1" applyAlignment="1">
      <alignment horizontal="center" vertical="center" wrapText="1"/>
    </xf>
    <xf numFmtId="3" fontId="4" fillId="7" borderId="15" xfId="0" applyNumberFormat="1" applyFont="1" applyFill="1" applyBorder="1" applyAlignment="1">
      <alignment horizontal="center" vertical="center" wrapText="1"/>
    </xf>
    <xf numFmtId="3" fontId="12" fillId="7" borderId="6" xfId="0" applyNumberFormat="1" applyFont="1" applyFill="1" applyBorder="1" applyAlignment="1">
      <alignment horizontal="center" vertical="center" wrapText="1"/>
    </xf>
    <xf numFmtId="3" fontId="12" fillId="7" borderId="16" xfId="0" applyNumberFormat="1" applyFont="1" applyFill="1" applyBorder="1" applyAlignment="1">
      <alignment horizontal="center" vertical="center" wrapText="1"/>
    </xf>
    <xf numFmtId="3" fontId="12" fillId="7" borderId="15" xfId="0" applyNumberFormat="1" applyFont="1" applyFill="1" applyBorder="1" applyAlignment="1">
      <alignment horizontal="center" vertical="center" wrapText="1"/>
    </xf>
    <xf numFmtId="3" fontId="6" fillId="7" borderId="2" xfId="0" applyNumberFormat="1" applyFont="1" applyFill="1" applyBorder="1" applyAlignment="1">
      <alignment horizontal="center" vertical="center" wrapText="1"/>
    </xf>
    <xf numFmtId="3" fontId="6" fillId="7" borderId="18"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7" borderId="6"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1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 xfId="0" applyFont="1" applyBorder="1" applyAlignment="1">
      <alignment vertical="center"/>
    </xf>
    <xf numFmtId="0" fontId="6" fillId="0" borderId="19" xfId="0" applyFont="1" applyBorder="1" applyAlignment="1">
      <alignment vertical="center"/>
    </xf>
    <xf numFmtId="0" fontId="6" fillId="0" borderId="1" xfId="0" applyFont="1" applyFill="1" applyBorder="1" applyAlignment="1" applyProtection="1">
      <alignment horizontal="center" vertical="center" textRotation="90" wrapText="1"/>
      <protection locked="0"/>
    </xf>
    <xf numFmtId="0" fontId="6" fillId="0" borderId="19" xfId="0" applyFont="1" applyFill="1" applyBorder="1" applyAlignment="1" applyProtection="1">
      <alignment horizontal="center" vertical="center" textRotation="90" wrapText="1"/>
      <protection locked="0"/>
    </xf>
    <xf numFmtId="0" fontId="6" fillId="0" borderId="23"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166" fontId="6" fillId="2" borderId="5" xfId="1" applyNumberFormat="1" applyFont="1" applyFill="1" applyBorder="1" applyAlignment="1" applyProtection="1">
      <alignment horizontal="center" vertical="center" textRotation="90" wrapText="1"/>
      <protection locked="0"/>
    </xf>
    <xf numFmtId="166" fontId="6" fillId="2" borderId="52" xfId="1" applyNumberFormat="1" applyFont="1" applyFill="1" applyBorder="1" applyAlignment="1" applyProtection="1">
      <alignment horizontal="center" vertical="center" textRotation="90" wrapText="1"/>
      <protection locked="0"/>
    </xf>
    <xf numFmtId="166" fontId="6" fillId="2" borderId="53" xfId="1" applyNumberFormat="1" applyFont="1" applyFill="1" applyBorder="1" applyAlignment="1" applyProtection="1">
      <alignment horizontal="center" vertical="center" textRotation="90" wrapText="1"/>
      <protection locked="0"/>
    </xf>
    <xf numFmtId="0" fontId="6" fillId="6" borderId="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6" borderId="18" xfId="0" applyFont="1" applyFill="1" applyBorder="1" applyAlignment="1" applyProtection="1">
      <alignment horizontal="center" vertical="center" wrapText="1"/>
      <protection locked="0"/>
    </xf>
    <xf numFmtId="3" fontId="6" fillId="0" borderId="3" xfId="0" applyNumberFormat="1" applyFont="1" applyFill="1" applyBorder="1" applyAlignment="1" applyProtection="1">
      <alignment horizontal="center" vertical="center" textRotation="90" wrapText="1"/>
      <protection locked="0"/>
    </xf>
    <xf numFmtId="3" fontId="6" fillId="0" borderId="52" xfId="0" applyNumberFormat="1" applyFont="1" applyFill="1" applyBorder="1" applyAlignment="1" applyProtection="1">
      <alignment horizontal="center" vertical="center" textRotation="90" wrapText="1"/>
      <protection locked="0"/>
    </xf>
    <xf numFmtId="3" fontId="6" fillId="0" borderId="53" xfId="0" applyNumberFormat="1" applyFont="1" applyFill="1" applyBorder="1" applyAlignment="1" applyProtection="1">
      <alignment horizontal="center" vertical="center" textRotation="90" wrapText="1"/>
      <protection locked="0"/>
    </xf>
    <xf numFmtId="0" fontId="6" fillId="6" borderId="6" xfId="0" applyFont="1" applyFill="1" applyBorder="1" applyAlignment="1" applyProtection="1">
      <alignment horizontal="center" vertical="center" textRotation="90" wrapText="1"/>
      <protection locked="0"/>
    </xf>
    <xf numFmtId="0" fontId="6" fillId="6" borderId="16" xfId="0" applyFont="1" applyFill="1" applyBorder="1" applyAlignment="1" applyProtection="1">
      <alignment horizontal="center" vertical="center" textRotation="90" wrapText="1"/>
      <protection locked="0"/>
    </xf>
    <xf numFmtId="0" fontId="6" fillId="6" borderId="18" xfId="0" applyFont="1" applyFill="1" applyBorder="1" applyAlignment="1" applyProtection="1">
      <alignment horizontal="center" vertical="center" textRotation="90" wrapText="1"/>
      <protection locked="0"/>
    </xf>
    <xf numFmtId="3" fontId="6" fillId="0" borderId="2" xfId="0" applyNumberFormat="1" applyFont="1" applyFill="1" applyBorder="1" applyAlignment="1">
      <alignment horizontal="center" vertical="center" textRotation="90" wrapText="1"/>
    </xf>
    <xf numFmtId="0" fontId="6" fillId="0" borderId="16" xfId="0" applyFont="1" applyBorder="1" applyAlignment="1">
      <alignment vertical="center"/>
    </xf>
    <xf numFmtId="0" fontId="6" fillId="0" borderId="18" xfId="0" applyFont="1" applyBorder="1" applyAlignment="1">
      <alignment vertical="center"/>
    </xf>
    <xf numFmtId="3" fontId="6" fillId="0" borderId="16" xfId="0" applyNumberFormat="1" applyFont="1" applyFill="1" applyBorder="1" applyAlignment="1">
      <alignment horizontal="center" vertical="center" textRotation="90" wrapText="1"/>
    </xf>
    <xf numFmtId="3" fontId="6" fillId="0" borderId="18" xfId="0" applyNumberFormat="1" applyFont="1" applyFill="1" applyBorder="1" applyAlignment="1">
      <alignment horizontal="center" vertical="center" textRotation="90" wrapText="1"/>
    </xf>
    <xf numFmtId="3" fontId="6" fillId="0" borderId="11" xfId="0" applyNumberFormat="1" applyFont="1" applyFill="1" applyBorder="1" applyAlignment="1">
      <alignment horizontal="center" vertical="center" textRotation="90" wrapText="1"/>
    </xf>
    <xf numFmtId="0" fontId="6" fillId="0" borderId="54" xfId="0" applyFont="1" applyBorder="1" applyAlignment="1">
      <alignment vertical="center"/>
    </xf>
    <xf numFmtId="0" fontId="6" fillId="0" borderId="55" xfId="0" applyFont="1" applyBorder="1" applyAlignment="1">
      <alignment vertical="center"/>
    </xf>
    <xf numFmtId="0" fontId="22" fillId="5" borderId="3" xfId="0" applyFont="1" applyFill="1" applyBorder="1" applyAlignment="1">
      <alignment horizontal="center" vertical="center" wrapText="1"/>
    </xf>
    <xf numFmtId="0" fontId="22" fillId="5" borderId="52" xfId="0" applyFont="1" applyFill="1" applyBorder="1" applyAlignment="1">
      <alignment horizontal="center" vertical="center" wrapText="1"/>
    </xf>
    <xf numFmtId="0" fontId="22" fillId="5" borderId="53" xfId="0" applyFont="1" applyFill="1" applyBorder="1" applyAlignment="1">
      <alignment horizontal="center" vertical="center" wrapText="1"/>
    </xf>
    <xf numFmtId="3" fontId="22" fillId="0" borderId="2" xfId="0" applyNumberFormat="1" applyFont="1" applyFill="1" applyBorder="1" applyAlignment="1">
      <alignment horizontal="center" vertical="center" textRotation="90" wrapText="1"/>
    </xf>
    <xf numFmtId="0" fontId="22" fillId="0" borderId="16" xfId="0" applyFont="1" applyBorder="1" applyAlignment="1">
      <alignment vertical="center"/>
    </xf>
    <xf numFmtId="0" fontId="22" fillId="0" borderId="18"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3" fontId="6" fillId="14" borderId="2" xfId="0" applyNumberFormat="1" applyFont="1" applyFill="1" applyBorder="1" applyAlignment="1" applyProtection="1">
      <alignment horizontal="center" vertical="center" wrapText="1"/>
      <protection locked="0"/>
    </xf>
    <xf numFmtId="3" fontId="6" fillId="14" borderId="16" xfId="0" applyNumberFormat="1" applyFont="1" applyFill="1" applyBorder="1" applyAlignment="1" applyProtection="1">
      <alignment horizontal="center" vertical="center" wrapText="1"/>
      <protection locked="0"/>
    </xf>
    <xf numFmtId="3" fontId="6" fillId="14" borderId="18" xfId="0" applyNumberFormat="1" applyFont="1" applyFill="1" applyBorder="1" applyAlignment="1" applyProtection="1">
      <alignment horizontal="center" vertical="center" wrapText="1"/>
      <protection locked="0"/>
    </xf>
    <xf numFmtId="3" fontId="6" fillId="14" borderId="16" xfId="0" applyNumberFormat="1" applyFont="1" applyFill="1" applyBorder="1" applyAlignment="1">
      <alignment horizontal="center" vertical="center" textRotation="90" wrapText="1"/>
    </xf>
    <xf numFmtId="3" fontId="6" fillId="14" borderId="18" xfId="0" applyNumberFormat="1" applyFont="1" applyFill="1" applyBorder="1" applyAlignment="1">
      <alignment horizontal="center" vertical="center" textRotation="90" wrapText="1"/>
    </xf>
    <xf numFmtId="0" fontId="6" fillId="0" borderId="1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Fill="1" applyBorder="1" applyAlignment="1" applyProtection="1">
      <alignment horizontal="center" vertical="center" textRotation="90" wrapText="1"/>
      <protection locked="0"/>
    </xf>
    <xf numFmtId="0" fontId="6" fillId="0" borderId="24" xfId="0"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0" fontId="6" fillId="5" borderId="19" xfId="0" applyFont="1" applyFill="1" applyBorder="1" applyAlignment="1" applyProtection="1">
      <alignment horizontal="center" vertical="center" textRotation="90" wrapText="1"/>
      <protection locked="0"/>
    </xf>
    <xf numFmtId="0" fontId="6" fillId="0" borderId="37" xfId="0" applyFont="1" applyBorder="1" applyAlignment="1">
      <alignment horizontal="center" vertical="center" wrapText="1"/>
    </xf>
    <xf numFmtId="0" fontId="6" fillId="5" borderId="55" xfId="0" applyFont="1" applyFill="1" applyBorder="1" applyAlignment="1">
      <alignment horizontal="center" vertical="center" wrapText="1"/>
    </xf>
    <xf numFmtId="166" fontId="6" fillId="2" borderId="5" xfId="1" applyNumberFormat="1" applyFont="1" applyFill="1" applyBorder="1" applyAlignment="1" applyProtection="1">
      <alignment vertical="center" textRotation="90" wrapText="1"/>
      <protection locked="0"/>
    </xf>
    <xf numFmtId="166" fontId="6" fillId="2" borderId="52" xfId="1" applyNumberFormat="1" applyFont="1" applyFill="1" applyBorder="1" applyAlignment="1" applyProtection="1">
      <alignment vertical="center" textRotation="90" wrapText="1"/>
      <protection locked="0"/>
    </xf>
    <xf numFmtId="166" fontId="6" fillId="2" borderId="53" xfId="1" applyNumberFormat="1" applyFont="1" applyFill="1" applyBorder="1" applyAlignment="1" applyProtection="1">
      <alignment vertical="center" textRotation="90" wrapText="1"/>
      <protection locked="0"/>
    </xf>
    <xf numFmtId="0" fontId="6" fillId="5" borderId="24" xfId="0" applyFont="1" applyFill="1" applyBorder="1" applyAlignment="1">
      <alignment horizontal="center" vertical="center" textRotation="90" wrapText="1"/>
    </xf>
    <xf numFmtId="3" fontId="6" fillId="0" borderId="6" xfId="0" applyNumberFormat="1" applyFont="1" applyFill="1" applyBorder="1" applyAlignment="1">
      <alignment horizontal="center" vertical="center" textRotation="90" wrapText="1"/>
    </xf>
    <xf numFmtId="0" fontId="6" fillId="7" borderId="1" xfId="0" applyFont="1" applyFill="1" applyBorder="1" applyAlignment="1">
      <alignment vertical="center"/>
    </xf>
    <xf numFmtId="0" fontId="6" fillId="7" borderId="19" xfId="0" applyFont="1" applyFill="1" applyBorder="1" applyAlignment="1">
      <alignment vertical="center"/>
    </xf>
    <xf numFmtId="0" fontId="6" fillId="5" borderId="1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79" xfId="0" applyFont="1" applyFill="1" applyBorder="1" applyAlignment="1">
      <alignment horizontal="center" vertical="center" wrapText="1"/>
    </xf>
    <xf numFmtId="0" fontId="6" fillId="5" borderId="68"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52" xfId="0" applyFont="1" applyFill="1" applyBorder="1" applyAlignment="1">
      <alignment horizontal="center" vertical="center" wrapText="1"/>
    </xf>
    <xf numFmtId="0" fontId="6" fillId="14" borderId="53"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6" fillId="14" borderId="38" xfId="0" applyFont="1" applyFill="1" applyBorder="1" applyAlignment="1">
      <alignment horizontal="center" vertical="center" wrapText="1"/>
    </xf>
    <xf numFmtId="0" fontId="6" fillId="14" borderId="46"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18" xfId="0" applyFont="1" applyFill="1" applyBorder="1" applyAlignment="1">
      <alignment horizontal="center" vertical="center" wrapText="1"/>
    </xf>
    <xf numFmtId="164" fontId="0" fillId="0" borderId="0" xfId="8" applyFont="1" applyAlignment="1">
      <alignment horizontal="center" vertical="center"/>
    </xf>
    <xf numFmtId="0" fontId="6" fillId="7" borderId="19" xfId="0" applyFont="1" applyFill="1" applyBorder="1" applyAlignment="1" applyProtection="1">
      <alignment horizontal="center" vertical="center" textRotation="90" wrapText="1"/>
      <protection locked="0"/>
    </xf>
    <xf numFmtId="0" fontId="6" fillId="7" borderId="24" xfId="0" applyFont="1" applyFill="1" applyBorder="1" applyAlignment="1">
      <alignment horizontal="center" vertical="center" textRotation="90" wrapText="1"/>
    </xf>
    <xf numFmtId="3" fontId="6" fillId="0" borderId="1" xfId="0" applyNumberFormat="1" applyFont="1" applyFill="1" applyBorder="1" applyAlignment="1">
      <alignment horizontal="center" vertical="center" textRotation="90" wrapText="1"/>
    </xf>
    <xf numFmtId="3" fontId="6" fillId="2" borderId="6" xfId="0" applyNumberFormat="1" applyFont="1" applyFill="1" applyBorder="1" applyAlignment="1" applyProtection="1">
      <alignment horizontal="center" vertical="center" textRotation="90" wrapText="1"/>
      <protection locked="0"/>
    </xf>
    <xf numFmtId="3" fontId="6" fillId="2" borderId="16" xfId="0" applyNumberFormat="1" applyFont="1" applyFill="1" applyBorder="1" applyAlignment="1" applyProtection="1">
      <alignment horizontal="center" vertical="center" textRotation="90" wrapText="1"/>
      <protection locked="0"/>
    </xf>
    <xf numFmtId="3" fontId="6" fillId="2" borderId="18" xfId="0" applyNumberFormat="1" applyFont="1" applyFill="1" applyBorder="1" applyAlignment="1" applyProtection="1">
      <alignment horizontal="center" vertical="center" textRotation="90" wrapText="1"/>
      <protection locked="0"/>
    </xf>
    <xf numFmtId="0" fontId="6" fillId="7" borderId="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2" xfId="0" applyFont="1" applyFill="1" applyBorder="1" applyAlignment="1">
      <alignment horizontal="center" vertical="center" wrapText="1"/>
    </xf>
    <xf numFmtId="3" fontId="6" fillId="7" borderId="2" xfId="0" applyNumberFormat="1" applyFont="1" applyFill="1" applyBorder="1" applyAlignment="1">
      <alignment horizontal="center" vertical="center" textRotation="90" wrapText="1"/>
    </xf>
    <xf numFmtId="0" fontId="6" fillId="7" borderId="16" xfId="0" applyFont="1" applyFill="1" applyBorder="1" applyAlignment="1">
      <alignment vertical="center"/>
    </xf>
    <xf numFmtId="0" fontId="6" fillId="7" borderId="18" xfId="0" applyFont="1" applyFill="1" applyBorder="1" applyAlignment="1">
      <alignment vertical="center"/>
    </xf>
    <xf numFmtId="3" fontId="6" fillId="7" borderId="18" xfId="0" applyNumberFormat="1" applyFont="1" applyFill="1" applyBorder="1" applyAlignment="1">
      <alignment horizontal="center" vertical="center" textRotation="90" wrapText="1"/>
    </xf>
    <xf numFmtId="3" fontId="6" fillId="7" borderId="11" xfId="0" applyNumberFormat="1" applyFont="1" applyFill="1" applyBorder="1" applyAlignment="1">
      <alignment horizontal="center" vertical="center" textRotation="90" wrapText="1"/>
    </xf>
    <xf numFmtId="0" fontId="6" fillId="7" borderId="54" xfId="0" applyFont="1" applyFill="1" applyBorder="1" applyAlignment="1">
      <alignment vertical="center"/>
    </xf>
    <xf numFmtId="0" fontId="6" fillId="7" borderId="55" xfId="0" applyFont="1" applyFill="1" applyBorder="1" applyAlignment="1">
      <alignment vertical="center"/>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textRotation="90" wrapText="1"/>
    </xf>
    <xf numFmtId="0" fontId="6" fillId="0" borderId="18" xfId="0" applyFont="1" applyBorder="1" applyAlignment="1">
      <alignment horizontal="center" vertical="center" textRotation="90"/>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3" fontId="6" fillId="0" borderId="15" xfId="0" applyNumberFormat="1" applyFont="1" applyFill="1" applyBorder="1" applyAlignment="1">
      <alignment horizontal="center" vertical="center" textRotation="90" wrapText="1"/>
    </xf>
    <xf numFmtId="0" fontId="6" fillId="0" borderId="15" xfId="0" applyFont="1" applyFill="1" applyBorder="1" applyAlignment="1" applyProtection="1">
      <alignment horizontal="center" vertical="center" textRotation="90" wrapText="1"/>
      <protection locked="0"/>
    </xf>
    <xf numFmtId="0" fontId="6" fillId="0" borderId="29" xfId="0" applyFont="1" applyFill="1" applyBorder="1" applyAlignment="1" applyProtection="1">
      <alignment horizontal="center" vertical="center" textRotation="90" wrapText="1"/>
      <protection locked="0"/>
    </xf>
    <xf numFmtId="0" fontId="6" fillId="0" borderId="29" xfId="0" applyFont="1" applyFill="1" applyBorder="1" applyAlignment="1">
      <alignment horizontal="center" vertical="center" textRotation="90" wrapText="1"/>
    </xf>
    <xf numFmtId="0" fontId="6" fillId="0" borderId="6" xfId="0" applyFont="1" applyBorder="1" applyAlignment="1">
      <alignment vertical="center" wrapText="1"/>
    </xf>
    <xf numFmtId="0" fontId="6" fillId="0" borderId="16" xfId="0" applyFont="1" applyBorder="1" applyAlignment="1">
      <alignment vertical="center" wrapText="1"/>
    </xf>
    <xf numFmtId="0" fontId="12" fillId="0" borderId="15" xfId="0" applyFont="1" applyBorder="1" applyAlignment="1">
      <alignment vertical="center" wrapText="1"/>
    </xf>
    <xf numFmtId="3" fontId="5" fillId="10" borderId="61" xfId="0" applyNumberFormat="1" applyFont="1" applyFill="1" applyBorder="1" applyAlignment="1" applyProtection="1">
      <alignment horizontal="center" vertical="center" wrapText="1"/>
    </xf>
    <xf numFmtId="3" fontId="5" fillId="10" borderId="10" xfId="0" applyNumberFormat="1" applyFont="1" applyFill="1" applyBorder="1" applyAlignment="1" applyProtection="1">
      <alignment horizontal="center" vertical="center" wrapText="1"/>
    </xf>
    <xf numFmtId="3" fontId="5" fillId="10" borderId="48" xfId="0" applyNumberFormat="1" applyFont="1" applyFill="1" applyBorder="1" applyAlignment="1" applyProtection="1">
      <alignment horizontal="center" vertical="center" wrapText="1"/>
    </xf>
    <xf numFmtId="3" fontId="5" fillId="10" borderId="6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center" vertical="center" textRotation="90" wrapText="1"/>
      <protection locked="0"/>
    </xf>
    <xf numFmtId="0" fontId="6" fillId="6" borderId="3" xfId="0" applyFont="1" applyFill="1" applyBorder="1" applyAlignment="1" applyProtection="1">
      <alignment horizontal="center" vertical="center" wrapText="1"/>
      <protection locked="0"/>
    </xf>
    <xf numFmtId="0" fontId="6" fillId="6" borderId="52" xfId="0" applyFont="1" applyFill="1" applyBorder="1" applyAlignment="1" applyProtection="1">
      <alignment horizontal="center" vertical="center" wrapText="1"/>
      <protection locked="0"/>
    </xf>
    <xf numFmtId="0" fontId="6" fillId="6" borderId="53" xfId="0" applyFont="1" applyFill="1" applyBorder="1" applyAlignment="1" applyProtection="1">
      <alignment horizontal="center" vertical="center" wrapText="1"/>
      <protection locked="0"/>
    </xf>
    <xf numFmtId="0" fontId="6" fillId="0" borderId="27" xfId="0" applyFont="1" applyBorder="1" applyAlignment="1">
      <alignment horizontal="justify" vertical="center" wrapText="1"/>
    </xf>
    <xf numFmtId="0" fontId="6" fillId="0" borderId="54" xfId="0" applyFont="1" applyBorder="1" applyAlignment="1">
      <alignment horizontal="justify" vertical="center" wrapText="1"/>
    </xf>
    <xf numFmtId="0" fontId="6" fillId="0" borderId="55" xfId="0" applyFont="1" applyBorder="1" applyAlignment="1">
      <alignment horizontal="justify"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3" fontId="6" fillId="0" borderId="11" xfId="0" applyNumberFormat="1" applyFont="1" applyFill="1" applyBorder="1" applyAlignment="1" applyProtection="1">
      <alignment horizontal="center" vertical="center" textRotation="90" wrapText="1"/>
      <protection locked="0"/>
    </xf>
    <xf numFmtId="3" fontId="6" fillId="0" borderId="54" xfId="0" applyNumberFormat="1" applyFont="1" applyFill="1" applyBorder="1" applyAlignment="1" applyProtection="1">
      <alignment horizontal="center" vertical="center" textRotation="90" wrapText="1"/>
      <protection locked="0"/>
    </xf>
    <xf numFmtId="3" fontId="6" fillId="0" borderId="55" xfId="0" applyNumberFormat="1" applyFont="1" applyFill="1" applyBorder="1" applyAlignment="1" applyProtection="1">
      <alignment horizontal="center" vertical="center" textRotation="90" wrapText="1"/>
      <protection locked="0"/>
    </xf>
    <xf numFmtId="3" fontId="6" fillId="0" borderId="54" xfId="0" applyNumberFormat="1" applyFont="1" applyFill="1" applyBorder="1" applyAlignment="1">
      <alignment horizontal="center" vertical="center" textRotation="90" wrapText="1"/>
    </xf>
    <xf numFmtId="0" fontId="6" fillId="5" borderId="41" xfId="0" applyFont="1" applyFill="1" applyBorder="1" applyAlignment="1">
      <alignment horizontal="center" vertical="center" wrapText="1"/>
    </xf>
    <xf numFmtId="0" fontId="6" fillId="0" borderId="21" xfId="0" applyFont="1" applyBorder="1" applyAlignment="1">
      <alignment horizontal="center" vertical="center" wrapText="1"/>
    </xf>
    <xf numFmtId="3" fontId="6" fillId="0" borderId="12" xfId="0" applyNumberFormat="1" applyFont="1" applyFill="1" applyBorder="1" applyAlignment="1">
      <alignment horizontal="center" vertical="center" textRotation="90" wrapText="1"/>
    </xf>
    <xf numFmtId="0" fontId="6" fillId="0" borderId="6" xfId="0" applyFont="1" applyBorder="1" applyAlignment="1">
      <alignment vertical="center"/>
    </xf>
    <xf numFmtId="0" fontId="6" fillId="0" borderId="12" xfId="0" applyFont="1" applyFill="1" applyBorder="1" applyAlignment="1" applyProtection="1">
      <alignment horizontal="center" vertical="center" textRotation="90" wrapText="1"/>
      <protection locked="0"/>
    </xf>
    <xf numFmtId="0" fontId="6" fillId="0" borderId="6" xfId="0" applyFont="1" applyFill="1" applyBorder="1" applyAlignment="1" applyProtection="1">
      <alignment horizontal="center" vertical="center" textRotation="90" wrapText="1"/>
      <protection locked="0"/>
    </xf>
    <xf numFmtId="0" fontId="6" fillId="0" borderId="22" xfId="0" applyFont="1" applyFill="1" applyBorder="1" applyAlignment="1" applyProtection="1">
      <alignment horizontal="center" vertical="center" textRotation="90" wrapText="1"/>
      <protection locked="0"/>
    </xf>
    <xf numFmtId="0" fontId="6" fillId="0" borderId="27" xfId="0"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textRotation="90" wrapText="1"/>
      <protection locked="0"/>
    </xf>
    <xf numFmtId="0" fontId="6" fillId="5" borderId="12" xfId="0" applyFont="1" applyFill="1" applyBorder="1" applyAlignment="1" applyProtection="1">
      <alignment horizontal="center" vertical="center" textRotation="90" wrapText="1"/>
      <protection locked="0"/>
    </xf>
    <xf numFmtId="0" fontId="6" fillId="16" borderId="2" xfId="0" applyFont="1" applyFill="1" applyBorder="1" applyAlignment="1">
      <alignment horizontal="center" vertical="center" textRotation="90" wrapText="1"/>
    </xf>
    <xf numFmtId="0" fontId="6" fillId="16" borderId="16" xfId="0" applyFont="1" applyFill="1" applyBorder="1" applyAlignment="1">
      <alignment horizontal="center" vertical="center" textRotation="90" wrapText="1"/>
    </xf>
    <xf numFmtId="0" fontId="6" fillId="16" borderId="18" xfId="0" applyFont="1" applyFill="1" applyBorder="1" applyAlignment="1">
      <alignment horizontal="center" vertical="center" textRotation="90" wrapText="1"/>
    </xf>
    <xf numFmtId="0" fontId="6" fillId="6" borderId="2" xfId="0" applyFont="1" applyFill="1" applyBorder="1" applyAlignment="1" applyProtection="1">
      <alignment horizontal="center" vertical="center" textRotation="90" wrapText="1"/>
      <protection locked="0"/>
    </xf>
    <xf numFmtId="0" fontId="6" fillId="0" borderId="27" xfId="0" applyFont="1" applyFill="1" applyBorder="1" applyAlignment="1">
      <alignment horizontal="center" vertical="center" textRotation="90" wrapText="1"/>
    </xf>
    <xf numFmtId="0" fontId="6" fillId="0" borderId="15" xfId="0" applyFont="1" applyBorder="1" applyAlignment="1">
      <alignment horizontal="center" vertical="center" wrapText="1"/>
    </xf>
    <xf numFmtId="9" fontId="6" fillId="5" borderId="2" xfId="7" applyFont="1" applyFill="1" applyBorder="1" applyAlignment="1">
      <alignment horizontal="center" vertical="center" textRotation="90" wrapText="1"/>
    </xf>
    <xf numFmtId="9" fontId="6" fillId="5" borderId="16" xfId="7" applyFont="1" applyFill="1" applyBorder="1" applyAlignment="1">
      <alignment horizontal="center" vertical="center" textRotation="90" wrapText="1"/>
    </xf>
    <xf numFmtId="3" fontId="6" fillId="2" borderId="15" xfId="0" applyNumberFormat="1" applyFont="1" applyFill="1" applyBorder="1" applyAlignment="1" applyProtection="1">
      <alignment horizontal="center" vertical="center" textRotation="90" wrapText="1"/>
      <protection locked="0"/>
    </xf>
    <xf numFmtId="0" fontId="6" fillId="4" borderId="6" xfId="0" applyFont="1" applyFill="1" applyBorder="1" applyAlignment="1" applyProtection="1">
      <alignment horizontal="center" vertical="center" textRotation="90" wrapText="1"/>
      <protection locked="0"/>
    </xf>
    <xf numFmtId="0" fontId="6" fillId="4" borderId="16" xfId="0" applyFont="1" applyFill="1" applyBorder="1" applyAlignment="1" applyProtection="1">
      <alignment horizontal="center" vertical="center" textRotation="90" wrapText="1"/>
      <protection locked="0"/>
    </xf>
    <xf numFmtId="0" fontId="6" fillId="4" borderId="18" xfId="0" applyFont="1" applyFill="1" applyBorder="1" applyAlignment="1" applyProtection="1">
      <alignment horizontal="center" vertical="center" textRotation="90" wrapText="1"/>
      <protection locked="0"/>
    </xf>
    <xf numFmtId="9" fontId="6" fillId="0" borderId="2" xfId="7" applyFont="1" applyFill="1" applyBorder="1" applyAlignment="1">
      <alignment horizontal="center" vertical="center" textRotation="90" wrapText="1"/>
    </xf>
    <xf numFmtId="9" fontId="6" fillId="0" borderId="16" xfId="7" applyFont="1" applyFill="1" applyBorder="1" applyAlignment="1">
      <alignment horizontal="center" vertical="center" textRotation="90" wrapText="1"/>
    </xf>
    <xf numFmtId="9" fontId="6" fillId="0" borderId="18" xfId="7" applyFont="1" applyFill="1" applyBorder="1" applyAlignment="1">
      <alignment horizontal="center" vertical="center" textRotation="90" wrapText="1"/>
    </xf>
    <xf numFmtId="3" fontId="6" fillId="7" borderId="18" xfId="0" applyNumberFormat="1" applyFont="1" applyFill="1" applyBorder="1" applyAlignment="1" applyProtection="1">
      <alignment horizontal="center" vertical="center" textRotation="90" wrapText="1"/>
      <protection locked="0"/>
    </xf>
    <xf numFmtId="3" fontId="6" fillId="7" borderId="19" xfId="0" applyNumberFormat="1" applyFont="1" applyFill="1" applyBorder="1" applyAlignment="1" applyProtection="1">
      <alignment horizontal="center" vertical="center" textRotation="90" wrapText="1"/>
      <protection locked="0"/>
    </xf>
    <xf numFmtId="0" fontId="6" fillId="5" borderId="16" xfId="0" applyFont="1" applyFill="1" applyBorder="1" applyAlignment="1">
      <alignment horizontal="justify" vertical="center" wrapText="1"/>
    </xf>
    <xf numFmtId="0" fontId="6" fillId="5" borderId="18" xfId="0" applyFont="1" applyFill="1" applyBorder="1" applyAlignment="1">
      <alignment horizontal="justify" vertical="center" wrapText="1"/>
    </xf>
    <xf numFmtId="0" fontId="6" fillId="0" borderId="41"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vertical="center" textRotation="90" wrapText="1"/>
      <protection locked="0"/>
    </xf>
    <xf numFmtId="0" fontId="6" fillId="0" borderId="20" xfId="0" applyFont="1" applyFill="1" applyBorder="1" applyAlignment="1" applyProtection="1">
      <alignment horizontal="center" vertical="center" textRotation="90" wrapText="1"/>
      <protection locked="0"/>
    </xf>
    <xf numFmtId="0" fontId="6" fillId="4" borderId="6" xfId="0" applyFont="1" applyFill="1" applyBorder="1" applyAlignment="1">
      <alignment horizontal="center" vertical="center" textRotation="90" wrapText="1"/>
    </xf>
    <xf numFmtId="0" fontId="6" fillId="4" borderId="16" xfId="0" applyFont="1" applyFill="1" applyBorder="1" applyAlignment="1">
      <alignment horizontal="center" vertical="center" textRotation="90" wrapText="1"/>
    </xf>
    <xf numFmtId="0" fontId="6" fillId="4" borderId="18" xfId="0" applyFont="1" applyFill="1" applyBorder="1" applyAlignment="1">
      <alignment horizontal="center" vertical="center" textRotation="90" wrapText="1"/>
    </xf>
    <xf numFmtId="0" fontId="6" fillId="5" borderId="11" xfId="0" applyFont="1" applyFill="1" applyBorder="1" applyAlignment="1">
      <alignment horizontal="center" vertical="center" wrapText="1"/>
    </xf>
    <xf numFmtId="9" fontId="6" fillId="16" borderId="2" xfId="7" applyFont="1" applyFill="1" applyBorder="1" applyAlignment="1">
      <alignment horizontal="center" vertical="center" textRotation="90" wrapText="1"/>
    </xf>
    <xf numFmtId="9" fontId="6" fillId="16" borderId="16" xfId="7" applyFont="1" applyFill="1" applyBorder="1" applyAlignment="1">
      <alignment horizontal="center" vertical="center" textRotation="90" wrapText="1"/>
    </xf>
    <xf numFmtId="9" fontId="6" fillId="16" borderId="18" xfId="7" applyFont="1" applyFill="1" applyBorder="1" applyAlignment="1">
      <alignment horizontal="center" vertical="center" textRotation="90" wrapText="1"/>
    </xf>
    <xf numFmtId="3" fontId="6" fillId="0" borderId="55" xfId="0" applyNumberFormat="1" applyFont="1" applyFill="1" applyBorder="1" applyAlignment="1">
      <alignment horizontal="center" vertical="center" textRotation="90" wrapText="1"/>
    </xf>
    <xf numFmtId="9" fontId="6" fillId="5" borderId="18" xfId="7" applyFont="1" applyFill="1" applyBorder="1" applyAlignment="1">
      <alignment horizontal="center" vertical="center" textRotation="90" wrapText="1"/>
    </xf>
    <xf numFmtId="0" fontId="6" fillId="0" borderId="22" xfId="0" applyFont="1" applyFill="1" applyBorder="1" applyAlignment="1">
      <alignment horizontal="center" vertical="center" textRotation="90" wrapText="1"/>
    </xf>
    <xf numFmtId="0" fontId="6" fillId="5" borderId="2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57" xfId="0" applyFont="1" applyBorder="1" applyAlignment="1">
      <alignment horizontal="center" vertical="center" wrapText="1"/>
    </xf>
    <xf numFmtId="9" fontId="6" fillId="5" borderId="6" xfId="7" applyFont="1" applyFill="1" applyBorder="1" applyAlignment="1">
      <alignment horizontal="center" vertical="center" textRotation="90" wrapText="1"/>
    </xf>
    <xf numFmtId="9" fontId="6" fillId="0" borderId="6" xfId="7" applyFont="1" applyFill="1" applyBorder="1" applyAlignment="1">
      <alignment horizontal="center" vertical="center" textRotation="90" wrapText="1"/>
    </xf>
    <xf numFmtId="0" fontId="6" fillId="7" borderId="70" xfId="0" applyFont="1" applyFill="1" applyBorder="1" applyAlignment="1">
      <alignment horizontal="center" vertical="center" wrapText="1"/>
    </xf>
    <xf numFmtId="0" fontId="6" fillId="7" borderId="2" xfId="0" applyFont="1" applyFill="1" applyBorder="1" applyAlignment="1">
      <alignment horizontal="center" vertical="center" textRotation="90" wrapText="1"/>
    </xf>
    <xf numFmtId="0" fontId="6" fillId="7" borderId="54" xfId="0" applyFont="1" applyFill="1" applyBorder="1" applyAlignment="1">
      <alignment horizontal="center" vertical="center" wrapText="1"/>
    </xf>
    <xf numFmtId="166" fontId="6" fillId="7" borderId="5" xfId="1" applyNumberFormat="1" applyFont="1" applyFill="1" applyBorder="1" applyAlignment="1" applyProtection="1">
      <alignment horizontal="center" vertical="center" textRotation="90" wrapText="1"/>
      <protection locked="0"/>
    </xf>
    <xf numFmtId="166" fontId="6" fillId="7" borderId="52" xfId="1" applyNumberFormat="1" applyFont="1" applyFill="1" applyBorder="1" applyAlignment="1" applyProtection="1">
      <alignment horizontal="center" vertical="center" textRotation="90" wrapText="1"/>
      <protection locked="0"/>
    </xf>
    <xf numFmtId="166" fontId="6" fillId="7" borderId="71" xfId="1" applyNumberFormat="1" applyFont="1" applyFill="1" applyBorder="1" applyAlignment="1" applyProtection="1">
      <alignment horizontal="center" vertical="center" textRotation="90" wrapText="1"/>
      <protection locked="0"/>
    </xf>
    <xf numFmtId="3" fontId="6" fillId="7" borderId="70" xfId="0" applyNumberFormat="1" applyFont="1" applyFill="1" applyBorder="1" applyAlignment="1" applyProtection="1">
      <alignment horizontal="center" vertical="center" textRotation="90" wrapText="1"/>
      <protection locked="0"/>
    </xf>
    <xf numFmtId="0" fontId="6" fillId="7" borderId="13"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56" xfId="0" applyFont="1" applyFill="1" applyBorder="1" applyAlignment="1">
      <alignment horizontal="center" vertical="center" wrapText="1"/>
    </xf>
    <xf numFmtId="9" fontId="6" fillId="7" borderId="6" xfId="7" applyFont="1" applyFill="1" applyBorder="1" applyAlignment="1">
      <alignment horizontal="center" vertical="center" textRotation="90" wrapText="1"/>
    </xf>
    <xf numFmtId="9" fontId="6" fillId="7" borderId="16" xfId="7" applyFont="1" applyFill="1" applyBorder="1" applyAlignment="1">
      <alignment horizontal="center" vertical="center" textRotation="90" wrapText="1"/>
    </xf>
    <xf numFmtId="9" fontId="6" fillId="7" borderId="18" xfId="7" applyFont="1" applyFill="1" applyBorder="1" applyAlignment="1">
      <alignment horizontal="center" vertical="center" textRotation="90" wrapText="1"/>
    </xf>
    <xf numFmtId="0" fontId="6" fillId="7" borderId="23" xfId="0" applyFont="1" applyFill="1" applyBorder="1" applyAlignment="1" applyProtection="1">
      <alignment horizontal="center" vertical="center" textRotation="90" wrapText="1"/>
      <protection locked="0"/>
    </xf>
    <xf numFmtId="0" fontId="6" fillId="7" borderId="24" xfId="0" applyFont="1" applyFill="1" applyBorder="1" applyAlignment="1" applyProtection="1">
      <alignment horizontal="center" vertical="center" textRotation="90" wrapText="1"/>
      <protection locked="0"/>
    </xf>
    <xf numFmtId="171" fontId="6" fillId="7" borderId="16" xfId="0" applyNumberFormat="1" applyFont="1" applyFill="1" applyBorder="1" applyAlignment="1">
      <alignment horizontal="center" vertical="center" wrapText="1"/>
    </xf>
    <xf numFmtId="0" fontId="6" fillId="5" borderId="72" xfId="0" applyFont="1" applyFill="1" applyBorder="1" applyAlignment="1">
      <alignment horizontal="center" vertical="center"/>
    </xf>
    <xf numFmtId="0" fontId="6" fillId="5" borderId="73" xfId="0" applyFont="1" applyFill="1" applyBorder="1" applyAlignment="1">
      <alignment horizontal="center" vertical="center"/>
    </xf>
    <xf numFmtId="0" fontId="6" fillId="5" borderId="74" xfId="0" applyFont="1" applyFill="1" applyBorder="1" applyAlignment="1">
      <alignment horizontal="center" vertical="center"/>
    </xf>
    <xf numFmtId="0" fontId="6" fillId="7" borderId="30" xfId="0" applyFont="1" applyFill="1" applyBorder="1" applyAlignment="1">
      <alignment horizontal="center" vertical="center" wrapText="1"/>
    </xf>
    <xf numFmtId="0" fontId="6" fillId="7" borderId="18" xfId="0" applyFont="1" applyFill="1" applyBorder="1" applyAlignment="1">
      <alignment horizontal="center" vertical="center" textRotation="90" wrapText="1"/>
    </xf>
    <xf numFmtId="0" fontId="12" fillId="7" borderId="52" xfId="0" applyFont="1" applyFill="1" applyBorder="1" applyAlignment="1">
      <alignment horizontal="center" vertical="center" textRotation="90"/>
    </xf>
    <xf numFmtId="0" fontId="12" fillId="7" borderId="41" xfId="0" applyFont="1" applyFill="1" applyBorder="1" applyAlignment="1">
      <alignment horizontal="center" vertical="center" textRotation="90"/>
    </xf>
    <xf numFmtId="3" fontId="6" fillId="7" borderId="5" xfId="0" applyNumberFormat="1" applyFont="1" applyFill="1" applyBorder="1" applyAlignment="1" applyProtection="1">
      <alignment horizontal="center" vertical="center" textRotation="90" wrapText="1"/>
      <protection locked="0"/>
    </xf>
    <xf numFmtId="3" fontId="6" fillId="7" borderId="52" xfId="0" applyNumberFormat="1" applyFont="1" applyFill="1" applyBorder="1" applyAlignment="1" applyProtection="1">
      <alignment horizontal="center" vertical="center" textRotation="90" wrapText="1"/>
      <protection locked="0"/>
    </xf>
    <xf numFmtId="3" fontId="6" fillId="7" borderId="53" xfId="0" applyNumberFormat="1" applyFont="1" applyFill="1" applyBorder="1" applyAlignment="1" applyProtection="1">
      <alignment horizontal="center" vertical="center" textRotation="90" wrapText="1"/>
      <protection locked="0"/>
    </xf>
    <xf numFmtId="0" fontId="6" fillId="7" borderId="37"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6" xfId="0" applyFont="1" applyFill="1" applyBorder="1" applyAlignment="1">
      <alignment horizontal="center" vertical="center" wrapText="1"/>
    </xf>
    <xf numFmtId="9" fontId="6" fillId="7" borderId="2" xfId="0" applyNumberFormat="1" applyFont="1" applyFill="1" applyBorder="1" applyAlignment="1">
      <alignment horizontal="center" vertical="center" textRotation="90" wrapText="1"/>
    </xf>
    <xf numFmtId="0" fontId="6" fillId="7" borderId="21" xfId="0" applyFont="1" applyFill="1" applyBorder="1" applyAlignment="1">
      <alignment horizontal="center" vertical="center" wrapText="1"/>
    </xf>
    <xf numFmtId="172" fontId="6" fillId="7" borderId="2" xfId="0" applyNumberFormat="1" applyFont="1" applyFill="1" applyBorder="1" applyAlignment="1">
      <alignment horizontal="center" vertical="center" wrapText="1"/>
    </xf>
    <xf numFmtId="172" fontId="6" fillId="7" borderId="16" xfId="0" applyNumberFormat="1" applyFont="1" applyFill="1" applyBorder="1" applyAlignment="1">
      <alignment horizontal="center" vertical="center" wrapText="1"/>
    </xf>
    <xf numFmtId="172" fontId="6" fillId="7" borderId="18" xfId="0" applyNumberFormat="1" applyFont="1" applyFill="1" applyBorder="1" applyAlignment="1">
      <alignment horizontal="center" vertical="center" wrapText="1"/>
    </xf>
    <xf numFmtId="0" fontId="6" fillId="7" borderId="57" xfId="0" applyFont="1" applyFill="1" applyBorder="1" applyAlignment="1">
      <alignment horizontal="center" vertical="center" wrapText="1"/>
    </xf>
    <xf numFmtId="3" fontId="6" fillId="7" borderId="12" xfId="0" applyNumberFormat="1" applyFont="1" applyFill="1" applyBorder="1" applyAlignment="1">
      <alignment horizontal="center" vertical="center" textRotation="90" wrapText="1"/>
    </xf>
    <xf numFmtId="0" fontId="6" fillId="7" borderId="12" xfId="0" applyFont="1" applyFill="1" applyBorder="1" applyAlignment="1" applyProtection="1">
      <alignment horizontal="center" vertical="center" textRotation="90" wrapText="1"/>
      <protection locked="0"/>
    </xf>
    <xf numFmtId="0" fontId="6" fillId="7" borderId="22" xfId="0" applyFont="1" applyFill="1" applyBorder="1" applyAlignment="1" applyProtection="1">
      <alignment horizontal="center" vertical="center" textRotation="90" wrapText="1"/>
      <protection locked="0"/>
    </xf>
    <xf numFmtId="3" fontId="6" fillId="7" borderId="3" xfId="0" applyNumberFormat="1" applyFont="1" applyFill="1" applyBorder="1" applyAlignment="1" applyProtection="1">
      <alignment horizontal="center" vertical="center" textRotation="90" wrapText="1"/>
      <protection locked="0"/>
    </xf>
    <xf numFmtId="3" fontId="6" fillId="7" borderId="2" xfId="0" applyNumberFormat="1" applyFont="1" applyFill="1" applyBorder="1" applyAlignment="1" applyProtection="1">
      <alignment horizontal="center" vertical="center" textRotation="90" wrapText="1"/>
      <protection locked="0"/>
    </xf>
    <xf numFmtId="3" fontId="6" fillId="7" borderId="12" xfId="0" applyNumberFormat="1" applyFont="1" applyFill="1" applyBorder="1" applyAlignment="1" applyProtection="1">
      <alignment horizontal="center" vertical="center" textRotation="90" wrapText="1"/>
      <protection locked="0"/>
    </xf>
    <xf numFmtId="0" fontId="6" fillId="7" borderId="22" xfId="0" applyFont="1" applyFill="1" applyBorder="1" applyAlignment="1">
      <alignment horizontal="center" vertical="center" textRotation="90" wrapText="1"/>
    </xf>
    <xf numFmtId="0" fontId="6" fillId="7" borderId="36" xfId="0" applyFont="1" applyFill="1" applyBorder="1" applyAlignment="1">
      <alignment horizontal="center" vertical="center" wrapText="1"/>
    </xf>
    <xf numFmtId="167" fontId="6" fillId="7" borderId="2" xfId="0" applyNumberFormat="1" applyFont="1" applyFill="1" applyBorder="1" applyAlignment="1">
      <alignment horizontal="center" vertical="center" textRotation="90" wrapText="1"/>
    </xf>
    <xf numFmtId="167" fontId="6" fillId="7" borderId="16" xfId="0" applyNumberFormat="1" applyFont="1" applyFill="1" applyBorder="1" applyAlignment="1">
      <alignment horizontal="center" vertical="center" textRotation="90" wrapText="1"/>
    </xf>
    <xf numFmtId="167" fontId="6" fillId="7" borderId="18" xfId="0" applyNumberFormat="1" applyFont="1" applyFill="1" applyBorder="1" applyAlignment="1">
      <alignment horizontal="center" vertical="center" textRotation="90" wrapText="1"/>
    </xf>
    <xf numFmtId="3" fontId="6" fillId="7" borderId="54" xfId="0" applyNumberFormat="1" applyFont="1" applyFill="1" applyBorder="1" applyAlignment="1">
      <alignment horizontal="center" vertical="center" textRotation="90" wrapText="1"/>
    </xf>
    <xf numFmtId="0" fontId="6" fillId="7" borderId="6" xfId="0" applyFont="1" applyFill="1" applyBorder="1" applyAlignment="1">
      <alignment vertical="center"/>
    </xf>
    <xf numFmtId="0" fontId="6" fillId="7" borderId="42"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76" xfId="0" applyFont="1" applyFill="1" applyBorder="1" applyAlignment="1">
      <alignment horizontal="center" vertical="center" wrapText="1"/>
    </xf>
    <xf numFmtId="0" fontId="6" fillId="7" borderId="77"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textRotation="90"/>
    </xf>
    <xf numFmtId="0" fontId="6" fillId="7" borderId="18" xfId="0" applyFont="1" applyFill="1" applyBorder="1" applyAlignment="1">
      <alignment horizontal="center" vertical="center" textRotation="90"/>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169" fontId="6" fillId="16" borderId="2" xfId="0" applyNumberFormat="1" applyFont="1" applyFill="1" applyBorder="1" applyAlignment="1">
      <alignment horizontal="center" vertical="center" textRotation="90" wrapText="1"/>
    </xf>
    <xf numFmtId="169" fontId="6" fillId="16" borderId="15" xfId="0" applyNumberFormat="1" applyFont="1" applyFill="1" applyBorder="1" applyAlignment="1">
      <alignment horizontal="center" vertical="center" textRotation="90" wrapText="1"/>
    </xf>
    <xf numFmtId="0" fontId="6" fillId="0" borderId="1" xfId="0" applyFont="1" applyBorder="1" applyAlignment="1">
      <alignment horizontal="center" vertical="center" wrapText="1"/>
    </xf>
    <xf numFmtId="9" fontId="6" fillId="7" borderId="2" xfId="7" applyFont="1" applyFill="1" applyBorder="1" applyAlignment="1">
      <alignment horizontal="center" vertical="center" textRotation="90" wrapText="1"/>
    </xf>
    <xf numFmtId="169" fontId="6" fillId="7" borderId="6" xfId="0" applyNumberFormat="1" applyFont="1" applyFill="1" applyBorder="1" applyAlignment="1">
      <alignment horizontal="center" vertical="center" textRotation="90" wrapText="1"/>
    </xf>
    <xf numFmtId="169" fontId="6" fillId="7" borderId="16" xfId="0" applyNumberFormat="1" applyFont="1" applyFill="1" applyBorder="1" applyAlignment="1">
      <alignment horizontal="center" vertical="center" textRotation="90" wrapText="1"/>
    </xf>
    <xf numFmtId="169" fontId="6" fillId="7" borderId="18" xfId="0" applyNumberFormat="1" applyFont="1" applyFill="1" applyBorder="1" applyAlignment="1">
      <alignment horizontal="center" vertical="center" textRotation="90" wrapText="1"/>
    </xf>
    <xf numFmtId="0" fontId="6" fillId="7" borderId="80" xfId="0" applyFont="1" applyFill="1" applyBorder="1" applyAlignment="1">
      <alignment horizontal="center" vertical="center" textRotation="90" wrapText="1"/>
    </xf>
    <xf numFmtId="0" fontId="6" fillId="7" borderId="45" xfId="0" applyFont="1" applyFill="1" applyBorder="1" applyAlignment="1">
      <alignment horizontal="center" vertical="center" textRotation="90" wrapText="1"/>
    </xf>
    <xf numFmtId="0" fontId="6" fillId="7" borderId="51" xfId="0" applyFont="1" applyFill="1" applyBorder="1" applyAlignment="1">
      <alignment horizontal="center" vertical="center" textRotation="90" wrapText="1"/>
    </xf>
    <xf numFmtId="3" fontId="6" fillId="0" borderId="2"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6" fillId="7" borderId="50" xfId="0" applyFont="1" applyFill="1" applyBorder="1" applyAlignment="1">
      <alignment horizontal="center" vertical="center" wrapText="1"/>
    </xf>
    <xf numFmtId="0" fontId="6" fillId="7" borderId="37" xfId="0" applyFont="1" applyFill="1" applyBorder="1" applyAlignment="1" applyProtection="1">
      <alignment horizontal="center" vertical="center" textRotation="90" wrapText="1"/>
      <protection locked="0"/>
    </xf>
    <xf numFmtId="0" fontId="6" fillId="7" borderId="38" xfId="0" applyFont="1" applyFill="1" applyBorder="1" applyAlignment="1" applyProtection="1">
      <alignment horizontal="center" vertical="center" textRotation="90" wrapText="1"/>
      <protection locked="0"/>
    </xf>
    <xf numFmtId="0" fontId="6" fillId="7" borderId="46" xfId="0" applyFont="1" applyFill="1" applyBorder="1" applyAlignment="1" applyProtection="1">
      <alignment horizontal="center" vertical="center" textRotation="90" wrapText="1"/>
      <protection locked="0"/>
    </xf>
    <xf numFmtId="166" fontId="6" fillId="0" borderId="6" xfId="1" applyNumberFormat="1" applyFont="1" applyBorder="1" applyAlignment="1">
      <alignment horizontal="center" vertical="center" textRotation="90"/>
    </xf>
    <xf numFmtId="166" fontId="6" fillId="0" borderId="16" xfId="1" applyNumberFormat="1" applyFont="1" applyBorder="1" applyAlignment="1">
      <alignment horizontal="center" vertical="center" textRotation="90"/>
    </xf>
    <xf numFmtId="166" fontId="6" fillId="0" borderId="18" xfId="1" applyNumberFormat="1" applyFont="1" applyBorder="1" applyAlignment="1">
      <alignment horizontal="center" vertical="center" textRotation="90"/>
    </xf>
    <xf numFmtId="0" fontId="6" fillId="0" borderId="54" xfId="0" applyFont="1" applyBorder="1" applyAlignment="1">
      <alignment horizontal="center" vertical="center" wrapText="1"/>
    </xf>
    <xf numFmtId="166" fontId="6" fillId="7" borderId="53" xfId="1" applyNumberFormat="1" applyFont="1" applyFill="1" applyBorder="1" applyAlignment="1" applyProtection="1">
      <alignment horizontal="center" vertical="center" textRotation="90" wrapText="1"/>
      <protection locked="0"/>
    </xf>
    <xf numFmtId="0" fontId="6" fillId="0" borderId="6" xfId="0" applyFont="1" applyBorder="1" applyAlignment="1">
      <alignment horizontal="center" vertical="center" textRotation="90"/>
    </xf>
    <xf numFmtId="3" fontId="6" fillId="7" borderId="5" xfId="4" applyNumberFormat="1" applyFont="1" applyFill="1" applyBorder="1" applyAlignment="1">
      <alignment horizontal="center" vertical="center" textRotation="90"/>
    </xf>
    <xf numFmtId="3" fontId="6" fillId="7" borderId="52" xfId="4" applyNumberFormat="1" applyFont="1" applyFill="1" applyBorder="1" applyAlignment="1">
      <alignment horizontal="center" vertical="center" textRotation="90"/>
    </xf>
    <xf numFmtId="3" fontId="6" fillId="7" borderId="53" xfId="4" applyNumberFormat="1" applyFont="1" applyFill="1" applyBorder="1" applyAlignment="1">
      <alignment horizontal="center" vertical="center" textRotation="90"/>
    </xf>
    <xf numFmtId="0" fontId="12" fillId="0" borderId="52" xfId="0" applyFont="1" applyBorder="1" applyAlignment="1">
      <alignment vertical="center" wrapText="1"/>
    </xf>
    <xf numFmtId="0" fontId="12" fillId="0" borderId="53" xfId="0" applyFont="1" applyBorder="1" applyAlignment="1">
      <alignment vertical="center" wrapText="1"/>
    </xf>
    <xf numFmtId="170" fontId="6" fillId="0" borderId="2" xfId="7" applyNumberFormat="1" applyFont="1" applyBorder="1" applyAlignment="1">
      <alignment horizontal="center" vertical="center" textRotation="90" wrapText="1"/>
    </xf>
    <xf numFmtId="170" fontId="6" fillId="0" borderId="16" xfId="7" applyNumberFormat="1" applyFont="1" applyBorder="1" applyAlignment="1">
      <alignment horizontal="center" vertical="center" textRotation="90" wrapText="1"/>
    </xf>
    <xf numFmtId="170" fontId="6" fillId="0" borderId="18" xfId="7" applyNumberFormat="1" applyFont="1" applyBorder="1" applyAlignment="1">
      <alignment horizontal="center" vertical="center" textRotation="90" wrapText="1"/>
    </xf>
    <xf numFmtId="3" fontId="6" fillId="2" borderId="2" xfId="0" applyNumberFormat="1" applyFont="1" applyFill="1" applyBorder="1" applyAlignment="1" applyProtection="1">
      <alignment horizontal="center" vertical="center" textRotation="90" wrapText="1"/>
      <protection locked="0"/>
    </xf>
  </cellXfs>
  <cellStyles count="10">
    <cellStyle name="Millares" xfId="1" builtinId="3"/>
    <cellStyle name="Millares 2" xfId="9"/>
    <cellStyle name="Moneda" xfId="8" builtinId="4"/>
    <cellStyle name="Normal" xfId="0" builtinId="0"/>
    <cellStyle name="Normal 10" xfId="2"/>
    <cellStyle name="Normal 12 2" xfId="3"/>
    <cellStyle name="Normal 2" xfId="4"/>
    <cellStyle name="Normal 2 2" xfId="5"/>
    <cellStyle name="Normal 4 2" xfId="6"/>
    <cellStyle name="Porcentual" xfId="7" builtinId="5"/>
  </cellStyles>
  <dxfs count="0"/>
  <tableStyles count="0" defaultTableStyle="TableStyleMedium9" defaultPivotStyle="PivotStyleLight16"/>
  <colors>
    <mruColors>
      <color rgb="FFBCFDB9"/>
      <color rgb="FF00FF99"/>
      <color rgb="FFFFFF99"/>
      <color rgb="FFEAEAEA"/>
      <color rgb="FF00FFCC"/>
      <color rgb="FFCC66FF"/>
      <color rgb="FFCC9900"/>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9:I9"/>
  <sheetViews>
    <sheetView workbookViewId="0">
      <selection activeCell="G17" sqref="G17"/>
    </sheetView>
  </sheetViews>
  <sheetFormatPr baseColWidth="10" defaultRowHeight="15"/>
  <sheetData>
    <row r="9" spans="1:9" ht="46.5">
      <c r="A9" s="9" t="s">
        <v>28</v>
      </c>
      <c r="B9" s="9"/>
      <c r="C9" s="9"/>
      <c r="D9" s="9"/>
      <c r="E9" s="9"/>
      <c r="F9" s="9"/>
      <c r="G9" s="9"/>
      <c r="H9" s="9"/>
      <c r="I9"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L567"/>
  <sheetViews>
    <sheetView tabSelected="1" zoomScale="40" zoomScaleNormal="40" workbookViewId="0">
      <selection activeCell="D266" sqref="D266"/>
    </sheetView>
  </sheetViews>
  <sheetFormatPr baseColWidth="10" defaultRowHeight="15"/>
  <cols>
    <col min="1" max="1" width="4.5703125" style="1" customWidth="1"/>
    <col min="2" max="2" width="15.85546875" style="6" customWidth="1"/>
    <col min="3" max="3" width="10" style="6" customWidth="1"/>
    <col min="4" max="4" width="27.7109375" style="1" customWidth="1"/>
    <col min="5" max="5" width="10" style="1" customWidth="1"/>
    <col min="6" max="7" width="11.42578125" style="1"/>
    <col min="8" max="8" width="19.28515625" style="7" customWidth="1"/>
    <col min="9" max="9" width="15.7109375" style="7" customWidth="1"/>
    <col min="10" max="10" width="4.85546875" style="7" customWidth="1"/>
    <col min="11" max="12" width="5.7109375" style="1" customWidth="1"/>
    <col min="13" max="13" width="6.5703125" style="1" customWidth="1"/>
    <col min="14" max="14" width="6.140625" style="1" customWidth="1"/>
    <col min="15" max="15" width="13" style="1" bestFit="1" customWidth="1"/>
    <col min="16" max="16" width="14.7109375" style="1" customWidth="1"/>
    <col min="17" max="18" width="13" style="1" bestFit="1" customWidth="1"/>
    <col min="19" max="19" width="9.5703125" style="1" bestFit="1" customWidth="1"/>
    <col min="20" max="20" width="11.85546875" style="1" bestFit="1" customWidth="1"/>
    <col min="21" max="26" width="5" style="1" customWidth="1"/>
    <col min="27" max="27" width="12.42578125" style="1" bestFit="1" customWidth="1"/>
    <col min="28" max="28" width="12.7109375" style="1" bestFit="1" customWidth="1"/>
    <col min="29" max="29" width="11.28515625" style="1" bestFit="1" customWidth="1"/>
    <col min="30" max="30" width="11.85546875" style="1" bestFit="1" customWidth="1"/>
    <col min="31" max="31" width="12.42578125" style="1" bestFit="1" customWidth="1"/>
    <col min="32" max="32" width="12.7109375" style="1" bestFit="1" customWidth="1"/>
    <col min="33" max="33" width="52.42578125" style="8" bestFit="1" customWidth="1"/>
    <col min="34" max="34" width="5.42578125" style="1" customWidth="1"/>
    <col min="35" max="35" width="4.85546875" style="1" customWidth="1"/>
    <col min="36" max="36" width="7.140625" style="1" customWidth="1"/>
    <col min="37" max="256" width="11.42578125" style="1"/>
    <col min="257" max="257" width="4.5703125" style="1" customWidth="1"/>
    <col min="258" max="258" width="15.85546875" style="1" customWidth="1"/>
    <col min="259" max="259" width="10" style="1" customWidth="1"/>
    <col min="260" max="260" width="27.7109375" style="1" customWidth="1"/>
    <col min="261" max="261" width="10" style="1" customWidth="1"/>
    <col min="262" max="263" width="11.42578125" style="1"/>
    <col min="264" max="264" width="19.28515625" style="1" customWidth="1"/>
    <col min="265" max="265" width="15.7109375" style="1" customWidth="1"/>
    <col min="266" max="266" width="4.85546875" style="1" customWidth="1"/>
    <col min="267" max="268" width="5.7109375" style="1" customWidth="1"/>
    <col min="269" max="269" width="6.5703125" style="1" customWidth="1"/>
    <col min="270" max="270" width="6.140625" style="1" customWidth="1"/>
    <col min="271" max="288" width="5" style="1" customWidth="1"/>
    <col min="289" max="289" width="5.140625" style="1" customWidth="1"/>
    <col min="290" max="290" width="5.42578125" style="1" customWidth="1"/>
    <col min="291" max="291" width="4.85546875" style="1" customWidth="1"/>
    <col min="292" max="292" width="7.140625" style="1" customWidth="1"/>
    <col min="293" max="512" width="11.42578125" style="1"/>
    <col min="513" max="513" width="4.5703125" style="1" customWidth="1"/>
    <col min="514" max="514" width="15.85546875" style="1" customWidth="1"/>
    <col min="515" max="515" width="10" style="1" customWidth="1"/>
    <col min="516" max="516" width="27.7109375" style="1" customWidth="1"/>
    <col min="517" max="517" width="10" style="1" customWidth="1"/>
    <col min="518" max="519" width="11.42578125" style="1"/>
    <col min="520" max="520" width="19.28515625" style="1" customWidth="1"/>
    <col min="521" max="521" width="15.7109375" style="1" customWidth="1"/>
    <col min="522" max="522" width="4.85546875" style="1" customWidth="1"/>
    <col min="523" max="524" width="5.7109375" style="1" customWidth="1"/>
    <col min="525" max="525" width="6.5703125" style="1" customWidth="1"/>
    <col min="526" max="526" width="6.140625" style="1" customWidth="1"/>
    <col min="527" max="544" width="5" style="1" customWidth="1"/>
    <col min="545" max="545" width="5.140625" style="1" customWidth="1"/>
    <col min="546" max="546" width="5.42578125" style="1" customWidth="1"/>
    <col min="547" max="547" width="4.85546875" style="1" customWidth="1"/>
    <col min="548" max="548" width="7.140625" style="1" customWidth="1"/>
    <col min="549" max="768" width="11.42578125" style="1"/>
    <col min="769" max="769" width="4.5703125" style="1" customWidth="1"/>
    <col min="770" max="770" width="15.85546875" style="1" customWidth="1"/>
    <col min="771" max="771" width="10" style="1" customWidth="1"/>
    <col min="772" max="772" width="27.7109375" style="1" customWidth="1"/>
    <col min="773" max="773" width="10" style="1" customWidth="1"/>
    <col min="774" max="775" width="11.42578125" style="1"/>
    <col min="776" max="776" width="19.28515625" style="1" customWidth="1"/>
    <col min="777" max="777" width="15.7109375" style="1" customWidth="1"/>
    <col min="778" max="778" width="4.85546875" style="1" customWidth="1"/>
    <col min="779" max="780" width="5.7109375" style="1" customWidth="1"/>
    <col min="781" max="781" width="6.5703125" style="1" customWidth="1"/>
    <col min="782" max="782" width="6.140625" style="1" customWidth="1"/>
    <col min="783" max="800" width="5" style="1" customWidth="1"/>
    <col min="801" max="801" width="5.140625" style="1" customWidth="1"/>
    <col min="802" max="802" width="5.42578125" style="1" customWidth="1"/>
    <col min="803" max="803" width="4.85546875" style="1" customWidth="1"/>
    <col min="804" max="804" width="7.140625" style="1" customWidth="1"/>
    <col min="805" max="1024" width="11.42578125" style="1"/>
    <col min="1025" max="1025" width="4.5703125" style="1" customWidth="1"/>
    <col min="1026" max="1026" width="15.85546875" style="1" customWidth="1"/>
    <col min="1027" max="1027" width="10" style="1" customWidth="1"/>
    <col min="1028" max="1028" width="27.7109375" style="1" customWidth="1"/>
    <col min="1029" max="1029" width="10" style="1" customWidth="1"/>
    <col min="1030" max="1031" width="11.42578125" style="1"/>
    <col min="1032" max="1032" width="19.28515625" style="1" customWidth="1"/>
    <col min="1033" max="1033" width="15.7109375" style="1" customWidth="1"/>
    <col min="1034" max="1034" width="4.85546875" style="1" customWidth="1"/>
    <col min="1035" max="1036" width="5.7109375" style="1" customWidth="1"/>
    <col min="1037" max="1037" width="6.5703125" style="1" customWidth="1"/>
    <col min="1038" max="1038" width="6.140625" style="1" customWidth="1"/>
    <col min="1039" max="1056" width="5" style="1" customWidth="1"/>
    <col min="1057" max="1057" width="5.140625" style="1" customWidth="1"/>
    <col min="1058" max="1058" width="5.42578125" style="1" customWidth="1"/>
    <col min="1059" max="1059" width="4.85546875" style="1" customWidth="1"/>
    <col min="1060" max="1060" width="7.140625" style="1" customWidth="1"/>
    <col min="1061" max="1280" width="11.42578125" style="1"/>
    <col min="1281" max="1281" width="4.5703125" style="1" customWidth="1"/>
    <col min="1282" max="1282" width="15.85546875" style="1" customWidth="1"/>
    <col min="1283" max="1283" width="10" style="1" customWidth="1"/>
    <col min="1284" max="1284" width="27.7109375" style="1" customWidth="1"/>
    <col min="1285" max="1285" width="10" style="1" customWidth="1"/>
    <col min="1286" max="1287" width="11.42578125" style="1"/>
    <col min="1288" max="1288" width="19.28515625" style="1" customWidth="1"/>
    <col min="1289" max="1289" width="15.7109375" style="1" customWidth="1"/>
    <col min="1290" max="1290" width="4.85546875" style="1" customWidth="1"/>
    <col min="1291" max="1292" width="5.7109375" style="1" customWidth="1"/>
    <col min="1293" max="1293" width="6.5703125" style="1" customWidth="1"/>
    <col min="1294" max="1294" width="6.140625" style="1" customWidth="1"/>
    <col min="1295" max="1312" width="5" style="1" customWidth="1"/>
    <col min="1313" max="1313" width="5.140625" style="1" customWidth="1"/>
    <col min="1314" max="1314" width="5.42578125" style="1" customWidth="1"/>
    <col min="1315" max="1315" width="4.85546875" style="1" customWidth="1"/>
    <col min="1316" max="1316" width="7.140625" style="1" customWidth="1"/>
    <col min="1317" max="1536" width="11.42578125" style="1"/>
    <col min="1537" max="1537" width="4.5703125" style="1" customWidth="1"/>
    <col min="1538" max="1538" width="15.85546875" style="1" customWidth="1"/>
    <col min="1539" max="1539" width="10" style="1" customWidth="1"/>
    <col min="1540" max="1540" width="27.7109375" style="1" customWidth="1"/>
    <col min="1541" max="1541" width="10" style="1" customWidth="1"/>
    <col min="1542" max="1543" width="11.42578125" style="1"/>
    <col min="1544" max="1544" width="19.28515625" style="1" customWidth="1"/>
    <col min="1545" max="1545" width="15.7109375" style="1" customWidth="1"/>
    <col min="1546" max="1546" width="4.85546875" style="1" customWidth="1"/>
    <col min="1547" max="1548" width="5.7109375" style="1" customWidth="1"/>
    <col min="1549" max="1549" width="6.5703125" style="1" customWidth="1"/>
    <col min="1550" max="1550" width="6.140625" style="1" customWidth="1"/>
    <col min="1551" max="1568" width="5" style="1" customWidth="1"/>
    <col min="1569" max="1569" width="5.140625" style="1" customWidth="1"/>
    <col min="1570" max="1570" width="5.42578125" style="1" customWidth="1"/>
    <col min="1571" max="1571" width="4.85546875" style="1" customWidth="1"/>
    <col min="1572" max="1572" width="7.140625" style="1" customWidth="1"/>
    <col min="1573" max="1792" width="11.42578125" style="1"/>
    <col min="1793" max="1793" width="4.5703125" style="1" customWidth="1"/>
    <col min="1794" max="1794" width="15.85546875" style="1" customWidth="1"/>
    <col min="1795" max="1795" width="10" style="1" customWidth="1"/>
    <col min="1796" max="1796" width="27.7109375" style="1" customWidth="1"/>
    <col min="1797" max="1797" width="10" style="1" customWidth="1"/>
    <col min="1798" max="1799" width="11.42578125" style="1"/>
    <col min="1800" max="1800" width="19.28515625" style="1" customWidth="1"/>
    <col min="1801" max="1801" width="15.7109375" style="1" customWidth="1"/>
    <col min="1802" max="1802" width="4.85546875" style="1" customWidth="1"/>
    <col min="1803" max="1804" width="5.7109375" style="1" customWidth="1"/>
    <col min="1805" max="1805" width="6.5703125" style="1" customWidth="1"/>
    <col min="1806" max="1806" width="6.140625" style="1" customWidth="1"/>
    <col min="1807" max="1824" width="5" style="1" customWidth="1"/>
    <col min="1825" max="1825" width="5.140625" style="1" customWidth="1"/>
    <col min="1826" max="1826" width="5.42578125" style="1" customWidth="1"/>
    <col min="1827" max="1827" width="4.85546875" style="1" customWidth="1"/>
    <col min="1828" max="1828" width="7.140625" style="1" customWidth="1"/>
    <col min="1829" max="2048" width="11.42578125" style="1"/>
    <col min="2049" max="2049" width="4.5703125" style="1" customWidth="1"/>
    <col min="2050" max="2050" width="15.85546875" style="1" customWidth="1"/>
    <col min="2051" max="2051" width="10" style="1" customWidth="1"/>
    <col min="2052" max="2052" width="27.7109375" style="1" customWidth="1"/>
    <col min="2053" max="2053" width="10" style="1" customWidth="1"/>
    <col min="2054" max="2055" width="11.42578125" style="1"/>
    <col min="2056" max="2056" width="19.28515625" style="1" customWidth="1"/>
    <col min="2057" max="2057" width="15.7109375" style="1" customWidth="1"/>
    <col min="2058" max="2058" width="4.85546875" style="1" customWidth="1"/>
    <col min="2059" max="2060" width="5.7109375" style="1" customWidth="1"/>
    <col min="2061" max="2061" width="6.5703125" style="1" customWidth="1"/>
    <col min="2062" max="2062" width="6.140625" style="1" customWidth="1"/>
    <col min="2063" max="2080" width="5" style="1" customWidth="1"/>
    <col min="2081" max="2081" width="5.140625" style="1" customWidth="1"/>
    <col min="2082" max="2082" width="5.42578125" style="1" customWidth="1"/>
    <col min="2083" max="2083" width="4.85546875" style="1" customWidth="1"/>
    <col min="2084" max="2084" width="7.140625" style="1" customWidth="1"/>
    <col min="2085" max="2304" width="11.42578125" style="1"/>
    <col min="2305" max="2305" width="4.5703125" style="1" customWidth="1"/>
    <col min="2306" max="2306" width="15.85546875" style="1" customWidth="1"/>
    <col min="2307" max="2307" width="10" style="1" customWidth="1"/>
    <col min="2308" max="2308" width="27.7109375" style="1" customWidth="1"/>
    <col min="2309" max="2309" width="10" style="1" customWidth="1"/>
    <col min="2310" max="2311" width="11.42578125" style="1"/>
    <col min="2312" max="2312" width="19.28515625" style="1" customWidth="1"/>
    <col min="2313" max="2313" width="15.7109375" style="1" customWidth="1"/>
    <col min="2314" max="2314" width="4.85546875" style="1" customWidth="1"/>
    <col min="2315" max="2316" width="5.7109375" style="1" customWidth="1"/>
    <col min="2317" max="2317" width="6.5703125" style="1" customWidth="1"/>
    <col min="2318" max="2318" width="6.140625" style="1" customWidth="1"/>
    <col min="2319" max="2336" width="5" style="1" customWidth="1"/>
    <col min="2337" max="2337" width="5.140625" style="1" customWidth="1"/>
    <col min="2338" max="2338" width="5.42578125" style="1" customWidth="1"/>
    <col min="2339" max="2339" width="4.85546875" style="1" customWidth="1"/>
    <col min="2340" max="2340" width="7.140625" style="1" customWidth="1"/>
    <col min="2341" max="2560" width="11.42578125" style="1"/>
    <col min="2561" max="2561" width="4.5703125" style="1" customWidth="1"/>
    <col min="2562" max="2562" width="15.85546875" style="1" customWidth="1"/>
    <col min="2563" max="2563" width="10" style="1" customWidth="1"/>
    <col min="2564" max="2564" width="27.7109375" style="1" customWidth="1"/>
    <col min="2565" max="2565" width="10" style="1" customWidth="1"/>
    <col min="2566" max="2567" width="11.42578125" style="1"/>
    <col min="2568" max="2568" width="19.28515625" style="1" customWidth="1"/>
    <col min="2569" max="2569" width="15.7109375" style="1" customWidth="1"/>
    <col min="2570" max="2570" width="4.85546875" style="1" customWidth="1"/>
    <col min="2571" max="2572" width="5.7109375" style="1" customWidth="1"/>
    <col min="2573" max="2573" width="6.5703125" style="1" customWidth="1"/>
    <col min="2574" max="2574" width="6.140625" style="1" customWidth="1"/>
    <col min="2575" max="2592" width="5" style="1" customWidth="1"/>
    <col min="2593" max="2593" width="5.140625" style="1" customWidth="1"/>
    <col min="2594" max="2594" width="5.42578125" style="1" customWidth="1"/>
    <col min="2595" max="2595" width="4.85546875" style="1" customWidth="1"/>
    <col min="2596" max="2596" width="7.140625" style="1" customWidth="1"/>
    <col min="2597" max="2816" width="11.42578125" style="1"/>
    <col min="2817" max="2817" width="4.5703125" style="1" customWidth="1"/>
    <col min="2818" max="2818" width="15.85546875" style="1" customWidth="1"/>
    <col min="2819" max="2819" width="10" style="1" customWidth="1"/>
    <col min="2820" max="2820" width="27.7109375" style="1" customWidth="1"/>
    <col min="2821" max="2821" width="10" style="1" customWidth="1"/>
    <col min="2822" max="2823" width="11.42578125" style="1"/>
    <col min="2824" max="2824" width="19.28515625" style="1" customWidth="1"/>
    <col min="2825" max="2825" width="15.7109375" style="1" customWidth="1"/>
    <col min="2826" max="2826" width="4.85546875" style="1" customWidth="1"/>
    <col min="2827" max="2828" width="5.7109375" style="1" customWidth="1"/>
    <col min="2829" max="2829" width="6.5703125" style="1" customWidth="1"/>
    <col min="2830" max="2830" width="6.140625" style="1" customWidth="1"/>
    <col min="2831" max="2848" width="5" style="1" customWidth="1"/>
    <col min="2849" max="2849" width="5.140625" style="1" customWidth="1"/>
    <col min="2850" max="2850" width="5.42578125" style="1" customWidth="1"/>
    <col min="2851" max="2851" width="4.85546875" style="1" customWidth="1"/>
    <col min="2852" max="2852" width="7.140625" style="1" customWidth="1"/>
    <col min="2853" max="3072" width="11.42578125" style="1"/>
    <col min="3073" max="3073" width="4.5703125" style="1" customWidth="1"/>
    <col min="3074" max="3074" width="15.85546875" style="1" customWidth="1"/>
    <col min="3075" max="3075" width="10" style="1" customWidth="1"/>
    <col min="3076" max="3076" width="27.7109375" style="1" customWidth="1"/>
    <col min="3077" max="3077" width="10" style="1" customWidth="1"/>
    <col min="3078" max="3079" width="11.42578125" style="1"/>
    <col min="3080" max="3080" width="19.28515625" style="1" customWidth="1"/>
    <col min="3081" max="3081" width="15.7109375" style="1" customWidth="1"/>
    <col min="3082" max="3082" width="4.85546875" style="1" customWidth="1"/>
    <col min="3083" max="3084" width="5.7109375" style="1" customWidth="1"/>
    <col min="3085" max="3085" width="6.5703125" style="1" customWidth="1"/>
    <col min="3086" max="3086" width="6.140625" style="1" customWidth="1"/>
    <col min="3087" max="3104" width="5" style="1" customWidth="1"/>
    <col min="3105" max="3105" width="5.140625" style="1" customWidth="1"/>
    <col min="3106" max="3106" width="5.42578125" style="1" customWidth="1"/>
    <col min="3107" max="3107" width="4.85546875" style="1" customWidth="1"/>
    <col min="3108" max="3108" width="7.140625" style="1" customWidth="1"/>
    <col min="3109" max="3328" width="11.42578125" style="1"/>
    <col min="3329" max="3329" width="4.5703125" style="1" customWidth="1"/>
    <col min="3330" max="3330" width="15.85546875" style="1" customWidth="1"/>
    <col min="3331" max="3331" width="10" style="1" customWidth="1"/>
    <col min="3332" max="3332" width="27.7109375" style="1" customWidth="1"/>
    <col min="3333" max="3333" width="10" style="1" customWidth="1"/>
    <col min="3334" max="3335" width="11.42578125" style="1"/>
    <col min="3336" max="3336" width="19.28515625" style="1" customWidth="1"/>
    <col min="3337" max="3337" width="15.7109375" style="1" customWidth="1"/>
    <col min="3338" max="3338" width="4.85546875" style="1" customWidth="1"/>
    <col min="3339" max="3340" width="5.7109375" style="1" customWidth="1"/>
    <col min="3341" max="3341" width="6.5703125" style="1" customWidth="1"/>
    <col min="3342" max="3342" width="6.140625" style="1" customWidth="1"/>
    <col min="3343" max="3360" width="5" style="1" customWidth="1"/>
    <col min="3361" max="3361" width="5.140625" style="1" customWidth="1"/>
    <col min="3362" max="3362" width="5.42578125" style="1" customWidth="1"/>
    <col min="3363" max="3363" width="4.85546875" style="1" customWidth="1"/>
    <col min="3364" max="3364" width="7.140625" style="1" customWidth="1"/>
    <col min="3365" max="3584" width="11.42578125" style="1"/>
    <col min="3585" max="3585" width="4.5703125" style="1" customWidth="1"/>
    <col min="3586" max="3586" width="15.85546875" style="1" customWidth="1"/>
    <col min="3587" max="3587" width="10" style="1" customWidth="1"/>
    <col min="3588" max="3588" width="27.7109375" style="1" customWidth="1"/>
    <col min="3589" max="3589" width="10" style="1" customWidth="1"/>
    <col min="3590" max="3591" width="11.42578125" style="1"/>
    <col min="3592" max="3592" width="19.28515625" style="1" customWidth="1"/>
    <col min="3593" max="3593" width="15.7109375" style="1" customWidth="1"/>
    <col min="3594" max="3594" width="4.85546875" style="1" customWidth="1"/>
    <col min="3595" max="3596" width="5.7109375" style="1" customWidth="1"/>
    <col min="3597" max="3597" width="6.5703125" style="1" customWidth="1"/>
    <col min="3598" max="3598" width="6.140625" style="1" customWidth="1"/>
    <col min="3599" max="3616" width="5" style="1" customWidth="1"/>
    <col min="3617" max="3617" width="5.140625" style="1" customWidth="1"/>
    <col min="3618" max="3618" width="5.42578125" style="1" customWidth="1"/>
    <col min="3619" max="3619" width="4.85546875" style="1" customWidth="1"/>
    <col min="3620" max="3620" width="7.140625" style="1" customWidth="1"/>
    <col min="3621" max="3840" width="11.42578125" style="1"/>
    <col min="3841" max="3841" width="4.5703125" style="1" customWidth="1"/>
    <col min="3842" max="3842" width="15.85546875" style="1" customWidth="1"/>
    <col min="3843" max="3843" width="10" style="1" customWidth="1"/>
    <col min="3844" max="3844" width="27.7109375" style="1" customWidth="1"/>
    <col min="3845" max="3845" width="10" style="1" customWidth="1"/>
    <col min="3846" max="3847" width="11.42578125" style="1"/>
    <col min="3848" max="3848" width="19.28515625" style="1" customWidth="1"/>
    <col min="3849" max="3849" width="15.7109375" style="1" customWidth="1"/>
    <col min="3850" max="3850" width="4.85546875" style="1" customWidth="1"/>
    <col min="3851" max="3852" width="5.7109375" style="1" customWidth="1"/>
    <col min="3853" max="3853" width="6.5703125" style="1" customWidth="1"/>
    <col min="3854" max="3854" width="6.140625" style="1" customWidth="1"/>
    <col min="3855" max="3872" width="5" style="1" customWidth="1"/>
    <col min="3873" max="3873" width="5.140625" style="1" customWidth="1"/>
    <col min="3874" max="3874" width="5.42578125" style="1" customWidth="1"/>
    <col min="3875" max="3875" width="4.85546875" style="1" customWidth="1"/>
    <col min="3876" max="3876" width="7.140625" style="1" customWidth="1"/>
    <col min="3877" max="4096" width="11.42578125" style="1"/>
    <col min="4097" max="4097" width="4.5703125" style="1" customWidth="1"/>
    <col min="4098" max="4098" width="15.85546875" style="1" customWidth="1"/>
    <col min="4099" max="4099" width="10" style="1" customWidth="1"/>
    <col min="4100" max="4100" width="27.7109375" style="1" customWidth="1"/>
    <col min="4101" max="4101" width="10" style="1" customWidth="1"/>
    <col min="4102" max="4103" width="11.42578125" style="1"/>
    <col min="4104" max="4104" width="19.28515625" style="1" customWidth="1"/>
    <col min="4105" max="4105" width="15.7109375" style="1" customWidth="1"/>
    <col min="4106" max="4106" width="4.85546875" style="1" customWidth="1"/>
    <col min="4107" max="4108" width="5.7109375" style="1" customWidth="1"/>
    <col min="4109" max="4109" width="6.5703125" style="1" customWidth="1"/>
    <col min="4110" max="4110" width="6.140625" style="1" customWidth="1"/>
    <col min="4111" max="4128" width="5" style="1" customWidth="1"/>
    <col min="4129" max="4129" width="5.140625" style="1" customWidth="1"/>
    <col min="4130" max="4130" width="5.42578125" style="1" customWidth="1"/>
    <col min="4131" max="4131" width="4.85546875" style="1" customWidth="1"/>
    <col min="4132" max="4132" width="7.140625" style="1" customWidth="1"/>
    <col min="4133" max="4352" width="11.42578125" style="1"/>
    <col min="4353" max="4353" width="4.5703125" style="1" customWidth="1"/>
    <col min="4354" max="4354" width="15.85546875" style="1" customWidth="1"/>
    <col min="4355" max="4355" width="10" style="1" customWidth="1"/>
    <col min="4356" max="4356" width="27.7109375" style="1" customWidth="1"/>
    <col min="4357" max="4357" width="10" style="1" customWidth="1"/>
    <col min="4358" max="4359" width="11.42578125" style="1"/>
    <col min="4360" max="4360" width="19.28515625" style="1" customWidth="1"/>
    <col min="4361" max="4361" width="15.7109375" style="1" customWidth="1"/>
    <col min="4362" max="4362" width="4.85546875" style="1" customWidth="1"/>
    <col min="4363" max="4364" width="5.7109375" style="1" customWidth="1"/>
    <col min="4365" max="4365" width="6.5703125" style="1" customWidth="1"/>
    <col min="4366" max="4366" width="6.140625" style="1" customWidth="1"/>
    <col min="4367" max="4384" width="5" style="1" customWidth="1"/>
    <col min="4385" max="4385" width="5.140625" style="1" customWidth="1"/>
    <col min="4386" max="4386" width="5.42578125" style="1" customWidth="1"/>
    <col min="4387" max="4387" width="4.85546875" style="1" customWidth="1"/>
    <col min="4388" max="4388" width="7.140625" style="1" customWidth="1"/>
    <col min="4389" max="4608" width="11.42578125" style="1"/>
    <col min="4609" max="4609" width="4.5703125" style="1" customWidth="1"/>
    <col min="4610" max="4610" width="15.85546875" style="1" customWidth="1"/>
    <col min="4611" max="4611" width="10" style="1" customWidth="1"/>
    <col min="4612" max="4612" width="27.7109375" style="1" customWidth="1"/>
    <col min="4613" max="4613" width="10" style="1" customWidth="1"/>
    <col min="4614" max="4615" width="11.42578125" style="1"/>
    <col min="4616" max="4616" width="19.28515625" style="1" customWidth="1"/>
    <col min="4617" max="4617" width="15.7109375" style="1" customWidth="1"/>
    <col min="4618" max="4618" width="4.85546875" style="1" customWidth="1"/>
    <col min="4619" max="4620" width="5.7109375" style="1" customWidth="1"/>
    <col min="4621" max="4621" width="6.5703125" style="1" customWidth="1"/>
    <col min="4622" max="4622" width="6.140625" style="1" customWidth="1"/>
    <col min="4623" max="4640" width="5" style="1" customWidth="1"/>
    <col min="4641" max="4641" width="5.140625" style="1" customWidth="1"/>
    <col min="4642" max="4642" width="5.42578125" style="1" customWidth="1"/>
    <col min="4643" max="4643" width="4.85546875" style="1" customWidth="1"/>
    <col min="4644" max="4644" width="7.140625" style="1" customWidth="1"/>
    <col min="4645" max="4864" width="11.42578125" style="1"/>
    <col min="4865" max="4865" width="4.5703125" style="1" customWidth="1"/>
    <col min="4866" max="4866" width="15.85546875" style="1" customWidth="1"/>
    <col min="4867" max="4867" width="10" style="1" customWidth="1"/>
    <col min="4868" max="4868" width="27.7109375" style="1" customWidth="1"/>
    <col min="4869" max="4869" width="10" style="1" customWidth="1"/>
    <col min="4870" max="4871" width="11.42578125" style="1"/>
    <col min="4872" max="4872" width="19.28515625" style="1" customWidth="1"/>
    <col min="4873" max="4873" width="15.7109375" style="1" customWidth="1"/>
    <col min="4874" max="4874" width="4.85546875" style="1" customWidth="1"/>
    <col min="4875" max="4876" width="5.7109375" style="1" customWidth="1"/>
    <col min="4877" max="4877" width="6.5703125" style="1" customWidth="1"/>
    <col min="4878" max="4878" width="6.140625" style="1" customWidth="1"/>
    <col min="4879" max="4896" width="5" style="1" customWidth="1"/>
    <col min="4897" max="4897" width="5.140625" style="1" customWidth="1"/>
    <col min="4898" max="4898" width="5.42578125" style="1" customWidth="1"/>
    <col min="4899" max="4899" width="4.85546875" style="1" customWidth="1"/>
    <col min="4900" max="4900" width="7.140625" style="1" customWidth="1"/>
    <col min="4901" max="5120" width="11.42578125" style="1"/>
    <col min="5121" max="5121" width="4.5703125" style="1" customWidth="1"/>
    <col min="5122" max="5122" width="15.85546875" style="1" customWidth="1"/>
    <col min="5123" max="5123" width="10" style="1" customWidth="1"/>
    <col min="5124" max="5124" width="27.7109375" style="1" customWidth="1"/>
    <col min="5125" max="5125" width="10" style="1" customWidth="1"/>
    <col min="5126" max="5127" width="11.42578125" style="1"/>
    <col min="5128" max="5128" width="19.28515625" style="1" customWidth="1"/>
    <col min="5129" max="5129" width="15.7109375" style="1" customWidth="1"/>
    <col min="5130" max="5130" width="4.85546875" style="1" customWidth="1"/>
    <col min="5131" max="5132" width="5.7109375" style="1" customWidth="1"/>
    <col min="5133" max="5133" width="6.5703125" style="1" customWidth="1"/>
    <col min="5134" max="5134" width="6.140625" style="1" customWidth="1"/>
    <col min="5135" max="5152" width="5" style="1" customWidth="1"/>
    <col min="5153" max="5153" width="5.140625" style="1" customWidth="1"/>
    <col min="5154" max="5154" width="5.42578125" style="1" customWidth="1"/>
    <col min="5155" max="5155" width="4.85546875" style="1" customWidth="1"/>
    <col min="5156" max="5156" width="7.140625" style="1" customWidth="1"/>
    <col min="5157" max="5376" width="11.42578125" style="1"/>
    <col min="5377" max="5377" width="4.5703125" style="1" customWidth="1"/>
    <col min="5378" max="5378" width="15.85546875" style="1" customWidth="1"/>
    <col min="5379" max="5379" width="10" style="1" customWidth="1"/>
    <col min="5380" max="5380" width="27.7109375" style="1" customWidth="1"/>
    <col min="5381" max="5381" width="10" style="1" customWidth="1"/>
    <col min="5382" max="5383" width="11.42578125" style="1"/>
    <col min="5384" max="5384" width="19.28515625" style="1" customWidth="1"/>
    <col min="5385" max="5385" width="15.7109375" style="1" customWidth="1"/>
    <col min="5386" max="5386" width="4.85546875" style="1" customWidth="1"/>
    <col min="5387" max="5388" width="5.7109375" style="1" customWidth="1"/>
    <col min="5389" max="5389" width="6.5703125" style="1" customWidth="1"/>
    <col min="5390" max="5390" width="6.140625" style="1" customWidth="1"/>
    <col min="5391" max="5408" width="5" style="1" customWidth="1"/>
    <col min="5409" max="5409" width="5.140625" style="1" customWidth="1"/>
    <col min="5410" max="5410" width="5.42578125" style="1" customWidth="1"/>
    <col min="5411" max="5411" width="4.85546875" style="1" customWidth="1"/>
    <col min="5412" max="5412" width="7.140625" style="1" customWidth="1"/>
    <col min="5413" max="5632" width="11.42578125" style="1"/>
    <col min="5633" max="5633" width="4.5703125" style="1" customWidth="1"/>
    <col min="5634" max="5634" width="15.85546875" style="1" customWidth="1"/>
    <col min="5635" max="5635" width="10" style="1" customWidth="1"/>
    <col min="5636" max="5636" width="27.7109375" style="1" customWidth="1"/>
    <col min="5637" max="5637" width="10" style="1" customWidth="1"/>
    <col min="5638" max="5639" width="11.42578125" style="1"/>
    <col min="5640" max="5640" width="19.28515625" style="1" customWidth="1"/>
    <col min="5641" max="5641" width="15.7109375" style="1" customWidth="1"/>
    <col min="5642" max="5642" width="4.85546875" style="1" customWidth="1"/>
    <col min="5643" max="5644" width="5.7109375" style="1" customWidth="1"/>
    <col min="5645" max="5645" width="6.5703125" style="1" customWidth="1"/>
    <col min="5646" max="5646" width="6.140625" style="1" customWidth="1"/>
    <col min="5647" max="5664" width="5" style="1" customWidth="1"/>
    <col min="5665" max="5665" width="5.140625" style="1" customWidth="1"/>
    <col min="5666" max="5666" width="5.42578125" style="1" customWidth="1"/>
    <col min="5667" max="5667" width="4.85546875" style="1" customWidth="1"/>
    <col min="5668" max="5668" width="7.140625" style="1" customWidth="1"/>
    <col min="5669" max="5888" width="11.42578125" style="1"/>
    <col min="5889" max="5889" width="4.5703125" style="1" customWidth="1"/>
    <col min="5890" max="5890" width="15.85546875" style="1" customWidth="1"/>
    <col min="5891" max="5891" width="10" style="1" customWidth="1"/>
    <col min="5892" max="5892" width="27.7109375" style="1" customWidth="1"/>
    <col min="5893" max="5893" width="10" style="1" customWidth="1"/>
    <col min="5894" max="5895" width="11.42578125" style="1"/>
    <col min="5896" max="5896" width="19.28515625" style="1" customWidth="1"/>
    <col min="5897" max="5897" width="15.7109375" style="1" customWidth="1"/>
    <col min="5898" max="5898" width="4.85546875" style="1" customWidth="1"/>
    <col min="5899" max="5900" width="5.7109375" style="1" customWidth="1"/>
    <col min="5901" max="5901" width="6.5703125" style="1" customWidth="1"/>
    <col min="5902" max="5902" width="6.140625" style="1" customWidth="1"/>
    <col min="5903" max="5920" width="5" style="1" customWidth="1"/>
    <col min="5921" max="5921" width="5.140625" style="1" customWidth="1"/>
    <col min="5922" max="5922" width="5.42578125" style="1" customWidth="1"/>
    <col min="5923" max="5923" width="4.85546875" style="1" customWidth="1"/>
    <col min="5924" max="5924" width="7.140625" style="1" customWidth="1"/>
    <col min="5925" max="6144" width="11.42578125" style="1"/>
    <col min="6145" max="6145" width="4.5703125" style="1" customWidth="1"/>
    <col min="6146" max="6146" width="15.85546875" style="1" customWidth="1"/>
    <col min="6147" max="6147" width="10" style="1" customWidth="1"/>
    <col min="6148" max="6148" width="27.7109375" style="1" customWidth="1"/>
    <col min="6149" max="6149" width="10" style="1" customWidth="1"/>
    <col min="6150" max="6151" width="11.42578125" style="1"/>
    <col min="6152" max="6152" width="19.28515625" style="1" customWidth="1"/>
    <col min="6153" max="6153" width="15.7109375" style="1" customWidth="1"/>
    <col min="6154" max="6154" width="4.85546875" style="1" customWidth="1"/>
    <col min="6155" max="6156" width="5.7109375" style="1" customWidth="1"/>
    <col min="6157" max="6157" width="6.5703125" style="1" customWidth="1"/>
    <col min="6158" max="6158" width="6.140625" style="1" customWidth="1"/>
    <col min="6159" max="6176" width="5" style="1" customWidth="1"/>
    <col min="6177" max="6177" width="5.140625" style="1" customWidth="1"/>
    <col min="6178" max="6178" width="5.42578125" style="1" customWidth="1"/>
    <col min="6179" max="6179" width="4.85546875" style="1" customWidth="1"/>
    <col min="6180" max="6180" width="7.140625" style="1" customWidth="1"/>
    <col min="6181" max="6400" width="11.42578125" style="1"/>
    <col min="6401" max="6401" width="4.5703125" style="1" customWidth="1"/>
    <col min="6402" max="6402" width="15.85546875" style="1" customWidth="1"/>
    <col min="6403" max="6403" width="10" style="1" customWidth="1"/>
    <col min="6404" max="6404" width="27.7109375" style="1" customWidth="1"/>
    <col min="6405" max="6405" width="10" style="1" customWidth="1"/>
    <col min="6406" max="6407" width="11.42578125" style="1"/>
    <col min="6408" max="6408" width="19.28515625" style="1" customWidth="1"/>
    <col min="6409" max="6409" width="15.7109375" style="1" customWidth="1"/>
    <col min="6410" max="6410" width="4.85546875" style="1" customWidth="1"/>
    <col min="6411" max="6412" width="5.7109375" style="1" customWidth="1"/>
    <col min="6413" max="6413" width="6.5703125" style="1" customWidth="1"/>
    <col min="6414" max="6414" width="6.140625" style="1" customWidth="1"/>
    <col min="6415" max="6432" width="5" style="1" customWidth="1"/>
    <col min="6433" max="6433" width="5.140625" style="1" customWidth="1"/>
    <col min="6434" max="6434" width="5.42578125" style="1" customWidth="1"/>
    <col min="6435" max="6435" width="4.85546875" style="1" customWidth="1"/>
    <col min="6436" max="6436" width="7.140625" style="1" customWidth="1"/>
    <col min="6437" max="6656" width="11.42578125" style="1"/>
    <col min="6657" max="6657" width="4.5703125" style="1" customWidth="1"/>
    <col min="6658" max="6658" width="15.85546875" style="1" customWidth="1"/>
    <col min="6659" max="6659" width="10" style="1" customWidth="1"/>
    <col min="6660" max="6660" width="27.7109375" style="1" customWidth="1"/>
    <col min="6661" max="6661" width="10" style="1" customWidth="1"/>
    <col min="6662" max="6663" width="11.42578125" style="1"/>
    <col min="6664" max="6664" width="19.28515625" style="1" customWidth="1"/>
    <col min="6665" max="6665" width="15.7109375" style="1" customWidth="1"/>
    <col min="6666" max="6666" width="4.85546875" style="1" customWidth="1"/>
    <col min="6667" max="6668" width="5.7109375" style="1" customWidth="1"/>
    <col min="6669" max="6669" width="6.5703125" style="1" customWidth="1"/>
    <col min="6670" max="6670" width="6.140625" style="1" customWidth="1"/>
    <col min="6671" max="6688" width="5" style="1" customWidth="1"/>
    <col min="6689" max="6689" width="5.140625" style="1" customWidth="1"/>
    <col min="6690" max="6690" width="5.42578125" style="1" customWidth="1"/>
    <col min="6691" max="6691" width="4.85546875" style="1" customWidth="1"/>
    <col min="6692" max="6692" width="7.140625" style="1" customWidth="1"/>
    <col min="6693" max="6912" width="11.42578125" style="1"/>
    <col min="6913" max="6913" width="4.5703125" style="1" customWidth="1"/>
    <col min="6914" max="6914" width="15.85546875" style="1" customWidth="1"/>
    <col min="6915" max="6915" width="10" style="1" customWidth="1"/>
    <col min="6916" max="6916" width="27.7109375" style="1" customWidth="1"/>
    <col min="6917" max="6917" width="10" style="1" customWidth="1"/>
    <col min="6918" max="6919" width="11.42578125" style="1"/>
    <col min="6920" max="6920" width="19.28515625" style="1" customWidth="1"/>
    <col min="6921" max="6921" width="15.7109375" style="1" customWidth="1"/>
    <col min="6922" max="6922" width="4.85546875" style="1" customWidth="1"/>
    <col min="6923" max="6924" width="5.7109375" style="1" customWidth="1"/>
    <col min="6925" max="6925" width="6.5703125" style="1" customWidth="1"/>
    <col min="6926" max="6926" width="6.140625" style="1" customWidth="1"/>
    <col min="6927" max="6944" width="5" style="1" customWidth="1"/>
    <col min="6945" max="6945" width="5.140625" style="1" customWidth="1"/>
    <col min="6946" max="6946" width="5.42578125" style="1" customWidth="1"/>
    <col min="6947" max="6947" width="4.85546875" style="1" customWidth="1"/>
    <col min="6948" max="6948" width="7.140625" style="1" customWidth="1"/>
    <col min="6949" max="7168" width="11.42578125" style="1"/>
    <col min="7169" max="7169" width="4.5703125" style="1" customWidth="1"/>
    <col min="7170" max="7170" width="15.85546875" style="1" customWidth="1"/>
    <col min="7171" max="7171" width="10" style="1" customWidth="1"/>
    <col min="7172" max="7172" width="27.7109375" style="1" customWidth="1"/>
    <col min="7173" max="7173" width="10" style="1" customWidth="1"/>
    <col min="7174" max="7175" width="11.42578125" style="1"/>
    <col min="7176" max="7176" width="19.28515625" style="1" customWidth="1"/>
    <col min="7177" max="7177" width="15.7109375" style="1" customWidth="1"/>
    <col min="7178" max="7178" width="4.85546875" style="1" customWidth="1"/>
    <col min="7179" max="7180" width="5.7109375" style="1" customWidth="1"/>
    <col min="7181" max="7181" width="6.5703125" style="1" customWidth="1"/>
    <col min="7182" max="7182" width="6.140625" style="1" customWidth="1"/>
    <col min="7183" max="7200" width="5" style="1" customWidth="1"/>
    <col min="7201" max="7201" width="5.140625" style="1" customWidth="1"/>
    <col min="7202" max="7202" width="5.42578125" style="1" customWidth="1"/>
    <col min="7203" max="7203" width="4.85546875" style="1" customWidth="1"/>
    <col min="7204" max="7204" width="7.140625" style="1" customWidth="1"/>
    <col min="7205" max="7424" width="11.42578125" style="1"/>
    <col min="7425" max="7425" width="4.5703125" style="1" customWidth="1"/>
    <col min="7426" max="7426" width="15.85546875" style="1" customWidth="1"/>
    <col min="7427" max="7427" width="10" style="1" customWidth="1"/>
    <col min="7428" max="7428" width="27.7109375" style="1" customWidth="1"/>
    <col min="7429" max="7429" width="10" style="1" customWidth="1"/>
    <col min="7430" max="7431" width="11.42578125" style="1"/>
    <col min="7432" max="7432" width="19.28515625" style="1" customWidth="1"/>
    <col min="7433" max="7433" width="15.7109375" style="1" customWidth="1"/>
    <col min="7434" max="7434" width="4.85546875" style="1" customWidth="1"/>
    <col min="7435" max="7436" width="5.7109375" style="1" customWidth="1"/>
    <col min="7437" max="7437" width="6.5703125" style="1" customWidth="1"/>
    <col min="7438" max="7438" width="6.140625" style="1" customWidth="1"/>
    <col min="7439" max="7456" width="5" style="1" customWidth="1"/>
    <col min="7457" max="7457" width="5.140625" style="1" customWidth="1"/>
    <col min="7458" max="7458" width="5.42578125" style="1" customWidth="1"/>
    <col min="7459" max="7459" width="4.85546875" style="1" customWidth="1"/>
    <col min="7460" max="7460" width="7.140625" style="1" customWidth="1"/>
    <col min="7461" max="7680" width="11.42578125" style="1"/>
    <col min="7681" max="7681" width="4.5703125" style="1" customWidth="1"/>
    <col min="7682" max="7682" width="15.85546875" style="1" customWidth="1"/>
    <col min="7683" max="7683" width="10" style="1" customWidth="1"/>
    <col min="7684" max="7684" width="27.7109375" style="1" customWidth="1"/>
    <col min="7685" max="7685" width="10" style="1" customWidth="1"/>
    <col min="7686" max="7687" width="11.42578125" style="1"/>
    <col min="7688" max="7688" width="19.28515625" style="1" customWidth="1"/>
    <col min="7689" max="7689" width="15.7109375" style="1" customWidth="1"/>
    <col min="7690" max="7690" width="4.85546875" style="1" customWidth="1"/>
    <col min="7691" max="7692" width="5.7109375" style="1" customWidth="1"/>
    <col min="7693" max="7693" width="6.5703125" style="1" customWidth="1"/>
    <col min="7694" max="7694" width="6.140625" style="1" customWidth="1"/>
    <col min="7695" max="7712" width="5" style="1" customWidth="1"/>
    <col min="7713" max="7713" width="5.140625" style="1" customWidth="1"/>
    <col min="7714" max="7714" width="5.42578125" style="1" customWidth="1"/>
    <col min="7715" max="7715" width="4.85546875" style="1" customWidth="1"/>
    <col min="7716" max="7716" width="7.140625" style="1" customWidth="1"/>
    <col min="7717" max="7936" width="11.42578125" style="1"/>
    <col min="7937" max="7937" width="4.5703125" style="1" customWidth="1"/>
    <col min="7938" max="7938" width="15.85546875" style="1" customWidth="1"/>
    <col min="7939" max="7939" width="10" style="1" customWidth="1"/>
    <col min="7940" max="7940" width="27.7109375" style="1" customWidth="1"/>
    <col min="7941" max="7941" width="10" style="1" customWidth="1"/>
    <col min="7942" max="7943" width="11.42578125" style="1"/>
    <col min="7944" max="7944" width="19.28515625" style="1" customWidth="1"/>
    <col min="7945" max="7945" width="15.7109375" style="1" customWidth="1"/>
    <col min="7946" max="7946" width="4.85546875" style="1" customWidth="1"/>
    <col min="7947" max="7948" width="5.7109375" style="1" customWidth="1"/>
    <col min="7949" max="7949" width="6.5703125" style="1" customWidth="1"/>
    <col min="7950" max="7950" width="6.140625" style="1" customWidth="1"/>
    <col min="7951" max="7968" width="5" style="1" customWidth="1"/>
    <col min="7969" max="7969" width="5.140625" style="1" customWidth="1"/>
    <col min="7970" max="7970" width="5.42578125" style="1" customWidth="1"/>
    <col min="7971" max="7971" width="4.85546875" style="1" customWidth="1"/>
    <col min="7972" max="7972" width="7.140625" style="1" customWidth="1"/>
    <col min="7973" max="8192" width="11.42578125" style="1"/>
    <col min="8193" max="8193" width="4.5703125" style="1" customWidth="1"/>
    <col min="8194" max="8194" width="15.85546875" style="1" customWidth="1"/>
    <col min="8195" max="8195" width="10" style="1" customWidth="1"/>
    <col min="8196" max="8196" width="27.7109375" style="1" customWidth="1"/>
    <col min="8197" max="8197" width="10" style="1" customWidth="1"/>
    <col min="8198" max="8199" width="11.42578125" style="1"/>
    <col min="8200" max="8200" width="19.28515625" style="1" customWidth="1"/>
    <col min="8201" max="8201" width="15.7109375" style="1" customWidth="1"/>
    <col min="8202" max="8202" width="4.85546875" style="1" customWidth="1"/>
    <col min="8203" max="8204" width="5.7109375" style="1" customWidth="1"/>
    <col min="8205" max="8205" width="6.5703125" style="1" customWidth="1"/>
    <col min="8206" max="8206" width="6.140625" style="1" customWidth="1"/>
    <col min="8207" max="8224" width="5" style="1" customWidth="1"/>
    <col min="8225" max="8225" width="5.140625" style="1" customWidth="1"/>
    <col min="8226" max="8226" width="5.42578125" style="1" customWidth="1"/>
    <col min="8227" max="8227" width="4.85546875" style="1" customWidth="1"/>
    <col min="8228" max="8228" width="7.140625" style="1" customWidth="1"/>
    <col min="8229" max="8448" width="11.42578125" style="1"/>
    <col min="8449" max="8449" width="4.5703125" style="1" customWidth="1"/>
    <col min="8450" max="8450" width="15.85546875" style="1" customWidth="1"/>
    <col min="8451" max="8451" width="10" style="1" customWidth="1"/>
    <col min="8452" max="8452" width="27.7109375" style="1" customWidth="1"/>
    <col min="8453" max="8453" width="10" style="1" customWidth="1"/>
    <col min="8454" max="8455" width="11.42578125" style="1"/>
    <col min="8456" max="8456" width="19.28515625" style="1" customWidth="1"/>
    <col min="8457" max="8457" width="15.7109375" style="1" customWidth="1"/>
    <col min="8458" max="8458" width="4.85546875" style="1" customWidth="1"/>
    <col min="8459" max="8460" width="5.7109375" style="1" customWidth="1"/>
    <col min="8461" max="8461" width="6.5703125" style="1" customWidth="1"/>
    <col min="8462" max="8462" width="6.140625" style="1" customWidth="1"/>
    <col min="8463" max="8480" width="5" style="1" customWidth="1"/>
    <col min="8481" max="8481" width="5.140625" style="1" customWidth="1"/>
    <col min="8482" max="8482" width="5.42578125" style="1" customWidth="1"/>
    <col min="8483" max="8483" width="4.85546875" style="1" customWidth="1"/>
    <col min="8484" max="8484" width="7.140625" style="1" customWidth="1"/>
    <col min="8485" max="8704" width="11.42578125" style="1"/>
    <col min="8705" max="8705" width="4.5703125" style="1" customWidth="1"/>
    <col min="8706" max="8706" width="15.85546875" style="1" customWidth="1"/>
    <col min="8707" max="8707" width="10" style="1" customWidth="1"/>
    <col min="8708" max="8708" width="27.7109375" style="1" customWidth="1"/>
    <col min="8709" max="8709" width="10" style="1" customWidth="1"/>
    <col min="8710" max="8711" width="11.42578125" style="1"/>
    <col min="8712" max="8712" width="19.28515625" style="1" customWidth="1"/>
    <col min="8713" max="8713" width="15.7109375" style="1" customWidth="1"/>
    <col min="8714" max="8714" width="4.85546875" style="1" customWidth="1"/>
    <col min="8715" max="8716" width="5.7109375" style="1" customWidth="1"/>
    <col min="8717" max="8717" width="6.5703125" style="1" customWidth="1"/>
    <col min="8718" max="8718" width="6.140625" style="1" customWidth="1"/>
    <col min="8719" max="8736" width="5" style="1" customWidth="1"/>
    <col min="8737" max="8737" width="5.140625" style="1" customWidth="1"/>
    <col min="8738" max="8738" width="5.42578125" style="1" customWidth="1"/>
    <col min="8739" max="8739" width="4.85546875" style="1" customWidth="1"/>
    <col min="8740" max="8740" width="7.140625" style="1" customWidth="1"/>
    <col min="8741" max="8960" width="11.42578125" style="1"/>
    <col min="8961" max="8961" width="4.5703125" style="1" customWidth="1"/>
    <col min="8962" max="8962" width="15.85546875" style="1" customWidth="1"/>
    <col min="8963" max="8963" width="10" style="1" customWidth="1"/>
    <col min="8964" max="8964" width="27.7109375" style="1" customWidth="1"/>
    <col min="8965" max="8965" width="10" style="1" customWidth="1"/>
    <col min="8966" max="8967" width="11.42578125" style="1"/>
    <col min="8968" max="8968" width="19.28515625" style="1" customWidth="1"/>
    <col min="8969" max="8969" width="15.7109375" style="1" customWidth="1"/>
    <col min="8970" max="8970" width="4.85546875" style="1" customWidth="1"/>
    <col min="8971" max="8972" width="5.7109375" style="1" customWidth="1"/>
    <col min="8973" max="8973" width="6.5703125" style="1" customWidth="1"/>
    <col min="8974" max="8974" width="6.140625" style="1" customWidth="1"/>
    <col min="8975" max="8992" width="5" style="1" customWidth="1"/>
    <col min="8993" max="8993" width="5.140625" style="1" customWidth="1"/>
    <col min="8994" max="8994" width="5.42578125" style="1" customWidth="1"/>
    <col min="8995" max="8995" width="4.85546875" style="1" customWidth="1"/>
    <col min="8996" max="8996" width="7.140625" style="1" customWidth="1"/>
    <col min="8997" max="9216" width="11.42578125" style="1"/>
    <col min="9217" max="9217" width="4.5703125" style="1" customWidth="1"/>
    <col min="9218" max="9218" width="15.85546875" style="1" customWidth="1"/>
    <col min="9219" max="9219" width="10" style="1" customWidth="1"/>
    <col min="9220" max="9220" width="27.7109375" style="1" customWidth="1"/>
    <col min="9221" max="9221" width="10" style="1" customWidth="1"/>
    <col min="9222" max="9223" width="11.42578125" style="1"/>
    <col min="9224" max="9224" width="19.28515625" style="1" customWidth="1"/>
    <col min="9225" max="9225" width="15.7109375" style="1" customWidth="1"/>
    <col min="9226" max="9226" width="4.85546875" style="1" customWidth="1"/>
    <col min="9227" max="9228" width="5.7109375" style="1" customWidth="1"/>
    <col min="9229" max="9229" width="6.5703125" style="1" customWidth="1"/>
    <col min="9230" max="9230" width="6.140625" style="1" customWidth="1"/>
    <col min="9231" max="9248" width="5" style="1" customWidth="1"/>
    <col min="9249" max="9249" width="5.140625" style="1" customWidth="1"/>
    <col min="9250" max="9250" width="5.42578125" style="1" customWidth="1"/>
    <col min="9251" max="9251" width="4.85546875" style="1" customWidth="1"/>
    <col min="9252" max="9252" width="7.140625" style="1" customWidth="1"/>
    <col min="9253" max="9472" width="11.42578125" style="1"/>
    <col min="9473" max="9473" width="4.5703125" style="1" customWidth="1"/>
    <col min="9474" max="9474" width="15.85546875" style="1" customWidth="1"/>
    <col min="9475" max="9475" width="10" style="1" customWidth="1"/>
    <col min="9476" max="9476" width="27.7109375" style="1" customWidth="1"/>
    <col min="9477" max="9477" width="10" style="1" customWidth="1"/>
    <col min="9478" max="9479" width="11.42578125" style="1"/>
    <col min="9480" max="9480" width="19.28515625" style="1" customWidth="1"/>
    <col min="9481" max="9481" width="15.7109375" style="1" customWidth="1"/>
    <col min="9482" max="9482" width="4.85546875" style="1" customWidth="1"/>
    <col min="9483" max="9484" width="5.7109375" style="1" customWidth="1"/>
    <col min="9485" max="9485" width="6.5703125" style="1" customWidth="1"/>
    <col min="9486" max="9486" width="6.140625" style="1" customWidth="1"/>
    <col min="9487" max="9504" width="5" style="1" customWidth="1"/>
    <col min="9505" max="9505" width="5.140625" style="1" customWidth="1"/>
    <col min="9506" max="9506" width="5.42578125" style="1" customWidth="1"/>
    <col min="9507" max="9507" width="4.85546875" style="1" customWidth="1"/>
    <col min="9508" max="9508" width="7.140625" style="1" customWidth="1"/>
    <col min="9509" max="9728" width="11.42578125" style="1"/>
    <col min="9729" max="9729" width="4.5703125" style="1" customWidth="1"/>
    <col min="9730" max="9730" width="15.85546875" style="1" customWidth="1"/>
    <col min="9731" max="9731" width="10" style="1" customWidth="1"/>
    <col min="9732" max="9732" width="27.7109375" style="1" customWidth="1"/>
    <col min="9733" max="9733" width="10" style="1" customWidth="1"/>
    <col min="9734" max="9735" width="11.42578125" style="1"/>
    <col min="9736" max="9736" width="19.28515625" style="1" customWidth="1"/>
    <col min="9737" max="9737" width="15.7109375" style="1" customWidth="1"/>
    <col min="9738" max="9738" width="4.85546875" style="1" customWidth="1"/>
    <col min="9739" max="9740" width="5.7109375" style="1" customWidth="1"/>
    <col min="9741" max="9741" width="6.5703125" style="1" customWidth="1"/>
    <col min="9742" max="9742" width="6.140625" style="1" customWidth="1"/>
    <col min="9743" max="9760" width="5" style="1" customWidth="1"/>
    <col min="9761" max="9761" width="5.140625" style="1" customWidth="1"/>
    <col min="9762" max="9762" width="5.42578125" style="1" customWidth="1"/>
    <col min="9763" max="9763" width="4.85546875" style="1" customWidth="1"/>
    <col min="9764" max="9764" width="7.140625" style="1" customWidth="1"/>
    <col min="9765" max="9984" width="11.42578125" style="1"/>
    <col min="9985" max="9985" width="4.5703125" style="1" customWidth="1"/>
    <col min="9986" max="9986" width="15.85546875" style="1" customWidth="1"/>
    <col min="9987" max="9987" width="10" style="1" customWidth="1"/>
    <col min="9988" max="9988" width="27.7109375" style="1" customWidth="1"/>
    <col min="9989" max="9989" width="10" style="1" customWidth="1"/>
    <col min="9990" max="9991" width="11.42578125" style="1"/>
    <col min="9992" max="9992" width="19.28515625" style="1" customWidth="1"/>
    <col min="9993" max="9993" width="15.7109375" style="1" customWidth="1"/>
    <col min="9994" max="9994" width="4.85546875" style="1" customWidth="1"/>
    <col min="9995" max="9996" width="5.7109375" style="1" customWidth="1"/>
    <col min="9997" max="9997" width="6.5703125" style="1" customWidth="1"/>
    <col min="9998" max="9998" width="6.140625" style="1" customWidth="1"/>
    <col min="9999" max="10016" width="5" style="1" customWidth="1"/>
    <col min="10017" max="10017" width="5.140625" style="1" customWidth="1"/>
    <col min="10018" max="10018" width="5.42578125" style="1" customWidth="1"/>
    <col min="10019" max="10019" width="4.85546875" style="1" customWidth="1"/>
    <col min="10020" max="10020" width="7.140625" style="1" customWidth="1"/>
    <col min="10021" max="10240" width="11.42578125" style="1"/>
    <col min="10241" max="10241" width="4.5703125" style="1" customWidth="1"/>
    <col min="10242" max="10242" width="15.85546875" style="1" customWidth="1"/>
    <col min="10243" max="10243" width="10" style="1" customWidth="1"/>
    <col min="10244" max="10244" width="27.7109375" style="1" customWidth="1"/>
    <col min="10245" max="10245" width="10" style="1" customWidth="1"/>
    <col min="10246" max="10247" width="11.42578125" style="1"/>
    <col min="10248" max="10248" width="19.28515625" style="1" customWidth="1"/>
    <col min="10249" max="10249" width="15.7109375" style="1" customWidth="1"/>
    <col min="10250" max="10250" width="4.85546875" style="1" customWidth="1"/>
    <col min="10251" max="10252" width="5.7109375" style="1" customWidth="1"/>
    <col min="10253" max="10253" width="6.5703125" style="1" customWidth="1"/>
    <col min="10254" max="10254" width="6.140625" style="1" customWidth="1"/>
    <col min="10255" max="10272" width="5" style="1" customWidth="1"/>
    <col min="10273" max="10273" width="5.140625" style="1" customWidth="1"/>
    <col min="10274" max="10274" width="5.42578125" style="1" customWidth="1"/>
    <col min="10275" max="10275" width="4.85546875" style="1" customWidth="1"/>
    <col min="10276" max="10276" width="7.140625" style="1" customWidth="1"/>
    <col min="10277" max="10496" width="11.42578125" style="1"/>
    <col min="10497" max="10497" width="4.5703125" style="1" customWidth="1"/>
    <col min="10498" max="10498" width="15.85546875" style="1" customWidth="1"/>
    <col min="10499" max="10499" width="10" style="1" customWidth="1"/>
    <col min="10500" max="10500" width="27.7109375" style="1" customWidth="1"/>
    <col min="10501" max="10501" width="10" style="1" customWidth="1"/>
    <col min="10502" max="10503" width="11.42578125" style="1"/>
    <col min="10504" max="10504" width="19.28515625" style="1" customWidth="1"/>
    <col min="10505" max="10505" width="15.7109375" style="1" customWidth="1"/>
    <col min="10506" max="10506" width="4.85546875" style="1" customWidth="1"/>
    <col min="10507" max="10508" width="5.7109375" style="1" customWidth="1"/>
    <col min="10509" max="10509" width="6.5703125" style="1" customWidth="1"/>
    <col min="10510" max="10510" width="6.140625" style="1" customWidth="1"/>
    <col min="10511" max="10528" width="5" style="1" customWidth="1"/>
    <col min="10529" max="10529" width="5.140625" style="1" customWidth="1"/>
    <col min="10530" max="10530" width="5.42578125" style="1" customWidth="1"/>
    <col min="10531" max="10531" width="4.85546875" style="1" customWidth="1"/>
    <col min="10532" max="10532" width="7.140625" style="1" customWidth="1"/>
    <col min="10533" max="10752" width="11.42578125" style="1"/>
    <col min="10753" max="10753" width="4.5703125" style="1" customWidth="1"/>
    <col min="10754" max="10754" width="15.85546875" style="1" customWidth="1"/>
    <col min="10755" max="10755" width="10" style="1" customWidth="1"/>
    <col min="10756" max="10756" width="27.7109375" style="1" customWidth="1"/>
    <col min="10757" max="10757" width="10" style="1" customWidth="1"/>
    <col min="10758" max="10759" width="11.42578125" style="1"/>
    <col min="10760" max="10760" width="19.28515625" style="1" customWidth="1"/>
    <col min="10761" max="10761" width="15.7109375" style="1" customWidth="1"/>
    <col min="10762" max="10762" width="4.85546875" style="1" customWidth="1"/>
    <col min="10763" max="10764" width="5.7109375" style="1" customWidth="1"/>
    <col min="10765" max="10765" width="6.5703125" style="1" customWidth="1"/>
    <col min="10766" max="10766" width="6.140625" style="1" customWidth="1"/>
    <col min="10767" max="10784" width="5" style="1" customWidth="1"/>
    <col min="10785" max="10785" width="5.140625" style="1" customWidth="1"/>
    <col min="10786" max="10786" width="5.42578125" style="1" customWidth="1"/>
    <col min="10787" max="10787" width="4.85546875" style="1" customWidth="1"/>
    <col min="10788" max="10788" width="7.140625" style="1" customWidth="1"/>
    <col min="10789" max="11008" width="11.42578125" style="1"/>
    <col min="11009" max="11009" width="4.5703125" style="1" customWidth="1"/>
    <col min="11010" max="11010" width="15.85546875" style="1" customWidth="1"/>
    <col min="11011" max="11011" width="10" style="1" customWidth="1"/>
    <col min="11012" max="11012" width="27.7109375" style="1" customWidth="1"/>
    <col min="11013" max="11013" width="10" style="1" customWidth="1"/>
    <col min="11014" max="11015" width="11.42578125" style="1"/>
    <col min="11016" max="11016" width="19.28515625" style="1" customWidth="1"/>
    <col min="11017" max="11017" width="15.7109375" style="1" customWidth="1"/>
    <col min="11018" max="11018" width="4.85546875" style="1" customWidth="1"/>
    <col min="11019" max="11020" width="5.7109375" style="1" customWidth="1"/>
    <col min="11021" max="11021" width="6.5703125" style="1" customWidth="1"/>
    <col min="11022" max="11022" width="6.140625" style="1" customWidth="1"/>
    <col min="11023" max="11040" width="5" style="1" customWidth="1"/>
    <col min="11041" max="11041" width="5.140625" style="1" customWidth="1"/>
    <col min="11042" max="11042" width="5.42578125" style="1" customWidth="1"/>
    <col min="11043" max="11043" width="4.85546875" style="1" customWidth="1"/>
    <col min="11044" max="11044" width="7.140625" style="1" customWidth="1"/>
    <col min="11045" max="11264" width="11.42578125" style="1"/>
    <col min="11265" max="11265" width="4.5703125" style="1" customWidth="1"/>
    <col min="11266" max="11266" width="15.85546875" style="1" customWidth="1"/>
    <col min="11267" max="11267" width="10" style="1" customWidth="1"/>
    <col min="11268" max="11268" width="27.7109375" style="1" customWidth="1"/>
    <col min="11269" max="11269" width="10" style="1" customWidth="1"/>
    <col min="11270" max="11271" width="11.42578125" style="1"/>
    <col min="11272" max="11272" width="19.28515625" style="1" customWidth="1"/>
    <col min="11273" max="11273" width="15.7109375" style="1" customWidth="1"/>
    <col min="11274" max="11274" width="4.85546875" style="1" customWidth="1"/>
    <col min="11275" max="11276" width="5.7109375" style="1" customWidth="1"/>
    <col min="11277" max="11277" width="6.5703125" style="1" customWidth="1"/>
    <col min="11278" max="11278" width="6.140625" style="1" customWidth="1"/>
    <col min="11279" max="11296" width="5" style="1" customWidth="1"/>
    <col min="11297" max="11297" width="5.140625" style="1" customWidth="1"/>
    <col min="11298" max="11298" width="5.42578125" style="1" customWidth="1"/>
    <col min="11299" max="11299" width="4.85546875" style="1" customWidth="1"/>
    <col min="11300" max="11300" width="7.140625" style="1" customWidth="1"/>
    <col min="11301" max="11520" width="11.42578125" style="1"/>
    <col min="11521" max="11521" width="4.5703125" style="1" customWidth="1"/>
    <col min="11522" max="11522" width="15.85546875" style="1" customWidth="1"/>
    <col min="11523" max="11523" width="10" style="1" customWidth="1"/>
    <col min="11524" max="11524" width="27.7109375" style="1" customWidth="1"/>
    <col min="11525" max="11525" width="10" style="1" customWidth="1"/>
    <col min="11526" max="11527" width="11.42578125" style="1"/>
    <col min="11528" max="11528" width="19.28515625" style="1" customWidth="1"/>
    <col min="11529" max="11529" width="15.7109375" style="1" customWidth="1"/>
    <col min="11530" max="11530" width="4.85546875" style="1" customWidth="1"/>
    <col min="11531" max="11532" width="5.7109375" style="1" customWidth="1"/>
    <col min="11533" max="11533" width="6.5703125" style="1" customWidth="1"/>
    <col min="11534" max="11534" width="6.140625" style="1" customWidth="1"/>
    <col min="11535" max="11552" width="5" style="1" customWidth="1"/>
    <col min="11553" max="11553" width="5.140625" style="1" customWidth="1"/>
    <col min="11554" max="11554" width="5.42578125" style="1" customWidth="1"/>
    <col min="11555" max="11555" width="4.85546875" style="1" customWidth="1"/>
    <col min="11556" max="11556" width="7.140625" style="1" customWidth="1"/>
    <col min="11557" max="11776" width="11.42578125" style="1"/>
    <col min="11777" max="11777" width="4.5703125" style="1" customWidth="1"/>
    <col min="11778" max="11778" width="15.85546875" style="1" customWidth="1"/>
    <col min="11779" max="11779" width="10" style="1" customWidth="1"/>
    <col min="11780" max="11780" width="27.7109375" style="1" customWidth="1"/>
    <col min="11781" max="11781" width="10" style="1" customWidth="1"/>
    <col min="11782" max="11783" width="11.42578125" style="1"/>
    <col min="11784" max="11784" width="19.28515625" style="1" customWidth="1"/>
    <col min="11785" max="11785" width="15.7109375" style="1" customWidth="1"/>
    <col min="11786" max="11786" width="4.85546875" style="1" customWidth="1"/>
    <col min="11787" max="11788" width="5.7109375" style="1" customWidth="1"/>
    <col min="11789" max="11789" width="6.5703125" style="1" customWidth="1"/>
    <col min="11790" max="11790" width="6.140625" style="1" customWidth="1"/>
    <col min="11791" max="11808" width="5" style="1" customWidth="1"/>
    <col min="11809" max="11809" width="5.140625" style="1" customWidth="1"/>
    <col min="11810" max="11810" width="5.42578125" style="1" customWidth="1"/>
    <col min="11811" max="11811" width="4.85546875" style="1" customWidth="1"/>
    <col min="11812" max="11812" width="7.140625" style="1" customWidth="1"/>
    <col min="11813" max="12032" width="11.42578125" style="1"/>
    <col min="12033" max="12033" width="4.5703125" style="1" customWidth="1"/>
    <col min="12034" max="12034" width="15.85546875" style="1" customWidth="1"/>
    <col min="12035" max="12035" width="10" style="1" customWidth="1"/>
    <col min="12036" max="12036" width="27.7109375" style="1" customWidth="1"/>
    <col min="12037" max="12037" width="10" style="1" customWidth="1"/>
    <col min="12038" max="12039" width="11.42578125" style="1"/>
    <col min="12040" max="12040" width="19.28515625" style="1" customWidth="1"/>
    <col min="12041" max="12041" width="15.7109375" style="1" customWidth="1"/>
    <col min="12042" max="12042" width="4.85546875" style="1" customWidth="1"/>
    <col min="12043" max="12044" width="5.7109375" style="1" customWidth="1"/>
    <col min="12045" max="12045" width="6.5703125" style="1" customWidth="1"/>
    <col min="12046" max="12046" width="6.140625" style="1" customWidth="1"/>
    <col min="12047" max="12064" width="5" style="1" customWidth="1"/>
    <col min="12065" max="12065" width="5.140625" style="1" customWidth="1"/>
    <col min="12066" max="12066" width="5.42578125" style="1" customWidth="1"/>
    <col min="12067" max="12067" width="4.85546875" style="1" customWidth="1"/>
    <col min="12068" max="12068" width="7.140625" style="1" customWidth="1"/>
    <col min="12069" max="12288" width="11.42578125" style="1"/>
    <col min="12289" max="12289" width="4.5703125" style="1" customWidth="1"/>
    <col min="12290" max="12290" width="15.85546875" style="1" customWidth="1"/>
    <col min="12291" max="12291" width="10" style="1" customWidth="1"/>
    <col min="12292" max="12292" width="27.7109375" style="1" customWidth="1"/>
    <col min="12293" max="12293" width="10" style="1" customWidth="1"/>
    <col min="12294" max="12295" width="11.42578125" style="1"/>
    <col min="12296" max="12296" width="19.28515625" style="1" customWidth="1"/>
    <col min="12297" max="12297" width="15.7109375" style="1" customWidth="1"/>
    <col min="12298" max="12298" width="4.85546875" style="1" customWidth="1"/>
    <col min="12299" max="12300" width="5.7109375" style="1" customWidth="1"/>
    <col min="12301" max="12301" width="6.5703125" style="1" customWidth="1"/>
    <col min="12302" max="12302" width="6.140625" style="1" customWidth="1"/>
    <col min="12303" max="12320" width="5" style="1" customWidth="1"/>
    <col min="12321" max="12321" width="5.140625" style="1" customWidth="1"/>
    <col min="12322" max="12322" width="5.42578125" style="1" customWidth="1"/>
    <col min="12323" max="12323" width="4.85546875" style="1" customWidth="1"/>
    <col min="12324" max="12324" width="7.140625" style="1" customWidth="1"/>
    <col min="12325" max="12544" width="11.42578125" style="1"/>
    <col min="12545" max="12545" width="4.5703125" style="1" customWidth="1"/>
    <col min="12546" max="12546" width="15.85546875" style="1" customWidth="1"/>
    <col min="12547" max="12547" width="10" style="1" customWidth="1"/>
    <col min="12548" max="12548" width="27.7109375" style="1" customWidth="1"/>
    <col min="12549" max="12549" width="10" style="1" customWidth="1"/>
    <col min="12550" max="12551" width="11.42578125" style="1"/>
    <col min="12552" max="12552" width="19.28515625" style="1" customWidth="1"/>
    <col min="12553" max="12553" width="15.7109375" style="1" customWidth="1"/>
    <col min="12554" max="12554" width="4.85546875" style="1" customWidth="1"/>
    <col min="12555" max="12556" width="5.7109375" style="1" customWidth="1"/>
    <col min="12557" max="12557" width="6.5703125" style="1" customWidth="1"/>
    <col min="12558" max="12558" width="6.140625" style="1" customWidth="1"/>
    <col min="12559" max="12576" width="5" style="1" customWidth="1"/>
    <col min="12577" max="12577" width="5.140625" style="1" customWidth="1"/>
    <col min="12578" max="12578" width="5.42578125" style="1" customWidth="1"/>
    <col min="12579" max="12579" width="4.85546875" style="1" customWidth="1"/>
    <col min="12580" max="12580" width="7.140625" style="1" customWidth="1"/>
    <col min="12581" max="12800" width="11.42578125" style="1"/>
    <col min="12801" max="12801" width="4.5703125" style="1" customWidth="1"/>
    <col min="12802" max="12802" width="15.85546875" style="1" customWidth="1"/>
    <col min="12803" max="12803" width="10" style="1" customWidth="1"/>
    <col min="12804" max="12804" width="27.7109375" style="1" customWidth="1"/>
    <col min="12805" max="12805" width="10" style="1" customWidth="1"/>
    <col min="12806" max="12807" width="11.42578125" style="1"/>
    <col min="12808" max="12808" width="19.28515625" style="1" customWidth="1"/>
    <col min="12809" max="12809" width="15.7109375" style="1" customWidth="1"/>
    <col min="12810" max="12810" width="4.85546875" style="1" customWidth="1"/>
    <col min="12811" max="12812" width="5.7109375" style="1" customWidth="1"/>
    <col min="12813" max="12813" width="6.5703125" style="1" customWidth="1"/>
    <col min="12814" max="12814" width="6.140625" style="1" customWidth="1"/>
    <col min="12815" max="12832" width="5" style="1" customWidth="1"/>
    <col min="12833" max="12833" width="5.140625" style="1" customWidth="1"/>
    <col min="12834" max="12834" width="5.42578125" style="1" customWidth="1"/>
    <col min="12835" max="12835" width="4.85546875" style="1" customWidth="1"/>
    <col min="12836" max="12836" width="7.140625" style="1" customWidth="1"/>
    <col min="12837" max="13056" width="11.42578125" style="1"/>
    <col min="13057" max="13057" width="4.5703125" style="1" customWidth="1"/>
    <col min="13058" max="13058" width="15.85546875" style="1" customWidth="1"/>
    <col min="13059" max="13059" width="10" style="1" customWidth="1"/>
    <col min="13060" max="13060" width="27.7109375" style="1" customWidth="1"/>
    <col min="13061" max="13061" width="10" style="1" customWidth="1"/>
    <col min="13062" max="13063" width="11.42578125" style="1"/>
    <col min="13064" max="13064" width="19.28515625" style="1" customWidth="1"/>
    <col min="13065" max="13065" width="15.7109375" style="1" customWidth="1"/>
    <col min="13066" max="13066" width="4.85546875" style="1" customWidth="1"/>
    <col min="13067" max="13068" width="5.7109375" style="1" customWidth="1"/>
    <col min="13069" max="13069" width="6.5703125" style="1" customWidth="1"/>
    <col min="13070" max="13070" width="6.140625" style="1" customWidth="1"/>
    <col min="13071" max="13088" width="5" style="1" customWidth="1"/>
    <col min="13089" max="13089" width="5.140625" style="1" customWidth="1"/>
    <col min="13090" max="13090" width="5.42578125" style="1" customWidth="1"/>
    <col min="13091" max="13091" width="4.85546875" style="1" customWidth="1"/>
    <col min="13092" max="13092" width="7.140625" style="1" customWidth="1"/>
    <col min="13093" max="13312" width="11.42578125" style="1"/>
    <col min="13313" max="13313" width="4.5703125" style="1" customWidth="1"/>
    <col min="13314" max="13314" width="15.85546875" style="1" customWidth="1"/>
    <col min="13315" max="13315" width="10" style="1" customWidth="1"/>
    <col min="13316" max="13316" width="27.7109375" style="1" customWidth="1"/>
    <col min="13317" max="13317" width="10" style="1" customWidth="1"/>
    <col min="13318" max="13319" width="11.42578125" style="1"/>
    <col min="13320" max="13320" width="19.28515625" style="1" customWidth="1"/>
    <col min="13321" max="13321" width="15.7109375" style="1" customWidth="1"/>
    <col min="13322" max="13322" width="4.85546875" style="1" customWidth="1"/>
    <col min="13323" max="13324" width="5.7109375" style="1" customWidth="1"/>
    <col min="13325" max="13325" width="6.5703125" style="1" customWidth="1"/>
    <col min="13326" max="13326" width="6.140625" style="1" customWidth="1"/>
    <col min="13327" max="13344" width="5" style="1" customWidth="1"/>
    <col min="13345" max="13345" width="5.140625" style="1" customWidth="1"/>
    <col min="13346" max="13346" width="5.42578125" style="1" customWidth="1"/>
    <col min="13347" max="13347" width="4.85546875" style="1" customWidth="1"/>
    <col min="13348" max="13348" width="7.140625" style="1" customWidth="1"/>
    <col min="13349" max="13568" width="11.42578125" style="1"/>
    <col min="13569" max="13569" width="4.5703125" style="1" customWidth="1"/>
    <col min="13570" max="13570" width="15.85546875" style="1" customWidth="1"/>
    <col min="13571" max="13571" width="10" style="1" customWidth="1"/>
    <col min="13572" max="13572" width="27.7109375" style="1" customWidth="1"/>
    <col min="13573" max="13573" width="10" style="1" customWidth="1"/>
    <col min="13574" max="13575" width="11.42578125" style="1"/>
    <col min="13576" max="13576" width="19.28515625" style="1" customWidth="1"/>
    <col min="13577" max="13577" width="15.7109375" style="1" customWidth="1"/>
    <col min="13578" max="13578" width="4.85546875" style="1" customWidth="1"/>
    <col min="13579" max="13580" width="5.7109375" style="1" customWidth="1"/>
    <col min="13581" max="13581" width="6.5703125" style="1" customWidth="1"/>
    <col min="13582" max="13582" width="6.140625" style="1" customWidth="1"/>
    <col min="13583" max="13600" width="5" style="1" customWidth="1"/>
    <col min="13601" max="13601" width="5.140625" style="1" customWidth="1"/>
    <col min="13602" max="13602" width="5.42578125" style="1" customWidth="1"/>
    <col min="13603" max="13603" width="4.85546875" style="1" customWidth="1"/>
    <col min="13604" max="13604" width="7.140625" style="1" customWidth="1"/>
    <col min="13605" max="13824" width="11.42578125" style="1"/>
    <col min="13825" max="13825" width="4.5703125" style="1" customWidth="1"/>
    <col min="13826" max="13826" width="15.85546875" style="1" customWidth="1"/>
    <col min="13827" max="13827" width="10" style="1" customWidth="1"/>
    <col min="13828" max="13828" width="27.7109375" style="1" customWidth="1"/>
    <col min="13829" max="13829" width="10" style="1" customWidth="1"/>
    <col min="13830" max="13831" width="11.42578125" style="1"/>
    <col min="13832" max="13832" width="19.28515625" style="1" customWidth="1"/>
    <col min="13833" max="13833" width="15.7109375" style="1" customWidth="1"/>
    <col min="13834" max="13834" width="4.85546875" style="1" customWidth="1"/>
    <col min="13835" max="13836" width="5.7109375" style="1" customWidth="1"/>
    <col min="13837" max="13837" width="6.5703125" style="1" customWidth="1"/>
    <col min="13838" max="13838" width="6.140625" style="1" customWidth="1"/>
    <col min="13839" max="13856" width="5" style="1" customWidth="1"/>
    <col min="13857" max="13857" width="5.140625" style="1" customWidth="1"/>
    <col min="13858" max="13858" width="5.42578125" style="1" customWidth="1"/>
    <col min="13859" max="13859" width="4.85546875" style="1" customWidth="1"/>
    <col min="13860" max="13860" width="7.140625" style="1" customWidth="1"/>
    <col min="13861" max="14080" width="11.42578125" style="1"/>
    <col min="14081" max="14081" width="4.5703125" style="1" customWidth="1"/>
    <col min="14082" max="14082" width="15.85546875" style="1" customWidth="1"/>
    <col min="14083" max="14083" width="10" style="1" customWidth="1"/>
    <col min="14084" max="14084" width="27.7109375" style="1" customWidth="1"/>
    <col min="14085" max="14085" width="10" style="1" customWidth="1"/>
    <col min="14086" max="14087" width="11.42578125" style="1"/>
    <col min="14088" max="14088" width="19.28515625" style="1" customWidth="1"/>
    <col min="14089" max="14089" width="15.7109375" style="1" customWidth="1"/>
    <col min="14090" max="14090" width="4.85546875" style="1" customWidth="1"/>
    <col min="14091" max="14092" width="5.7109375" style="1" customWidth="1"/>
    <col min="14093" max="14093" width="6.5703125" style="1" customWidth="1"/>
    <col min="14094" max="14094" width="6.140625" style="1" customWidth="1"/>
    <col min="14095" max="14112" width="5" style="1" customWidth="1"/>
    <col min="14113" max="14113" width="5.140625" style="1" customWidth="1"/>
    <col min="14114" max="14114" width="5.42578125" style="1" customWidth="1"/>
    <col min="14115" max="14115" width="4.85546875" style="1" customWidth="1"/>
    <col min="14116" max="14116" width="7.140625" style="1" customWidth="1"/>
    <col min="14117" max="14336" width="11.42578125" style="1"/>
    <col min="14337" max="14337" width="4.5703125" style="1" customWidth="1"/>
    <col min="14338" max="14338" width="15.85546875" style="1" customWidth="1"/>
    <col min="14339" max="14339" width="10" style="1" customWidth="1"/>
    <col min="14340" max="14340" width="27.7109375" style="1" customWidth="1"/>
    <col min="14341" max="14341" width="10" style="1" customWidth="1"/>
    <col min="14342" max="14343" width="11.42578125" style="1"/>
    <col min="14344" max="14344" width="19.28515625" style="1" customWidth="1"/>
    <col min="14345" max="14345" width="15.7109375" style="1" customWidth="1"/>
    <col min="14346" max="14346" width="4.85546875" style="1" customWidth="1"/>
    <col min="14347" max="14348" width="5.7109375" style="1" customWidth="1"/>
    <col min="14349" max="14349" width="6.5703125" style="1" customWidth="1"/>
    <col min="14350" max="14350" width="6.140625" style="1" customWidth="1"/>
    <col min="14351" max="14368" width="5" style="1" customWidth="1"/>
    <col min="14369" max="14369" width="5.140625" style="1" customWidth="1"/>
    <col min="14370" max="14370" width="5.42578125" style="1" customWidth="1"/>
    <col min="14371" max="14371" width="4.85546875" style="1" customWidth="1"/>
    <col min="14372" max="14372" width="7.140625" style="1" customWidth="1"/>
    <col min="14373" max="14592" width="11.42578125" style="1"/>
    <col min="14593" max="14593" width="4.5703125" style="1" customWidth="1"/>
    <col min="14594" max="14594" width="15.85546875" style="1" customWidth="1"/>
    <col min="14595" max="14595" width="10" style="1" customWidth="1"/>
    <col min="14596" max="14596" width="27.7109375" style="1" customWidth="1"/>
    <col min="14597" max="14597" width="10" style="1" customWidth="1"/>
    <col min="14598" max="14599" width="11.42578125" style="1"/>
    <col min="14600" max="14600" width="19.28515625" style="1" customWidth="1"/>
    <col min="14601" max="14601" width="15.7109375" style="1" customWidth="1"/>
    <col min="14602" max="14602" width="4.85546875" style="1" customWidth="1"/>
    <col min="14603" max="14604" width="5.7109375" style="1" customWidth="1"/>
    <col min="14605" max="14605" width="6.5703125" style="1" customWidth="1"/>
    <col min="14606" max="14606" width="6.140625" style="1" customWidth="1"/>
    <col min="14607" max="14624" width="5" style="1" customWidth="1"/>
    <col min="14625" max="14625" width="5.140625" style="1" customWidth="1"/>
    <col min="14626" max="14626" width="5.42578125" style="1" customWidth="1"/>
    <col min="14627" max="14627" width="4.85546875" style="1" customWidth="1"/>
    <col min="14628" max="14628" width="7.140625" style="1" customWidth="1"/>
    <col min="14629" max="14848" width="11.42578125" style="1"/>
    <col min="14849" max="14849" width="4.5703125" style="1" customWidth="1"/>
    <col min="14850" max="14850" width="15.85546875" style="1" customWidth="1"/>
    <col min="14851" max="14851" width="10" style="1" customWidth="1"/>
    <col min="14852" max="14852" width="27.7109375" style="1" customWidth="1"/>
    <col min="14853" max="14853" width="10" style="1" customWidth="1"/>
    <col min="14854" max="14855" width="11.42578125" style="1"/>
    <col min="14856" max="14856" width="19.28515625" style="1" customWidth="1"/>
    <col min="14857" max="14857" width="15.7109375" style="1" customWidth="1"/>
    <col min="14858" max="14858" width="4.85546875" style="1" customWidth="1"/>
    <col min="14859" max="14860" width="5.7109375" style="1" customWidth="1"/>
    <col min="14861" max="14861" width="6.5703125" style="1" customWidth="1"/>
    <col min="14862" max="14862" width="6.140625" style="1" customWidth="1"/>
    <col min="14863" max="14880" width="5" style="1" customWidth="1"/>
    <col min="14881" max="14881" width="5.140625" style="1" customWidth="1"/>
    <col min="14882" max="14882" width="5.42578125" style="1" customWidth="1"/>
    <col min="14883" max="14883" width="4.85546875" style="1" customWidth="1"/>
    <col min="14884" max="14884" width="7.140625" style="1" customWidth="1"/>
    <col min="14885" max="15104" width="11.42578125" style="1"/>
    <col min="15105" max="15105" width="4.5703125" style="1" customWidth="1"/>
    <col min="15106" max="15106" width="15.85546875" style="1" customWidth="1"/>
    <col min="15107" max="15107" width="10" style="1" customWidth="1"/>
    <col min="15108" max="15108" width="27.7109375" style="1" customWidth="1"/>
    <col min="15109" max="15109" width="10" style="1" customWidth="1"/>
    <col min="15110" max="15111" width="11.42578125" style="1"/>
    <col min="15112" max="15112" width="19.28515625" style="1" customWidth="1"/>
    <col min="15113" max="15113" width="15.7109375" style="1" customWidth="1"/>
    <col min="15114" max="15114" width="4.85546875" style="1" customWidth="1"/>
    <col min="15115" max="15116" width="5.7109375" style="1" customWidth="1"/>
    <col min="15117" max="15117" width="6.5703125" style="1" customWidth="1"/>
    <col min="15118" max="15118" width="6.140625" style="1" customWidth="1"/>
    <col min="15119" max="15136" width="5" style="1" customWidth="1"/>
    <col min="15137" max="15137" width="5.140625" style="1" customWidth="1"/>
    <col min="15138" max="15138" width="5.42578125" style="1" customWidth="1"/>
    <col min="15139" max="15139" width="4.85546875" style="1" customWidth="1"/>
    <col min="15140" max="15140" width="7.140625" style="1" customWidth="1"/>
    <col min="15141" max="15360" width="11.42578125" style="1"/>
    <col min="15361" max="15361" width="4.5703125" style="1" customWidth="1"/>
    <col min="15362" max="15362" width="15.85546875" style="1" customWidth="1"/>
    <col min="15363" max="15363" width="10" style="1" customWidth="1"/>
    <col min="15364" max="15364" width="27.7109375" style="1" customWidth="1"/>
    <col min="15365" max="15365" width="10" style="1" customWidth="1"/>
    <col min="15366" max="15367" width="11.42578125" style="1"/>
    <col min="15368" max="15368" width="19.28515625" style="1" customWidth="1"/>
    <col min="15369" max="15369" width="15.7109375" style="1" customWidth="1"/>
    <col min="15370" max="15370" width="4.85546875" style="1" customWidth="1"/>
    <col min="15371" max="15372" width="5.7109375" style="1" customWidth="1"/>
    <col min="15373" max="15373" width="6.5703125" style="1" customWidth="1"/>
    <col min="15374" max="15374" width="6.140625" style="1" customWidth="1"/>
    <col min="15375" max="15392" width="5" style="1" customWidth="1"/>
    <col min="15393" max="15393" width="5.140625" style="1" customWidth="1"/>
    <col min="15394" max="15394" width="5.42578125" style="1" customWidth="1"/>
    <col min="15395" max="15395" width="4.85546875" style="1" customWidth="1"/>
    <col min="15396" max="15396" width="7.140625" style="1" customWidth="1"/>
    <col min="15397" max="15616" width="11.42578125" style="1"/>
    <col min="15617" max="15617" width="4.5703125" style="1" customWidth="1"/>
    <col min="15618" max="15618" width="15.85546875" style="1" customWidth="1"/>
    <col min="15619" max="15619" width="10" style="1" customWidth="1"/>
    <col min="15620" max="15620" width="27.7109375" style="1" customWidth="1"/>
    <col min="15621" max="15621" width="10" style="1" customWidth="1"/>
    <col min="15622" max="15623" width="11.42578125" style="1"/>
    <col min="15624" max="15624" width="19.28515625" style="1" customWidth="1"/>
    <col min="15625" max="15625" width="15.7109375" style="1" customWidth="1"/>
    <col min="15626" max="15626" width="4.85546875" style="1" customWidth="1"/>
    <col min="15627" max="15628" width="5.7109375" style="1" customWidth="1"/>
    <col min="15629" max="15629" width="6.5703125" style="1" customWidth="1"/>
    <col min="15630" max="15630" width="6.140625" style="1" customWidth="1"/>
    <col min="15631" max="15648" width="5" style="1" customWidth="1"/>
    <col min="15649" max="15649" width="5.140625" style="1" customWidth="1"/>
    <col min="15650" max="15650" width="5.42578125" style="1" customWidth="1"/>
    <col min="15651" max="15651" width="4.85546875" style="1" customWidth="1"/>
    <col min="15652" max="15652" width="7.140625" style="1" customWidth="1"/>
    <col min="15653" max="15872" width="11.42578125" style="1"/>
    <col min="15873" max="15873" width="4.5703125" style="1" customWidth="1"/>
    <col min="15874" max="15874" width="15.85546875" style="1" customWidth="1"/>
    <col min="15875" max="15875" width="10" style="1" customWidth="1"/>
    <col min="15876" max="15876" width="27.7109375" style="1" customWidth="1"/>
    <col min="15877" max="15877" width="10" style="1" customWidth="1"/>
    <col min="15878" max="15879" width="11.42578125" style="1"/>
    <col min="15880" max="15880" width="19.28515625" style="1" customWidth="1"/>
    <col min="15881" max="15881" width="15.7109375" style="1" customWidth="1"/>
    <col min="15882" max="15882" width="4.85546875" style="1" customWidth="1"/>
    <col min="15883" max="15884" width="5.7109375" style="1" customWidth="1"/>
    <col min="15885" max="15885" width="6.5703125" style="1" customWidth="1"/>
    <col min="15886" max="15886" width="6.140625" style="1" customWidth="1"/>
    <col min="15887" max="15904" width="5" style="1" customWidth="1"/>
    <col min="15905" max="15905" width="5.140625" style="1" customWidth="1"/>
    <col min="15906" max="15906" width="5.42578125" style="1" customWidth="1"/>
    <col min="15907" max="15907" width="4.85546875" style="1" customWidth="1"/>
    <col min="15908" max="15908" width="7.140625" style="1" customWidth="1"/>
    <col min="15909" max="16128" width="11.42578125" style="1"/>
    <col min="16129" max="16129" width="4.5703125" style="1" customWidth="1"/>
    <col min="16130" max="16130" width="15.85546875" style="1" customWidth="1"/>
    <col min="16131" max="16131" width="10" style="1" customWidth="1"/>
    <col min="16132" max="16132" width="27.7109375" style="1" customWidth="1"/>
    <col min="16133" max="16133" width="10" style="1" customWidth="1"/>
    <col min="16134" max="16135" width="11.42578125" style="1"/>
    <col min="16136" max="16136" width="19.28515625" style="1" customWidth="1"/>
    <col min="16137" max="16137" width="15.7109375" style="1" customWidth="1"/>
    <col min="16138" max="16138" width="4.85546875" style="1" customWidth="1"/>
    <col min="16139" max="16140" width="5.7109375" style="1" customWidth="1"/>
    <col min="16141" max="16141" width="6.5703125" style="1" customWidth="1"/>
    <col min="16142" max="16142" width="6.140625" style="1" customWidth="1"/>
    <col min="16143" max="16160" width="5" style="1" customWidth="1"/>
    <col min="16161" max="16161" width="5.140625" style="1" customWidth="1"/>
    <col min="16162" max="16162" width="5.42578125" style="1" customWidth="1"/>
    <col min="16163" max="16163" width="4.85546875" style="1" customWidth="1"/>
    <col min="16164" max="16164" width="7.140625" style="1" customWidth="1"/>
    <col min="16165" max="16384" width="11.42578125" style="1"/>
  </cols>
  <sheetData>
    <row r="1" spans="1:37" ht="15.75" thickBot="1">
      <c r="A1" s="516"/>
      <c r="B1" s="12"/>
      <c r="C1" s="12"/>
      <c r="D1" s="12"/>
      <c r="E1" s="12"/>
      <c r="F1" s="12"/>
      <c r="G1" s="12"/>
      <c r="H1" s="3"/>
      <c r="I1" s="3"/>
      <c r="J1" s="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516"/>
    </row>
    <row r="2" spans="1:37">
      <c r="A2" s="516"/>
      <c r="B2" s="749" t="s">
        <v>805</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1"/>
      <c r="AK2" s="516"/>
    </row>
    <row r="3" spans="1:37" ht="15.75" thickBot="1">
      <c r="A3" s="516"/>
      <c r="B3" s="752" t="s">
        <v>806</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4"/>
      <c r="AK3" s="516"/>
    </row>
    <row r="4" spans="1:37" ht="33.75" customHeight="1">
      <c r="A4" s="516"/>
      <c r="B4" s="755" t="s">
        <v>804</v>
      </c>
      <c r="C4" s="756"/>
      <c r="D4" s="756"/>
      <c r="E4" s="756"/>
      <c r="F4" s="756"/>
      <c r="G4" s="756"/>
      <c r="H4" s="757"/>
      <c r="I4" s="758" t="s">
        <v>803</v>
      </c>
      <c r="J4" s="759"/>
      <c r="K4" s="759"/>
      <c r="L4" s="759"/>
      <c r="M4" s="759"/>
      <c r="N4" s="759"/>
      <c r="O4" s="759"/>
      <c r="P4" s="759"/>
      <c r="Q4" s="759"/>
      <c r="R4" s="759"/>
      <c r="S4" s="759"/>
      <c r="T4" s="760"/>
      <c r="U4" s="758" t="s">
        <v>1056</v>
      </c>
      <c r="V4" s="761"/>
      <c r="W4" s="761"/>
      <c r="X4" s="761"/>
      <c r="Y4" s="761"/>
      <c r="Z4" s="761"/>
      <c r="AA4" s="761"/>
      <c r="AB4" s="761"/>
      <c r="AC4" s="761"/>
      <c r="AD4" s="761"/>
      <c r="AE4" s="761"/>
      <c r="AF4" s="761"/>
      <c r="AG4" s="761"/>
      <c r="AH4" s="761"/>
      <c r="AI4" s="761"/>
      <c r="AJ4" s="762"/>
      <c r="AK4" s="516"/>
    </row>
    <row r="5" spans="1:37" ht="99" customHeight="1" thickBot="1">
      <c r="A5" s="516"/>
      <c r="B5" s="763" t="s">
        <v>1160</v>
      </c>
      <c r="C5" s="764"/>
      <c r="D5" s="765"/>
      <c r="E5" s="184"/>
      <c r="F5" s="766" t="s">
        <v>1161</v>
      </c>
      <c r="G5" s="766"/>
      <c r="H5" s="766"/>
      <c r="I5" s="766"/>
      <c r="J5" s="766"/>
      <c r="K5" s="766"/>
      <c r="L5" s="766"/>
      <c r="M5" s="766"/>
      <c r="N5" s="767"/>
      <c r="O5" s="768" t="s">
        <v>0</v>
      </c>
      <c r="P5" s="769"/>
      <c r="Q5" s="769"/>
      <c r="R5" s="769"/>
      <c r="S5" s="769"/>
      <c r="T5" s="769"/>
      <c r="U5" s="769"/>
      <c r="V5" s="769"/>
      <c r="W5" s="769"/>
      <c r="X5" s="769"/>
      <c r="Y5" s="769"/>
      <c r="Z5" s="769"/>
      <c r="AA5" s="769"/>
      <c r="AB5" s="769"/>
      <c r="AC5" s="769"/>
      <c r="AD5" s="769"/>
      <c r="AE5" s="769"/>
      <c r="AF5" s="770"/>
      <c r="AG5" s="771" t="s">
        <v>1</v>
      </c>
      <c r="AH5" s="772"/>
      <c r="AI5" s="772"/>
      <c r="AJ5" s="773"/>
      <c r="AK5" s="516"/>
    </row>
    <row r="6" spans="1:37" ht="16.5" customHeight="1">
      <c r="A6" s="516"/>
      <c r="B6" s="737" t="s">
        <v>1055</v>
      </c>
      <c r="C6" s="739" t="s">
        <v>2</v>
      </c>
      <c r="D6" s="740"/>
      <c r="E6" s="740"/>
      <c r="F6" s="740"/>
      <c r="G6" s="740"/>
      <c r="H6" s="740"/>
      <c r="I6" s="743" t="s">
        <v>3</v>
      </c>
      <c r="J6" s="745" t="s">
        <v>18</v>
      </c>
      <c r="K6" s="745" t="s">
        <v>4</v>
      </c>
      <c r="L6" s="747" t="s">
        <v>1057</v>
      </c>
      <c r="M6" s="799" t="s">
        <v>19</v>
      </c>
      <c r="N6" s="732" t="s">
        <v>20</v>
      </c>
      <c r="O6" s="734" t="s">
        <v>32</v>
      </c>
      <c r="P6" s="735"/>
      <c r="Q6" s="736" t="s">
        <v>33</v>
      </c>
      <c r="R6" s="735"/>
      <c r="S6" s="736" t="s">
        <v>34</v>
      </c>
      <c r="T6" s="735"/>
      <c r="U6" s="736" t="s">
        <v>7</v>
      </c>
      <c r="V6" s="735"/>
      <c r="W6" s="736" t="s">
        <v>6</v>
      </c>
      <c r="X6" s="735"/>
      <c r="Y6" s="736" t="s">
        <v>35</v>
      </c>
      <c r="Z6" s="735"/>
      <c r="AA6" s="736" t="s">
        <v>5</v>
      </c>
      <c r="AB6" s="735"/>
      <c r="AC6" s="736" t="s">
        <v>8</v>
      </c>
      <c r="AD6" s="735"/>
      <c r="AE6" s="736" t="s">
        <v>9</v>
      </c>
      <c r="AF6" s="796"/>
      <c r="AG6" s="797" t="s">
        <v>10</v>
      </c>
      <c r="AH6" s="780" t="s">
        <v>11</v>
      </c>
      <c r="AI6" s="782" t="s">
        <v>12</v>
      </c>
      <c r="AJ6" s="784" t="s">
        <v>21</v>
      </c>
      <c r="AK6" s="516"/>
    </row>
    <row r="7" spans="1:37" ht="76.5" customHeight="1" thickBot="1">
      <c r="A7" s="516"/>
      <c r="B7" s="738"/>
      <c r="C7" s="741"/>
      <c r="D7" s="742"/>
      <c r="E7" s="742"/>
      <c r="F7" s="742"/>
      <c r="G7" s="742"/>
      <c r="H7" s="742"/>
      <c r="I7" s="744"/>
      <c r="J7" s="746" t="s">
        <v>18</v>
      </c>
      <c r="K7" s="746"/>
      <c r="L7" s="748"/>
      <c r="M7" s="800"/>
      <c r="N7" s="733"/>
      <c r="O7" s="33" t="s">
        <v>22</v>
      </c>
      <c r="P7" s="34" t="s">
        <v>23</v>
      </c>
      <c r="Q7" s="35" t="s">
        <v>22</v>
      </c>
      <c r="R7" s="34" t="s">
        <v>23</v>
      </c>
      <c r="S7" s="35" t="s">
        <v>22</v>
      </c>
      <c r="T7" s="34" t="s">
        <v>23</v>
      </c>
      <c r="U7" s="35" t="s">
        <v>22</v>
      </c>
      <c r="V7" s="34" t="s">
        <v>23</v>
      </c>
      <c r="W7" s="35" t="s">
        <v>22</v>
      </c>
      <c r="X7" s="34" t="s">
        <v>23</v>
      </c>
      <c r="Y7" s="35" t="s">
        <v>22</v>
      </c>
      <c r="Z7" s="34" t="s">
        <v>23</v>
      </c>
      <c r="AA7" s="35" t="s">
        <v>22</v>
      </c>
      <c r="AB7" s="34" t="s">
        <v>24</v>
      </c>
      <c r="AC7" s="35" t="s">
        <v>22</v>
      </c>
      <c r="AD7" s="34" t="s">
        <v>24</v>
      </c>
      <c r="AE7" s="35" t="s">
        <v>22</v>
      </c>
      <c r="AF7" s="36" t="s">
        <v>24</v>
      </c>
      <c r="AG7" s="798"/>
      <c r="AH7" s="781"/>
      <c r="AI7" s="783"/>
      <c r="AJ7" s="785"/>
      <c r="AK7" s="516"/>
    </row>
    <row r="8" spans="1:37" ht="78" customHeight="1" thickBot="1">
      <c r="A8" s="516"/>
      <c r="B8" s="37" t="s">
        <v>1162</v>
      </c>
      <c r="C8" s="786" t="s">
        <v>502</v>
      </c>
      <c r="D8" s="787"/>
      <c r="E8" s="787"/>
      <c r="F8" s="787"/>
      <c r="G8" s="787"/>
      <c r="H8" s="787"/>
      <c r="I8" s="38" t="s">
        <v>281</v>
      </c>
      <c r="J8" s="39" t="s">
        <v>1163</v>
      </c>
      <c r="K8" s="40" t="s">
        <v>1054</v>
      </c>
      <c r="L8" s="40" t="s">
        <v>1164</v>
      </c>
      <c r="M8" s="41">
        <v>1.24E-2</v>
      </c>
      <c r="N8" s="42">
        <v>1.24E-2</v>
      </c>
      <c r="O8" s="43">
        <f t="shared" ref="O8:AD8" si="0">O10+O14+O17</f>
        <v>0</v>
      </c>
      <c r="P8" s="44">
        <f t="shared" si="0"/>
        <v>0</v>
      </c>
      <c r="Q8" s="44">
        <f t="shared" si="0"/>
        <v>0</v>
      </c>
      <c r="R8" s="44">
        <f t="shared" si="0"/>
        <v>0</v>
      </c>
      <c r="S8" s="44">
        <f t="shared" si="0"/>
        <v>0</v>
      </c>
      <c r="T8" s="44">
        <f t="shared" si="0"/>
        <v>0</v>
      </c>
      <c r="U8" s="44">
        <f t="shared" si="0"/>
        <v>0</v>
      </c>
      <c r="V8" s="44">
        <f t="shared" si="0"/>
        <v>0</v>
      </c>
      <c r="W8" s="44">
        <f t="shared" si="0"/>
        <v>0</v>
      </c>
      <c r="X8" s="44">
        <f t="shared" si="0"/>
        <v>0</v>
      </c>
      <c r="Y8" s="44">
        <f t="shared" si="0"/>
        <v>0</v>
      </c>
      <c r="Z8" s="44">
        <f t="shared" si="0"/>
        <v>0</v>
      </c>
      <c r="AA8" s="44">
        <f t="shared" si="0"/>
        <v>0</v>
      </c>
      <c r="AB8" s="44">
        <f t="shared" si="0"/>
        <v>0</v>
      </c>
      <c r="AC8" s="44">
        <f t="shared" si="0"/>
        <v>0</v>
      </c>
      <c r="AD8" s="44">
        <f t="shared" si="0"/>
        <v>0</v>
      </c>
      <c r="AE8" s="44">
        <f>+AE10+AE14+AE17</f>
        <v>0</v>
      </c>
      <c r="AF8" s="45">
        <f>AF10+AF14+AF17</f>
        <v>0</v>
      </c>
      <c r="AG8" s="46" t="s">
        <v>1165</v>
      </c>
      <c r="AH8" s="47"/>
      <c r="AI8" s="47" t="s">
        <v>1166</v>
      </c>
      <c r="AJ8" s="48" t="s">
        <v>1167</v>
      </c>
      <c r="AK8" s="516"/>
    </row>
    <row r="9" spans="1:37" ht="5.25" customHeight="1" thickBot="1">
      <c r="A9" s="516"/>
      <c r="B9" s="788"/>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90"/>
      <c r="AK9" s="516"/>
    </row>
    <row r="10" spans="1:37" ht="105.75" customHeight="1" thickBot="1">
      <c r="A10" s="516"/>
      <c r="B10" s="49" t="s">
        <v>13</v>
      </c>
      <c r="C10" s="50" t="s">
        <v>30</v>
      </c>
      <c r="D10" s="50" t="s">
        <v>14</v>
      </c>
      <c r="E10" s="50" t="s">
        <v>25</v>
      </c>
      <c r="F10" s="50" t="s">
        <v>26</v>
      </c>
      <c r="G10" s="50" t="s">
        <v>27</v>
      </c>
      <c r="H10" s="51" t="s">
        <v>15</v>
      </c>
      <c r="I10" s="52" t="s">
        <v>31</v>
      </c>
      <c r="J10" s="53"/>
      <c r="K10" s="53"/>
      <c r="L10" s="53"/>
      <c r="M10" s="53"/>
      <c r="N10" s="54"/>
      <c r="O10" s="55">
        <f>SUM(O11:O12)</f>
        <v>0</v>
      </c>
      <c r="P10" s="56">
        <f>SUM(P11:P12)</f>
        <v>0</v>
      </c>
      <c r="Q10" s="57">
        <f>SUM(Q11:Q12)</f>
        <v>0</v>
      </c>
      <c r="R10" s="56">
        <f>SUM(R11:R12)</f>
        <v>0</v>
      </c>
      <c r="S10" s="57"/>
      <c r="T10" s="56"/>
      <c r="U10" s="57"/>
      <c r="V10" s="56"/>
      <c r="W10" s="57"/>
      <c r="X10" s="56"/>
      <c r="Y10" s="57"/>
      <c r="Z10" s="56"/>
      <c r="AA10" s="57"/>
      <c r="AB10" s="56"/>
      <c r="AC10" s="57"/>
      <c r="AD10" s="56"/>
      <c r="AE10" s="58">
        <f>O10+Q10</f>
        <v>0</v>
      </c>
      <c r="AF10" s="56">
        <f>AF11</f>
        <v>0</v>
      </c>
      <c r="AG10" s="59">
        <f>SUM(AG11:AG12)</f>
        <v>0</v>
      </c>
      <c r="AH10" s="60"/>
      <c r="AI10" s="60"/>
      <c r="AJ10" s="517"/>
      <c r="AK10" s="516"/>
    </row>
    <row r="11" spans="1:37" ht="17.25" customHeight="1">
      <c r="A11" s="516"/>
      <c r="B11" s="791" t="s">
        <v>1053</v>
      </c>
      <c r="C11" s="61"/>
      <c r="D11" s="518"/>
      <c r="E11" s="62"/>
      <c r="F11" s="63"/>
      <c r="G11" s="64"/>
      <c r="H11" s="62" t="s">
        <v>1168</v>
      </c>
      <c r="I11" s="17" t="s">
        <v>503</v>
      </c>
      <c r="J11" s="181"/>
      <c r="K11" s="793"/>
      <c r="L11" s="202"/>
      <c r="M11" s="794"/>
      <c r="N11" s="795"/>
      <c r="O11" s="65"/>
      <c r="P11" s="66"/>
      <c r="Q11" s="519"/>
      <c r="R11" s="67"/>
      <c r="S11" s="67"/>
      <c r="T11" s="67"/>
      <c r="U11" s="67"/>
      <c r="V11" s="67"/>
      <c r="W11" s="67"/>
      <c r="X11" s="67"/>
      <c r="Y11" s="67"/>
      <c r="Z11" s="67"/>
      <c r="AA11" s="67"/>
      <c r="AB11" s="67"/>
      <c r="AC11" s="68"/>
      <c r="AD11" s="68"/>
      <c r="AE11" s="774"/>
      <c r="AF11" s="774"/>
      <c r="AG11" s="69"/>
      <c r="AH11" s="775"/>
      <c r="AI11" s="775"/>
      <c r="AJ11" s="776"/>
      <c r="AK11" s="516"/>
    </row>
    <row r="12" spans="1:37" ht="116.25" customHeight="1">
      <c r="A12" s="516"/>
      <c r="B12" s="792"/>
      <c r="C12" s="70"/>
      <c r="D12" s="518"/>
      <c r="E12" s="71"/>
      <c r="F12" s="72"/>
      <c r="G12" s="64"/>
      <c r="H12" s="71" t="s">
        <v>515</v>
      </c>
      <c r="I12" s="17" t="s">
        <v>514</v>
      </c>
      <c r="J12" s="181"/>
      <c r="K12" s="793"/>
      <c r="L12" s="195"/>
      <c r="M12" s="794"/>
      <c r="N12" s="795"/>
      <c r="O12" s="520"/>
      <c r="P12" s="66"/>
      <c r="Q12" s="73"/>
      <c r="R12" s="68"/>
      <c r="S12" s="68"/>
      <c r="T12" s="68"/>
      <c r="U12" s="68"/>
      <c r="V12" s="68"/>
      <c r="W12" s="68"/>
      <c r="X12" s="68"/>
      <c r="Y12" s="68"/>
      <c r="Z12" s="68"/>
      <c r="AA12" s="68"/>
      <c r="AB12" s="68"/>
      <c r="AC12" s="68"/>
      <c r="AD12" s="68"/>
      <c r="AE12" s="774"/>
      <c r="AF12" s="774"/>
      <c r="AG12" s="69"/>
      <c r="AH12" s="775"/>
      <c r="AI12" s="775"/>
      <c r="AJ12" s="776"/>
      <c r="AK12" s="516"/>
    </row>
    <row r="13" spans="1:37" ht="4.5" customHeight="1" thickBot="1">
      <c r="A13" s="516"/>
      <c r="B13" s="777"/>
      <c r="C13" s="778"/>
      <c r="D13" s="778"/>
      <c r="E13" s="778"/>
      <c r="F13" s="778"/>
      <c r="G13" s="778"/>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9"/>
      <c r="AK13" s="516"/>
    </row>
    <row r="14" spans="1:37" ht="36" customHeight="1" thickBot="1">
      <c r="A14" s="516"/>
      <c r="B14" s="49" t="s">
        <v>13</v>
      </c>
      <c r="C14" s="50" t="s">
        <v>30</v>
      </c>
      <c r="D14" s="50" t="s">
        <v>14</v>
      </c>
      <c r="E14" s="50" t="s">
        <v>29</v>
      </c>
      <c r="F14" s="50" t="s">
        <v>26</v>
      </c>
      <c r="G14" s="50" t="s">
        <v>27</v>
      </c>
      <c r="H14" s="51" t="s">
        <v>16</v>
      </c>
      <c r="I14" s="74" t="s">
        <v>31</v>
      </c>
      <c r="J14" s="75"/>
      <c r="K14" s="76"/>
      <c r="L14" s="76"/>
      <c r="M14" s="77"/>
      <c r="N14" s="78"/>
      <c r="O14" s="55">
        <f>SUM(O15:O15)</f>
        <v>0</v>
      </c>
      <c r="P14" s="56">
        <f>SUM(P15:P15)</f>
        <v>0</v>
      </c>
      <c r="Q14" s="57">
        <f>SUM(Q15:Q15)</f>
        <v>0</v>
      </c>
      <c r="R14" s="56">
        <f>SUM(R15:R15)</f>
        <v>0</v>
      </c>
      <c r="S14" s="57"/>
      <c r="T14" s="56"/>
      <c r="U14" s="57"/>
      <c r="V14" s="56"/>
      <c r="W14" s="57"/>
      <c r="X14" s="56"/>
      <c r="Y14" s="57"/>
      <c r="Z14" s="56"/>
      <c r="AA14" s="57"/>
      <c r="AB14" s="56"/>
      <c r="AC14" s="57"/>
      <c r="AD14" s="56"/>
      <c r="AE14" s="57">
        <f>AE15</f>
        <v>0</v>
      </c>
      <c r="AF14" s="56">
        <f>AF15</f>
        <v>0</v>
      </c>
      <c r="AG14" s="59">
        <f>SUM(AG15:AG15)</f>
        <v>0</v>
      </c>
      <c r="AH14" s="60"/>
      <c r="AI14" s="60"/>
      <c r="AJ14" s="517"/>
      <c r="AK14" s="516"/>
    </row>
    <row r="15" spans="1:37" ht="76.5" customHeight="1">
      <c r="A15" s="516"/>
      <c r="B15" s="79" t="s">
        <v>515</v>
      </c>
      <c r="C15" s="80"/>
      <c r="D15" s="516"/>
      <c r="E15" s="81"/>
      <c r="F15" s="82"/>
      <c r="G15" s="64"/>
      <c r="H15" s="81" t="s">
        <v>1169</v>
      </c>
      <c r="I15" s="179" t="s">
        <v>36</v>
      </c>
      <c r="J15" s="207"/>
      <c r="K15" s="83"/>
      <c r="L15" s="83"/>
      <c r="M15" s="84"/>
      <c r="N15" s="85"/>
      <c r="O15" s="86"/>
      <c r="P15" s="185"/>
      <c r="Q15" s="185"/>
      <c r="R15" s="185"/>
      <c r="S15" s="185"/>
      <c r="T15" s="185"/>
      <c r="U15" s="185"/>
      <c r="V15" s="185"/>
      <c r="W15" s="185"/>
      <c r="X15" s="185"/>
      <c r="Y15" s="185"/>
      <c r="Z15" s="185"/>
      <c r="AA15" s="185"/>
      <c r="AB15" s="185"/>
      <c r="AC15" s="185"/>
      <c r="AD15" s="185"/>
      <c r="AE15" s="185"/>
      <c r="AF15" s="185"/>
      <c r="AG15" s="87"/>
      <c r="AH15" s="186"/>
      <c r="AI15" s="84"/>
      <c r="AJ15" s="88"/>
      <c r="AK15" s="516"/>
    </row>
    <row r="16" spans="1:37" ht="4.5" customHeight="1" thickBot="1">
      <c r="A16" s="516"/>
      <c r="B16" s="777"/>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9"/>
      <c r="AK16" s="521"/>
    </row>
    <row r="17" spans="1:37" ht="74.25" customHeight="1">
      <c r="A17" s="516"/>
      <c r="B17" s="49" t="s">
        <v>13</v>
      </c>
      <c r="C17" s="50" t="s">
        <v>30</v>
      </c>
      <c r="D17" s="50" t="s">
        <v>14</v>
      </c>
      <c r="E17" s="50" t="s">
        <v>29</v>
      </c>
      <c r="F17" s="50" t="s">
        <v>26</v>
      </c>
      <c r="G17" s="50" t="s">
        <v>27</v>
      </c>
      <c r="H17" s="51" t="s">
        <v>17</v>
      </c>
      <c r="I17" s="52" t="s">
        <v>31</v>
      </c>
      <c r="J17" s="75"/>
      <c r="K17" s="89"/>
      <c r="L17" s="76"/>
      <c r="M17" s="77"/>
      <c r="N17" s="78"/>
      <c r="O17" s="55">
        <f>SUM(O18:O18)</f>
        <v>0</v>
      </c>
      <c r="P17" s="56">
        <f>SUM(P18:P18)</f>
        <v>0</v>
      </c>
      <c r="Q17" s="57">
        <f>SUM(Q18:Q18)</f>
        <v>0</v>
      </c>
      <c r="R17" s="56">
        <f>SUM(R18:R18)</f>
        <v>0</v>
      </c>
      <c r="S17" s="57"/>
      <c r="T17" s="56"/>
      <c r="U17" s="57"/>
      <c r="V17" s="56"/>
      <c r="W17" s="57"/>
      <c r="X17" s="56"/>
      <c r="Y17" s="57"/>
      <c r="Z17" s="56"/>
      <c r="AA17" s="57"/>
      <c r="AB17" s="56"/>
      <c r="AC17" s="57"/>
      <c r="AD17" s="56"/>
      <c r="AE17" s="90">
        <f>AE18</f>
        <v>0</v>
      </c>
      <c r="AF17" s="56">
        <f>AF18</f>
        <v>0</v>
      </c>
      <c r="AG17" s="59">
        <f>SUM(AG18:AG18)</f>
        <v>0</v>
      </c>
      <c r="AH17" s="60"/>
      <c r="AI17" s="60"/>
      <c r="AJ17" s="517"/>
      <c r="AK17" s="521"/>
    </row>
    <row r="18" spans="1:37" ht="56.25" customHeight="1">
      <c r="A18" s="516"/>
      <c r="B18" s="193" t="s">
        <v>1170</v>
      </c>
      <c r="C18" s="193"/>
      <c r="D18" s="518"/>
      <c r="E18" s="81"/>
      <c r="F18" s="82"/>
      <c r="G18" s="64"/>
      <c r="H18" s="81" t="s">
        <v>733</v>
      </c>
      <c r="I18" s="207" t="s">
        <v>37</v>
      </c>
      <c r="J18" s="207"/>
      <c r="K18" s="83"/>
      <c r="L18" s="83"/>
      <c r="M18" s="83"/>
      <c r="N18" s="83"/>
      <c r="O18" s="185"/>
      <c r="P18" s="185"/>
      <c r="Q18" s="66"/>
      <c r="R18" s="185"/>
      <c r="S18" s="185"/>
      <c r="T18" s="185"/>
      <c r="U18" s="185"/>
      <c r="V18" s="185"/>
      <c r="W18" s="185"/>
      <c r="X18" s="185"/>
      <c r="Y18" s="185"/>
      <c r="Z18" s="185"/>
      <c r="AA18" s="185"/>
      <c r="AB18" s="185"/>
      <c r="AC18" s="185"/>
      <c r="AD18" s="185"/>
      <c r="AE18" s="185"/>
      <c r="AF18" s="185"/>
      <c r="AG18" s="87"/>
      <c r="AH18" s="84"/>
      <c r="AI18" s="84"/>
      <c r="AJ18" s="91"/>
      <c r="AK18" s="521"/>
    </row>
    <row r="19" spans="1:37">
      <c r="A19" s="516"/>
      <c r="B19" s="15"/>
      <c r="C19" s="15"/>
      <c r="D19" s="516"/>
      <c r="E19" s="516"/>
      <c r="F19" s="516"/>
      <c r="G19" s="516"/>
      <c r="H19" s="500"/>
      <c r="I19" s="500"/>
      <c r="J19" s="500"/>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15"/>
      <c r="AH19" s="516"/>
      <c r="AI19" s="516"/>
      <c r="AJ19" s="516"/>
      <c r="AK19" s="516"/>
    </row>
    <row r="20" spans="1:37" ht="33.75" customHeight="1">
      <c r="A20" s="516"/>
      <c r="B20" s="755" t="s">
        <v>804</v>
      </c>
      <c r="C20" s="756"/>
      <c r="D20" s="756"/>
      <c r="E20" s="756"/>
      <c r="F20" s="756"/>
      <c r="G20" s="756"/>
      <c r="H20" s="757"/>
      <c r="I20" s="758" t="s">
        <v>803</v>
      </c>
      <c r="J20" s="759"/>
      <c r="K20" s="759"/>
      <c r="L20" s="759"/>
      <c r="M20" s="759"/>
      <c r="N20" s="759"/>
      <c r="O20" s="759"/>
      <c r="P20" s="759"/>
      <c r="Q20" s="759"/>
      <c r="R20" s="759"/>
      <c r="S20" s="759"/>
      <c r="T20" s="760"/>
      <c r="U20" s="758" t="s">
        <v>1056</v>
      </c>
      <c r="V20" s="761"/>
      <c r="W20" s="761"/>
      <c r="X20" s="761"/>
      <c r="Y20" s="761"/>
      <c r="Z20" s="761"/>
      <c r="AA20" s="761"/>
      <c r="AB20" s="761"/>
      <c r="AC20" s="761"/>
      <c r="AD20" s="761"/>
      <c r="AE20" s="761"/>
      <c r="AF20" s="761"/>
      <c r="AG20" s="761"/>
      <c r="AH20" s="761"/>
      <c r="AI20" s="761"/>
      <c r="AJ20" s="762"/>
      <c r="AK20" s="516"/>
    </row>
    <row r="21" spans="1:37" ht="99" customHeight="1" thickBot="1">
      <c r="A21" s="516"/>
      <c r="B21" s="763" t="s">
        <v>1160</v>
      </c>
      <c r="C21" s="764"/>
      <c r="D21" s="765"/>
      <c r="E21" s="184"/>
      <c r="F21" s="766" t="s">
        <v>1161</v>
      </c>
      <c r="G21" s="766"/>
      <c r="H21" s="766"/>
      <c r="I21" s="766"/>
      <c r="J21" s="766"/>
      <c r="K21" s="766"/>
      <c r="L21" s="766"/>
      <c r="M21" s="766"/>
      <c r="N21" s="767"/>
      <c r="O21" s="768" t="s">
        <v>0</v>
      </c>
      <c r="P21" s="769"/>
      <c r="Q21" s="769"/>
      <c r="R21" s="769"/>
      <c r="S21" s="769"/>
      <c r="T21" s="769"/>
      <c r="U21" s="769"/>
      <c r="V21" s="769"/>
      <c r="W21" s="769"/>
      <c r="X21" s="769"/>
      <c r="Y21" s="769"/>
      <c r="Z21" s="769"/>
      <c r="AA21" s="769"/>
      <c r="AB21" s="769"/>
      <c r="AC21" s="769"/>
      <c r="AD21" s="769"/>
      <c r="AE21" s="769"/>
      <c r="AF21" s="770"/>
      <c r="AG21" s="771" t="s">
        <v>1</v>
      </c>
      <c r="AH21" s="772"/>
      <c r="AI21" s="772"/>
      <c r="AJ21" s="773"/>
      <c r="AK21" s="516"/>
    </row>
    <row r="22" spans="1:37" ht="16.5" customHeight="1">
      <c r="A22" s="516"/>
      <c r="B22" s="737" t="s">
        <v>1055</v>
      </c>
      <c r="C22" s="739" t="s">
        <v>2</v>
      </c>
      <c r="D22" s="740"/>
      <c r="E22" s="740"/>
      <c r="F22" s="740"/>
      <c r="G22" s="740"/>
      <c r="H22" s="740"/>
      <c r="I22" s="743" t="s">
        <v>3</v>
      </c>
      <c r="J22" s="745" t="s">
        <v>18</v>
      </c>
      <c r="K22" s="745" t="s">
        <v>4</v>
      </c>
      <c r="L22" s="747" t="s">
        <v>1057</v>
      </c>
      <c r="M22" s="799" t="s">
        <v>19</v>
      </c>
      <c r="N22" s="732" t="s">
        <v>20</v>
      </c>
      <c r="O22" s="734" t="s">
        <v>32</v>
      </c>
      <c r="P22" s="735"/>
      <c r="Q22" s="736" t="s">
        <v>33</v>
      </c>
      <c r="R22" s="735"/>
      <c r="S22" s="736" t="s">
        <v>34</v>
      </c>
      <c r="T22" s="735"/>
      <c r="U22" s="736" t="s">
        <v>7</v>
      </c>
      <c r="V22" s="735"/>
      <c r="W22" s="736" t="s">
        <v>6</v>
      </c>
      <c r="X22" s="735"/>
      <c r="Y22" s="736" t="s">
        <v>35</v>
      </c>
      <c r="Z22" s="735"/>
      <c r="AA22" s="736" t="s">
        <v>5</v>
      </c>
      <c r="AB22" s="735"/>
      <c r="AC22" s="736" t="s">
        <v>8</v>
      </c>
      <c r="AD22" s="735"/>
      <c r="AE22" s="736" t="s">
        <v>9</v>
      </c>
      <c r="AF22" s="796"/>
      <c r="AG22" s="797" t="s">
        <v>10</v>
      </c>
      <c r="AH22" s="780" t="s">
        <v>11</v>
      </c>
      <c r="AI22" s="782" t="s">
        <v>12</v>
      </c>
      <c r="AJ22" s="784" t="s">
        <v>21</v>
      </c>
      <c r="AK22" s="516"/>
    </row>
    <row r="23" spans="1:37" ht="76.5" customHeight="1" thickBot="1">
      <c r="A23" s="516"/>
      <c r="B23" s="738"/>
      <c r="C23" s="741"/>
      <c r="D23" s="742"/>
      <c r="E23" s="742"/>
      <c r="F23" s="742"/>
      <c r="G23" s="742"/>
      <c r="H23" s="742"/>
      <c r="I23" s="744"/>
      <c r="J23" s="746" t="s">
        <v>18</v>
      </c>
      <c r="K23" s="746"/>
      <c r="L23" s="748"/>
      <c r="M23" s="800"/>
      <c r="N23" s="733"/>
      <c r="O23" s="33" t="s">
        <v>22</v>
      </c>
      <c r="P23" s="34" t="s">
        <v>23</v>
      </c>
      <c r="Q23" s="35" t="s">
        <v>22</v>
      </c>
      <c r="R23" s="34" t="s">
        <v>23</v>
      </c>
      <c r="S23" s="35" t="s">
        <v>22</v>
      </c>
      <c r="T23" s="34" t="s">
        <v>23</v>
      </c>
      <c r="U23" s="35" t="s">
        <v>22</v>
      </c>
      <c r="V23" s="34" t="s">
        <v>23</v>
      </c>
      <c r="W23" s="35" t="s">
        <v>22</v>
      </c>
      <c r="X23" s="34" t="s">
        <v>23</v>
      </c>
      <c r="Y23" s="35" t="s">
        <v>22</v>
      </c>
      <c r="Z23" s="34" t="s">
        <v>23</v>
      </c>
      <c r="AA23" s="35" t="s">
        <v>22</v>
      </c>
      <c r="AB23" s="34" t="s">
        <v>24</v>
      </c>
      <c r="AC23" s="35" t="s">
        <v>22</v>
      </c>
      <c r="AD23" s="34" t="s">
        <v>24</v>
      </c>
      <c r="AE23" s="35" t="s">
        <v>22</v>
      </c>
      <c r="AF23" s="36" t="s">
        <v>24</v>
      </c>
      <c r="AG23" s="798"/>
      <c r="AH23" s="781"/>
      <c r="AI23" s="783"/>
      <c r="AJ23" s="785"/>
      <c r="AK23" s="516"/>
    </row>
    <row r="24" spans="1:37" ht="78" customHeight="1" thickBot="1">
      <c r="A24" s="516"/>
      <c r="B24" s="37" t="s">
        <v>1162</v>
      </c>
      <c r="C24" s="786" t="s">
        <v>1171</v>
      </c>
      <c r="D24" s="787"/>
      <c r="E24" s="787"/>
      <c r="F24" s="787"/>
      <c r="G24" s="787"/>
      <c r="H24" s="787"/>
      <c r="I24" s="38" t="s">
        <v>282</v>
      </c>
      <c r="J24" s="39">
        <v>0</v>
      </c>
      <c r="K24" s="40" t="s">
        <v>1052</v>
      </c>
      <c r="L24" s="40" t="s">
        <v>473</v>
      </c>
      <c r="M24" s="42">
        <v>3.1E-2</v>
      </c>
      <c r="N24" s="42">
        <v>3.1E-2</v>
      </c>
      <c r="O24" s="43">
        <f t="shared" ref="O24:AD24" si="1">O26+O29+O32</f>
        <v>0</v>
      </c>
      <c r="P24" s="44">
        <f t="shared" si="1"/>
        <v>0</v>
      </c>
      <c r="Q24" s="44">
        <f t="shared" si="1"/>
        <v>0</v>
      </c>
      <c r="R24" s="44">
        <f t="shared" si="1"/>
        <v>0</v>
      </c>
      <c r="S24" s="44">
        <f t="shared" si="1"/>
        <v>0</v>
      </c>
      <c r="T24" s="44">
        <f t="shared" si="1"/>
        <v>0</v>
      </c>
      <c r="U24" s="44">
        <f t="shared" si="1"/>
        <v>0</v>
      </c>
      <c r="V24" s="44">
        <f t="shared" si="1"/>
        <v>0</v>
      </c>
      <c r="W24" s="44">
        <f t="shared" si="1"/>
        <v>0</v>
      </c>
      <c r="X24" s="44">
        <f t="shared" si="1"/>
        <v>0</v>
      </c>
      <c r="Y24" s="44">
        <f t="shared" si="1"/>
        <v>0</v>
      </c>
      <c r="Z24" s="44">
        <f t="shared" si="1"/>
        <v>0</v>
      </c>
      <c r="AA24" s="44">
        <f t="shared" si="1"/>
        <v>0</v>
      </c>
      <c r="AB24" s="44">
        <f t="shared" si="1"/>
        <v>0</v>
      </c>
      <c r="AC24" s="44">
        <f t="shared" si="1"/>
        <v>0</v>
      </c>
      <c r="AD24" s="44">
        <f t="shared" si="1"/>
        <v>0</v>
      </c>
      <c r="AE24" s="44">
        <f>+AE26+AE29+AE32</f>
        <v>0</v>
      </c>
      <c r="AF24" s="45">
        <f>AF26+AF29+AF32</f>
        <v>0</v>
      </c>
      <c r="AG24" s="46">
        <f>AG26+AG29+AG32</f>
        <v>0</v>
      </c>
      <c r="AH24" s="47"/>
      <c r="AI24" s="47"/>
      <c r="AJ24" s="48" t="s">
        <v>1162</v>
      </c>
      <c r="AK24" s="516"/>
    </row>
    <row r="25" spans="1:37" ht="5.25" customHeight="1" thickBot="1">
      <c r="A25" s="516"/>
      <c r="B25" s="788"/>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90"/>
      <c r="AK25" s="516"/>
    </row>
    <row r="26" spans="1:37" ht="105.75" customHeight="1" thickBot="1">
      <c r="A26" s="516"/>
      <c r="B26" s="49" t="s">
        <v>13</v>
      </c>
      <c r="C26" s="50" t="s">
        <v>30</v>
      </c>
      <c r="D26" s="50" t="s">
        <v>14</v>
      </c>
      <c r="E26" s="50" t="s">
        <v>25</v>
      </c>
      <c r="F26" s="50" t="s">
        <v>26</v>
      </c>
      <c r="G26" s="50" t="s">
        <v>27</v>
      </c>
      <c r="H26" s="51" t="s">
        <v>15</v>
      </c>
      <c r="I26" s="74" t="s">
        <v>31</v>
      </c>
      <c r="J26" s="53"/>
      <c r="K26" s="53"/>
      <c r="L26" s="53"/>
      <c r="M26" s="53"/>
      <c r="N26" s="54"/>
      <c r="O26" s="55">
        <f>SUM(O27:O27)</f>
        <v>0</v>
      </c>
      <c r="P26" s="56">
        <f>SUM(P27:P27)</f>
        <v>0</v>
      </c>
      <c r="Q26" s="57">
        <f>SUM(Q27:Q27)</f>
        <v>0</v>
      </c>
      <c r="R26" s="56">
        <f>SUM(R27:R27)</f>
        <v>0</v>
      </c>
      <c r="S26" s="57"/>
      <c r="T26" s="56"/>
      <c r="U26" s="57"/>
      <c r="V26" s="56"/>
      <c r="W26" s="57"/>
      <c r="X26" s="56"/>
      <c r="Y26" s="57"/>
      <c r="Z26" s="56"/>
      <c r="AA26" s="57"/>
      <c r="AB26" s="56"/>
      <c r="AC26" s="57"/>
      <c r="AD26" s="56"/>
      <c r="AE26" s="58">
        <f>O26+Q26</f>
        <v>0</v>
      </c>
      <c r="AF26" s="56">
        <f>AF27</f>
        <v>0</v>
      </c>
      <c r="AG26" s="59">
        <f>SUM(AG27:AG27)</f>
        <v>0</v>
      </c>
      <c r="AH26" s="60"/>
      <c r="AI26" s="60"/>
      <c r="AJ26" s="517"/>
      <c r="AK26" s="516"/>
    </row>
    <row r="27" spans="1:37" ht="82.5" customHeight="1">
      <c r="A27" s="516"/>
      <c r="B27" s="188" t="s">
        <v>1051</v>
      </c>
      <c r="C27" s="61"/>
      <c r="D27" s="518"/>
      <c r="E27" s="62"/>
      <c r="F27" s="63"/>
      <c r="G27" s="64"/>
      <c r="H27" s="62" t="s">
        <v>1172</v>
      </c>
      <c r="I27" s="181" t="s">
        <v>393</v>
      </c>
      <c r="J27" s="181"/>
      <c r="K27" s="190"/>
      <c r="L27" s="202"/>
      <c r="M27" s="191"/>
      <c r="N27" s="192"/>
      <c r="O27" s="65"/>
      <c r="P27" s="66"/>
      <c r="Q27" s="519"/>
      <c r="R27" s="67"/>
      <c r="S27" s="67"/>
      <c r="T27" s="67"/>
      <c r="U27" s="67"/>
      <c r="V27" s="67"/>
      <c r="W27" s="67"/>
      <c r="X27" s="67"/>
      <c r="Y27" s="67"/>
      <c r="Z27" s="67"/>
      <c r="AA27" s="67"/>
      <c r="AB27" s="67"/>
      <c r="AC27" s="68"/>
      <c r="AD27" s="68"/>
      <c r="AE27" s="185"/>
      <c r="AF27" s="185"/>
      <c r="AG27" s="69"/>
      <c r="AH27" s="186"/>
      <c r="AI27" s="186"/>
      <c r="AJ27" s="187"/>
      <c r="AK27" s="516"/>
    </row>
    <row r="28" spans="1:37" ht="4.5" customHeight="1" thickBot="1">
      <c r="A28" s="516"/>
      <c r="B28" s="777"/>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9"/>
      <c r="AK28" s="516"/>
    </row>
    <row r="29" spans="1:37" ht="36" customHeight="1" thickBot="1">
      <c r="A29" s="516"/>
      <c r="B29" s="49" t="s">
        <v>13</v>
      </c>
      <c r="C29" s="50" t="s">
        <v>30</v>
      </c>
      <c r="D29" s="50" t="s">
        <v>14</v>
      </c>
      <c r="E29" s="50" t="s">
        <v>29</v>
      </c>
      <c r="F29" s="50" t="s">
        <v>26</v>
      </c>
      <c r="G29" s="50" t="s">
        <v>27</v>
      </c>
      <c r="H29" s="51" t="s">
        <v>16</v>
      </c>
      <c r="I29" s="74" t="s">
        <v>31</v>
      </c>
      <c r="J29" s="75"/>
      <c r="K29" s="76"/>
      <c r="L29" s="76"/>
      <c r="M29" s="77"/>
      <c r="N29" s="78"/>
      <c r="O29" s="55">
        <f>SUM(O30:O30)</f>
        <v>0</v>
      </c>
      <c r="P29" s="56">
        <f>SUM(P30:P30)</f>
        <v>0</v>
      </c>
      <c r="Q29" s="57">
        <f>SUM(Q30:Q30)</f>
        <v>0</v>
      </c>
      <c r="R29" s="56">
        <f>SUM(R30:R30)</f>
        <v>0</v>
      </c>
      <c r="S29" s="57"/>
      <c r="T29" s="56"/>
      <c r="U29" s="57"/>
      <c r="V29" s="56"/>
      <c r="W29" s="57"/>
      <c r="X29" s="56"/>
      <c r="Y29" s="57"/>
      <c r="Z29" s="56"/>
      <c r="AA29" s="57"/>
      <c r="AB29" s="56"/>
      <c r="AC29" s="57"/>
      <c r="AD29" s="56"/>
      <c r="AE29" s="57">
        <f>AE30</f>
        <v>0</v>
      </c>
      <c r="AF29" s="56">
        <f>AF30</f>
        <v>0</v>
      </c>
      <c r="AG29" s="59">
        <f>SUM(AG30:AG30)</f>
        <v>0</v>
      </c>
      <c r="AH29" s="60"/>
      <c r="AI29" s="60"/>
      <c r="AJ29" s="517"/>
      <c r="AK29" s="516"/>
    </row>
    <row r="30" spans="1:37" ht="70.5" customHeight="1">
      <c r="A30" s="516"/>
      <c r="B30" s="79" t="s">
        <v>1173</v>
      </c>
      <c r="C30" s="80"/>
      <c r="D30" s="518"/>
      <c r="E30" s="81"/>
      <c r="F30" s="82"/>
      <c r="G30" s="64"/>
      <c r="H30" s="81" t="s">
        <v>748</v>
      </c>
      <c r="I30" s="179" t="s">
        <v>399</v>
      </c>
      <c r="J30" s="207"/>
      <c r="K30" s="83"/>
      <c r="L30" s="83"/>
      <c r="M30" s="84"/>
      <c r="N30" s="85"/>
      <c r="O30" s="86"/>
      <c r="P30" s="185"/>
      <c r="Q30" s="185"/>
      <c r="R30" s="185"/>
      <c r="S30" s="185"/>
      <c r="T30" s="185"/>
      <c r="U30" s="185"/>
      <c r="V30" s="185"/>
      <c r="W30" s="185"/>
      <c r="X30" s="185"/>
      <c r="Y30" s="185"/>
      <c r="Z30" s="185"/>
      <c r="AA30" s="185"/>
      <c r="AB30" s="185"/>
      <c r="AC30" s="185"/>
      <c r="AD30" s="185"/>
      <c r="AE30" s="185"/>
      <c r="AF30" s="185"/>
      <c r="AG30" s="87"/>
      <c r="AH30" s="186"/>
      <c r="AI30" s="84"/>
      <c r="AJ30" s="88"/>
      <c r="AK30" s="516"/>
    </row>
    <row r="31" spans="1:37" ht="4.5" customHeight="1" thickBot="1">
      <c r="A31" s="516"/>
      <c r="B31" s="777"/>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9"/>
      <c r="AK31" s="521"/>
    </row>
    <row r="32" spans="1:37" ht="74.25" customHeight="1">
      <c r="A32" s="516"/>
      <c r="B32" s="49" t="s">
        <v>13</v>
      </c>
      <c r="C32" s="50" t="s">
        <v>30</v>
      </c>
      <c r="D32" s="50" t="s">
        <v>14</v>
      </c>
      <c r="E32" s="50" t="s">
        <v>29</v>
      </c>
      <c r="F32" s="50" t="s">
        <v>26</v>
      </c>
      <c r="G32" s="50" t="s">
        <v>27</v>
      </c>
      <c r="H32" s="51" t="s">
        <v>17</v>
      </c>
      <c r="I32" s="52" t="s">
        <v>31</v>
      </c>
      <c r="J32" s="75"/>
      <c r="K32" s="89"/>
      <c r="L32" s="76"/>
      <c r="M32" s="77"/>
      <c r="N32" s="78"/>
      <c r="O32" s="55">
        <f>SUM(O33:O33)</f>
        <v>0</v>
      </c>
      <c r="P32" s="56">
        <f>SUM(P33:P33)</f>
        <v>0</v>
      </c>
      <c r="Q32" s="57">
        <f>SUM(Q33:Q33)</f>
        <v>0</v>
      </c>
      <c r="R32" s="56">
        <f>SUM(R33:R33)</f>
        <v>0</v>
      </c>
      <c r="S32" s="57"/>
      <c r="T32" s="56"/>
      <c r="U32" s="57"/>
      <c r="V32" s="56"/>
      <c r="W32" s="57"/>
      <c r="X32" s="56"/>
      <c r="Y32" s="57"/>
      <c r="Z32" s="56"/>
      <c r="AA32" s="57"/>
      <c r="AB32" s="56"/>
      <c r="AC32" s="57"/>
      <c r="AD32" s="56"/>
      <c r="AE32" s="90">
        <f>AE33</f>
        <v>0</v>
      </c>
      <c r="AF32" s="56">
        <f>AF33</f>
        <v>0</v>
      </c>
      <c r="AG32" s="59">
        <f>SUM(AG33:AG33)</f>
        <v>0</v>
      </c>
      <c r="AH32" s="60"/>
      <c r="AI32" s="60"/>
      <c r="AJ32" s="517"/>
      <c r="AK32" s="521"/>
    </row>
    <row r="33" spans="1:37" ht="147" customHeight="1">
      <c r="A33" s="516"/>
      <c r="B33" s="193" t="s">
        <v>1174</v>
      </c>
      <c r="C33" s="193"/>
      <c r="D33" s="81"/>
      <c r="E33" s="81"/>
      <c r="F33" s="82"/>
      <c r="G33" s="64"/>
      <c r="H33" s="81" t="s">
        <v>731</v>
      </c>
      <c r="I33" s="207" t="s">
        <v>516</v>
      </c>
      <c r="J33" s="207"/>
      <c r="K33" s="83"/>
      <c r="L33" s="83"/>
      <c r="M33" s="83"/>
      <c r="N33" s="83"/>
      <c r="O33" s="185"/>
      <c r="P33" s="185"/>
      <c r="Q33" s="66"/>
      <c r="R33" s="185"/>
      <c r="S33" s="185"/>
      <c r="T33" s="185"/>
      <c r="U33" s="185"/>
      <c r="V33" s="185"/>
      <c r="W33" s="185"/>
      <c r="X33" s="185"/>
      <c r="Y33" s="185"/>
      <c r="Z33" s="185"/>
      <c r="AA33" s="185"/>
      <c r="AB33" s="185"/>
      <c r="AC33" s="185"/>
      <c r="AD33" s="185"/>
      <c r="AE33" s="185"/>
      <c r="AF33" s="185"/>
      <c r="AG33" s="87"/>
      <c r="AH33" s="84"/>
      <c r="AI33" s="84"/>
      <c r="AJ33" s="91"/>
      <c r="AK33" s="521"/>
    </row>
    <row r="34" spans="1:37">
      <c r="A34" s="516"/>
      <c r="B34" s="15"/>
      <c r="C34" s="15"/>
      <c r="D34" s="516"/>
      <c r="E34" s="516"/>
      <c r="F34" s="516"/>
      <c r="G34" s="516"/>
      <c r="H34" s="500"/>
      <c r="I34" s="500"/>
      <c r="J34" s="500"/>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15"/>
      <c r="AH34" s="516"/>
      <c r="AI34" s="516"/>
      <c r="AJ34" s="516"/>
      <c r="AK34" s="516"/>
    </row>
    <row r="35" spans="1:37" ht="33.75" customHeight="1">
      <c r="A35" s="516"/>
      <c r="B35" s="755" t="s">
        <v>804</v>
      </c>
      <c r="C35" s="756"/>
      <c r="D35" s="756"/>
      <c r="E35" s="756"/>
      <c r="F35" s="756"/>
      <c r="G35" s="756"/>
      <c r="H35" s="757"/>
      <c r="I35" s="758" t="s">
        <v>803</v>
      </c>
      <c r="J35" s="759"/>
      <c r="K35" s="759"/>
      <c r="L35" s="759"/>
      <c r="M35" s="759"/>
      <c r="N35" s="759"/>
      <c r="O35" s="759"/>
      <c r="P35" s="759"/>
      <c r="Q35" s="759"/>
      <c r="R35" s="759"/>
      <c r="S35" s="759"/>
      <c r="T35" s="760"/>
      <c r="U35" s="758" t="s">
        <v>1056</v>
      </c>
      <c r="V35" s="761"/>
      <c r="W35" s="761"/>
      <c r="X35" s="761"/>
      <c r="Y35" s="761"/>
      <c r="Z35" s="761"/>
      <c r="AA35" s="761"/>
      <c r="AB35" s="761"/>
      <c r="AC35" s="761"/>
      <c r="AD35" s="761"/>
      <c r="AE35" s="761"/>
      <c r="AF35" s="761"/>
      <c r="AG35" s="761"/>
      <c r="AH35" s="761"/>
      <c r="AI35" s="761"/>
      <c r="AJ35" s="762"/>
      <c r="AK35" s="516"/>
    </row>
    <row r="36" spans="1:37" ht="99" customHeight="1" thickBot="1">
      <c r="A36" s="516"/>
      <c r="B36" s="763" t="s">
        <v>1160</v>
      </c>
      <c r="C36" s="764"/>
      <c r="D36" s="765"/>
      <c r="E36" s="184"/>
      <c r="F36" s="766" t="s">
        <v>1161</v>
      </c>
      <c r="G36" s="766"/>
      <c r="H36" s="766"/>
      <c r="I36" s="766"/>
      <c r="J36" s="766"/>
      <c r="K36" s="766"/>
      <c r="L36" s="766"/>
      <c r="M36" s="766"/>
      <c r="N36" s="767"/>
      <c r="O36" s="768" t="s">
        <v>0</v>
      </c>
      <c r="P36" s="769"/>
      <c r="Q36" s="769"/>
      <c r="R36" s="769"/>
      <c r="S36" s="769"/>
      <c r="T36" s="769"/>
      <c r="U36" s="769"/>
      <c r="V36" s="769"/>
      <c r="W36" s="769"/>
      <c r="X36" s="769"/>
      <c r="Y36" s="769"/>
      <c r="Z36" s="769"/>
      <c r="AA36" s="769"/>
      <c r="AB36" s="769"/>
      <c r="AC36" s="769"/>
      <c r="AD36" s="769"/>
      <c r="AE36" s="769"/>
      <c r="AF36" s="770"/>
      <c r="AG36" s="771" t="s">
        <v>1</v>
      </c>
      <c r="AH36" s="772"/>
      <c r="AI36" s="772"/>
      <c r="AJ36" s="773"/>
      <c r="AK36" s="516"/>
    </row>
    <row r="37" spans="1:37" ht="16.5" customHeight="1">
      <c r="A37" s="516"/>
      <c r="B37" s="737" t="s">
        <v>1175</v>
      </c>
      <c r="C37" s="739" t="s">
        <v>2</v>
      </c>
      <c r="D37" s="740"/>
      <c r="E37" s="740"/>
      <c r="F37" s="740"/>
      <c r="G37" s="740"/>
      <c r="H37" s="740"/>
      <c r="I37" s="743" t="s">
        <v>3</v>
      </c>
      <c r="J37" s="745" t="s">
        <v>18</v>
      </c>
      <c r="K37" s="745" t="s">
        <v>4</v>
      </c>
      <c r="L37" s="747" t="s">
        <v>1057</v>
      </c>
      <c r="M37" s="799" t="s">
        <v>19</v>
      </c>
      <c r="N37" s="732" t="s">
        <v>20</v>
      </c>
      <c r="O37" s="734" t="s">
        <v>32</v>
      </c>
      <c r="P37" s="735"/>
      <c r="Q37" s="736" t="s">
        <v>33</v>
      </c>
      <c r="R37" s="735"/>
      <c r="S37" s="736" t="s">
        <v>34</v>
      </c>
      <c r="T37" s="735"/>
      <c r="U37" s="736" t="s">
        <v>7</v>
      </c>
      <c r="V37" s="735"/>
      <c r="W37" s="736" t="s">
        <v>6</v>
      </c>
      <c r="X37" s="735"/>
      <c r="Y37" s="736" t="s">
        <v>35</v>
      </c>
      <c r="Z37" s="735"/>
      <c r="AA37" s="736" t="s">
        <v>5</v>
      </c>
      <c r="AB37" s="735"/>
      <c r="AC37" s="736" t="s">
        <v>8</v>
      </c>
      <c r="AD37" s="735"/>
      <c r="AE37" s="736" t="s">
        <v>9</v>
      </c>
      <c r="AF37" s="796"/>
      <c r="AG37" s="797" t="s">
        <v>10</v>
      </c>
      <c r="AH37" s="780" t="s">
        <v>11</v>
      </c>
      <c r="AI37" s="782" t="s">
        <v>12</v>
      </c>
      <c r="AJ37" s="784" t="s">
        <v>21</v>
      </c>
      <c r="AK37" s="516"/>
    </row>
    <row r="38" spans="1:37" ht="76.5" customHeight="1" thickBot="1">
      <c r="A38" s="516"/>
      <c r="B38" s="738"/>
      <c r="C38" s="741"/>
      <c r="D38" s="742"/>
      <c r="E38" s="742"/>
      <c r="F38" s="742"/>
      <c r="G38" s="742"/>
      <c r="H38" s="742"/>
      <c r="I38" s="744"/>
      <c r="J38" s="746" t="s">
        <v>18</v>
      </c>
      <c r="K38" s="746"/>
      <c r="L38" s="748"/>
      <c r="M38" s="800"/>
      <c r="N38" s="733"/>
      <c r="O38" s="33" t="s">
        <v>22</v>
      </c>
      <c r="P38" s="34" t="s">
        <v>23</v>
      </c>
      <c r="Q38" s="35" t="s">
        <v>22</v>
      </c>
      <c r="R38" s="34" t="s">
        <v>23</v>
      </c>
      <c r="S38" s="35" t="s">
        <v>22</v>
      </c>
      <c r="T38" s="34" t="s">
        <v>23</v>
      </c>
      <c r="U38" s="35" t="s">
        <v>22</v>
      </c>
      <c r="V38" s="34" t="s">
        <v>23</v>
      </c>
      <c r="W38" s="35" t="s">
        <v>22</v>
      </c>
      <c r="X38" s="34" t="s">
        <v>23</v>
      </c>
      <c r="Y38" s="35" t="s">
        <v>22</v>
      </c>
      <c r="Z38" s="34" t="s">
        <v>23</v>
      </c>
      <c r="AA38" s="35" t="s">
        <v>22</v>
      </c>
      <c r="AB38" s="34" t="s">
        <v>24</v>
      </c>
      <c r="AC38" s="35" t="s">
        <v>22</v>
      </c>
      <c r="AD38" s="34" t="s">
        <v>24</v>
      </c>
      <c r="AE38" s="35" t="s">
        <v>22</v>
      </c>
      <c r="AF38" s="36" t="s">
        <v>24</v>
      </c>
      <c r="AG38" s="798"/>
      <c r="AH38" s="781"/>
      <c r="AI38" s="783"/>
      <c r="AJ38" s="785"/>
      <c r="AK38" s="516"/>
    </row>
    <row r="39" spans="1:37" ht="78" customHeight="1" thickBot="1">
      <c r="A39" s="516"/>
      <c r="B39" s="37" t="s">
        <v>1166</v>
      </c>
      <c r="C39" s="786" t="s">
        <v>283</v>
      </c>
      <c r="D39" s="787"/>
      <c r="E39" s="787"/>
      <c r="F39" s="787"/>
      <c r="G39" s="787"/>
      <c r="H39" s="787"/>
      <c r="I39" s="38" t="s">
        <v>394</v>
      </c>
      <c r="J39" s="39" t="s">
        <v>1176</v>
      </c>
      <c r="K39" s="40" t="s">
        <v>397</v>
      </c>
      <c r="L39" s="40" t="s">
        <v>396</v>
      </c>
      <c r="M39" s="92">
        <v>0.5</v>
      </c>
      <c r="N39" s="93">
        <v>0.5</v>
      </c>
      <c r="O39" s="43">
        <f t="shared" ref="O39:AD39" si="2">O41+O44+O47</f>
        <v>88220000</v>
      </c>
      <c r="P39" s="44">
        <f t="shared" si="2"/>
        <v>72000000</v>
      </c>
      <c r="Q39" s="44">
        <f t="shared" si="2"/>
        <v>183000000</v>
      </c>
      <c r="R39" s="44">
        <f t="shared" si="2"/>
        <v>190000000</v>
      </c>
      <c r="S39" s="44">
        <f t="shared" si="2"/>
        <v>0</v>
      </c>
      <c r="T39" s="44">
        <f t="shared" si="2"/>
        <v>10000000</v>
      </c>
      <c r="U39" s="44">
        <f t="shared" si="2"/>
        <v>0</v>
      </c>
      <c r="V39" s="44">
        <f t="shared" si="2"/>
        <v>0</v>
      </c>
      <c r="W39" s="44">
        <f t="shared" si="2"/>
        <v>0</v>
      </c>
      <c r="X39" s="44">
        <f t="shared" si="2"/>
        <v>0</v>
      </c>
      <c r="Y39" s="44">
        <f t="shared" si="2"/>
        <v>0</v>
      </c>
      <c r="Z39" s="44">
        <f t="shared" si="2"/>
        <v>0</v>
      </c>
      <c r="AA39" s="44">
        <f t="shared" si="2"/>
        <v>0</v>
      </c>
      <c r="AB39" s="44">
        <f t="shared" si="2"/>
        <v>0</v>
      </c>
      <c r="AC39" s="44">
        <f t="shared" si="2"/>
        <v>0</v>
      </c>
      <c r="AD39" s="44">
        <f t="shared" si="2"/>
        <v>0</v>
      </c>
      <c r="AE39" s="44">
        <f>+AE41+AE44+AE47</f>
        <v>258220000</v>
      </c>
      <c r="AF39" s="45">
        <f>AF41+AF44+AF47</f>
        <v>401246320</v>
      </c>
      <c r="AG39" s="46">
        <f>AG41+AG44+AG47</f>
        <v>0</v>
      </c>
      <c r="AH39" s="47"/>
      <c r="AI39" s="47"/>
      <c r="AJ39" s="48" t="s">
        <v>1166</v>
      </c>
      <c r="AK39" s="516"/>
    </row>
    <row r="40" spans="1:37" ht="5.25" customHeight="1" thickBot="1">
      <c r="A40" s="516"/>
      <c r="B40" s="788"/>
      <c r="C40" s="789"/>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90"/>
      <c r="AK40" s="516"/>
    </row>
    <row r="41" spans="1:37" ht="105.75" customHeight="1" thickBot="1">
      <c r="A41" s="516"/>
      <c r="B41" s="49" t="s">
        <v>13</v>
      </c>
      <c r="C41" s="50" t="s">
        <v>30</v>
      </c>
      <c r="D41" s="50" t="s">
        <v>14</v>
      </c>
      <c r="E41" s="50" t="s">
        <v>25</v>
      </c>
      <c r="F41" s="50" t="s">
        <v>26</v>
      </c>
      <c r="G41" s="50" t="s">
        <v>27</v>
      </c>
      <c r="H41" s="51" t="s">
        <v>15</v>
      </c>
      <c r="I41" s="74" t="s">
        <v>31</v>
      </c>
      <c r="J41" s="53"/>
      <c r="K41" s="53"/>
      <c r="L41" s="53"/>
      <c r="M41" s="53"/>
      <c r="N41" s="54"/>
      <c r="O41" s="55">
        <f>SUM(O42:O42)</f>
        <v>73220000</v>
      </c>
      <c r="P41" s="56">
        <f>SUM(P42:P42)</f>
        <v>60000000</v>
      </c>
      <c r="Q41" s="57">
        <f>SUM(Q42:Q42)</f>
        <v>160000000</v>
      </c>
      <c r="R41" s="56">
        <f>SUM(R42:R42)</f>
        <v>190000000</v>
      </c>
      <c r="S41" s="57"/>
      <c r="T41" s="56"/>
      <c r="U41" s="57"/>
      <c r="V41" s="56"/>
      <c r="W41" s="57"/>
      <c r="X41" s="56"/>
      <c r="Y41" s="57"/>
      <c r="Z41" s="56"/>
      <c r="AA41" s="57"/>
      <c r="AB41" s="56"/>
      <c r="AC41" s="57"/>
      <c r="AD41" s="56"/>
      <c r="AE41" s="58">
        <f>O41+Q41</f>
        <v>233220000</v>
      </c>
      <c r="AF41" s="56">
        <f>AF42</f>
        <v>379246320</v>
      </c>
      <c r="AG41" s="59">
        <f>SUM(AG42:AG42)</f>
        <v>0</v>
      </c>
      <c r="AH41" s="60"/>
      <c r="AI41" s="60"/>
      <c r="AJ41" s="517"/>
      <c r="AK41" s="516"/>
    </row>
    <row r="42" spans="1:37" ht="51" customHeight="1">
      <c r="A42" s="516"/>
      <c r="B42" s="188" t="s">
        <v>737</v>
      </c>
      <c r="C42" s="61"/>
      <c r="D42" s="147" t="s">
        <v>1525</v>
      </c>
      <c r="E42" s="62" t="s">
        <v>1254</v>
      </c>
      <c r="F42" s="63"/>
      <c r="G42" s="64" t="s">
        <v>1393</v>
      </c>
      <c r="H42" s="62" t="s">
        <v>1177</v>
      </c>
      <c r="I42" s="181" t="s">
        <v>395</v>
      </c>
      <c r="J42" s="181"/>
      <c r="K42" s="320"/>
      <c r="L42" s="204"/>
      <c r="M42" s="203"/>
      <c r="N42" s="192">
        <v>100</v>
      </c>
      <c r="O42" s="321">
        <v>73220000</v>
      </c>
      <c r="P42" s="322">
        <v>60000000</v>
      </c>
      <c r="Q42" s="522">
        <v>160000000</v>
      </c>
      <c r="R42" s="67">
        <v>190000000</v>
      </c>
      <c r="S42" s="67"/>
      <c r="T42" s="67"/>
      <c r="U42" s="67"/>
      <c r="V42" s="67"/>
      <c r="W42" s="67"/>
      <c r="X42" s="67"/>
      <c r="Y42" s="67"/>
      <c r="Z42" s="67"/>
      <c r="AA42" s="67">
        <v>172246469</v>
      </c>
      <c r="AB42" s="67">
        <v>162246469</v>
      </c>
      <c r="AC42" s="68"/>
      <c r="AD42" s="68"/>
      <c r="AE42" s="68">
        <v>163397320</v>
      </c>
      <c r="AF42" s="68">
        <v>379246320</v>
      </c>
      <c r="AG42" s="72"/>
      <c r="AH42" s="323"/>
      <c r="AI42" s="323"/>
      <c r="AJ42" s="324"/>
      <c r="AK42" s="516"/>
    </row>
    <row r="43" spans="1:37" ht="4.5" customHeight="1" thickBot="1">
      <c r="A43" s="516"/>
      <c r="B43" s="777"/>
      <c r="C43" s="778"/>
      <c r="D43" s="778"/>
      <c r="E43" s="778"/>
      <c r="F43" s="778"/>
      <c r="G43" s="778"/>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9"/>
      <c r="AK43" s="516"/>
    </row>
    <row r="44" spans="1:37" ht="36" customHeight="1" thickBot="1">
      <c r="A44" s="516"/>
      <c r="B44" s="49" t="s">
        <v>13</v>
      </c>
      <c r="C44" s="50" t="s">
        <v>30</v>
      </c>
      <c r="D44" s="50" t="s">
        <v>14</v>
      </c>
      <c r="E44" s="50" t="s">
        <v>29</v>
      </c>
      <c r="F44" s="50" t="s">
        <v>26</v>
      </c>
      <c r="G44" s="50" t="s">
        <v>27</v>
      </c>
      <c r="H44" s="51" t="s">
        <v>16</v>
      </c>
      <c r="I44" s="74" t="s">
        <v>31</v>
      </c>
      <c r="J44" s="75"/>
      <c r="K44" s="76"/>
      <c r="L44" s="76"/>
      <c r="M44" s="77"/>
      <c r="N44" s="78"/>
      <c r="O44" s="55">
        <f>SUM(O45:O45)</f>
        <v>0</v>
      </c>
      <c r="P44" s="56">
        <f>SUM(P45:P45)</f>
        <v>0</v>
      </c>
      <c r="Q44" s="57">
        <f>SUM(Q45:Q45)</f>
        <v>13000000</v>
      </c>
      <c r="R44" s="56">
        <f>SUM(R45:R45)</f>
        <v>0</v>
      </c>
      <c r="S44" s="57"/>
      <c r="T44" s="56"/>
      <c r="U44" s="57"/>
      <c r="V44" s="56"/>
      <c r="W44" s="57"/>
      <c r="X44" s="56"/>
      <c r="Y44" s="57"/>
      <c r="Z44" s="56"/>
      <c r="AA44" s="57"/>
      <c r="AB44" s="56"/>
      <c r="AC44" s="57"/>
      <c r="AD44" s="56"/>
      <c r="AE44" s="57">
        <f>AE45</f>
        <v>0</v>
      </c>
      <c r="AF44" s="56">
        <f>AF45</f>
        <v>0</v>
      </c>
      <c r="AG44" s="59">
        <f>SUM(AG45:AG45)</f>
        <v>0</v>
      </c>
      <c r="AH44" s="60"/>
      <c r="AI44" s="60"/>
      <c r="AJ44" s="517"/>
      <c r="AK44" s="516"/>
    </row>
    <row r="45" spans="1:37" ht="119.25" customHeight="1">
      <c r="A45" s="516"/>
      <c r="B45" s="79" t="s">
        <v>519</v>
      </c>
      <c r="C45" s="80"/>
      <c r="D45" s="81" t="s">
        <v>1526</v>
      </c>
      <c r="E45" s="81" t="s">
        <v>1254</v>
      </c>
      <c r="F45" s="82"/>
      <c r="G45" s="64"/>
      <c r="H45" s="81" t="s">
        <v>734</v>
      </c>
      <c r="I45" s="179" t="s">
        <v>1527</v>
      </c>
      <c r="J45" s="207"/>
      <c r="K45" s="325"/>
      <c r="L45" s="325"/>
      <c r="M45" s="326"/>
      <c r="N45" s="327"/>
      <c r="O45" s="328">
        <v>0</v>
      </c>
      <c r="P45" s="68">
        <v>0</v>
      </c>
      <c r="Q45" s="68">
        <v>13000000</v>
      </c>
      <c r="R45" s="68">
        <v>0</v>
      </c>
      <c r="S45" s="68"/>
      <c r="T45" s="68"/>
      <c r="U45" s="68"/>
      <c r="V45" s="68"/>
      <c r="W45" s="68"/>
      <c r="X45" s="68"/>
      <c r="Y45" s="68">
        <v>20000000</v>
      </c>
      <c r="Z45" s="68"/>
      <c r="AA45" s="68"/>
      <c r="AB45" s="68"/>
      <c r="AC45" s="68"/>
      <c r="AD45" s="68"/>
      <c r="AE45" s="68"/>
      <c r="AF45" s="68">
        <v>0</v>
      </c>
      <c r="AG45" s="82"/>
      <c r="AH45" s="323"/>
      <c r="AI45" s="326"/>
      <c r="AJ45" s="329"/>
      <c r="AK45" s="516"/>
    </row>
    <row r="46" spans="1:37" ht="4.5" customHeight="1" thickBot="1">
      <c r="A46" s="516"/>
      <c r="B46" s="777"/>
      <c r="C46" s="778"/>
      <c r="D46" s="801"/>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9"/>
      <c r="AK46" s="521"/>
    </row>
    <row r="47" spans="1:37" ht="74.25" customHeight="1">
      <c r="A47" s="516"/>
      <c r="B47" s="49" t="s">
        <v>13</v>
      </c>
      <c r="C47" s="50" t="s">
        <v>30</v>
      </c>
      <c r="D47" s="94" t="s">
        <v>14</v>
      </c>
      <c r="E47" s="50" t="s">
        <v>29</v>
      </c>
      <c r="F47" s="50" t="s">
        <v>26</v>
      </c>
      <c r="G47" s="50" t="s">
        <v>27</v>
      </c>
      <c r="H47" s="51" t="s">
        <v>17</v>
      </c>
      <c r="I47" s="52" t="s">
        <v>31</v>
      </c>
      <c r="J47" s="75"/>
      <c r="K47" s="330"/>
      <c r="L47" s="331"/>
      <c r="M47" s="332"/>
      <c r="N47" s="333"/>
      <c r="O47" s="334">
        <f>O48+O49+O50+O51</f>
        <v>15000000</v>
      </c>
      <c r="P47" s="334">
        <f t="shared" ref="P47:AB47" si="3">P48+P49+P50+P51</f>
        <v>12000000</v>
      </c>
      <c r="Q47" s="334">
        <f t="shared" si="3"/>
        <v>10000000</v>
      </c>
      <c r="R47" s="334">
        <f t="shared" si="3"/>
        <v>0</v>
      </c>
      <c r="S47" s="334">
        <f t="shared" si="3"/>
        <v>0</v>
      </c>
      <c r="T47" s="334">
        <f t="shared" si="3"/>
        <v>10000000</v>
      </c>
      <c r="U47" s="334">
        <f t="shared" si="3"/>
        <v>0</v>
      </c>
      <c r="V47" s="334">
        <f t="shared" si="3"/>
        <v>0</v>
      </c>
      <c r="W47" s="334">
        <f t="shared" si="3"/>
        <v>0</v>
      </c>
      <c r="X47" s="334">
        <f t="shared" si="3"/>
        <v>0</v>
      </c>
      <c r="Y47" s="334">
        <f t="shared" si="3"/>
        <v>0</v>
      </c>
      <c r="Z47" s="334">
        <f t="shared" si="3"/>
        <v>0</v>
      </c>
      <c r="AA47" s="334">
        <f t="shared" si="3"/>
        <v>0</v>
      </c>
      <c r="AB47" s="334">
        <f t="shared" si="3"/>
        <v>0</v>
      </c>
      <c r="AC47" s="334">
        <f>AC48+AC49+AC50+AC51</f>
        <v>0</v>
      </c>
      <c r="AD47" s="334">
        <f>AD48+AD49+AD50+AD51</f>
        <v>0</v>
      </c>
      <c r="AE47" s="335">
        <f>AC47+AA47+Y47+W47+U47+S47+Q47+O47</f>
        <v>25000000</v>
      </c>
      <c r="AF47" s="336">
        <f>AD47+AB47+Z47+X47+V47+T47+R47+P47</f>
        <v>22000000</v>
      </c>
      <c r="AG47" s="337">
        <v>0</v>
      </c>
      <c r="AH47" s="60"/>
      <c r="AI47" s="60"/>
      <c r="AJ47" s="517"/>
      <c r="AK47" s="521"/>
    </row>
    <row r="48" spans="1:37" ht="17.25" customHeight="1">
      <c r="A48" s="516"/>
      <c r="B48" s="802" t="s">
        <v>730</v>
      </c>
      <c r="C48" s="193"/>
      <c r="D48" s="147" t="s">
        <v>1528</v>
      </c>
      <c r="E48" s="81">
        <v>2</v>
      </c>
      <c r="F48" s="72"/>
      <c r="G48" s="64"/>
      <c r="H48" s="81" t="s">
        <v>517</v>
      </c>
      <c r="I48" s="17" t="s">
        <v>518</v>
      </c>
      <c r="J48" s="207"/>
      <c r="K48" s="803"/>
      <c r="L48" s="193"/>
      <c r="M48" s="802"/>
      <c r="N48" s="802"/>
      <c r="O48" s="338">
        <v>5000000</v>
      </c>
      <c r="P48" s="322">
        <v>5000000</v>
      </c>
      <c r="Q48" s="523"/>
      <c r="R48" s="68"/>
      <c r="S48" s="68"/>
      <c r="T48" s="68"/>
      <c r="U48" s="68"/>
      <c r="V48" s="68"/>
      <c r="W48" s="68"/>
      <c r="X48" s="68"/>
      <c r="Y48" s="68"/>
      <c r="Z48" s="68"/>
      <c r="AA48" s="68"/>
      <c r="AB48" s="68"/>
      <c r="AC48" s="68"/>
      <c r="AD48" s="68"/>
      <c r="AE48" s="804"/>
      <c r="AF48" s="804"/>
      <c r="AG48" s="72"/>
      <c r="AH48" s="805"/>
      <c r="AI48" s="805"/>
      <c r="AJ48" s="806"/>
      <c r="AK48" s="516"/>
    </row>
    <row r="49" spans="1:37" ht="17.25" customHeight="1">
      <c r="A49" s="516"/>
      <c r="B49" s="802"/>
      <c r="C49" s="193"/>
      <c r="D49" s="147" t="s">
        <v>1529</v>
      </c>
      <c r="E49" s="81" t="s">
        <v>1254</v>
      </c>
      <c r="F49" s="72"/>
      <c r="G49" s="64"/>
      <c r="H49" s="81" t="s">
        <v>1050</v>
      </c>
      <c r="I49" s="17" t="s">
        <v>398</v>
      </c>
      <c r="J49" s="207"/>
      <c r="K49" s="803"/>
      <c r="L49" s="193"/>
      <c r="M49" s="802"/>
      <c r="N49" s="802"/>
      <c r="O49" s="338">
        <v>0</v>
      </c>
      <c r="P49" s="322">
        <v>2000000</v>
      </c>
      <c r="Q49" s="523"/>
      <c r="R49" s="68"/>
      <c r="S49" s="68"/>
      <c r="T49" s="68"/>
      <c r="U49" s="68"/>
      <c r="V49" s="68"/>
      <c r="W49" s="68"/>
      <c r="X49" s="68"/>
      <c r="Y49" s="68"/>
      <c r="Z49" s="68"/>
      <c r="AA49" s="68"/>
      <c r="AB49" s="68"/>
      <c r="AC49" s="68"/>
      <c r="AD49" s="68"/>
      <c r="AE49" s="804"/>
      <c r="AF49" s="804"/>
      <c r="AG49" s="72"/>
      <c r="AH49" s="805"/>
      <c r="AI49" s="805"/>
      <c r="AJ49" s="806"/>
      <c r="AK49" s="516"/>
    </row>
    <row r="50" spans="1:37" ht="17.25" customHeight="1">
      <c r="A50" s="516"/>
      <c r="B50" s="802"/>
      <c r="C50" s="193"/>
      <c r="D50" s="147" t="s">
        <v>1530</v>
      </c>
      <c r="E50" s="81" t="s">
        <v>1254</v>
      </c>
      <c r="F50" s="72"/>
      <c r="G50" s="64"/>
      <c r="H50" s="81" t="s">
        <v>1178</v>
      </c>
      <c r="I50" s="17" t="s">
        <v>38</v>
      </c>
      <c r="J50" s="207"/>
      <c r="K50" s="803"/>
      <c r="L50" s="193"/>
      <c r="M50" s="802"/>
      <c r="N50" s="802"/>
      <c r="O50" s="338"/>
      <c r="P50" s="322">
        <v>5000000</v>
      </c>
      <c r="Q50" s="523">
        <v>10000000</v>
      </c>
      <c r="R50" s="68"/>
      <c r="S50" s="68"/>
      <c r="T50" s="68">
        <v>10000000</v>
      </c>
      <c r="U50" s="68"/>
      <c r="V50" s="68"/>
      <c r="W50" s="68"/>
      <c r="X50" s="68"/>
      <c r="Y50" s="68"/>
      <c r="Z50" s="68"/>
      <c r="AA50" s="68"/>
      <c r="AB50" s="68"/>
      <c r="AC50" s="68"/>
      <c r="AD50" s="68"/>
      <c r="AE50" s="804"/>
      <c r="AF50" s="804"/>
      <c r="AG50" s="72"/>
      <c r="AH50" s="805"/>
      <c r="AI50" s="805"/>
      <c r="AJ50" s="806"/>
      <c r="AK50" s="516"/>
    </row>
    <row r="51" spans="1:37" ht="17.25" customHeight="1">
      <c r="A51" s="516"/>
      <c r="B51" s="802"/>
      <c r="C51" s="193"/>
      <c r="D51" s="147" t="s">
        <v>1531</v>
      </c>
      <c r="E51" s="81" t="s">
        <v>1254</v>
      </c>
      <c r="F51" s="72"/>
      <c r="G51" s="64"/>
      <c r="H51" s="81" t="s">
        <v>1179</v>
      </c>
      <c r="I51" s="17" t="s">
        <v>1049</v>
      </c>
      <c r="J51" s="207"/>
      <c r="K51" s="803"/>
      <c r="L51" s="193"/>
      <c r="M51" s="802"/>
      <c r="N51" s="802"/>
      <c r="O51" s="524">
        <v>10000000</v>
      </c>
      <c r="P51" s="322">
        <v>0</v>
      </c>
      <c r="Q51" s="338"/>
      <c r="R51" s="68"/>
      <c r="S51" s="68"/>
      <c r="T51" s="68"/>
      <c r="U51" s="68"/>
      <c r="V51" s="68"/>
      <c r="W51" s="68"/>
      <c r="X51" s="68"/>
      <c r="Y51" s="68"/>
      <c r="Z51" s="68"/>
      <c r="AA51" s="68"/>
      <c r="AB51" s="68"/>
      <c r="AC51" s="68"/>
      <c r="AD51" s="68"/>
      <c r="AE51" s="804"/>
      <c r="AF51" s="804"/>
      <c r="AG51" s="72"/>
      <c r="AH51" s="805"/>
      <c r="AI51" s="805"/>
      <c r="AJ51" s="806"/>
      <c r="AK51" s="516"/>
    </row>
    <row r="52" spans="1:37" ht="15.75" thickBot="1">
      <c r="A52" s="516"/>
      <c r="B52" s="15"/>
      <c r="C52" s="15"/>
      <c r="D52" s="516"/>
      <c r="E52" s="516"/>
      <c r="F52" s="516"/>
      <c r="G52" s="516"/>
      <c r="H52" s="500"/>
      <c r="I52" s="500"/>
      <c r="J52" s="500"/>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16"/>
    </row>
    <row r="53" spans="1:37" ht="74.25" customHeight="1">
      <c r="A53" s="516"/>
      <c r="B53" s="49" t="s">
        <v>13</v>
      </c>
      <c r="C53" s="50" t="s">
        <v>30</v>
      </c>
      <c r="D53" s="50" t="s">
        <v>14</v>
      </c>
      <c r="E53" s="50" t="s">
        <v>29</v>
      </c>
      <c r="F53" s="50" t="s">
        <v>26</v>
      </c>
      <c r="G53" s="50" t="s">
        <v>27</v>
      </c>
      <c r="H53" s="51" t="s">
        <v>17</v>
      </c>
      <c r="I53" s="52" t="s">
        <v>31</v>
      </c>
      <c r="J53" s="75"/>
      <c r="K53" s="330"/>
      <c r="L53" s="331"/>
      <c r="M53" s="332"/>
      <c r="N53" s="333"/>
      <c r="O53" s="334">
        <f>O54</f>
        <v>0</v>
      </c>
      <c r="P53" s="334">
        <f t="shared" ref="P53:AD53" si="4">P54</f>
        <v>0</v>
      </c>
      <c r="Q53" s="334">
        <f t="shared" si="4"/>
        <v>5000000</v>
      </c>
      <c r="R53" s="334">
        <f t="shared" si="4"/>
        <v>8000000</v>
      </c>
      <c r="S53" s="334">
        <f t="shared" si="4"/>
        <v>0</v>
      </c>
      <c r="T53" s="334">
        <f t="shared" si="4"/>
        <v>0</v>
      </c>
      <c r="U53" s="334">
        <f t="shared" si="4"/>
        <v>0</v>
      </c>
      <c r="V53" s="334">
        <f t="shared" si="4"/>
        <v>0</v>
      </c>
      <c r="W53" s="334">
        <f t="shared" si="4"/>
        <v>0</v>
      </c>
      <c r="X53" s="334">
        <f t="shared" si="4"/>
        <v>0</v>
      </c>
      <c r="Y53" s="334">
        <f t="shared" si="4"/>
        <v>0</v>
      </c>
      <c r="Z53" s="334">
        <f t="shared" si="4"/>
        <v>0</v>
      </c>
      <c r="AA53" s="334">
        <f t="shared" si="4"/>
        <v>0</v>
      </c>
      <c r="AB53" s="334">
        <f t="shared" si="4"/>
        <v>0</v>
      </c>
      <c r="AC53" s="334">
        <f t="shared" si="4"/>
        <v>17000000</v>
      </c>
      <c r="AD53" s="334">
        <f t="shared" si="4"/>
        <v>8000000</v>
      </c>
      <c r="AE53" s="335">
        <v>0</v>
      </c>
      <c r="AF53" s="336">
        <v>0</v>
      </c>
      <c r="AG53" s="337">
        <v>0</v>
      </c>
      <c r="AH53" s="60"/>
      <c r="AI53" s="60"/>
      <c r="AJ53" s="517"/>
      <c r="AK53" s="521"/>
    </row>
    <row r="54" spans="1:37" ht="109.5" customHeight="1">
      <c r="A54" s="516"/>
      <c r="B54" s="193" t="s">
        <v>519</v>
      </c>
      <c r="C54" s="193"/>
      <c r="D54" s="147" t="s">
        <v>1532</v>
      </c>
      <c r="E54" s="81" t="s">
        <v>1254</v>
      </c>
      <c r="F54" s="72"/>
      <c r="G54" s="64"/>
      <c r="H54" s="81" t="s">
        <v>1180</v>
      </c>
      <c r="I54" s="207" t="s">
        <v>398</v>
      </c>
      <c r="J54" s="207"/>
      <c r="K54" s="341"/>
      <c r="L54" s="193"/>
      <c r="M54" s="193"/>
      <c r="N54" s="193"/>
      <c r="O54" s="338"/>
      <c r="P54" s="322"/>
      <c r="Q54" s="523">
        <v>5000000</v>
      </c>
      <c r="R54" s="68">
        <v>8000000</v>
      </c>
      <c r="S54" s="68"/>
      <c r="T54" s="68"/>
      <c r="U54" s="68"/>
      <c r="V54" s="68"/>
      <c r="W54" s="68"/>
      <c r="X54" s="68"/>
      <c r="Y54" s="68"/>
      <c r="Z54" s="68"/>
      <c r="AA54" s="68"/>
      <c r="AB54" s="68"/>
      <c r="AC54" s="68">
        <v>17000000</v>
      </c>
      <c r="AD54" s="68">
        <v>8000000</v>
      </c>
      <c r="AE54" s="68"/>
      <c r="AF54" s="68"/>
      <c r="AG54" s="72"/>
      <c r="AH54" s="323"/>
      <c r="AI54" s="323"/>
      <c r="AJ54" s="324"/>
      <c r="AK54" s="516"/>
    </row>
    <row r="55" spans="1:37" ht="15.75" thickBot="1">
      <c r="A55" s="516"/>
      <c r="B55" s="15"/>
      <c r="C55" s="15"/>
      <c r="D55" s="516"/>
      <c r="E55" s="516"/>
      <c r="F55" s="516"/>
      <c r="G55" s="516"/>
      <c r="H55" s="500"/>
      <c r="I55" s="500"/>
      <c r="J55" s="500"/>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16"/>
    </row>
    <row r="56" spans="1:37" ht="74.25" customHeight="1">
      <c r="A56" s="516"/>
      <c r="B56" s="49" t="s">
        <v>13</v>
      </c>
      <c r="C56" s="50" t="s">
        <v>30</v>
      </c>
      <c r="D56" s="50" t="s">
        <v>14</v>
      </c>
      <c r="E56" s="50" t="s">
        <v>29</v>
      </c>
      <c r="F56" s="50" t="s">
        <v>26</v>
      </c>
      <c r="G56" s="50" t="s">
        <v>27</v>
      </c>
      <c r="H56" s="51" t="s">
        <v>17</v>
      </c>
      <c r="I56" s="52" t="s">
        <v>31</v>
      </c>
      <c r="J56" s="75"/>
      <c r="K56" s="330"/>
      <c r="L56" s="331"/>
      <c r="M56" s="332"/>
      <c r="N56" s="333"/>
      <c r="O56" s="334">
        <f>O57+O58</f>
        <v>0</v>
      </c>
      <c r="P56" s="334">
        <f t="shared" ref="P56:AD56" si="5">P57+P58</f>
        <v>0</v>
      </c>
      <c r="Q56" s="334">
        <f t="shared" si="5"/>
        <v>3000000</v>
      </c>
      <c r="R56" s="334">
        <f t="shared" si="5"/>
        <v>3000000</v>
      </c>
      <c r="S56" s="334">
        <f t="shared" si="5"/>
        <v>0</v>
      </c>
      <c r="T56" s="334">
        <f t="shared" si="5"/>
        <v>0</v>
      </c>
      <c r="U56" s="334">
        <f t="shared" si="5"/>
        <v>0</v>
      </c>
      <c r="V56" s="334">
        <f t="shared" si="5"/>
        <v>0</v>
      </c>
      <c r="W56" s="334">
        <f t="shared" si="5"/>
        <v>0</v>
      </c>
      <c r="X56" s="334">
        <f t="shared" si="5"/>
        <v>0</v>
      </c>
      <c r="Y56" s="334">
        <f t="shared" si="5"/>
        <v>0</v>
      </c>
      <c r="Z56" s="334">
        <f t="shared" si="5"/>
        <v>0</v>
      </c>
      <c r="AA56" s="334">
        <f t="shared" si="5"/>
        <v>0</v>
      </c>
      <c r="AB56" s="334">
        <f t="shared" si="5"/>
        <v>0</v>
      </c>
      <c r="AC56" s="334">
        <f t="shared" si="5"/>
        <v>0</v>
      </c>
      <c r="AD56" s="334">
        <f t="shared" si="5"/>
        <v>0</v>
      </c>
      <c r="AE56" s="335">
        <v>0</v>
      </c>
      <c r="AF56" s="336">
        <v>0</v>
      </c>
      <c r="AG56" s="337">
        <v>0</v>
      </c>
      <c r="AH56" s="60"/>
      <c r="AI56" s="60"/>
      <c r="AJ56" s="517"/>
      <c r="AK56" s="521"/>
    </row>
    <row r="57" spans="1:37" ht="17.25" customHeight="1">
      <c r="A57" s="516"/>
      <c r="B57" s="802" t="s">
        <v>730</v>
      </c>
      <c r="C57" s="193"/>
      <c r="D57" s="81" t="s">
        <v>1533</v>
      </c>
      <c r="E57" s="81" t="s">
        <v>1254</v>
      </c>
      <c r="F57" s="72"/>
      <c r="G57" s="64"/>
      <c r="H57" s="81" t="s">
        <v>749</v>
      </c>
      <c r="I57" s="17" t="s">
        <v>1048</v>
      </c>
      <c r="J57" s="207"/>
      <c r="K57" s="803"/>
      <c r="L57" s="193"/>
      <c r="M57" s="802"/>
      <c r="N57" s="802"/>
      <c r="O57" s="338"/>
      <c r="P57" s="322"/>
      <c r="Q57" s="523"/>
      <c r="R57" s="68"/>
      <c r="S57" s="68"/>
      <c r="T57" s="68"/>
      <c r="U57" s="68"/>
      <c r="V57" s="68"/>
      <c r="W57" s="68"/>
      <c r="X57" s="68"/>
      <c r="Y57" s="68"/>
      <c r="Z57" s="68"/>
      <c r="AA57" s="68"/>
      <c r="AB57" s="68"/>
      <c r="AC57" s="68"/>
      <c r="AD57" s="68"/>
      <c r="AE57" s="804"/>
      <c r="AF57" s="804"/>
      <c r="AG57" s="72"/>
      <c r="AH57" s="805"/>
      <c r="AI57" s="805"/>
      <c r="AJ57" s="806"/>
      <c r="AK57" s="516"/>
    </row>
    <row r="58" spans="1:37" ht="51" customHeight="1">
      <c r="A58" s="516"/>
      <c r="B58" s="802"/>
      <c r="C58" s="193"/>
      <c r="D58" s="81" t="s">
        <v>1534</v>
      </c>
      <c r="E58" s="81" t="s">
        <v>1254</v>
      </c>
      <c r="F58" s="72"/>
      <c r="G58" s="64" t="s">
        <v>1444</v>
      </c>
      <c r="H58" s="81" t="s">
        <v>735</v>
      </c>
      <c r="I58" s="17" t="s">
        <v>39</v>
      </c>
      <c r="J58" s="207"/>
      <c r="K58" s="803"/>
      <c r="L58" s="193"/>
      <c r="M58" s="802"/>
      <c r="N58" s="802"/>
      <c r="O58" s="338"/>
      <c r="P58" s="322"/>
      <c r="Q58" s="523">
        <v>3000000</v>
      </c>
      <c r="R58" s="342">
        <v>3000000</v>
      </c>
      <c r="S58" s="68"/>
      <c r="T58" s="68"/>
      <c r="U58" s="68"/>
      <c r="V58" s="68"/>
      <c r="W58" s="68"/>
      <c r="X58" s="68"/>
      <c r="Y58" s="68"/>
      <c r="Z58" s="68"/>
      <c r="AA58" s="68"/>
      <c r="AB58" s="68"/>
      <c r="AC58" s="68"/>
      <c r="AD58" s="68"/>
      <c r="AE58" s="804"/>
      <c r="AF58" s="804"/>
      <c r="AG58" s="72"/>
      <c r="AH58" s="805"/>
      <c r="AI58" s="805"/>
      <c r="AJ58" s="806"/>
      <c r="AK58" s="516"/>
    </row>
    <row r="59" spans="1:37" ht="15.75" thickBot="1">
      <c r="A59" s="516"/>
      <c r="B59" s="15"/>
      <c r="C59" s="15"/>
      <c r="D59" s="516"/>
      <c r="E59" s="516"/>
      <c r="F59" s="516"/>
      <c r="G59" s="516"/>
      <c r="H59" s="500"/>
      <c r="I59" s="500"/>
      <c r="J59" s="500"/>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16"/>
    </row>
    <row r="60" spans="1:37" ht="74.25" customHeight="1">
      <c r="A60" s="516"/>
      <c r="B60" s="49" t="s">
        <v>13</v>
      </c>
      <c r="C60" s="50" t="s">
        <v>30</v>
      </c>
      <c r="D60" s="50" t="s">
        <v>14</v>
      </c>
      <c r="E60" s="50" t="s">
        <v>29</v>
      </c>
      <c r="F60" s="50" t="s">
        <v>26</v>
      </c>
      <c r="G60" s="50" t="s">
        <v>27</v>
      </c>
      <c r="H60" s="51" t="s">
        <v>17</v>
      </c>
      <c r="I60" s="52" t="s">
        <v>31</v>
      </c>
      <c r="J60" s="75"/>
      <c r="K60" s="330"/>
      <c r="L60" s="331"/>
      <c r="M60" s="332"/>
      <c r="N60" s="333"/>
      <c r="O60" s="334">
        <f>O61</f>
        <v>4963000</v>
      </c>
      <c r="P60" s="334">
        <f t="shared" ref="P60:AD60" si="6">P61</f>
        <v>0</v>
      </c>
      <c r="Q60" s="334">
        <f t="shared" si="6"/>
        <v>0</v>
      </c>
      <c r="R60" s="334">
        <f t="shared" si="6"/>
        <v>0</v>
      </c>
      <c r="S60" s="334">
        <f t="shared" si="6"/>
        <v>0</v>
      </c>
      <c r="T60" s="334">
        <f t="shared" si="6"/>
        <v>0</v>
      </c>
      <c r="U60" s="334">
        <f t="shared" si="6"/>
        <v>0</v>
      </c>
      <c r="V60" s="334">
        <f t="shared" si="6"/>
        <v>0</v>
      </c>
      <c r="W60" s="334">
        <f t="shared" si="6"/>
        <v>0</v>
      </c>
      <c r="X60" s="334">
        <f t="shared" si="6"/>
        <v>0</v>
      </c>
      <c r="Y60" s="334">
        <f t="shared" si="6"/>
        <v>0</v>
      </c>
      <c r="Z60" s="334">
        <f t="shared" si="6"/>
        <v>0</v>
      </c>
      <c r="AA60" s="334">
        <f t="shared" si="6"/>
        <v>0</v>
      </c>
      <c r="AB60" s="334">
        <f t="shared" si="6"/>
        <v>0</v>
      </c>
      <c r="AC60" s="334">
        <f t="shared" si="6"/>
        <v>0</v>
      </c>
      <c r="AD60" s="334">
        <f t="shared" si="6"/>
        <v>0</v>
      </c>
      <c r="AE60" s="335">
        <v>0</v>
      </c>
      <c r="AF60" s="336">
        <v>0</v>
      </c>
      <c r="AG60" s="337">
        <v>0</v>
      </c>
      <c r="AH60" s="60"/>
      <c r="AI60" s="60"/>
      <c r="AJ60" s="517"/>
      <c r="AK60" s="521"/>
    </row>
    <row r="61" spans="1:37" ht="111" customHeight="1">
      <c r="A61" s="516"/>
      <c r="B61" s="193" t="s">
        <v>1535</v>
      </c>
      <c r="C61" s="193"/>
      <c r="D61" s="81" t="s">
        <v>1536</v>
      </c>
      <c r="E61" s="81" t="s">
        <v>1254</v>
      </c>
      <c r="F61" s="72"/>
      <c r="G61" s="64"/>
      <c r="H61" s="81" t="s">
        <v>1047</v>
      </c>
      <c r="I61" s="207" t="s">
        <v>1046</v>
      </c>
      <c r="J61" s="207"/>
      <c r="K61" s="341"/>
      <c r="L61" s="193"/>
      <c r="M61" s="193"/>
      <c r="N61" s="193"/>
      <c r="O61" s="338">
        <v>4963000</v>
      </c>
      <c r="P61" s="322"/>
      <c r="Q61" s="523">
        <v>0</v>
      </c>
      <c r="R61" s="68">
        <v>0</v>
      </c>
      <c r="S61" s="68"/>
      <c r="T61" s="68"/>
      <c r="U61" s="68"/>
      <c r="V61" s="68"/>
      <c r="W61" s="68"/>
      <c r="X61" s="68"/>
      <c r="Y61" s="68"/>
      <c r="Z61" s="68"/>
      <c r="AA61" s="68"/>
      <c r="AB61" s="68"/>
      <c r="AC61" s="68"/>
      <c r="AD61" s="68"/>
      <c r="AE61" s="68"/>
      <c r="AF61" s="68"/>
      <c r="AG61" s="72"/>
      <c r="AH61" s="323"/>
      <c r="AI61" s="323"/>
      <c r="AJ61" s="324"/>
      <c r="AK61" s="516"/>
    </row>
    <row r="62" spans="1:37" ht="15.75" thickBot="1">
      <c r="A62" s="516"/>
      <c r="B62" s="15"/>
      <c r="C62" s="15"/>
      <c r="D62" s="516"/>
      <c r="E62" s="516"/>
      <c r="F62" s="516"/>
      <c r="G62" s="516"/>
      <c r="H62" s="500"/>
      <c r="I62" s="500"/>
      <c r="J62" s="500"/>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16"/>
    </row>
    <row r="63" spans="1:37" ht="74.25" customHeight="1">
      <c r="A63" s="516"/>
      <c r="B63" s="49" t="s">
        <v>13</v>
      </c>
      <c r="C63" s="50" t="s">
        <v>30</v>
      </c>
      <c r="D63" s="50" t="s">
        <v>14</v>
      </c>
      <c r="E63" s="50" t="s">
        <v>29</v>
      </c>
      <c r="F63" s="50" t="s">
        <v>26</v>
      </c>
      <c r="G63" s="50" t="s">
        <v>27</v>
      </c>
      <c r="H63" s="51" t="s">
        <v>17</v>
      </c>
      <c r="I63" s="52" t="s">
        <v>31</v>
      </c>
      <c r="J63" s="75"/>
      <c r="K63" s="330"/>
      <c r="L63" s="331"/>
      <c r="M63" s="332"/>
      <c r="N63" s="333"/>
      <c r="O63" s="334">
        <f>O64</f>
        <v>10000000</v>
      </c>
      <c r="P63" s="334">
        <f t="shared" ref="P63:AD63" si="7">P64</f>
        <v>8226990</v>
      </c>
      <c r="Q63" s="334">
        <f t="shared" si="7"/>
        <v>30000000</v>
      </c>
      <c r="R63" s="334">
        <f t="shared" si="7"/>
        <v>29625490</v>
      </c>
      <c r="S63" s="334">
        <f t="shared" si="7"/>
        <v>0</v>
      </c>
      <c r="T63" s="334">
        <f t="shared" si="7"/>
        <v>0</v>
      </c>
      <c r="U63" s="334">
        <f t="shared" si="7"/>
        <v>0</v>
      </c>
      <c r="V63" s="334">
        <f t="shared" si="7"/>
        <v>0</v>
      </c>
      <c r="W63" s="334">
        <f t="shared" si="7"/>
        <v>0</v>
      </c>
      <c r="X63" s="334">
        <f t="shared" si="7"/>
        <v>0</v>
      </c>
      <c r="Y63" s="334">
        <f t="shared" si="7"/>
        <v>0</v>
      </c>
      <c r="Z63" s="334">
        <f t="shared" si="7"/>
        <v>0</v>
      </c>
      <c r="AA63" s="334">
        <f t="shared" si="7"/>
        <v>0</v>
      </c>
      <c r="AB63" s="334">
        <f t="shared" si="7"/>
        <v>0</v>
      </c>
      <c r="AC63" s="334">
        <f t="shared" si="7"/>
        <v>0</v>
      </c>
      <c r="AD63" s="334">
        <f t="shared" si="7"/>
        <v>0</v>
      </c>
      <c r="AE63" s="335">
        <v>0</v>
      </c>
      <c r="AF63" s="336">
        <v>0</v>
      </c>
      <c r="AG63" s="337">
        <v>0</v>
      </c>
      <c r="AH63" s="60"/>
      <c r="AI63" s="60"/>
      <c r="AJ63" s="517"/>
      <c r="AK63" s="521"/>
    </row>
    <row r="64" spans="1:37" ht="97.5" customHeight="1">
      <c r="A64" s="516"/>
      <c r="B64" s="193" t="s">
        <v>1181</v>
      </c>
      <c r="C64" s="193"/>
      <c r="D64" s="81" t="s">
        <v>1537</v>
      </c>
      <c r="E64" s="81"/>
      <c r="F64" s="72"/>
      <c r="G64" s="64"/>
      <c r="H64" s="81" t="s">
        <v>736</v>
      </c>
      <c r="I64" s="207" t="s">
        <v>40</v>
      </c>
      <c r="J64" s="207"/>
      <c r="K64" s="341"/>
      <c r="L64" s="193"/>
      <c r="M64" s="193"/>
      <c r="N64" s="193"/>
      <c r="O64" s="338">
        <v>10000000</v>
      </c>
      <c r="P64" s="322">
        <v>8226990</v>
      </c>
      <c r="Q64" s="523">
        <v>30000000</v>
      </c>
      <c r="R64" s="68">
        <v>29625490</v>
      </c>
      <c r="S64" s="68"/>
      <c r="T64" s="68"/>
      <c r="U64" s="68"/>
      <c r="V64" s="68"/>
      <c r="W64" s="68"/>
      <c r="X64" s="68"/>
      <c r="Y64" s="68"/>
      <c r="Z64" s="68"/>
      <c r="AA64" s="68"/>
      <c r="AB64" s="68"/>
      <c r="AC64" s="68"/>
      <c r="AD64" s="68"/>
      <c r="AE64" s="68"/>
      <c r="AF64" s="68"/>
      <c r="AG64" s="72"/>
      <c r="AH64" s="323"/>
      <c r="AI64" s="323"/>
      <c r="AJ64" s="324"/>
      <c r="AK64" s="516"/>
    </row>
    <row r="65" spans="1:37" ht="15.75" thickBot="1">
      <c r="A65" s="516"/>
      <c r="B65" s="15"/>
      <c r="C65" s="15"/>
      <c r="D65" s="516"/>
      <c r="E65" s="516"/>
      <c r="F65" s="516"/>
      <c r="G65" s="516"/>
      <c r="H65" s="500"/>
      <c r="I65" s="500"/>
      <c r="J65" s="500"/>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16"/>
    </row>
    <row r="66" spans="1:37" ht="74.25" customHeight="1">
      <c r="A66" s="516"/>
      <c r="B66" s="49" t="s">
        <v>13</v>
      </c>
      <c r="C66" s="50" t="s">
        <v>30</v>
      </c>
      <c r="D66" s="50" t="s">
        <v>14</v>
      </c>
      <c r="E66" s="50" t="s">
        <v>29</v>
      </c>
      <c r="F66" s="50" t="s">
        <v>26</v>
      </c>
      <c r="G66" s="50" t="s">
        <v>27</v>
      </c>
      <c r="H66" s="51" t="s">
        <v>17</v>
      </c>
      <c r="I66" s="52" t="s">
        <v>31</v>
      </c>
      <c r="J66" s="75"/>
      <c r="K66" s="330"/>
      <c r="L66" s="331"/>
      <c r="M66" s="332"/>
      <c r="N66" s="333"/>
      <c r="O66" s="334">
        <f>O67</f>
        <v>0</v>
      </c>
      <c r="P66" s="334">
        <f t="shared" ref="P66:AD66" si="8">P67</f>
        <v>0</v>
      </c>
      <c r="Q66" s="334">
        <f t="shared" si="8"/>
        <v>12000000</v>
      </c>
      <c r="R66" s="334">
        <f t="shared" si="8"/>
        <v>0</v>
      </c>
      <c r="S66" s="334">
        <f t="shared" si="8"/>
        <v>0</v>
      </c>
      <c r="T66" s="334">
        <f t="shared" si="8"/>
        <v>0</v>
      </c>
      <c r="U66" s="334">
        <f t="shared" si="8"/>
        <v>0</v>
      </c>
      <c r="V66" s="334">
        <f t="shared" si="8"/>
        <v>0</v>
      </c>
      <c r="W66" s="334">
        <f t="shared" si="8"/>
        <v>0</v>
      </c>
      <c r="X66" s="334">
        <f t="shared" si="8"/>
        <v>0</v>
      </c>
      <c r="Y66" s="334">
        <f t="shared" si="8"/>
        <v>0</v>
      </c>
      <c r="Z66" s="334">
        <f t="shared" si="8"/>
        <v>0</v>
      </c>
      <c r="AA66" s="334">
        <f t="shared" si="8"/>
        <v>0</v>
      </c>
      <c r="AB66" s="334">
        <f t="shared" si="8"/>
        <v>0</v>
      </c>
      <c r="AC66" s="334">
        <f t="shared" si="8"/>
        <v>0</v>
      </c>
      <c r="AD66" s="334">
        <f t="shared" si="8"/>
        <v>0</v>
      </c>
      <c r="AE66" s="335">
        <v>0</v>
      </c>
      <c r="AF66" s="336">
        <v>0</v>
      </c>
      <c r="AG66" s="337">
        <v>0</v>
      </c>
      <c r="AH66" s="60"/>
      <c r="AI66" s="60"/>
      <c r="AJ66" s="517"/>
      <c r="AK66" s="521"/>
    </row>
    <row r="67" spans="1:37" ht="63" customHeight="1">
      <c r="A67" s="516"/>
      <c r="B67" s="193" t="s">
        <v>732</v>
      </c>
      <c r="C67" s="193"/>
      <c r="D67" s="81" t="s">
        <v>1538</v>
      </c>
      <c r="E67" s="81"/>
      <c r="F67" s="72"/>
      <c r="G67" s="64"/>
      <c r="H67" s="81" t="s">
        <v>1182</v>
      </c>
      <c r="I67" s="207" t="s">
        <v>520</v>
      </c>
      <c r="J67" s="207"/>
      <c r="K67" s="341"/>
      <c r="L67" s="193"/>
      <c r="M67" s="193"/>
      <c r="N67" s="193"/>
      <c r="O67" s="338"/>
      <c r="P67" s="322"/>
      <c r="Q67" s="523">
        <v>12000000</v>
      </c>
      <c r="R67" s="68"/>
      <c r="S67" s="68"/>
      <c r="T67" s="68"/>
      <c r="U67" s="68"/>
      <c r="V67" s="68"/>
      <c r="W67" s="68"/>
      <c r="X67" s="68"/>
      <c r="Y67" s="68"/>
      <c r="Z67" s="68"/>
      <c r="AA67" s="68"/>
      <c r="AB67" s="68"/>
      <c r="AC67" s="68"/>
      <c r="AD67" s="68"/>
      <c r="AE67" s="68"/>
      <c r="AF67" s="68"/>
      <c r="AG67" s="72"/>
      <c r="AH67" s="323"/>
      <c r="AI67" s="323"/>
      <c r="AJ67" s="324"/>
      <c r="AK67" s="516"/>
    </row>
    <row r="68" spans="1:37" ht="23.25" customHeight="1">
      <c r="A68" s="516"/>
      <c r="B68" s="95"/>
      <c r="C68" s="95"/>
      <c r="D68" s="96"/>
      <c r="E68" s="96"/>
      <c r="F68" s="97"/>
      <c r="G68" s="98"/>
      <c r="H68" s="11"/>
      <c r="I68" s="11"/>
      <c r="J68" s="11"/>
      <c r="K68" s="99"/>
      <c r="L68" s="100"/>
      <c r="M68" s="100"/>
      <c r="N68" s="95"/>
      <c r="O68" s="101"/>
      <c r="P68" s="102"/>
      <c r="Q68" s="526"/>
      <c r="R68" s="103"/>
      <c r="S68" s="103"/>
      <c r="T68" s="103"/>
      <c r="U68" s="103"/>
      <c r="V68" s="103"/>
      <c r="W68" s="103"/>
      <c r="X68" s="103"/>
      <c r="Y68" s="103"/>
      <c r="Z68" s="103"/>
      <c r="AA68" s="103"/>
      <c r="AB68" s="103"/>
      <c r="AC68" s="103"/>
      <c r="AD68" s="103"/>
      <c r="AE68" s="104"/>
      <c r="AF68" s="104"/>
      <c r="AG68" s="105"/>
      <c r="AH68" s="106"/>
      <c r="AI68" s="106"/>
      <c r="AJ68" s="100"/>
      <c r="AK68" s="516"/>
    </row>
    <row r="69" spans="1:37" ht="23.25" customHeight="1">
      <c r="A69" s="516"/>
      <c r="B69" s="755" t="s">
        <v>804</v>
      </c>
      <c r="C69" s="756"/>
      <c r="D69" s="756"/>
      <c r="E69" s="756"/>
      <c r="F69" s="756"/>
      <c r="G69" s="756"/>
      <c r="H69" s="757"/>
      <c r="I69" s="758" t="s">
        <v>803</v>
      </c>
      <c r="J69" s="759"/>
      <c r="K69" s="759"/>
      <c r="L69" s="759"/>
      <c r="M69" s="759"/>
      <c r="N69" s="759"/>
      <c r="O69" s="759"/>
      <c r="P69" s="759"/>
      <c r="Q69" s="759"/>
      <c r="R69" s="759"/>
      <c r="S69" s="759"/>
      <c r="T69" s="760"/>
      <c r="U69" s="758" t="s">
        <v>1056</v>
      </c>
      <c r="V69" s="761"/>
      <c r="W69" s="761"/>
      <c r="X69" s="761"/>
      <c r="Y69" s="761"/>
      <c r="Z69" s="761"/>
      <c r="AA69" s="761"/>
      <c r="AB69" s="761"/>
      <c r="AC69" s="761"/>
      <c r="AD69" s="761"/>
      <c r="AE69" s="761"/>
      <c r="AF69" s="761"/>
      <c r="AG69" s="761"/>
      <c r="AH69" s="761"/>
      <c r="AI69" s="761"/>
      <c r="AJ69" s="762"/>
      <c r="AK69" s="516"/>
    </row>
    <row r="70" spans="1:37" ht="78.75" customHeight="1" thickBot="1">
      <c r="A70" s="516"/>
      <c r="B70" s="763" t="s">
        <v>1160</v>
      </c>
      <c r="C70" s="764"/>
      <c r="D70" s="765"/>
      <c r="E70" s="184"/>
      <c r="F70" s="766" t="s">
        <v>1161</v>
      </c>
      <c r="G70" s="766"/>
      <c r="H70" s="766"/>
      <c r="I70" s="766"/>
      <c r="J70" s="766"/>
      <c r="K70" s="766"/>
      <c r="L70" s="766"/>
      <c r="M70" s="766"/>
      <c r="N70" s="767"/>
      <c r="O70" s="768" t="s">
        <v>0</v>
      </c>
      <c r="P70" s="769"/>
      <c r="Q70" s="769"/>
      <c r="R70" s="769"/>
      <c r="S70" s="769"/>
      <c r="T70" s="769"/>
      <c r="U70" s="769"/>
      <c r="V70" s="769"/>
      <c r="W70" s="769"/>
      <c r="X70" s="769"/>
      <c r="Y70" s="769"/>
      <c r="Z70" s="769"/>
      <c r="AA70" s="769"/>
      <c r="AB70" s="769"/>
      <c r="AC70" s="769"/>
      <c r="AD70" s="769"/>
      <c r="AE70" s="769"/>
      <c r="AF70" s="770"/>
      <c r="AG70" s="771" t="s">
        <v>1</v>
      </c>
      <c r="AH70" s="772"/>
      <c r="AI70" s="772"/>
      <c r="AJ70" s="773"/>
      <c r="AK70" s="516"/>
    </row>
    <row r="71" spans="1:37" ht="23.25" customHeight="1">
      <c r="A71" s="516"/>
      <c r="B71" s="737" t="s">
        <v>1175</v>
      </c>
      <c r="C71" s="739" t="s">
        <v>2</v>
      </c>
      <c r="D71" s="740"/>
      <c r="E71" s="740"/>
      <c r="F71" s="740"/>
      <c r="G71" s="740"/>
      <c r="H71" s="740"/>
      <c r="I71" s="743" t="s">
        <v>3</v>
      </c>
      <c r="J71" s="745" t="s">
        <v>18</v>
      </c>
      <c r="K71" s="745" t="s">
        <v>4</v>
      </c>
      <c r="L71" s="747" t="s">
        <v>1057</v>
      </c>
      <c r="M71" s="799" t="s">
        <v>19</v>
      </c>
      <c r="N71" s="732" t="s">
        <v>20</v>
      </c>
      <c r="O71" s="734" t="s">
        <v>32</v>
      </c>
      <c r="P71" s="735"/>
      <c r="Q71" s="736" t="s">
        <v>33</v>
      </c>
      <c r="R71" s="735"/>
      <c r="S71" s="736" t="s">
        <v>34</v>
      </c>
      <c r="T71" s="735"/>
      <c r="U71" s="736" t="s">
        <v>7</v>
      </c>
      <c r="V71" s="735"/>
      <c r="W71" s="736" t="s">
        <v>6</v>
      </c>
      <c r="X71" s="735"/>
      <c r="Y71" s="736" t="s">
        <v>35</v>
      </c>
      <c r="Z71" s="735"/>
      <c r="AA71" s="736" t="s">
        <v>5</v>
      </c>
      <c r="AB71" s="735"/>
      <c r="AC71" s="736" t="s">
        <v>8</v>
      </c>
      <c r="AD71" s="735"/>
      <c r="AE71" s="736" t="s">
        <v>9</v>
      </c>
      <c r="AF71" s="796"/>
      <c r="AG71" s="797" t="s">
        <v>10</v>
      </c>
      <c r="AH71" s="780" t="s">
        <v>11</v>
      </c>
      <c r="AI71" s="782" t="s">
        <v>12</v>
      </c>
      <c r="AJ71" s="784" t="s">
        <v>21</v>
      </c>
      <c r="AK71" s="516"/>
    </row>
    <row r="72" spans="1:37" ht="62.25" customHeight="1" thickBot="1">
      <c r="A72" s="516"/>
      <c r="B72" s="738"/>
      <c r="C72" s="741"/>
      <c r="D72" s="742"/>
      <c r="E72" s="742"/>
      <c r="F72" s="742"/>
      <c r="G72" s="742"/>
      <c r="H72" s="742"/>
      <c r="I72" s="744"/>
      <c r="J72" s="746" t="s">
        <v>18</v>
      </c>
      <c r="K72" s="746"/>
      <c r="L72" s="748"/>
      <c r="M72" s="800"/>
      <c r="N72" s="733"/>
      <c r="O72" s="33" t="s">
        <v>22</v>
      </c>
      <c r="P72" s="34" t="s">
        <v>23</v>
      </c>
      <c r="Q72" s="35" t="s">
        <v>22</v>
      </c>
      <c r="R72" s="34" t="s">
        <v>23</v>
      </c>
      <c r="S72" s="35" t="s">
        <v>22</v>
      </c>
      <c r="T72" s="34" t="s">
        <v>23</v>
      </c>
      <c r="U72" s="35" t="s">
        <v>22</v>
      </c>
      <c r="V72" s="34" t="s">
        <v>23</v>
      </c>
      <c r="W72" s="35" t="s">
        <v>22</v>
      </c>
      <c r="X72" s="34" t="s">
        <v>23</v>
      </c>
      <c r="Y72" s="35" t="s">
        <v>22</v>
      </c>
      <c r="Z72" s="34" t="s">
        <v>23</v>
      </c>
      <c r="AA72" s="35" t="s">
        <v>22</v>
      </c>
      <c r="AB72" s="34" t="s">
        <v>24</v>
      </c>
      <c r="AC72" s="35" t="s">
        <v>22</v>
      </c>
      <c r="AD72" s="34" t="s">
        <v>24</v>
      </c>
      <c r="AE72" s="35" t="s">
        <v>22</v>
      </c>
      <c r="AF72" s="36" t="s">
        <v>24</v>
      </c>
      <c r="AG72" s="798"/>
      <c r="AH72" s="781"/>
      <c r="AI72" s="783"/>
      <c r="AJ72" s="785"/>
      <c r="AK72" s="516"/>
    </row>
    <row r="73" spans="1:37" ht="84.75" customHeight="1" thickBot="1">
      <c r="A73" s="516"/>
      <c r="B73" s="37" t="s">
        <v>1166</v>
      </c>
      <c r="C73" s="786" t="s">
        <v>284</v>
      </c>
      <c r="D73" s="787"/>
      <c r="E73" s="787"/>
      <c r="F73" s="787"/>
      <c r="G73" s="787"/>
      <c r="H73" s="787"/>
      <c r="I73" s="38" t="s">
        <v>1045</v>
      </c>
      <c r="J73" s="39">
        <v>0</v>
      </c>
      <c r="K73" s="40" t="s">
        <v>1183</v>
      </c>
      <c r="L73" s="40" t="s">
        <v>1184</v>
      </c>
      <c r="M73" s="92">
        <v>0.01</v>
      </c>
      <c r="N73" s="93">
        <v>0.01</v>
      </c>
      <c r="O73" s="43" t="e">
        <f>#REF!+O76+O85</f>
        <v>#REF!</v>
      </c>
      <c r="P73" s="44" t="e">
        <f>#REF!+P76+P85</f>
        <v>#REF!</v>
      </c>
      <c r="Q73" s="44" t="e">
        <f>#REF!+Q76+Q85</f>
        <v>#REF!</v>
      </c>
      <c r="R73" s="44" t="e">
        <f>#REF!+R76+R85</f>
        <v>#REF!</v>
      </c>
      <c r="S73" s="44" t="e">
        <f>#REF!+S76+S85</f>
        <v>#REF!</v>
      </c>
      <c r="T73" s="44" t="e">
        <f>#REF!+T76+T85</f>
        <v>#REF!</v>
      </c>
      <c r="U73" s="44" t="e">
        <f>#REF!+U76+U85</f>
        <v>#REF!</v>
      </c>
      <c r="V73" s="44" t="e">
        <f>#REF!+V76+V85</f>
        <v>#REF!</v>
      </c>
      <c r="W73" s="44" t="e">
        <f>#REF!+W76+W85</f>
        <v>#REF!</v>
      </c>
      <c r="X73" s="44" t="e">
        <f>#REF!+X76+X85</f>
        <v>#REF!</v>
      </c>
      <c r="Y73" s="44" t="e">
        <f>#REF!+Y76+Y85</f>
        <v>#REF!</v>
      </c>
      <c r="Z73" s="44" t="e">
        <f>#REF!+Z76+Z85</f>
        <v>#REF!</v>
      </c>
      <c r="AA73" s="44" t="e">
        <f>#REF!+AA76+AA85</f>
        <v>#REF!</v>
      </c>
      <c r="AB73" s="44" t="e">
        <f>#REF!+AB76+AB85</f>
        <v>#REF!</v>
      </c>
      <c r="AC73" s="44" t="e">
        <f>#REF!+AC76+AC85</f>
        <v>#REF!</v>
      </c>
      <c r="AD73" s="44" t="e">
        <f>#REF!+AD76+AD85</f>
        <v>#REF!</v>
      </c>
      <c r="AE73" s="44" t="e">
        <f>+#REF!+AE76+AE85</f>
        <v>#REF!</v>
      </c>
      <c r="AF73" s="45" t="e">
        <f>#REF!+AF76+AF85</f>
        <v>#REF!</v>
      </c>
      <c r="AG73" s="46" t="s">
        <v>1185</v>
      </c>
      <c r="AH73" s="47"/>
      <c r="AI73" s="47"/>
      <c r="AJ73" s="48" t="s">
        <v>1166</v>
      </c>
      <c r="AK73" s="516"/>
    </row>
    <row r="74" spans="1:37" ht="15.75" thickBot="1">
      <c r="A74" s="516"/>
      <c r="B74" s="15"/>
      <c r="C74" s="15"/>
      <c r="D74" s="516"/>
      <c r="E74" s="516"/>
      <c r="F74" s="516"/>
      <c r="G74" s="516"/>
      <c r="H74" s="500"/>
      <c r="I74" s="500"/>
      <c r="J74" s="500"/>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15"/>
      <c r="AH74" s="516"/>
      <c r="AI74" s="516"/>
      <c r="AJ74" s="516"/>
      <c r="AK74" s="516"/>
    </row>
    <row r="75" spans="1:37" ht="74.25" customHeight="1">
      <c r="A75" s="516"/>
      <c r="B75" s="49" t="s">
        <v>13</v>
      </c>
      <c r="C75" s="50" t="s">
        <v>30</v>
      </c>
      <c r="D75" s="50" t="s">
        <v>14</v>
      </c>
      <c r="E75" s="50" t="s">
        <v>29</v>
      </c>
      <c r="F75" s="50" t="s">
        <v>26</v>
      </c>
      <c r="G75" s="50" t="s">
        <v>27</v>
      </c>
      <c r="H75" s="51" t="s">
        <v>17</v>
      </c>
      <c r="I75" s="52" t="s">
        <v>31</v>
      </c>
      <c r="J75" s="75"/>
      <c r="K75" s="89"/>
      <c r="L75" s="76"/>
      <c r="M75" s="77"/>
      <c r="N75" s="78"/>
      <c r="O75" s="55">
        <f>SUM(O76:O76)</f>
        <v>0</v>
      </c>
      <c r="P75" s="56">
        <f>SUM(P76:P76)</f>
        <v>0</v>
      </c>
      <c r="Q75" s="57">
        <f>SUM(Q76:Q76)</f>
        <v>0</v>
      </c>
      <c r="R75" s="56">
        <f>SUM(R76:R76)</f>
        <v>0</v>
      </c>
      <c r="S75" s="57"/>
      <c r="T75" s="56"/>
      <c r="U75" s="57"/>
      <c r="V75" s="56"/>
      <c r="W75" s="57"/>
      <c r="X75" s="56"/>
      <c r="Y75" s="57"/>
      <c r="Z75" s="56"/>
      <c r="AA75" s="57"/>
      <c r="AB75" s="56"/>
      <c r="AC75" s="57"/>
      <c r="AD75" s="56"/>
      <c r="AE75" s="90">
        <f>AE76</f>
        <v>0</v>
      </c>
      <c r="AF75" s="56">
        <f>AF76</f>
        <v>0</v>
      </c>
      <c r="AG75" s="59">
        <f>SUM(AG76:AG76)</f>
        <v>0</v>
      </c>
      <c r="AH75" s="60"/>
      <c r="AI75" s="60"/>
      <c r="AJ75" s="517"/>
      <c r="AK75" s="521"/>
    </row>
    <row r="76" spans="1:37" ht="17.25" customHeight="1">
      <c r="A76" s="516"/>
      <c r="B76" s="802" t="s">
        <v>724</v>
      </c>
      <c r="C76" s="193"/>
      <c r="D76" s="81"/>
      <c r="E76" s="81"/>
      <c r="F76" s="72"/>
      <c r="G76" s="64"/>
      <c r="H76" s="81" t="s">
        <v>1186</v>
      </c>
      <c r="I76" s="17" t="s">
        <v>1044</v>
      </c>
      <c r="J76" s="207"/>
      <c r="K76" s="803"/>
      <c r="L76" s="193"/>
      <c r="M76" s="802"/>
      <c r="N76" s="802"/>
      <c r="O76" s="338"/>
      <c r="P76" s="322"/>
      <c r="Q76" s="523"/>
      <c r="R76" s="68"/>
      <c r="S76" s="68"/>
      <c r="T76" s="68"/>
      <c r="U76" s="68"/>
      <c r="V76" s="68"/>
      <c r="W76" s="68"/>
      <c r="X76" s="68"/>
      <c r="Y76" s="68"/>
      <c r="Z76" s="68"/>
      <c r="AA76" s="68"/>
      <c r="AB76" s="68"/>
      <c r="AC76" s="68">
        <v>1000000</v>
      </c>
      <c r="AD76" s="68"/>
      <c r="AE76" s="804"/>
      <c r="AF76" s="804"/>
      <c r="AG76" s="72"/>
      <c r="AH76" s="805"/>
      <c r="AI76" s="805"/>
      <c r="AJ76" s="806"/>
      <c r="AK76" s="516"/>
    </row>
    <row r="77" spans="1:37" ht="17.25" customHeight="1">
      <c r="A77" s="516"/>
      <c r="B77" s="802"/>
      <c r="C77" s="193"/>
      <c r="D77" s="81" t="s">
        <v>1539</v>
      </c>
      <c r="E77" s="81"/>
      <c r="F77" s="72"/>
      <c r="G77" s="64"/>
      <c r="H77" s="81" t="s">
        <v>725</v>
      </c>
      <c r="I77" s="17" t="s">
        <v>400</v>
      </c>
      <c r="J77" s="207"/>
      <c r="K77" s="803"/>
      <c r="L77" s="193"/>
      <c r="M77" s="802"/>
      <c r="N77" s="802"/>
      <c r="O77" s="338"/>
      <c r="P77" s="322"/>
      <c r="Q77" s="523"/>
      <c r="R77" s="68"/>
      <c r="S77" s="68"/>
      <c r="T77" s="68"/>
      <c r="U77" s="68"/>
      <c r="V77" s="68"/>
      <c r="W77" s="68"/>
      <c r="X77" s="68"/>
      <c r="Y77" s="68"/>
      <c r="Z77" s="68"/>
      <c r="AA77" s="68"/>
      <c r="AB77" s="68"/>
      <c r="AC77" s="68">
        <v>1000000</v>
      </c>
      <c r="AD77" s="68"/>
      <c r="AE77" s="804"/>
      <c r="AF77" s="804"/>
      <c r="AG77" s="72"/>
      <c r="AH77" s="805"/>
      <c r="AI77" s="805"/>
      <c r="AJ77" s="806"/>
      <c r="AK77" s="516"/>
    </row>
    <row r="78" spans="1:37" ht="45.75" customHeight="1">
      <c r="A78" s="516"/>
      <c r="B78" s="802"/>
      <c r="C78" s="193"/>
      <c r="D78" s="81" t="s">
        <v>1540</v>
      </c>
      <c r="E78" s="81"/>
      <c r="F78" s="72"/>
      <c r="G78" s="64"/>
      <c r="H78" s="81" t="s">
        <v>41</v>
      </c>
      <c r="I78" s="17" t="s">
        <v>42</v>
      </c>
      <c r="J78" s="207"/>
      <c r="K78" s="803"/>
      <c r="L78" s="193"/>
      <c r="M78" s="802"/>
      <c r="N78" s="802"/>
      <c r="O78" s="338">
        <v>169232000</v>
      </c>
      <c r="P78" s="322">
        <v>111598500</v>
      </c>
      <c r="Q78" s="523"/>
      <c r="R78" s="68"/>
      <c r="S78" s="68"/>
      <c r="T78" s="68"/>
      <c r="U78" s="68"/>
      <c r="V78" s="68"/>
      <c r="W78" s="68"/>
      <c r="X78" s="68"/>
      <c r="Y78" s="68"/>
      <c r="Z78" s="68"/>
      <c r="AA78" s="68"/>
      <c r="AB78" s="68"/>
      <c r="AC78" s="68"/>
      <c r="AD78" s="68"/>
      <c r="AE78" s="804"/>
      <c r="AF78" s="804"/>
      <c r="AG78" s="72"/>
      <c r="AH78" s="805"/>
      <c r="AI78" s="805"/>
      <c r="AJ78" s="806"/>
      <c r="AK78" s="516"/>
    </row>
    <row r="79" spans="1:37" ht="17.25" customHeight="1" thickBot="1">
      <c r="A79" s="516"/>
      <c r="B79" s="95"/>
      <c r="C79" s="95"/>
      <c r="D79" s="96"/>
      <c r="E79" s="96"/>
      <c r="F79" s="97"/>
      <c r="G79" s="98"/>
      <c r="H79" s="11"/>
      <c r="I79" s="11"/>
      <c r="J79" s="11"/>
      <c r="K79" s="343"/>
      <c r="L79" s="95"/>
      <c r="M79" s="95"/>
      <c r="N79" s="95"/>
      <c r="O79" s="344"/>
      <c r="P79" s="345"/>
      <c r="Q79" s="527"/>
      <c r="R79" s="103"/>
      <c r="S79" s="103"/>
      <c r="T79" s="103"/>
      <c r="U79" s="103"/>
      <c r="V79" s="103"/>
      <c r="W79" s="103"/>
      <c r="X79" s="103"/>
      <c r="Y79" s="103"/>
      <c r="Z79" s="103"/>
      <c r="AA79" s="103"/>
      <c r="AB79" s="103"/>
      <c r="AC79" s="103"/>
      <c r="AD79" s="103"/>
      <c r="AE79" s="103"/>
      <c r="AF79" s="103"/>
      <c r="AG79" s="97"/>
      <c r="AH79" s="346"/>
      <c r="AI79" s="346"/>
      <c r="AJ79" s="95"/>
      <c r="AK79" s="516"/>
    </row>
    <row r="80" spans="1:37" ht="74.25" customHeight="1">
      <c r="A80" s="516"/>
      <c r="B80" s="49" t="s">
        <v>13</v>
      </c>
      <c r="C80" s="50" t="s">
        <v>30</v>
      </c>
      <c r="D80" s="50" t="s">
        <v>14</v>
      </c>
      <c r="E80" s="50" t="s">
        <v>29</v>
      </c>
      <c r="F80" s="50" t="s">
        <v>26</v>
      </c>
      <c r="G80" s="50" t="s">
        <v>27</v>
      </c>
      <c r="H80" s="51" t="s">
        <v>17</v>
      </c>
      <c r="I80" s="52" t="s">
        <v>31</v>
      </c>
      <c r="J80" s="75"/>
      <c r="K80" s="330"/>
      <c r="L80" s="331"/>
      <c r="M80" s="332"/>
      <c r="N80" s="333"/>
      <c r="O80" s="334">
        <v>0</v>
      </c>
      <c r="P80" s="336">
        <v>0</v>
      </c>
      <c r="Q80" s="347">
        <v>0</v>
      </c>
      <c r="R80" s="336">
        <v>0</v>
      </c>
      <c r="S80" s="347"/>
      <c r="T80" s="336"/>
      <c r="U80" s="347"/>
      <c r="V80" s="336"/>
      <c r="W80" s="347"/>
      <c r="X80" s="336"/>
      <c r="Y80" s="347"/>
      <c r="Z80" s="336"/>
      <c r="AA80" s="347"/>
      <c r="AB80" s="336"/>
      <c r="AC80" s="347"/>
      <c r="AD80" s="336"/>
      <c r="AE80" s="335">
        <v>0</v>
      </c>
      <c r="AF80" s="336">
        <v>0</v>
      </c>
      <c r="AG80" s="337">
        <v>0</v>
      </c>
      <c r="AH80" s="60"/>
      <c r="AI80" s="60"/>
      <c r="AJ80" s="517"/>
      <c r="AK80" s="521"/>
    </row>
    <row r="81" spans="1:37" ht="84" customHeight="1">
      <c r="A81" s="516"/>
      <c r="B81" s="193" t="s">
        <v>727</v>
      </c>
      <c r="C81" s="193"/>
      <c r="D81" s="81" t="s">
        <v>1541</v>
      </c>
      <c r="E81" s="81"/>
      <c r="F81" s="72"/>
      <c r="G81" s="64"/>
      <c r="H81" s="81" t="s">
        <v>1187</v>
      </c>
      <c r="I81" s="207" t="s">
        <v>1043</v>
      </c>
      <c r="J81" s="207"/>
      <c r="K81" s="341"/>
      <c r="L81" s="193"/>
      <c r="M81" s="193"/>
      <c r="N81" s="193"/>
      <c r="O81" s="338"/>
      <c r="P81" s="322"/>
      <c r="Q81" s="523"/>
      <c r="R81" s="68"/>
      <c r="S81" s="68"/>
      <c r="T81" s="68"/>
      <c r="U81" s="68"/>
      <c r="V81" s="68"/>
      <c r="W81" s="68"/>
      <c r="X81" s="68"/>
      <c r="Y81" s="68"/>
      <c r="Z81" s="68"/>
      <c r="AA81" s="68"/>
      <c r="AB81" s="68"/>
      <c r="AC81" s="68">
        <v>500000</v>
      </c>
      <c r="AD81" s="68"/>
      <c r="AE81" s="68"/>
      <c r="AF81" s="68"/>
      <c r="AG81" s="72"/>
      <c r="AH81" s="323"/>
      <c r="AI81" s="323"/>
      <c r="AJ81" s="324"/>
      <c r="AK81" s="516"/>
    </row>
    <row r="82" spans="1:37" ht="14.25" customHeight="1" thickBot="1">
      <c r="A82" s="516"/>
      <c r="B82" s="95"/>
      <c r="C82" s="95"/>
      <c r="D82" s="96" t="s">
        <v>1542</v>
      </c>
      <c r="E82" s="96"/>
      <c r="F82" s="97"/>
      <c r="G82" s="98"/>
      <c r="H82" s="11"/>
      <c r="I82" s="11"/>
      <c r="J82" s="11"/>
      <c r="K82" s="343"/>
      <c r="L82" s="95"/>
      <c r="M82" s="95"/>
      <c r="N82" s="95"/>
      <c r="O82" s="344"/>
      <c r="P82" s="345"/>
      <c r="Q82" s="527"/>
      <c r="R82" s="103"/>
      <c r="S82" s="103"/>
      <c r="T82" s="103"/>
      <c r="U82" s="103"/>
      <c r="V82" s="103"/>
      <c r="W82" s="103"/>
      <c r="X82" s="103"/>
      <c r="Y82" s="103"/>
      <c r="Z82" s="103"/>
      <c r="AA82" s="103"/>
      <c r="AB82" s="103"/>
      <c r="AC82" s="103"/>
      <c r="AD82" s="103"/>
      <c r="AE82" s="103"/>
      <c r="AF82" s="103"/>
      <c r="AG82" s="97"/>
      <c r="AH82" s="346"/>
      <c r="AI82" s="346"/>
      <c r="AJ82" s="95"/>
      <c r="AK82" s="516"/>
    </row>
    <row r="83" spans="1:37" ht="74.25" customHeight="1">
      <c r="A83" s="516"/>
      <c r="B83" s="49" t="s">
        <v>13</v>
      </c>
      <c r="C83" s="50" t="s">
        <v>30</v>
      </c>
      <c r="D83" s="50" t="s">
        <v>14</v>
      </c>
      <c r="E83" s="50" t="s">
        <v>29</v>
      </c>
      <c r="F83" s="50" t="s">
        <v>26</v>
      </c>
      <c r="G83" s="50" t="s">
        <v>27</v>
      </c>
      <c r="H83" s="51" t="s">
        <v>17</v>
      </c>
      <c r="I83" s="52" t="s">
        <v>31</v>
      </c>
      <c r="J83" s="75"/>
      <c r="K83" s="330"/>
      <c r="L83" s="331"/>
      <c r="M83" s="332"/>
      <c r="N83" s="333"/>
      <c r="O83" s="334">
        <v>0</v>
      </c>
      <c r="P83" s="336">
        <v>0</v>
      </c>
      <c r="Q83" s="347">
        <v>0</v>
      </c>
      <c r="R83" s="336">
        <v>0</v>
      </c>
      <c r="S83" s="347"/>
      <c r="T83" s="336"/>
      <c r="U83" s="347"/>
      <c r="V83" s="336"/>
      <c r="W83" s="347"/>
      <c r="X83" s="336"/>
      <c r="Y83" s="347"/>
      <c r="Z83" s="336"/>
      <c r="AA83" s="347"/>
      <c r="AB83" s="336"/>
      <c r="AC83" s="347"/>
      <c r="AD83" s="336"/>
      <c r="AE83" s="335">
        <v>0</v>
      </c>
      <c r="AF83" s="336">
        <v>0</v>
      </c>
      <c r="AG83" s="337">
        <v>0</v>
      </c>
      <c r="AH83" s="60"/>
      <c r="AI83" s="60"/>
      <c r="AJ83" s="517"/>
      <c r="AK83" s="521"/>
    </row>
    <row r="84" spans="1:37" ht="78" customHeight="1">
      <c r="A84" s="516"/>
      <c r="B84" s="193" t="s">
        <v>728</v>
      </c>
      <c r="C84" s="193"/>
      <c r="D84" s="81" t="s">
        <v>1543</v>
      </c>
      <c r="E84" s="81" t="s">
        <v>1254</v>
      </c>
      <c r="F84" s="72"/>
      <c r="G84" s="64"/>
      <c r="H84" s="81" t="s">
        <v>720</v>
      </c>
      <c r="I84" s="207" t="s">
        <v>43</v>
      </c>
      <c r="J84" s="207"/>
      <c r="K84" s="341"/>
      <c r="L84" s="193"/>
      <c r="M84" s="193"/>
      <c r="N84" s="193"/>
      <c r="O84" s="338"/>
      <c r="P84" s="322"/>
      <c r="Q84" s="523"/>
      <c r="R84" s="68"/>
      <c r="S84" s="68"/>
      <c r="T84" s="68"/>
      <c r="U84" s="68"/>
      <c r="V84" s="68"/>
      <c r="W84" s="68"/>
      <c r="X84" s="68"/>
      <c r="Y84" s="68"/>
      <c r="Z84" s="68"/>
      <c r="AA84" s="68"/>
      <c r="AB84" s="68"/>
      <c r="AC84" s="68"/>
      <c r="AD84" s="68"/>
      <c r="AE84" s="68"/>
      <c r="AF84" s="68"/>
      <c r="AG84" s="72"/>
      <c r="AH84" s="323"/>
      <c r="AI84" s="323"/>
      <c r="AJ84" s="324"/>
      <c r="AK84" s="516"/>
    </row>
    <row r="85" spans="1:37">
      <c r="A85" s="516"/>
      <c r="B85" s="15"/>
      <c r="C85" s="15"/>
      <c r="D85" s="516"/>
      <c r="E85" s="516"/>
      <c r="F85" s="516"/>
      <c r="G85" s="516"/>
      <c r="H85" s="500"/>
      <c r="I85" s="500"/>
      <c r="J85" s="500"/>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15"/>
      <c r="AH85" s="516"/>
      <c r="AI85" s="516"/>
      <c r="AJ85" s="516"/>
      <c r="AK85" s="516"/>
    </row>
    <row r="86" spans="1:37" ht="33.75" customHeight="1">
      <c r="A86" s="516"/>
      <c r="B86" s="755" t="s">
        <v>804</v>
      </c>
      <c r="C86" s="756"/>
      <c r="D86" s="756"/>
      <c r="E86" s="756"/>
      <c r="F86" s="756"/>
      <c r="G86" s="756"/>
      <c r="H86" s="757"/>
      <c r="I86" s="758" t="s">
        <v>803</v>
      </c>
      <c r="J86" s="759"/>
      <c r="K86" s="759"/>
      <c r="L86" s="759"/>
      <c r="M86" s="759"/>
      <c r="N86" s="759"/>
      <c r="O86" s="759"/>
      <c r="P86" s="759"/>
      <c r="Q86" s="759"/>
      <c r="R86" s="759"/>
      <c r="S86" s="759"/>
      <c r="T86" s="760"/>
      <c r="U86" s="758" t="s">
        <v>1056</v>
      </c>
      <c r="V86" s="761"/>
      <c r="W86" s="761"/>
      <c r="X86" s="761"/>
      <c r="Y86" s="761"/>
      <c r="Z86" s="761"/>
      <c r="AA86" s="761"/>
      <c r="AB86" s="761"/>
      <c r="AC86" s="761"/>
      <c r="AD86" s="761"/>
      <c r="AE86" s="761"/>
      <c r="AF86" s="761"/>
      <c r="AG86" s="761"/>
      <c r="AH86" s="761"/>
      <c r="AI86" s="761"/>
      <c r="AJ86" s="762"/>
      <c r="AK86" s="516"/>
    </row>
    <row r="87" spans="1:37" ht="99" customHeight="1" thickBot="1">
      <c r="A87" s="516"/>
      <c r="B87" s="763" t="s">
        <v>1188</v>
      </c>
      <c r="C87" s="764"/>
      <c r="D87" s="765"/>
      <c r="E87" s="184"/>
      <c r="F87" s="766" t="s">
        <v>1189</v>
      </c>
      <c r="G87" s="766"/>
      <c r="H87" s="766"/>
      <c r="I87" s="766"/>
      <c r="J87" s="766"/>
      <c r="K87" s="766"/>
      <c r="L87" s="766"/>
      <c r="M87" s="766"/>
      <c r="N87" s="767"/>
      <c r="O87" s="768" t="s">
        <v>0</v>
      </c>
      <c r="P87" s="769"/>
      <c r="Q87" s="769"/>
      <c r="R87" s="769"/>
      <c r="S87" s="769"/>
      <c r="T87" s="769"/>
      <c r="U87" s="769"/>
      <c r="V87" s="769"/>
      <c r="W87" s="769"/>
      <c r="X87" s="769"/>
      <c r="Y87" s="769"/>
      <c r="Z87" s="769"/>
      <c r="AA87" s="769"/>
      <c r="AB87" s="769"/>
      <c r="AC87" s="769"/>
      <c r="AD87" s="769"/>
      <c r="AE87" s="769"/>
      <c r="AF87" s="770"/>
      <c r="AG87" s="771" t="s">
        <v>1</v>
      </c>
      <c r="AH87" s="772"/>
      <c r="AI87" s="772"/>
      <c r="AJ87" s="773"/>
      <c r="AK87" s="516"/>
    </row>
    <row r="88" spans="1:37" ht="16.5" customHeight="1">
      <c r="A88" s="516"/>
      <c r="B88" s="737" t="s">
        <v>1175</v>
      </c>
      <c r="C88" s="739" t="s">
        <v>2</v>
      </c>
      <c r="D88" s="740"/>
      <c r="E88" s="740"/>
      <c r="F88" s="740"/>
      <c r="G88" s="740"/>
      <c r="H88" s="740"/>
      <c r="I88" s="743" t="s">
        <v>3</v>
      </c>
      <c r="J88" s="745" t="s">
        <v>18</v>
      </c>
      <c r="K88" s="745" t="s">
        <v>4</v>
      </c>
      <c r="L88" s="747" t="s">
        <v>1057</v>
      </c>
      <c r="M88" s="799" t="s">
        <v>19</v>
      </c>
      <c r="N88" s="732" t="s">
        <v>20</v>
      </c>
      <c r="O88" s="734" t="s">
        <v>32</v>
      </c>
      <c r="P88" s="735"/>
      <c r="Q88" s="736" t="s">
        <v>33</v>
      </c>
      <c r="R88" s="735"/>
      <c r="S88" s="736" t="s">
        <v>34</v>
      </c>
      <c r="T88" s="735"/>
      <c r="U88" s="736" t="s">
        <v>7</v>
      </c>
      <c r="V88" s="735"/>
      <c r="W88" s="736" t="s">
        <v>6</v>
      </c>
      <c r="X88" s="735"/>
      <c r="Y88" s="736" t="s">
        <v>35</v>
      </c>
      <c r="Z88" s="735"/>
      <c r="AA88" s="736" t="s">
        <v>5</v>
      </c>
      <c r="AB88" s="735"/>
      <c r="AC88" s="736" t="s">
        <v>8</v>
      </c>
      <c r="AD88" s="735"/>
      <c r="AE88" s="736" t="s">
        <v>9</v>
      </c>
      <c r="AF88" s="796"/>
      <c r="AG88" s="797" t="s">
        <v>10</v>
      </c>
      <c r="AH88" s="780" t="s">
        <v>11</v>
      </c>
      <c r="AI88" s="782" t="s">
        <v>12</v>
      </c>
      <c r="AJ88" s="784" t="s">
        <v>21</v>
      </c>
      <c r="AK88" s="516"/>
    </row>
    <row r="89" spans="1:37" ht="76.5" customHeight="1" thickBot="1">
      <c r="A89" s="516"/>
      <c r="B89" s="738"/>
      <c r="C89" s="741"/>
      <c r="D89" s="742"/>
      <c r="E89" s="742"/>
      <c r="F89" s="742"/>
      <c r="G89" s="742"/>
      <c r="H89" s="742"/>
      <c r="I89" s="744"/>
      <c r="J89" s="746" t="s">
        <v>18</v>
      </c>
      <c r="K89" s="746"/>
      <c r="L89" s="748"/>
      <c r="M89" s="800"/>
      <c r="N89" s="733"/>
      <c r="O89" s="33" t="s">
        <v>22</v>
      </c>
      <c r="P89" s="34" t="s">
        <v>23</v>
      </c>
      <c r="Q89" s="35" t="s">
        <v>22</v>
      </c>
      <c r="R89" s="34" t="s">
        <v>23</v>
      </c>
      <c r="S89" s="35" t="s">
        <v>22</v>
      </c>
      <c r="T89" s="34" t="s">
        <v>23</v>
      </c>
      <c r="U89" s="35" t="s">
        <v>22</v>
      </c>
      <c r="V89" s="34" t="s">
        <v>23</v>
      </c>
      <c r="W89" s="35" t="s">
        <v>22</v>
      </c>
      <c r="X89" s="34" t="s">
        <v>23</v>
      </c>
      <c r="Y89" s="35" t="s">
        <v>22</v>
      </c>
      <c r="Z89" s="34" t="s">
        <v>23</v>
      </c>
      <c r="AA89" s="35" t="s">
        <v>22</v>
      </c>
      <c r="AB89" s="34" t="s">
        <v>24</v>
      </c>
      <c r="AC89" s="35" t="s">
        <v>22</v>
      </c>
      <c r="AD89" s="34" t="s">
        <v>24</v>
      </c>
      <c r="AE89" s="35" t="s">
        <v>22</v>
      </c>
      <c r="AF89" s="36" t="s">
        <v>24</v>
      </c>
      <c r="AG89" s="798"/>
      <c r="AH89" s="781"/>
      <c r="AI89" s="783"/>
      <c r="AJ89" s="785"/>
      <c r="AK89" s="516"/>
    </row>
    <row r="90" spans="1:37" ht="78" customHeight="1" thickBot="1">
      <c r="A90" s="516"/>
      <c r="B90" s="37" t="s">
        <v>1166</v>
      </c>
      <c r="C90" s="786" t="s">
        <v>285</v>
      </c>
      <c r="D90" s="787"/>
      <c r="E90" s="787"/>
      <c r="F90" s="787"/>
      <c r="G90" s="787"/>
      <c r="H90" s="787"/>
      <c r="I90" s="38" t="s">
        <v>401</v>
      </c>
      <c r="J90" s="39" t="s">
        <v>402</v>
      </c>
      <c r="K90" s="39" t="s">
        <v>402</v>
      </c>
      <c r="L90" s="39" t="s">
        <v>402</v>
      </c>
      <c r="M90" s="41">
        <v>0.34100000000000003</v>
      </c>
      <c r="N90" s="107">
        <v>34.1</v>
      </c>
      <c r="O90" s="43" t="e">
        <f>O92+#REF!+#REF!</f>
        <v>#REF!</v>
      </c>
      <c r="P90" s="44" t="e">
        <f>P92+#REF!+#REF!</f>
        <v>#REF!</v>
      </c>
      <c r="Q90" s="44" t="e">
        <f>Q92+#REF!+#REF!</f>
        <v>#REF!</v>
      </c>
      <c r="R90" s="44" t="e">
        <f>R92+#REF!+#REF!</f>
        <v>#REF!</v>
      </c>
      <c r="S90" s="44" t="e">
        <f>S92+#REF!+#REF!</f>
        <v>#REF!</v>
      </c>
      <c r="T90" s="44" t="e">
        <f>T92+#REF!+#REF!</f>
        <v>#REF!</v>
      </c>
      <c r="U90" s="44" t="e">
        <f>U92+#REF!+#REF!</f>
        <v>#REF!</v>
      </c>
      <c r="V90" s="44" t="e">
        <f>V92+#REF!+#REF!</f>
        <v>#REF!</v>
      </c>
      <c r="W90" s="44" t="e">
        <f>W92+#REF!+#REF!</f>
        <v>#REF!</v>
      </c>
      <c r="X90" s="44" t="e">
        <f>X92+#REF!+#REF!</f>
        <v>#REF!</v>
      </c>
      <c r="Y90" s="44" t="e">
        <f>Y92+#REF!+#REF!</f>
        <v>#REF!</v>
      </c>
      <c r="Z90" s="44" t="e">
        <f>Z92+#REF!+#REF!</f>
        <v>#REF!</v>
      </c>
      <c r="AA90" s="44" t="e">
        <f>AA92+#REF!+#REF!</f>
        <v>#REF!</v>
      </c>
      <c r="AB90" s="44" t="e">
        <f>AB92+#REF!+#REF!</f>
        <v>#REF!</v>
      </c>
      <c r="AC90" s="44" t="e">
        <f>AC92+#REF!+#REF!</f>
        <v>#REF!</v>
      </c>
      <c r="AD90" s="44" t="e">
        <f>AD92+#REF!+#REF!</f>
        <v>#REF!</v>
      </c>
      <c r="AE90" s="44" t="e">
        <f>+AE92+#REF!+#REF!</f>
        <v>#REF!</v>
      </c>
      <c r="AF90" s="45" t="e">
        <f>AF92+#REF!+#REF!</f>
        <v>#REF!</v>
      </c>
      <c r="AG90" s="46" t="e">
        <f>AG92+#REF!+#REF!</f>
        <v>#REF!</v>
      </c>
      <c r="AH90" s="47"/>
      <c r="AI90" s="47" t="s">
        <v>1162</v>
      </c>
      <c r="AJ90" s="48" t="s">
        <v>1166</v>
      </c>
      <c r="AK90" s="516"/>
    </row>
    <row r="91" spans="1:37" ht="5.25" customHeight="1" thickBot="1">
      <c r="A91" s="516"/>
      <c r="B91" s="788"/>
      <c r="C91" s="789"/>
      <c r="D91" s="789"/>
      <c r="E91" s="789"/>
      <c r="F91" s="789"/>
      <c r="G91" s="789"/>
      <c r="H91" s="789"/>
      <c r="I91" s="789"/>
      <c r="J91" s="789"/>
      <c r="K91" s="789"/>
      <c r="L91" s="789"/>
      <c r="M91" s="789"/>
      <c r="N91" s="789"/>
      <c r="O91" s="789"/>
      <c r="P91" s="789"/>
      <c r="Q91" s="789"/>
      <c r="R91" s="789"/>
      <c r="S91" s="789"/>
      <c r="T91" s="789"/>
      <c r="U91" s="789"/>
      <c r="V91" s="789"/>
      <c r="W91" s="789"/>
      <c r="X91" s="789"/>
      <c r="Y91" s="789"/>
      <c r="Z91" s="789"/>
      <c r="AA91" s="789"/>
      <c r="AB91" s="789"/>
      <c r="AC91" s="789"/>
      <c r="AD91" s="789"/>
      <c r="AE91" s="789"/>
      <c r="AF91" s="789"/>
      <c r="AG91" s="789"/>
      <c r="AH91" s="789"/>
      <c r="AI91" s="789"/>
      <c r="AJ91" s="790"/>
      <c r="AK91" s="516"/>
    </row>
    <row r="92" spans="1:37" ht="105.75" customHeight="1" thickBot="1">
      <c r="A92" s="516"/>
      <c r="B92" s="49" t="s">
        <v>13</v>
      </c>
      <c r="C92" s="50" t="s">
        <v>30</v>
      </c>
      <c r="D92" s="50" t="s">
        <v>14</v>
      </c>
      <c r="E92" s="50" t="s">
        <v>25</v>
      </c>
      <c r="F92" s="50" t="s">
        <v>26</v>
      </c>
      <c r="G92" s="50" t="s">
        <v>27</v>
      </c>
      <c r="H92" s="51" t="s">
        <v>15</v>
      </c>
      <c r="I92" s="52" t="s">
        <v>31</v>
      </c>
      <c r="J92" s="53"/>
      <c r="K92" s="53"/>
      <c r="L92" s="53"/>
      <c r="M92" s="53"/>
      <c r="N92" s="54"/>
      <c r="O92" s="55" t="e">
        <f>SUM(#REF!)</f>
        <v>#REF!</v>
      </c>
      <c r="P92" s="56" t="e">
        <f>SUM(#REF!)</f>
        <v>#REF!</v>
      </c>
      <c r="Q92" s="57" t="e">
        <f>SUM(#REF!)</f>
        <v>#REF!</v>
      </c>
      <c r="R92" s="56" t="e">
        <f>SUM(#REF!)</f>
        <v>#REF!</v>
      </c>
      <c r="S92" s="57"/>
      <c r="T92" s="56"/>
      <c r="U92" s="57"/>
      <c r="V92" s="56"/>
      <c r="W92" s="57"/>
      <c r="X92" s="56"/>
      <c r="Y92" s="57"/>
      <c r="Z92" s="56"/>
      <c r="AA92" s="57"/>
      <c r="AB92" s="56"/>
      <c r="AC92" s="57"/>
      <c r="AD92" s="56"/>
      <c r="AE92" s="58" t="e">
        <f>O92+Q92</f>
        <v>#REF!</v>
      </c>
      <c r="AF92" s="56" t="e">
        <f>#REF!</f>
        <v>#REF!</v>
      </c>
      <c r="AG92" s="59" t="e">
        <f>SUM(#REF!)</f>
        <v>#REF!</v>
      </c>
      <c r="AH92" s="60"/>
      <c r="AI92" s="60"/>
      <c r="AJ92" s="517"/>
      <c r="AK92" s="516"/>
    </row>
    <row r="93" spans="1:37" ht="17.25" customHeight="1">
      <c r="A93" s="516"/>
      <c r="B93" s="802" t="s">
        <v>721</v>
      </c>
      <c r="C93" s="193"/>
      <c r="D93" s="81"/>
      <c r="E93" s="81"/>
      <c r="F93" s="72"/>
      <c r="G93" s="64"/>
      <c r="H93" s="81" t="s">
        <v>1190</v>
      </c>
      <c r="I93" s="17" t="s">
        <v>1042</v>
      </c>
      <c r="J93" s="207"/>
      <c r="K93" s="807"/>
      <c r="L93" s="195"/>
      <c r="M93" s="808"/>
      <c r="N93" s="802"/>
      <c r="O93" s="73"/>
      <c r="P93" s="66"/>
      <c r="Q93" s="528"/>
      <c r="R93" s="68"/>
      <c r="S93" s="68"/>
      <c r="T93" s="68"/>
      <c r="U93" s="68"/>
      <c r="V93" s="68"/>
      <c r="W93" s="68"/>
      <c r="X93" s="68"/>
      <c r="Y93" s="68"/>
      <c r="Z93" s="68"/>
      <c r="AA93" s="68"/>
      <c r="AB93" s="68"/>
      <c r="AC93" s="68"/>
      <c r="AD93" s="68"/>
      <c r="AE93" s="774"/>
      <c r="AF93" s="774"/>
      <c r="AG93" s="69"/>
      <c r="AH93" s="775"/>
      <c r="AI93" s="775"/>
      <c r="AJ93" s="776"/>
      <c r="AK93" s="516"/>
    </row>
    <row r="94" spans="1:37" ht="33" customHeight="1">
      <c r="A94" s="516"/>
      <c r="B94" s="802"/>
      <c r="C94" s="193"/>
      <c r="D94" s="81"/>
      <c r="E94" s="81"/>
      <c r="F94" s="72"/>
      <c r="G94" s="64"/>
      <c r="H94" s="81" t="s">
        <v>44</v>
      </c>
      <c r="I94" s="17" t="s">
        <v>1041</v>
      </c>
      <c r="J94" s="207"/>
      <c r="K94" s="807"/>
      <c r="L94" s="195"/>
      <c r="M94" s="808"/>
      <c r="N94" s="802"/>
      <c r="O94" s="73"/>
      <c r="P94" s="66"/>
      <c r="Q94" s="528"/>
      <c r="R94" s="68"/>
      <c r="S94" s="68"/>
      <c r="T94" s="68"/>
      <c r="U94" s="68"/>
      <c r="V94" s="68"/>
      <c r="W94" s="68"/>
      <c r="X94" s="68"/>
      <c r="Y94" s="68"/>
      <c r="Z94" s="68"/>
      <c r="AA94" s="68"/>
      <c r="AB94" s="68"/>
      <c r="AC94" s="68"/>
      <c r="AD94" s="68"/>
      <c r="AE94" s="774"/>
      <c r="AF94" s="774"/>
      <c r="AG94" s="69"/>
      <c r="AH94" s="775"/>
      <c r="AI94" s="775"/>
      <c r="AJ94" s="776"/>
      <c r="AK94" s="516"/>
    </row>
    <row r="95" spans="1:37" ht="15.75" thickBot="1">
      <c r="A95" s="516"/>
      <c r="B95" s="15"/>
      <c r="C95" s="15"/>
      <c r="D95" s="516"/>
      <c r="E95" s="516"/>
      <c r="F95" s="516"/>
      <c r="G95" s="516"/>
      <c r="H95" s="500"/>
      <c r="I95" s="500"/>
      <c r="J95" s="500"/>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15"/>
      <c r="AH95" s="516"/>
      <c r="AI95" s="516"/>
      <c r="AJ95" s="516"/>
      <c r="AK95" s="516"/>
    </row>
    <row r="96" spans="1:37" ht="105.75" customHeight="1" thickBot="1">
      <c r="A96" s="516"/>
      <c r="B96" s="49" t="s">
        <v>13</v>
      </c>
      <c r="C96" s="50" t="s">
        <v>30</v>
      </c>
      <c r="D96" s="50" t="s">
        <v>14</v>
      </c>
      <c r="E96" s="50" t="s">
        <v>25</v>
      </c>
      <c r="F96" s="50" t="s">
        <v>26</v>
      </c>
      <c r="G96" s="50" t="s">
        <v>27</v>
      </c>
      <c r="H96" s="51" t="s">
        <v>15</v>
      </c>
      <c r="I96" s="52" t="s">
        <v>31</v>
      </c>
      <c r="J96" s="53"/>
      <c r="K96" s="53"/>
      <c r="L96" s="53"/>
      <c r="M96" s="53"/>
      <c r="N96" s="54"/>
      <c r="O96" s="55" t="e">
        <f>SUM(#REF!)</f>
        <v>#REF!</v>
      </c>
      <c r="P96" s="56" t="e">
        <f>SUM(#REF!)</f>
        <v>#REF!</v>
      </c>
      <c r="Q96" s="57" t="e">
        <f>SUM(#REF!)</f>
        <v>#REF!</v>
      </c>
      <c r="R96" s="56" t="e">
        <f>SUM(#REF!)</f>
        <v>#REF!</v>
      </c>
      <c r="S96" s="57"/>
      <c r="T96" s="56"/>
      <c r="U96" s="57"/>
      <c r="V96" s="56"/>
      <c r="W96" s="57"/>
      <c r="X96" s="56"/>
      <c r="Y96" s="57"/>
      <c r="Z96" s="56"/>
      <c r="AA96" s="57"/>
      <c r="AB96" s="56"/>
      <c r="AC96" s="57"/>
      <c r="AD96" s="56"/>
      <c r="AE96" s="58" t="e">
        <f>O96+Q96</f>
        <v>#REF!</v>
      </c>
      <c r="AF96" s="56" t="e">
        <f>#REF!</f>
        <v>#REF!</v>
      </c>
      <c r="AG96" s="59" t="e">
        <f>SUM(#REF!)</f>
        <v>#REF!</v>
      </c>
      <c r="AH96" s="60"/>
      <c r="AI96" s="60"/>
      <c r="AJ96" s="517"/>
      <c r="AK96" s="516"/>
    </row>
    <row r="97" spans="1:37" ht="84" customHeight="1">
      <c r="A97" s="516"/>
      <c r="B97" s="193" t="s">
        <v>515</v>
      </c>
      <c r="C97" s="193"/>
      <c r="D97" s="81"/>
      <c r="E97" s="81"/>
      <c r="F97" s="72"/>
      <c r="G97" s="64"/>
      <c r="H97" s="81" t="s">
        <v>1191</v>
      </c>
      <c r="I97" s="17" t="s">
        <v>1040</v>
      </c>
      <c r="J97" s="207"/>
      <c r="K97" s="194"/>
      <c r="L97" s="195"/>
      <c r="M97" s="195"/>
      <c r="N97" s="193"/>
      <c r="O97" s="73"/>
      <c r="P97" s="66"/>
      <c r="Q97" s="528"/>
      <c r="R97" s="68"/>
      <c r="S97" s="68"/>
      <c r="T97" s="68"/>
      <c r="U97" s="68"/>
      <c r="V97" s="68"/>
      <c r="W97" s="68"/>
      <c r="X97" s="68"/>
      <c r="Y97" s="68"/>
      <c r="Z97" s="68"/>
      <c r="AA97" s="68"/>
      <c r="AB97" s="68"/>
      <c r="AC97" s="68"/>
      <c r="AD97" s="68"/>
      <c r="AE97" s="185"/>
      <c r="AF97" s="185"/>
      <c r="AG97" s="69"/>
      <c r="AH97" s="186"/>
      <c r="AI97" s="186"/>
      <c r="AJ97" s="187"/>
      <c r="AK97" s="516"/>
    </row>
    <row r="98" spans="1:37">
      <c r="A98" s="516"/>
      <c r="B98" s="15"/>
      <c r="C98" s="15"/>
      <c r="D98" s="516"/>
      <c r="E98" s="516"/>
      <c r="F98" s="516"/>
      <c r="G98" s="516"/>
      <c r="H98" s="500"/>
      <c r="I98" s="500"/>
      <c r="J98" s="500"/>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15"/>
      <c r="AH98" s="516"/>
      <c r="AI98" s="516"/>
      <c r="AJ98" s="516"/>
      <c r="AK98" s="516"/>
    </row>
    <row r="99" spans="1:37" ht="33.75" customHeight="1">
      <c r="A99" s="516"/>
      <c r="B99" s="755" t="s">
        <v>804</v>
      </c>
      <c r="C99" s="756"/>
      <c r="D99" s="756"/>
      <c r="E99" s="756"/>
      <c r="F99" s="756"/>
      <c r="G99" s="756"/>
      <c r="H99" s="757"/>
      <c r="I99" s="758" t="s">
        <v>1192</v>
      </c>
      <c r="J99" s="759"/>
      <c r="K99" s="759"/>
      <c r="L99" s="759"/>
      <c r="M99" s="759"/>
      <c r="N99" s="759"/>
      <c r="O99" s="759"/>
      <c r="P99" s="759"/>
      <c r="Q99" s="759"/>
      <c r="R99" s="759"/>
      <c r="S99" s="759"/>
      <c r="T99" s="760"/>
      <c r="U99" s="758" t="s">
        <v>1056</v>
      </c>
      <c r="V99" s="761"/>
      <c r="W99" s="761"/>
      <c r="X99" s="761"/>
      <c r="Y99" s="761"/>
      <c r="Z99" s="761"/>
      <c r="AA99" s="761"/>
      <c r="AB99" s="761"/>
      <c r="AC99" s="761"/>
      <c r="AD99" s="761"/>
      <c r="AE99" s="761"/>
      <c r="AF99" s="761"/>
      <c r="AG99" s="761"/>
      <c r="AH99" s="761"/>
      <c r="AI99" s="761"/>
      <c r="AJ99" s="762"/>
      <c r="AK99" s="516"/>
    </row>
    <row r="100" spans="1:37" ht="99" customHeight="1" thickBot="1">
      <c r="A100" s="516"/>
      <c r="B100" s="763" t="s">
        <v>1193</v>
      </c>
      <c r="C100" s="764"/>
      <c r="D100" s="765"/>
      <c r="E100" s="184"/>
      <c r="F100" s="766" t="s">
        <v>1194</v>
      </c>
      <c r="G100" s="766"/>
      <c r="H100" s="766"/>
      <c r="I100" s="766"/>
      <c r="J100" s="766"/>
      <c r="K100" s="766"/>
      <c r="L100" s="766"/>
      <c r="M100" s="766"/>
      <c r="N100" s="767"/>
      <c r="O100" s="768" t="s">
        <v>0</v>
      </c>
      <c r="P100" s="769"/>
      <c r="Q100" s="769"/>
      <c r="R100" s="769"/>
      <c r="S100" s="769"/>
      <c r="T100" s="769"/>
      <c r="U100" s="769"/>
      <c r="V100" s="769"/>
      <c r="W100" s="769"/>
      <c r="X100" s="769"/>
      <c r="Y100" s="769"/>
      <c r="Z100" s="769"/>
      <c r="AA100" s="769"/>
      <c r="AB100" s="769"/>
      <c r="AC100" s="769"/>
      <c r="AD100" s="769"/>
      <c r="AE100" s="769"/>
      <c r="AF100" s="770"/>
      <c r="AG100" s="771" t="s">
        <v>1</v>
      </c>
      <c r="AH100" s="772"/>
      <c r="AI100" s="772"/>
      <c r="AJ100" s="773"/>
      <c r="AK100" s="516"/>
    </row>
    <row r="101" spans="1:37" ht="16.5" customHeight="1">
      <c r="A101" s="516"/>
      <c r="B101" s="737" t="s">
        <v>1175</v>
      </c>
      <c r="C101" s="739" t="s">
        <v>2</v>
      </c>
      <c r="D101" s="740"/>
      <c r="E101" s="740"/>
      <c r="F101" s="740"/>
      <c r="G101" s="740"/>
      <c r="H101" s="740"/>
      <c r="I101" s="743" t="s">
        <v>3</v>
      </c>
      <c r="J101" s="745" t="s">
        <v>18</v>
      </c>
      <c r="K101" s="745" t="s">
        <v>4</v>
      </c>
      <c r="L101" s="747" t="s">
        <v>1057</v>
      </c>
      <c r="M101" s="799" t="s">
        <v>19</v>
      </c>
      <c r="N101" s="732" t="s">
        <v>20</v>
      </c>
      <c r="O101" s="734" t="s">
        <v>32</v>
      </c>
      <c r="P101" s="735"/>
      <c r="Q101" s="736" t="s">
        <v>33</v>
      </c>
      <c r="R101" s="735"/>
      <c r="S101" s="736" t="s">
        <v>34</v>
      </c>
      <c r="T101" s="735"/>
      <c r="U101" s="736" t="s">
        <v>7</v>
      </c>
      <c r="V101" s="735"/>
      <c r="W101" s="736" t="s">
        <v>6</v>
      </c>
      <c r="X101" s="735"/>
      <c r="Y101" s="736" t="s">
        <v>35</v>
      </c>
      <c r="Z101" s="735"/>
      <c r="AA101" s="736" t="s">
        <v>5</v>
      </c>
      <c r="AB101" s="735"/>
      <c r="AC101" s="736" t="s">
        <v>8</v>
      </c>
      <c r="AD101" s="735"/>
      <c r="AE101" s="736" t="s">
        <v>9</v>
      </c>
      <c r="AF101" s="796"/>
      <c r="AG101" s="797" t="s">
        <v>10</v>
      </c>
      <c r="AH101" s="780" t="s">
        <v>11</v>
      </c>
      <c r="AI101" s="782" t="s">
        <v>12</v>
      </c>
      <c r="AJ101" s="784" t="s">
        <v>21</v>
      </c>
      <c r="AK101" s="516"/>
    </row>
    <row r="102" spans="1:37" ht="76.5" customHeight="1" thickBot="1">
      <c r="A102" s="516"/>
      <c r="B102" s="738"/>
      <c r="C102" s="741"/>
      <c r="D102" s="742"/>
      <c r="E102" s="742"/>
      <c r="F102" s="742"/>
      <c r="G102" s="742"/>
      <c r="H102" s="742"/>
      <c r="I102" s="744"/>
      <c r="J102" s="746" t="s">
        <v>18</v>
      </c>
      <c r="K102" s="746"/>
      <c r="L102" s="748"/>
      <c r="M102" s="800"/>
      <c r="N102" s="733"/>
      <c r="O102" s="33" t="s">
        <v>22</v>
      </c>
      <c r="P102" s="34" t="s">
        <v>23</v>
      </c>
      <c r="Q102" s="35" t="s">
        <v>22</v>
      </c>
      <c r="R102" s="34" t="s">
        <v>23</v>
      </c>
      <c r="S102" s="35" t="s">
        <v>22</v>
      </c>
      <c r="T102" s="34" t="s">
        <v>23</v>
      </c>
      <c r="U102" s="35" t="s">
        <v>22</v>
      </c>
      <c r="V102" s="34" t="s">
        <v>23</v>
      </c>
      <c r="W102" s="35" t="s">
        <v>22</v>
      </c>
      <c r="X102" s="34" t="s">
        <v>23</v>
      </c>
      <c r="Y102" s="35" t="s">
        <v>22</v>
      </c>
      <c r="Z102" s="34" t="s">
        <v>23</v>
      </c>
      <c r="AA102" s="35" t="s">
        <v>22</v>
      </c>
      <c r="AB102" s="34" t="s">
        <v>24</v>
      </c>
      <c r="AC102" s="35" t="s">
        <v>22</v>
      </c>
      <c r="AD102" s="34" t="s">
        <v>24</v>
      </c>
      <c r="AE102" s="35" t="s">
        <v>22</v>
      </c>
      <c r="AF102" s="36" t="s">
        <v>24</v>
      </c>
      <c r="AG102" s="798"/>
      <c r="AH102" s="781"/>
      <c r="AI102" s="783"/>
      <c r="AJ102" s="785"/>
      <c r="AK102" s="516"/>
    </row>
    <row r="103" spans="1:37" ht="78" customHeight="1" thickBot="1">
      <c r="A103" s="516"/>
      <c r="B103" s="37" t="s">
        <v>1166</v>
      </c>
      <c r="C103" s="786" t="s">
        <v>286</v>
      </c>
      <c r="D103" s="787"/>
      <c r="E103" s="787"/>
      <c r="F103" s="787"/>
      <c r="G103" s="787"/>
      <c r="H103" s="787"/>
      <c r="I103" s="38" t="s">
        <v>403</v>
      </c>
      <c r="J103" s="39">
        <v>0</v>
      </c>
      <c r="K103" s="40" t="s">
        <v>404</v>
      </c>
      <c r="L103" s="40" t="s">
        <v>1195</v>
      </c>
      <c r="M103" s="41">
        <v>0.17499999999999999</v>
      </c>
      <c r="N103" s="42">
        <v>0.17499999999999999</v>
      </c>
      <c r="O103" s="43">
        <v>0</v>
      </c>
      <c r="P103" s="44">
        <v>0</v>
      </c>
      <c r="Q103" s="44">
        <v>0</v>
      </c>
      <c r="R103" s="44">
        <v>0</v>
      </c>
      <c r="S103" s="44">
        <v>0</v>
      </c>
      <c r="T103" s="44">
        <v>0</v>
      </c>
      <c r="U103" s="44">
        <v>0</v>
      </c>
      <c r="V103" s="44">
        <v>0</v>
      </c>
      <c r="W103" s="44">
        <v>0</v>
      </c>
      <c r="X103" s="44">
        <v>0</v>
      </c>
      <c r="Y103" s="44">
        <v>0</v>
      </c>
      <c r="Z103" s="44">
        <v>0</v>
      </c>
      <c r="AA103" s="44">
        <v>0</v>
      </c>
      <c r="AB103" s="44">
        <v>0</v>
      </c>
      <c r="AC103" s="44">
        <v>0</v>
      </c>
      <c r="AD103" s="44">
        <v>0</v>
      </c>
      <c r="AE103" s="44">
        <v>0</v>
      </c>
      <c r="AF103" s="45">
        <v>0</v>
      </c>
      <c r="AG103" s="46">
        <v>0</v>
      </c>
      <c r="AH103" s="47"/>
      <c r="AI103" s="47" t="s">
        <v>1196</v>
      </c>
      <c r="AJ103" s="48" t="s">
        <v>1166</v>
      </c>
      <c r="AK103" s="516"/>
    </row>
    <row r="104" spans="1:37" ht="5.25" customHeight="1" thickBot="1">
      <c r="A104" s="516"/>
      <c r="B104" s="788"/>
      <c r="C104" s="789"/>
      <c r="D104" s="789"/>
      <c r="E104" s="789"/>
      <c r="F104" s="789"/>
      <c r="G104" s="789"/>
      <c r="H104" s="789"/>
      <c r="I104" s="789"/>
      <c r="J104" s="789"/>
      <c r="K104" s="789"/>
      <c r="L104" s="789"/>
      <c r="M104" s="789"/>
      <c r="N104" s="789"/>
      <c r="O104" s="789"/>
      <c r="P104" s="789"/>
      <c r="Q104" s="789"/>
      <c r="R104" s="789"/>
      <c r="S104" s="789"/>
      <c r="T104" s="789"/>
      <c r="U104" s="789"/>
      <c r="V104" s="789"/>
      <c r="W104" s="789"/>
      <c r="X104" s="789"/>
      <c r="Y104" s="789"/>
      <c r="Z104" s="789"/>
      <c r="AA104" s="789"/>
      <c r="AB104" s="789"/>
      <c r="AC104" s="789"/>
      <c r="AD104" s="789"/>
      <c r="AE104" s="789"/>
      <c r="AF104" s="789"/>
      <c r="AG104" s="789"/>
      <c r="AH104" s="789"/>
      <c r="AI104" s="789"/>
      <c r="AJ104" s="790"/>
      <c r="AK104" s="516"/>
    </row>
    <row r="105" spans="1:37" ht="98.25" customHeight="1" thickBot="1">
      <c r="A105" s="516"/>
      <c r="B105" s="49" t="s">
        <v>13</v>
      </c>
      <c r="C105" s="50" t="s">
        <v>30</v>
      </c>
      <c r="D105" s="50" t="s">
        <v>14</v>
      </c>
      <c r="E105" s="50" t="s">
        <v>25</v>
      </c>
      <c r="F105" s="50" t="s">
        <v>26</v>
      </c>
      <c r="G105" s="50" t="s">
        <v>27</v>
      </c>
      <c r="H105" s="51" t="s">
        <v>15</v>
      </c>
      <c r="I105" s="74" t="s">
        <v>31</v>
      </c>
      <c r="J105" s="53"/>
      <c r="K105" s="53"/>
      <c r="L105" s="53"/>
      <c r="M105" s="53"/>
      <c r="N105" s="54"/>
      <c r="O105" s="55" t="e">
        <f>SUM(#REF!)</f>
        <v>#REF!</v>
      </c>
      <c r="P105" s="56" t="e">
        <f>SUM(#REF!)</f>
        <v>#REF!</v>
      </c>
      <c r="Q105" s="57" t="e">
        <f>SUM(#REF!)</f>
        <v>#REF!</v>
      </c>
      <c r="R105" s="56" t="e">
        <f>SUM(#REF!)</f>
        <v>#REF!</v>
      </c>
      <c r="S105" s="57"/>
      <c r="T105" s="56"/>
      <c r="U105" s="57"/>
      <c r="V105" s="56"/>
      <c r="W105" s="57"/>
      <c r="X105" s="56"/>
      <c r="Y105" s="57"/>
      <c r="Z105" s="56"/>
      <c r="AA105" s="57"/>
      <c r="AB105" s="56"/>
      <c r="AC105" s="57"/>
      <c r="AD105" s="56"/>
      <c r="AE105" s="58" t="e">
        <f>O105+Q105</f>
        <v>#REF!</v>
      </c>
      <c r="AF105" s="56" t="e">
        <f>#REF!</f>
        <v>#REF!</v>
      </c>
      <c r="AG105" s="59" t="e">
        <f>SUM(#REF!)</f>
        <v>#REF!</v>
      </c>
      <c r="AH105" s="60"/>
      <c r="AI105" s="60"/>
      <c r="AJ105" s="517"/>
      <c r="AK105" s="516"/>
    </row>
    <row r="106" spans="1:37" ht="0.75" customHeight="1">
      <c r="A106" s="516"/>
      <c r="B106" s="817" t="s">
        <v>1197</v>
      </c>
      <c r="C106" s="108"/>
      <c r="D106" s="109"/>
      <c r="E106" s="110"/>
      <c r="F106" s="111"/>
      <c r="G106" s="112"/>
      <c r="H106" s="818" t="s">
        <v>522</v>
      </c>
      <c r="I106" s="820" t="s">
        <v>45</v>
      </c>
      <c r="J106" s="207"/>
      <c r="K106" s="821"/>
      <c r="L106" s="195"/>
      <c r="M106" s="823"/>
      <c r="N106" s="809"/>
      <c r="O106" s="73"/>
      <c r="P106" s="66"/>
      <c r="Q106" s="528"/>
      <c r="R106" s="68"/>
      <c r="S106" s="68"/>
      <c r="T106" s="68"/>
      <c r="U106" s="68"/>
      <c r="V106" s="68"/>
      <c r="W106" s="68"/>
      <c r="X106" s="68"/>
      <c r="Y106" s="68"/>
      <c r="Z106" s="68"/>
      <c r="AA106" s="68"/>
      <c r="AB106" s="68"/>
      <c r="AC106" s="68"/>
      <c r="AD106" s="68"/>
      <c r="AE106" s="811"/>
      <c r="AF106" s="811"/>
      <c r="AG106" s="69"/>
      <c r="AH106" s="813"/>
      <c r="AI106" s="813"/>
      <c r="AJ106" s="815"/>
      <c r="AK106" s="516"/>
    </row>
    <row r="107" spans="1:37" ht="55.5" customHeight="1" thickBot="1">
      <c r="A107" s="516"/>
      <c r="B107" s="810"/>
      <c r="C107" s="113"/>
      <c r="D107" s="71"/>
      <c r="E107" s="114"/>
      <c r="F107" s="115"/>
      <c r="G107" s="116"/>
      <c r="H107" s="819"/>
      <c r="I107" s="819"/>
      <c r="J107" s="207"/>
      <c r="K107" s="822"/>
      <c r="L107" s="195"/>
      <c r="M107" s="824"/>
      <c r="N107" s="810"/>
      <c r="O107" s="73"/>
      <c r="P107" s="66"/>
      <c r="Q107" s="528"/>
      <c r="R107" s="68"/>
      <c r="S107" s="68"/>
      <c r="T107" s="68"/>
      <c r="U107" s="68"/>
      <c r="V107" s="68"/>
      <c r="W107" s="68"/>
      <c r="X107" s="68"/>
      <c r="Y107" s="68"/>
      <c r="Z107" s="68"/>
      <c r="AA107" s="68"/>
      <c r="AB107" s="68"/>
      <c r="AC107" s="68"/>
      <c r="AD107" s="68"/>
      <c r="AE107" s="812"/>
      <c r="AF107" s="812"/>
      <c r="AG107" s="69"/>
      <c r="AH107" s="814"/>
      <c r="AI107" s="814"/>
      <c r="AJ107" s="816"/>
      <c r="AK107" s="516"/>
    </row>
    <row r="108" spans="1:37" ht="64.5" thickBot="1">
      <c r="A108" s="516"/>
      <c r="B108" s="49" t="s">
        <v>13</v>
      </c>
      <c r="C108" s="117" t="s">
        <v>30</v>
      </c>
      <c r="D108" s="117" t="s">
        <v>14</v>
      </c>
      <c r="E108" s="117" t="s">
        <v>25</v>
      </c>
      <c r="F108" s="117" t="s">
        <v>26</v>
      </c>
      <c r="G108" s="117" t="s">
        <v>27</v>
      </c>
      <c r="H108" s="51" t="s">
        <v>15</v>
      </c>
      <c r="I108" s="74" t="s">
        <v>31</v>
      </c>
      <c r="J108" s="53"/>
      <c r="K108" s="53"/>
      <c r="L108" s="53"/>
      <c r="M108" s="53"/>
      <c r="N108" s="54"/>
      <c r="O108" s="55" t="e">
        <f>SUM(#REF!)</f>
        <v>#REF!</v>
      </c>
      <c r="P108" s="56" t="e">
        <f>SUM(#REF!)</f>
        <v>#REF!</v>
      </c>
      <c r="Q108" s="57" t="e">
        <f>SUM(#REF!)</f>
        <v>#REF!</v>
      </c>
      <c r="R108" s="56" t="e">
        <f>SUM(#REF!)</f>
        <v>#REF!</v>
      </c>
      <c r="S108" s="57"/>
      <c r="T108" s="56"/>
      <c r="U108" s="57"/>
      <c r="V108" s="56"/>
      <c r="W108" s="57"/>
      <c r="X108" s="56"/>
      <c r="Y108" s="57"/>
      <c r="Z108" s="56"/>
      <c r="AA108" s="57"/>
      <c r="AB108" s="56"/>
      <c r="AC108" s="57"/>
      <c r="AD108" s="56"/>
      <c r="AE108" s="58" t="e">
        <f>O108+Q108</f>
        <v>#REF!</v>
      </c>
      <c r="AF108" s="56" t="e">
        <f>#REF!</f>
        <v>#REF!</v>
      </c>
      <c r="AG108" s="59" t="e">
        <f>SUM(#REF!)</f>
        <v>#REF!</v>
      </c>
      <c r="AH108" s="60"/>
      <c r="AI108" s="60"/>
      <c r="AJ108" s="517"/>
      <c r="AK108" s="516"/>
    </row>
    <row r="109" spans="1:37" ht="16.5" hidden="1" customHeight="1">
      <c r="A109" s="516"/>
      <c r="B109" s="707" t="s">
        <v>1039</v>
      </c>
      <c r="C109" s="232"/>
      <c r="D109" s="209" t="s">
        <v>1190</v>
      </c>
      <c r="E109" s="209"/>
      <c r="F109" s="229"/>
      <c r="G109" s="232"/>
      <c r="H109" s="728" t="s">
        <v>523</v>
      </c>
      <c r="I109" s="728" t="s">
        <v>524</v>
      </c>
      <c r="J109" s="232"/>
      <c r="K109" s="726"/>
      <c r="L109" s="236"/>
      <c r="M109" s="727"/>
      <c r="N109" s="728"/>
      <c r="O109" s="230"/>
      <c r="P109" s="237"/>
      <c r="Q109" s="529"/>
      <c r="R109" s="231"/>
      <c r="S109" s="231"/>
      <c r="T109" s="231"/>
      <c r="U109" s="231"/>
      <c r="V109" s="231"/>
      <c r="W109" s="231"/>
      <c r="X109" s="231"/>
      <c r="Y109" s="231"/>
      <c r="Z109" s="231"/>
      <c r="AA109" s="231"/>
      <c r="AB109" s="231"/>
      <c r="AC109" s="231"/>
      <c r="AD109" s="231"/>
      <c r="AE109" s="729"/>
      <c r="AF109" s="729"/>
      <c r="AG109" s="238"/>
      <c r="AH109" s="730"/>
      <c r="AI109" s="730" t="s">
        <v>1479</v>
      </c>
      <c r="AJ109" s="731" t="s">
        <v>1480</v>
      </c>
      <c r="AK109" s="516"/>
    </row>
    <row r="110" spans="1:37" ht="53.25">
      <c r="A110" s="516"/>
      <c r="B110" s="708"/>
      <c r="C110" s="232"/>
      <c r="D110" s="209" t="s">
        <v>1481</v>
      </c>
      <c r="E110" s="209" t="s">
        <v>1353</v>
      </c>
      <c r="F110" s="229"/>
      <c r="G110" s="233">
        <v>1</v>
      </c>
      <c r="H110" s="728"/>
      <c r="I110" s="728"/>
      <c r="J110" s="232"/>
      <c r="K110" s="726"/>
      <c r="L110" s="236"/>
      <c r="M110" s="727"/>
      <c r="N110" s="728"/>
      <c r="O110" s="230"/>
      <c r="P110" s="237">
        <v>12658712</v>
      </c>
      <c r="Q110" s="529"/>
      <c r="R110" s="231"/>
      <c r="S110" s="231"/>
      <c r="T110" s="231"/>
      <c r="U110" s="231"/>
      <c r="V110" s="231"/>
      <c r="W110" s="231"/>
      <c r="X110" s="231"/>
      <c r="Y110" s="231"/>
      <c r="Z110" s="231"/>
      <c r="AA110" s="231"/>
      <c r="AB110" s="231"/>
      <c r="AC110" s="231"/>
      <c r="AD110" s="231"/>
      <c r="AE110" s="729"/>
      <c r="AF110" s="729"/>
      <c r="AG110" s="238"/>
      <c r="AH110" s="730"/>
      <c r="AI110" s="730"/>
      <c r="AJ110" s="731"/>
      <c r="AK110" s="516"/>
    </row>
    <row r="111" spans="1:37" ht="70.5" customHeight="1">
      <c r="A111" s="516"/>
      <c r="B111" s="708"/>
      <c r="C111" s="232"/>
      <c r="D111" s="209" t="s">
        <v>1482</v>
      </c>
      <c r="E111" s="209"/>
      <c r="F111" s="229"/>
      <c r="G111" s="233">
        <v>1</v>
      </c>
      <c r="H111" s="728"/>
      <c r="I111" s="728"/>
      <c r="J111" s="232"/>
      <c r="K111" s="726"/>
      <c r="L111" s="236"/>
      <c r="M111" s="727"/>
      <c r="N111" s="728"/>
      <c r="O111" s="230"/>
      <c r="P111" s="237">
        <v>10947424</v>
      </c>
      <c r="Q111" s="529"/>
      <c r="R111" s="231">
        <v>647680</v>
      </c>
      <c r="S111" s="231"/>
      <c r="T111" s="231"/>
      <c r="U111" s="231"/>
      <c r="V111" s="231"/>
      <c r="W111" s="231"/>
      <c r="X111" s="231"/>
      <c r="Y111" s="231"/>
      <c r="Z111" s="231"/>
      <c r="AA111" s="231"/>
      <c r="AB111" s="231"/>
      <c r="AC111" s="231"/>
      <c r="AD111" s="231"/>
      <c r="AE111" s="729"/>
      <c r="AF111" s="729"/>
      <c r="AG111" s="238"/>
      <c r="AH111" s="730"/>
      <c r="AI111" s="730"/>
      <c r="AJ111" s="731"/>
      <c r="AK111" s="516"/>
    </row>
    <row r="112" spans="1:37" ht="65.25" customHeight="1">
      <c r="A112" s="516"/>
      <c r="B112" s="708"/>
      <c r="C112" s="232"/>
      <c r="D112" s="209" t="s">
        <v>1483</v>
      </c>
      <c r="E112" s="209"/>
      <c r="F112" s="229"/>
      <c r="G112" s="233">
        <v>1</v>
      </c>
      <c r="H112" s="728"/>
      <c r="I112" s="728"/>
      <c r="J112" s="232"/>
      <c r="K112" s="726"/>
      <c r="L112" s="236"/>
      <c r="M112" s="727"/>
      <c r="N112" s="728"/>
      <c r="O112" s="230"/>
      <c r="P112" s="237">
        <v>3100000</v>
      </c>
      <c r="Q112" s="529"/>
      <c r="R112" s="231"/>
      <c r="S112" s="231"/>
      <c r="T112" s="231"/>
      <c r="U112" s="231"/>
      <c r="V112" s="231"/>
      <c r="W112" s="231"/>
      <c r="X112" s="231"/>
      <c r="Y112" s="231"/>
      <c r="Z112" s="231"/>
      <c r="AA112" s="231"/>
      <c r="AB112" s="231"/>
      <c r="AC112" s="231"/>
      <c r="AD112" s="231"/>
      <c r="AE112" s="729"/>
      <c r="AF112" s="729"/>
      <c r="AG112" s="238"/>
      <c r="AH112" s="730"/>
      <c r="AI112" s="730"/>
      <c r="AJ112" s="731"/>
      <c r="AK112" s="516"/>
    </row>
    <row r="113" spans="1:37" ht="57.75" customHeight="1">
      <c r="A113" s="516"/>
      <c r="B113" s="708"/>
      <c r="C113" s="232"/>
      <c r="D113" s="209" t="s">
        <v>1484</v>
      </c>
      <c r="E113" s="209"/>
      <c r="F113" s="229"/>
      <c r="G113" s="233">
        <v>1</v>
      </c>
      <c r="H113" s="728"/>
      <c r="I113" s="728"/>
      <c r="J113" s="232"/>
      <c r="K113" s="726"/>
      <c r="L113" s="236"/>
      <c r="M113" s="727"/>
      <c r="N113" s="728"/>
      <c r="O113" s="230"/>
      <c r="P113" s="237"/>
      <c r="Q113" s="529"/>
      <c r="R113" s="231">
        <v>756000</v>
      </c>
      <c r="S113" s="231"/>
      <c r="T113" s="231"/>
      <c r="U113" s="231"/>
      <c r="V113" s="231"/>
      <c r="W113" s="231"/>
      <c r="X113" s="231"/>
      <c r="Y113" s="231"/>
      <c r="Z113" s="231"/>
      <c r="AA113" s="231"/>
      <c r="AB113" s="231"/>
      <c r="AC113" s="231"/>
      <c r="AD113" s="231"/>
      <c r="AE113" s="729"/>
      <c r="AF113" s="729"/>
      <c r="AG113" s="238"/>
      <c r="AH113" s="730"/>
      <c r="AI113" s="730"/>
      <c r="AJ113" s="731"/>
      <c r="AK113" s="516"/>
    </row>
    <row r="114" spans="1:37" ht="306.75" thickBot="1">
      <c r="A114" s="516"/>
      <c r="B114" s="709"/>
      <c r="C114" s="232"/>
      <c r="D114" s="209" t="s">
        <v>1366</v>
      </c>
      <c r="E114" s="209" t="s">
        <v>1353</v>
      </c>
      <c r="F114" s="229"/>
      <c r="G114" s="233">
        <v>0.8</v>
      </c>
      <c r="H114" s="209" t="s">
        <v>740</v>
      </c>
      <c r="I114" s="232" t="s">
        <v>525</v>
      </c>
      <c r="J114" s="239">
        <v>577</v>
      </c>
      <c r="K114" s="235"/>
      <c r="L114" s="236"/>
      <c r="M114" s="236"/>
      <c r="N114" s="241"/>
      <c r="O114" s="230"/>
      <c r="P114" s="237">
        <v>32580000</v>
      </c>
      <c r="Q114" s="529"/>
      <c r="R114" s="231"/>
      <c r="S114" s="231"/>
      <c r="T114" s="231"/>
      <c r="U114" s="231"/>
      <c r="V114" s="231"/>
      <c r="W114" s="231"/>
      <c r="X114" s="231"/>
      <c r="Y114" s="231"/>
      <c r="Z114" s="231"/>
      <c r="AA114" s="231"/>
      <c r="AB114" s="231"/>
      <c r="AC114" s="231"/>
      <c r="AD114" s="231"/>
      <c r="AE114" s="237">
        <f>SUM(O114:AD114)</f>
        <v>32580000</v>
      </c>
      <c r="AF114" s="237"/>
      <c r="AG114" s="238" t="s">
        <v>1367</v>
      </c>
      <c r="AH114" s="242" t="s">
        <v>1368</v>
      </c>
      <c r="AI114" s="242"/>
      <c r="AJ114" s="243" t="s">
        <v>1357</v>
      </c>
      <c r="AK114" s="516"/>
    </row>
    <row r="115" spans="1:37" ht="64.5" thickBot="1">
      <c r="A115" s="516"/>
      <c r="B115" s="49" t="s">
        <v>13</v>
      </c>
      <c r="C115" s="117" t="s">
        <v>30</v>
      </c>
      <c r="D115" s="117" t="s">
        <v>14</v>
      </c>
      <c r="E115" s="117" t="s">
        <v>25</v>
      </c>
      <c r="F115" s="117" t="s">
        <v>26</v>
      </c>
      <c r="G115" s="117" t="s">
        <v>27</v>
      </c>
      <c r="H115" s="51" t="s">
        <v>15</v>
      </c>
      <c r="I115" s="74" t="s">
        <v>31</v>
      </c>
      <c r="J115" s="53"/>
      <c r="K115" s="53"/>
      <c r="L115" s="53"/>
      <c r="M115" s="53"/>
      <c r="N115" s="54"/>
      <c r="O115" s="55" t="e">
        <f>SUM(#REF!)</f>
        <v>#REF!</v>
      </c>
      <c r="P115" s="56" t="e">
        <f>SUM(#REF!)</f>
        <v>#REF!</v>
      </c>
      <c r="Q115" s="57" t="e">
        <f>SUM(#REF!)</f>
        <v>#REF!</v>
      </c>
      <c r="R115" s="56" t="e">
        <f>SUM(#REF!)</f>
        <v>#REF!</v>
      </c>
      <c r="S115" s="57"/>
      <c r="T115" s="56"/>
      <c r="U115" s="57"/>
      <c r="V115" s="56"/>
      <c r="W115" s="57"/>
      <c r="X115" s="56"/>
      <c r="Y115" s="57"/>
      <c r="Z115" s="56"/>
      <c r="AA115" s="57"/>
      <c r="AB115" s="56"/>
      <c r="AC115" s="57"/>
      <c r="AD115" s="56"/>
      <c r="AE115" s="58" t="e">
        <f>O115+Q115</f>
        <v>#REF!</v>
      </c>
      <c r="AF115" s="56" t="e">
        <f>#REF!</f>
        <v>#REF!</v>
      </c>
      <c r="AG115" s="59" t="e">
        <f>SUM(#REF!)</f>
        <v>#REF!</v>
      </c>
      <c r="AH115" s="60"/>
      <c r="AI115" s="60"/>
      <c r="AJ115" s="517"/>
      <c r="AK115" s="516"/>
    </row>
    <row r="116" spans="1:37" ht="97.5" customHeight="1" thickBot="1">
      <c r="A116" s="516"/>
      <c r="B116" s="232" t="s">
        <v>739</v>
      </c>
      <c r="C116" s="232"/>
      <c r="D116" s="209" t="s">
        <v>1485</v>
      </c>
      <c r="E116" s="209"/>
      <c r="F116" s="229"/>
      <c r="G116" s="232"/>
      <c r="H116" s="209" t="s">
        <v>738</v>
      </c>
      <c r="I116" s="232" t="s">
        <v>46</v>
      </c>
      <c r="J116" s="232"/>
      <c r="K116" s="235"/>
      <c r="L116" s="236"/>
      <c r="M116" s="236"/>
      <c r="N116" s="232"/>
      <c r="O116" s="230"/>
      <c r="P116" s="237">
        <v>17160000</v>
      </c>
      <c r="Q116" s="529"/>
      <c r="R116" s="231"/>
      <c r="S116" s="231"/>
      <c r="T116" s="231"/>
      <c r="U116" s="231"/>
      <c r="V116" s="231"/>
      <c r="W116" s="231"/>
      <c r="X116" s="231"/>
      <c r="Y116" s="231"/>
      <c r="Z116" s="231"/>
      <c r="AA116" s="231"/>
      <c r="AB116" s="231"/>
      <c r="AC116" s="231"/>
      <c r="AD116" s="231"/>
      <c r="AE116" s="237"/>
      <c r="AF116" s="237"/>
      <c r="AG116" s="238"/>
      <c r="AH116" s="242"/>
      <c r="AI116" s="242"/>
      <c r="AJ116" s="243"/>
      <c r="AK116" s="516"/>
    </row>
    <row r="117" spans="1:37" ht="64.5" thickBot="1">
      <c r="A117" s="516"/>
      <c r="B117" s="49" t="s">
        <v>13</v>
      </c>
      <c r="C117" s="117" t="s">
        <v>30</v>
      </c>
      <c r="D117" s="117" t="s">
        <v>14</v>
      </c>
      <c r="E117" s="117" t="s">
        <v>25</v>
      </c>
      <c r="F117" s="117" t="s">
        <v>26</v>
      </c>
      <c r="G117" s="117" t="s">
        <v>27</v>
      </c>
      <c r="H117" s="51" t="s">
        <v>15</v>
      </c>
      <c r="I117" s="74" t="s">
        <v>31</v>
      </c>
      <c r="J117" s="53"/>
      <c r="K117" s="53"/>
      <c r="L117" s="53"/>
      <c r="M117" s="53"/>
      <c r="N117" s="54"/>
      <c r="O117" s="55" t="e">
        <f>SUM(#REF!)</f>
        <v>#REF!</v>
      </c>
      <c r="P117" s="56" t="e">
        <f>SUM(#REF!)</f>
        <v>#REF!</v>
      </c>
      <c r="Q117" s="57" t="e">
        <f>SUM(#REF!)</f>
        <v>#REF!</v>
      </c>
      <c r="R117" s="56" t="e">
        <f>SUM(#REF!)</f>
        <v>#REF!</v>
      </c>
      <c r="S117" s="57"/>
      <c r="T117" s="56"/>
      <c r="U117" s="57"/>
      <c r="V117" s="56"/>
      <c r="W117" s="57"/>
      <c r="X117" s="56"/>
      <c r="Y117" s="57"/>
      <c r="Z117" s="56"/>
      <c r="AA117" s="57"/>
      <c r="AB117" s="56"/>
      <c r="AC117" s="57"/>
      <c r="AD117" s="56"/>
      <c r="AE117" s="58" t="e">
        <f>O117+Q117</f>
        <v>#REF!</v>
      </c>
      <c r="AF117" s="56" t="e">
        <f>#REF!</f>
        <v>#REF!</v>
      </c>
      <c r="AG117" s="59" t="e">
        <f>SUM(#REF!)</f>
        <v>#REF!</v>
      </c>
      <c r="AH117" s="60"/>
      <c r="AI117" s="60"/>
      <c r="AJ117" s="517"/>
      <c r="AK117" s="516"/>
    </row>
    <row r="118" spans="1:37" ht="77.25" thickBot="1">
      <c r="A118" s="516"/>
      <c r="B118" s="193" t="s">
        <v>1198</v>
      </c>
      <c r="C118" s="193"/>
      <c r="D118" s="81" t="s">
        <v>1650</v>
      </c>
      <c r="E118" s="81">
        <v>14</v>
      </c>
      <c r="F118" s="72" t="s">
        <v>1444</v>
      </c>
      <c r="G118" s="64" t="s">
        <v>1444</v>
      </c>
      <c r="H118" s="81" t="s">
        <v>565</v>
      </c>
      <c r="I118" s="207" t="s">
        <v>1038</v>
      </c>
      <c r="J118" s="207">
        <v>0</v>
      </c>
      <c r="K118" s="194">
        <v>1</v>
      </c>
      <c r="L118" s="195">
        <v>1</v>
      </c>
      <c r="M118" s="195">
        <v>1</v>
      </c>
      <c r="N118" s="193"/>
      <c r="O118" s="73">
        <v>2000000</v>
      </c>
      <c r="P118" s="66">
        <v>8470000</v>
      </c>
      <c r="Q118" s="528"/>
      <c r="R118" s="68"/>
      <c r="S118" s="68"/>
      <c r="T118" s="68"/>
      <c r="U118" s="68"/>
      <c r="V118" s="68"/>
      <c r="W118" s="68"/>
      <c r="X118" s="68"/>
      <c r="Y118" s="68"/>
      <c r="Z118" s="68"/>
      <c r="AA118" s="68"/>
      <c r="AB118" s="68"/>
      <c r="AC118" s="68"/>
      <c r="AD118" s="68"/>
      <c r="AE118" s="185"/>
      <c r="AF118" s="185"/>
      <c r="AG118" s="69">
        <v>200</v>
      </c>
      <c r="AH118" s="186"/>
      <c r="AI118" s="186"/>
      <c r="AJ118" s="187"/>
      <c r="AK118" s="516"/>
    </row>
    <row r="119" spans="1:37" ht="63.75">
      <c r="A119" s="516"/>
      <c r="B119" s="49" t="s">
        <v>13</v>
      </c>
      <c r="C119" s="50" t="s">
        <v>30</v>
      </c>
      <c r="D119" s="50" t="s">
        <v>14</v>
      </c>
      <c r="E119" s="50" t="s">
        <v>29</v>
      </c>
      <c r="F119" s="50" t="s">
        <v>26</v>
      </c>
      <c r="G119" s="50" t="s">
        <v>27</v>
      </c>
      <c r="H119" s="51" t="s">
        <v>17</v>
      </c>
      <c r="I119" s="52" t="s">
        <v>31</v>
      </c>
      <c r="J119" s="75"/>
      <c r="K119" s="89"/>
      <c r="L119" s="76"/>
      <c r="M119" s="77"/>
      <c r="N119" s="78"/>
      <c r="O119" s="55">
        <f>SUM(O120:O120)</f>
        <v>30000000</v>
      </c>
      <c r="P119" s="56">
        <f>SUM(P120:P120)</f>
        <v>23422500</v>
      </c>
      <c r="Q119" s="57">
        <f>SUM(Q120:Q120)</f>
        <v>0</v>
      </c>
      <c r="R119" s="56">
        <f>SUM(R120:R120)</f>
        <v>0</v>
      </c>
      <c r="S119" s="57"/>
      <c r="T119" s="56"/>
      <c r="U119" s="57"/>
      <c r="V119" s="56"/>
      <c r="W119" s="57"/>
      <c r="X119" s="56"/>
      <c r="Y119" s="57"/>
      <c r="Z119" s="56"/>
      <c r="AA119" s="57"/>
      <c r="AB119" s="56"/>
      <c r="AC119" s="57"/>
      <c r="AD119" s="56"/>
      <c r="AE119" s="90">
        <f>AE120</f>
        <v>0</v>
      </c>
      <c r="AF119" s="56">
        <f>AF120</f>
        <v>0</v>
      </c>
      <c r="AG119" s="59">
        <f>SUM(AG120:AG120)</f>
        <v>0</v>
      </c>
      <c r="AH119" s="60"/>
      <c r="AI119" s="60"/>
      <c r="AJ119" s="517"/>
      <c r="AK119" s="516"/>
    </row>
    <row r="120" spans="1:37" ht="76.5" customHeight="1">
      <c r="A120" s="516"/>
      <c r="B120" s="728" t="s">
        <v>745</v>
      </c>
      <c r="C120" s="232"/>
      <c r="D120" s="209" t="s">
        <v>1360</v>
      </c>
      <c r="E120" s="209" t="s">
        <v>1353</v>
      </c>
      <c r="F120" s="229"/>
      <c r="G120" s="233">
        <v>1</v>
      </c>
      <c r="H120" s="209" t="s">
        <v>741</v>
      </c>
      <c r="I120" s="234" t="s">
        <v>526</v>
      </c>
      <c r="J120" s="239" t="s">
        <v>1361</v>
      </c>
      <c r="K120" s="726"/>
      <c r="L120" s="236"/>
      <c r="M120" s="727"/>
      <c r="N120" s="728"/>
      <c r="O120" s="230">
        <v>30000000</v>
      </c>
      <c r="P120" s="237">
        <v>23422500</v>
      </c>
      <c r="Q120" s="529"/>
      <c r="R120" s="231"/>
      <c r="S120" s="231"/>
      <c r="T120" s="231"/>
      <c r="U120" s="231"/>
      <c r="V120" s="231"/>
      <c r="W120" s="231"/>
      <c r="X120" s="231"/>
      <c r="Y120" s="231"/>
      <c r="Z120" s="231"/>
      <c r="AA120" s="231"/>
      <c r="AB120" s="231"/>
      <c r="AC120" s="231"/>
      <c r="AD120" s="231"/>
      <c r="AE120" s="729"/>
      <c r="AF120" s="729"/>
      <c r="AG120" s="238" t="s">
        <v>1362</v>
      </c>
      <c r="AH120" s="730" t="s">
        <v>1356</v>
      </c>
      <c r="AI120" s="730"/>
      <c r="AJ120" s="731" t="s">
        <v>1357</v>
      </c>
      <c r="AK120" s="516"/>
    </row>
    <row r="121" spans="1:37" ht="218.25" customHeight="1">
      <c r="A121" s="516"/>
      <c r="B121" s="728"/>
      <c r="C121" s="232"/>
      <c r="D121" s="209" t="s">
        <v>1363</v>
      </c>
      <c r="E121" s="209"/>
      <c r="F121" s="229"/>
      <c r="G121" s="233">
        <v>0.8</v>
      </c>
      <c r="H121" s="209" t="s">
        <v>742</v>
      </c>
      <c r="I121" s="234" t="s">
        <v>566</v>
      </c>
      <c r="J121" s="239" t="s">
        <v>1361</v>
      </c>
      <c r="K121" s="726"/>
      <c r="L121" s="236"/>
      <c r="M121" s="727"/>
      <c r="N121" s="728"/>
      <c r="O121" s="230">
        <v>0</v>
      </c>
      <c r="P121" s="237"/>
      <c r="Q121" s="529"/>
      <c r="R121" s="231"/>
      <c r="S121" s="231"/>
      <c r="T121" s="231"/>
      <c r="U121" s="231"/>
      <c r="V121" s="231"/>
      <c r="W121" s="231"/>
      <c r="X121" s="231"/>
      <c r="Y121" s="231"/>
      <c r="Z121" s="231"/>
      <c r="AA121" s="231"/>
      <c r="AB121" s="231"/>
      <c r="AC121" s="231"/>
      <c r="AD121" s="231"/>
      <c r="AE121" s="729"/>
      <c r="AF121" s="729"/>
      <c r="AG121" s="238" t="s">
        <v>1355</v>
      </c>
      <c r="AH121" s="730"/>
      <c r="AI121" s="730"/>
      <c r="AJ121" s="731"/>
      <c r="AK121" s="516"/>
    </row>
    <row r="122" spans="1:37" ht="75.75" customHeight="1" thickBot="1">
      <c r="A122" s="516"/>
      <c r="B122" s="728"/>
      <c r="C122" s="232"/>
      <c r="D122" s="209" t="s">
        <v>1364</v>
      </c>
      <c r="E122" s="209" t="s">
        <v>1353</v>
      </c>
      <c r="F122" s="229"/>
      <c r="G122" s="232">
        <v>19</v>
      </c>
      <c r="H122" s="209" t="s">
        <v>743</v>
      </c>
      <c r="I122" s="234" t="s">
        <v>47</v>
      </c>
      <c r="J122" s="239" t="s">
        <v>1361</v>
      </c>
      <c r="K122" s="726"/>
      <c r="L122" s="236"/>
      <c r="M122" s="727"/>
      <c r="N122" s="728"/>
      <c r="O122" s="230"/>
      <c r="P122" s="237"/>
      <c r="Q122" s="529"/>
      <c r="R122" s="231"/>
      <c r="S122" s="231"/>
      <c r="T122" s="231"/>
      <c r="U122" s="231"/>
      <c r="V122" s="231"/>
      <c r="W122" s="231"/>
      <c r="X122" s="231"/>
      <c r="Y122" s="231"/>
      <c r="Z122" s="231"/>
      <c r="AA122" s="231"/>
      <c r="AB122" s="231"/>
      <c r="AC122" s="231"/>
      <c r="AD122" s="231"/>
      <c r="AE122" s="729"/>
      <c r="AF122" s="729"/>
      <c r="AG122" s="238" t="s">
        <v>1365</v>
      </c>
      <c r="AH122" s="730"/>
      <c r="AI122" s="730"/>
      <c r="AJ122" s="731"/>
      <c r="AK122" s="516"/>
    </row>
    <row r="123" spans="1:37" ht="64.5" thickBot="1">
      <c r="A123" s="516"/>
      <c r="B123" s="49" t="s">
        <v>13</v>
      </c>
      <c r="C123" s="117" t="s">
        <v>30</v>
      </c>
      <c r="D123" s="117" t="s">
        <v>14</v>
      </c>
      <c r="E123" s="117" t="s">
        <v>25</v>
      </c>
      <c r="F123" s="117" t="s">
        <v>26</v>
      </c>
      <c r="G123" s="117" t="s">
        <v>27</v>
      </c>
      <c r="H123" s="118" t="s">
        <v>15</v>
      </c>
      <c r="I123" s="119" t="s">
        <v>31</v>
      </c>
      <c r="J123" s="53"/>
      <c r="K123" s="53"/>
      <c r="L123" s="53"/>
      <c r="M123" s="53"/>
      <c r="N123" s="54"/>
      <c r="O123" s="55" t="e">
        <f>SUM(#REF!)</f>
        <v>#REF!</v>
      </c>
      <c r="P123" s="56" t="e">
        <f>SUM(#REF!)</f>
        <v>#REF!</v>
      </c>
      <c r="Q123" s="57" t="e">
        <f>SUM(#REF!)</f>
        <v>#REF!</v>
      </c>
      <c r="R123" s="56" t="e">
        <f>SUM(#REF!)</f>
        <v>#REF!</v>
      </c>
      <c r="S123" s="57"/>
      <c r="T123" s="56"/>
      <c r="U123" s="57"/>
      <c r="V123" s="56"/>
      <c r="W123" s="57"/>
      <c r="X123" s="56"/>
      <c r="Y123" s="57"/>
      <c r="Z123" s="56"/>
      <c r="AA123" s="57"/>
      <c r="AB123" s="56"/>
      <c r="AC123" s="57"/>
      <c r="AD123" s="56"/>
      <c r="AE123" s="58" t="e">
        <f>O123+Q123</f>
        <v>#REF!</v>
      </c>
      <c r="AF123" s="56" t="e">
        <f>#REF!</f>
        <v>#REF!</v>
      </c>
      <c r="AG123" s="59" t="e">
        <f>SUM(#REF!)</f>
        <v>#REF!</v>
      </c>
      <c r="AH123" s="60"/>
      <c r="AI123" s="60"/>
      <c r="AJ123" s="517"/>
      <c r="AK123" s="516"/>
    </row>
    <row r="124" spans="1:37" ht="96" customHeight="1">
      <c r="A124" s="516"/>
      <c r="B124" s="213" t="s">
        <v>1199</v>
      </c>
      <c r="C124" s="232"/>
      <c r="D124" s="209"/>
      <c r="E124" s="209"/>
      <c r="F124" s="229"/>
      <c r="G124" s="232"/>
      <c r="H124" s="209" t="s">
        <v>1200</v>
      </c>
      <c r="I124" s="232" t="s">
        <v>1037</v>
      </c>
      <c r="J124" s="232"/>
      <c r="K124" s="235"/>
      <c r="L124" s="236"/>
      <c r="M124" s="236"/>
      <c r="N124" s="232"/>
      <c r="O124" s="230"/>
      <c r="P124" s="237"/>
      <c r="Q124" s="529"/>
      <c r="R124" s="231"/>
      <c r="S124" s="231"/>
      <c r="T124" s="231"/>
      <c r="U124" s="231"/>
      <c r="V124" s="231"/>
      <c r="W124" s="231"/>
      <c r="X124" s="231"/>
      <c r="Y124" s="231"/>
      <c r="Z124" s="231"/>
      <c r="AA124" s="231"/>
      <c r="AB124" s="231"/>
      <c r="AC124" s="231"/>
      <c r="AD124" s="231"/>
      <c r="AE124" s="237"/>
      <c r="AF124" s="237"/>
      <c r="AG124" s="238"/>
      <c r="AH124" s="242"/>
      <c r="AI124" s="242"/>
      <c r="AJ124" s="243"/>
      <c r="AK124" s="516"/>
    </row>
    <row r="125" spans="1:37" ht="153">
      <c r="A125" s="516"/>
      <c r="B125" s="213"/>
      <c r="C125" s="228"/>
      <c r="D125" s="209" t="s">
        <v>1486</v>
      </c>
      <c r="E125" s="209"/>
      <c r="F125" s="229"/>
      <c r="G125" s="232"/>
      <c r="H125" s="209" t="s">
        <v>567</v>
      </c>
      <c r="I125" s="234" t="s">
        <v>1036</v>
      </c>
      <c r="J125" s="232"/>
      <c r="K125" s="259"/>
      <c r="L125" s="236"/>
      <c r="M125" s="260"/>
      <c r="N125" s="213"/>
      <c r="O125" s="230"/>
      <c r="P125" s="237">
        <v>23000000</v>
      </c>
      <c r="Q125" s="529"/>
      <c r="R125" s="231"/>
      <c r="S125" s="231"/>
      <c r="T125" s="231"/>
      <c r="U125" s="231"/>
      <c r="V125" s="231"/>
      <c r="W125" s="231"/>
      <c r="X125" s="231"/>
      <c r="Y125" s="231"/>
      <c r="Z125" s="231"/>
      <c r="AA125" s="231"/>
      <c r="AB125" s="231"/>
      <c r="AC125" s="231"/>
      <c r="AD125" s="231"/>
      <c r="AE125" s="261"/>
      <c r="AF125" s="261"/>
      <c r="AG125" s="238"/>
      <c r="AH125" s="262"/>
      <c r="AI125" s="262"/>
      <c r="AJ125" s="263"/>
      <c r="AK125" s="516"/>
    </row>
    <row r="126" spans="1:37" ht="153">
      <c r="A126" s="516"/>
      <c r="B126" s="707" t="s">
        <v>746</v>
      </c>
      <c r="C126" s="228"/>
      <c r="D126" s="209" t="s">
        <v>1487</v>
      </c>
      <c r="E126" s="209"/>
      <c r="F126" s="229"/>
      <c r="G126" s="232"/>
      <c r="H126" s="209" t="s">
        <v>567</v>
      </c>
      <c r="I126" s="234" t="s">
        <v>1036</v>
      </c>
      <c r="J126" s="232"/>
      <c r="K126" s="710"/>
      <c r="L126" s="236"/>
      <c r="M126" s="713"/>
      <c r="N126" s="707"/>
      <c r="O126" s="230"/>
      <c r="P126" s="237">
        <v>903928</v>
      </c>
      <c r="Q126" s="529">
        <v>61120</v>
      </c>
      <c r="R126" s="231"/>
      <c r="S126" s="231"/>
      <c r="T126" s="231"/>
      <c r="U126" s="231"/>
      <c r="V126" s="231"/>
      <c r="W126" s="231"/>
      <c r="X126" s="231"/>
      <c r="Y126" s="231"/>
      <c r="Z126" s="231"/>
      <c r="AA126" s="231"/>
      <c r="AB126" s="231"/>
      <c r="AC126" s="231"/>
      <c r="AD126" s="231"/>
      <c r="AE126" s="717"/>
      <c r="AF126" s="717"/>
      <c r="AG126" s="238"/>
      <c r="AH126" s="720"/>
      <c r="AI126" s="720" t="s">
        <v>1488</v>
      </c>
      <c r="AJ126" s="723"/>
      <c r="AK126" s="516"/>
    </row>
    <row r="127" spans="1:37" ht="29.25" customHeight="1">
      <c r="A127" s="516"/>
      <c r="B127" s="708"/>
      <c r="C127" s="228"/>
      <c r="D127" s="209"/>
      <c r="E127" s="209"/>
      <c r="F127" s="229"/>
      <c r="G127" s="232"/>
      <c r="H127" s="209" t="s">
        <v>567</v>
      </c>
      <c r="I127" s="234" t="s">
        <v>1036</v>
      </c>
      <c r="J127" s="232"/>
      <c r="K127" s="711"/>
      <c r="L127" s="236"/>
      <c r="M127" s="714"/>
      <c r="N127" s="708"/>
      <c r="O127" s="230"/>
      <c r="P127" s="237"/>
      <c r="Q127" s="529"/>
      <c r="R127" s="231"/>
      <c r="S127" s="231"/>
      <c r="T127" s="231"/>
      <c r="U127" s="231"/>
      <c r="V127" s="231"/>
      <c r="W127" s="231"/>
      <c r="X127" s="231"/>
      <c r="Y127" s="231"/>
      <c r="Z127" s="231"/>
      <c r="AA127" s="231"/>
      <c r="AB127" s="231"/>
      <c r="AC127" s="231"/>
      <c r="AD127" s="231"/>
      <c r="AE127" s="718"/>
      <c r="AF127" s="718"/>
      <c r="AG127" s="238"/>
      <c r="AH127" s="721"/>
      <c r="AI127" s="721"/>
      <c r="AJ127" s="724"/>
      <c r="AK127" s="516"/>
    </row>
    <row r="128" spans="1:37" ht="30" customHeight="1">
      <c r="A128" s="516"/>
      <c r="B128" s="708"/>
      <c r="C128" s="228"/>
      <c r="D128" s="209" t="s">
        <v>1489</v>
      </c>
      <c r="E128" s="209"/>
      <c r="F128" s="229"/>
      <c r="G128" s="233">
        <v>1</v>
      </c>
      <c r="H128" s="209" t="s">
        <v>744</v>
      </c>
      <c r="I128" s="234" t="s">
        <v>568</v>
      </c>
      <c r="J128" s="232">
        <v>0</v>
      </c>
      <c r="K128" s="711"/>
      <c r="L128" s="236"/>
      <c r="M128" s="714"/>
      <c r="N128" s="708"/>
      <c r="O128" s="230"/>
      <c r="P128" s="237"/>
      <c r="Q128" s="529"/>
      <c r="R128" s="231">
        <v>3000000</v>
      </c>
      <c r="S128" s="231"/>
      <c r="T128" s="231"/>
      <c r="U128" s="231"/>
      <c r="V128" s="231"/>
      <c r="W128" s="231"/>
      <c r="X128" s="231"/>
      <c r="Y128" s="231"/>
      <c r="Z128" s="231"/>
      <c r="AA128" s="231"/>
      <c r="AB128" s="231"/>
      <c r="AC128" s="231"/>
      <c r="AD128" s="231"/>
      <c r="AE128" s="718"/>
      <c r="AF128" s="718"/>
      <c r="AG128" s="238"/>
      <c r="AH128" s="721"/>
      <c r="AI128" s="721"/>
      <c r="AJ128" s="724"/>
      <c r="AK128" s="516"/>
    </row>
    <row r="129" spans="1:37" ht="28.5" customHeight="1">
      <c r="A129" s="516"/>
      <c r="B129" s="708"/>
      <c r="C129" s="228"/>
      <c r="D129" s="209" t="s">
        <v>1490</v>
      </c>
      <c r="E129" s="209"/>
      <c r="F129" s="229"/>
      <c r="G129" s="233">
        <v>1</v>
      </c>
      <c r="H129" s="209" t="s">
        <v>1035</v>
      </c>
      <c r="I129" s="234" t="s">
        <v>1034</v>
      </c>
      <c r="J129" s="232">
        <v>0</v>
      </c>
      <c r="K129" s="712"/>
      <c r="L129" s="236"/>
      <c r="M129" s="715"/>
      <c r="N129" s="716"/>
      <c r="O129" s="230"/>
      <c r="P129" s="237"/>
      <c r="Q129" s="529"/>
      <c r="R129" s="231">
        <v>3000000</v>
      </c>
      <c r="S129" s="231"/>
      <c r="T129" s="231"/>
      <c r="U129" s="231"/>
      <c r="V129" s="231"/>
      <c r="W129" s="231"/>
      <c r="X129" s="231"/>
      <c r="Y129" s="231"/>
      <c r="Z129" s="231"/>
      <c r="AA129" s="231"/>
      <c r="AB129" s="231"/>
      <c r="AC129" s="231"/>
      <c r="AD129" s="231"/>
      <c r="AE129" s="719"/>
      <c r="AF129" s="719"/>
      <c r="AG129" s="238"/>
      <c r="AH129" s="722"/>
      <c r="AI129" s="722"/>
      <c r="AJ129" s="725"/>
      <c r="AK129" s="516"/>
    </row>
    <row r="130" spans="1:37" ht="90" customHeight="1">
      <c r="A130" s="516"/>
      <c r="B130" s="708"/>
      <c r="C130" s="228"/>
      <c r="D130" s="209" t="s">
        <v>1491</v>
      </c>
      <c r="E130" s="209"/>
      <c r="F130" s="229"/>
      <c r="G130" s="233">
        <v>1</v>
      </c>
      <c r="H130" s="209" t="s">
        <v>1033</v>
      </c>
      <c r="I130" s="234" t="s">
        <v>405</v>
      </c>
      <c r="J130" s="232"/>
      <c r="K130" s="726"/>
      <c r="L130" s="236"/>
      <c r="M130" s="727"/>
      <c r="N130" s="728"/>
      <c r="O130" s="230"/>
      <c r="P130" s="237"/>
      <c r="Q130" s="529"/>
      <c r="R130" s="231">
        <v>4575000</v>
      </c>
      <c r="S130" s="231"/>
      <c r="T130" s="231"/>
      <c r="U130" s="231"/>
      <c r="V130" s="231"/>
      <c r="W130" s="231"/>
      <c r="X130" s="231"/>
      <c r="Y130" s="231"/>
      <c r="Z130" s="231"/>
      <c r="AA130" s="231"/>
      <c r="AB130" s="231"/>
      <c r="AC130" s="231"/>
      <c r="AD130" s="231"/>
      <c r="AE130" s="729"/>
      <c r="AF130" s="729"/>
      <c r="AG130" s="238"/>
      <c r="AH130" s="730"/>
      <c r="AI130" s="730"/>
      <c r="AJ130" s="731"/>
      <c r="AK130" s="516"/>
    </row>
    <row r="131" spans="1:37" ht="102">
      <c r="A131" s="516"/>
      <c r="B131" s="708"/>
      <c r="C131" s="228"/>
      <c r="D131" s="209" t="s">
        <v>1491</v>
      </c>
      <c r="E131" s="209"/>
      <c r="F131" s="229"/>
      <c r="G131" s="233">
        <v>1</v>
      </c>
      <c r="H131" s="209" t="s">
        <v>1033</v>
      </c>
      <c r="I131" s="234" t="s">
        <v>48</v>
      </c>
      <c r="J131" s="232"/>
      <c r="K131" s="726"/>
      <c r="L131" s="236"/>
      <c r="M131" s="727"/>
      <c r="N131" s="728"/>
      <c r="O131" s="230"/>
      <c r="P131" s="237"/>
      <c r="Q131" s="529"/>
      <c r="R131" s="231">
        <v>4575000</v>
      </c>
      <c r="S131" s="231"/>
      <c r="T131" s="231"/>
      <c r="U131" s="231"/>
      <c r="V131" s="231"/>
      <c r="W131" s="231"/>
      <c r="X131" s="231"/>
      <c r="Y131" s="231"/>
      <c r="Z131" s="231"/>
      <c r="AA131" s="231"/>
      <c r="AB131" s="231"/>
      <c r="AC131" s="231"/>
      <c r="AD131" s="231"/>
      <c r="AE131" s="729"/>
      <c r="AF131" s="729"/>
      <c r="AG131" s="238"/>
      <c r="AH131" s="730"/>
      <c r="AI131" s="730"/>
      <c r="AJ131" s="731"/>
      <c r="AK131" s="516"/>
    </row>
    <row r="132" spans="1:37" ht="60.75" customHeight="1" thickBot="1">
      <c r="A132" s="516"/>
      <c r="B132" s="716"/>
      <c r="C132" s="228"/>
      <c r="D132" s="209" t="s">
        <v>1492</v>
      </c>
      <c r="E132" s="209"/>
      <c r="F132" s="229"/>
      <c r="G132" s="233">
        <v>1</v>
      </c>
      <c r="H132" s="209" t="s">
        <v>747</v>
      </c>
      <c r="I132" s="234" t="s">
        <v>406</v>
      </c>
      <c r="J132" s="232"/>
      <c r="K132" s="726"/>
      <c r="L132" s="236"/>
      <c r="M132" s="727"/>
      <c r="N132" s="728"/>
      <c r="O132" s="230"/>
      <c r="P132" s="237"/>
      <c r="Q132" s="529"/>
      <c r="R132" s="231">
        <v>3000000</v>
      </c>
      <c r="S132" s="231"/>
      <c r="T132" s="231"/>
      <c r="U132" s="231"/>
      <c r="V132" s="231"/>
      <c r="W132" s="231"/>
      <c r="X132" s="231"/>
      <c r="Y132" s="231"/>
      <c r="Z132" s="231"/>
      <c r="AA132" s="231"/>
      <c r="AB132" s="231"/>
      <c r="AC132" s="231"/>
      <c r="AD132" s="231"/>
      <c r="AE132" s="729"/>
      <c r="AF132" s="729"/>
      <c r="AG132" s="238"/>
      <c r="AH132" s="730"/>
      <c r="AI132" s="730"/>
      <c r="AJ132" s="731"/>
      <c r="AK132" s="516"/>
    </row>
    <row r="133" spans="1:37" ht="64.5" thickBot="1">
      <c r="A133" s="516"/>
      <c r="B133" s="49" t="s">
        <v>13</v>
      </c>
      <c r="C133" s="117" t="s">
        <v>30</v>
      </c>
      <c r="D133" s="117" t="s">
        <v>14</v>
      </c>
      <c r="E133" s="117" t="s">
        <v>25</v>
      </c>
      <c r="F133" s="117" t="s">
        <v>26</v>
      </c>
      <c r="G133" s="117" t="s">
        <v>27</v>
      </c>
      <c r="H133" s="51" t="s">
        <v>15</v>
      </c>
      <c r="I133" s="74" t="s">
        <v>31</v>
      </c>
      <c r="J133" s="53"/>
      <c r="K133" s="53"/>
      <c r="L133" s="53"/>
      <c r="M133" s="53"/>
      <c r="N133" s="54"/>
      <c r="O133" s="55" t="e">
        <f>SUM(#REF!)</f>
        <v>#REF!</v>
      </c>
      <c r="P133" s="56" t="e">
        <f>SUM(#REF!)</f>
        <v>#REF!</v>
      </c>
      <c r="Q133" s="57" t="e">
        <f>SUM(#REF!)</f>
        <v>#REF!</v>
      </c>
      <c r="R133" s="56" t="e">
        <f>SUM(#REF!)</f>
        <v>#REF!</v>
      </c>
      <c r="S133" s="57"/>
      <c r="T133" s="56"/>
      <c r="U133" s="57"/>
      <c r="V133" s="56"/>
      <c r="W133" s="57"/>
      <c r="X133" s="56"/>
      <c r="Y133" s="57"/>
      <c r="Z133" s="56"/>
      <c r="AA133" s="57"/>
      <c r="AB133" s="56"/>
      <c r="AC133" s="57"/>
      <c r="AD133" s="56"/>
      <c r="AE133" s="58" t="e">
        <f>O133+Q133</f>
        <v>#REF!</v>
      </c>
      <c r="AF133" s="56" t="e">
        <f>#REF!</f>
        <v>#REF!</v>
      </c>
      <c r="AG133" s="59" t="e">
        <f>SUM(#REF!)</f>
        <v>#REF!</v>
      </c>
      <c r="AH133" s="60"/>
      <c r="AI133" s="60"/>
      <c r="AJ133" s="517"/>
      <c r="AK133" s="516"/>
    </row>
    <row r="134" spans="1:37" ht="135" customHeight="1" thickBot="1">
      <c r="A134" s="521"/>
      <c r="B134" s="213" t="s">
        <v>757</v>
      </c>
      <c r="C134" s="232"/>
      <c r="D134" s="209" t="s">
        <v>1493</v>
      </c>
      <c r="E134" s="209"/>
      <c r="F134" s="229"/>
      <c r="G134" s="233">
        <v>1</v>
      </c>
      <c r="H134" s="209" t="s">
        <v>1032</v>
      </c>
      <c r="I134" s="232" t="s">
        <v>1031</v>
      </c>
      <c r="J134" s="232"/>
      <c r="K134" s="235"/>
      <c r="L134" s="236"/>
      <c r="M134" s="236"/>
      <c r="N134" s="232"/>
      <c r="O134" s="230"/>
      <c r="P134" s="237"/>
      <c r="Q134" s="529"/>
      <c r="R134" s="231">
        <v>3000000</v>
      </c>
      <c r="S134" s="231"/>
      <c r="T134" s="231"/>
      <c r="U134" s="231"/>
      <c r="V134" s="231"/>
      <c r="W134" s="231"/>
      <c r="X134" s="231"/>
      <c r="Y134" s="231"/>
      <c r="Z134" s="231"/>
      <c r="AA134" s="231"/>
      <c r="AB134" s="231"/>
      <c r="AC134" s="231"/>
      <c r="AD134" s="231"/>
      <c r="AE134" s="237"/>
      <c r="AF134" s="237"/>
      <c r="AG134" s="238"/>
      <c r="AH134" s="242"/>
      <c r="AI134" s="242"/>
      <c r="AJ134" s="243"/>
      <c r="AK134" s="516"/>
    </row>
    <row r="135" spans="1:37" ht="64.5" thickBot="1">
      <c r="A135" s="516"/>
      <c r="B135" s="264" t="s">
        <v>13</v>
      </c>
      <c r="C135" s="265" t="s">
        <v>30</v>
      </c>
      <c r="D135" s="265" t="s">
        <v>14</v>
      </c>
      <c r="E135" s="265" t="s">
        <v>25</v>
      </c>
      <c r="F135" s="265" t="s">
        <v>26</v>
      </c>
      <c r="G135" s="265" t="s">
        <v>27</v>
      </c>
      <c r="H135" s="266" t="s">
        <v>15</v>
      </c>
      <c r="I135" s="267" t="s">
        <v>31</v>
      </c>
      <c r="J135" s="268"/>
      <c r="K135" s="268"/>
      <c r="L135" s="268"/>
      <c r="M135" s="268"/>
      <c r="N135" s="269"/>
      <c r="O135" s="270" t="e">
        <f>SUM(#REF!)</f>
        <v>#REF!</v>
      </c>
      <c r="P135" s="271" t="e">
        <f>SUM(#REF!)</f>
        <v>#REF!</v>
      </c>
      <c r="Q135" s="271" t="e">
        <f>SUM(#REF!)</f>
        <v>#REF!</v>
      </c>
      <c r="R135" s="271" t="e">
        <f>SUM(#REF!)</f>
        <v>#REF!</v>
      </c>
      <c r="S135" s="271"/>
      <c r="T135" s="271"/>
      <c r="U135" s="271"/>
      <c r="V135" s="271"/>
      <c r="W135" s="271"/>
      <c r="X135" s="271"/>
      <c r="Y135" s="271"/>
      <c r="Z135" s="271"/>
      <c r="AA135" s="271"/>
      <c r="AB135" s="271"/>
      <c r="AC135" s="271"/>
      <c r="AD135" s="271"/>
      <c r="AE135" s="272" t="e">
        <f>O135+Q135</f>
        <v>#REF!</v>
      </c>
      <c r="AF135" s="271" t="e">
        <f>#REF!</f>
        <v>#REF!</v>
      </c>
      <c r="AG135" s="273" t="e">
        <f>SUM(#REF!)</f>
        <v>#REF!</v>
      </c>
      <c r="AH135" s="274"/>
      <c r="AI135" s="274"/>
      <c r="AJ135" s="530"/>
      <c r="AK135" s="516"/>
    </row>
    <row r="136" spans="1:37" ht="89.25" customHeight="1" thickBot="1">
      <c r="A136" s="516"/>
      <c r="B136" s="213" t="s">
        <v>746</v>
      </c>
      <c r="C136" s="232"/>
      <c r="D136" s="209" t="s">
        <v>1494</v>
      </c>
      <c r="E136" s="209"/>
      <c r="F136" s="229"/>
      <c r="G136" s="233">
        <v>1</v>
      </c>
      <c r="H136" s="209" t="s">
        <v>1030</v>
      </c>
      <c r="I136" s="232" t="s">
        <v>569</v>
      </c>
      <c r="J136" s="232"/>
      <c r="K136" s="235"/>
      <c r="L136" s="236"/>
      <c r="M136" s="236"/>
      <c r="N136" s="232"/>
      <c r="O136" s="230"/>
      <c r="P136" s="237"/>
      <c r="Q136" s="529"/>
      <c r="R136" s="231"/>
      <c r="S136" s="231"/>
      <c r="T136" s="231"/>
      <c r="U136" s="231"/>
      <c r="V136" s="231"/>
      <c r="W136" s="231"/>
      <c r="X136" s="231"/>
      <c r="Y136" s="231"/>
      <c r="Z136" s="231"/>
      <c r="AA136" s="231"/>
      <c r="AB136" s="231"/>
      <c r="AC136" s="231"/>
      <c r="AD136" s="231"/>
      <c r="AE136" s="237"/>
      <c r="AF136" s="237"/>
      <c r="AG136" s="238"/>
      <c r="AH136" s="242"/>
      <c r="AI136" s="242"/>
      <c r="AJ136" s="243"/>
      <c r="AK136" s="516"/>
    </row>
    <row r="137" spans="1:37" ht="64.5" thickBot="1">
      <c r="A137" s="516"/>
      <c r="B137" s="264" t="s">
        <v>13</v>
      </c>
      <c r="C137" s="265" t="s">
        <v>30</v>
      </c>
      <c r="D137" s="265" t="s">
        <v>14</v>
      </c>
      <c r="E137" s="265" t="s">
        <v>25</v>
      </c>
      <c r="F137" s="265" t="s">
        <v>26</v>
      </c>
      <c r="G137" s="265" t="s">
        <v>27</v>
      </c>
      <c r="H137" s="266" t="s">
        <v>15</v>
      </c>
      <c r="I137" s="267" t="s">
        <v>31</v>
      </c>
      <c r="J137" s="268"/>
      <c r="K137" s="268"/>
      <c r="L137" s="268"/>
      <c r="M137" s="268"/>
      <c r="N137" s="269"/>
      <c r="O137" s="270" t="e">
        <f>SUM(#REF!)</f>
        <v>#REF!</v>
      </c>
      <c r="P137" s="271" t="e">
        <f>SUM(#REF!)</f>
        <v>#REF!</v>
      </c>
      <c r="Q137" s="271" t="e">
        <f>SUM(#REF!)</f>
        <v>#REF!</v>
      </c>
      <c r="R137" s="271" t="e">
        <f>SUM(#REF!)</f>
        <v>#REF!</v>
      </c>
      <c r="S137" s="271"/>
      <c r="T137" s="271"/>
      <c r="U137" s="271"/>
      <c r="V137" s="271"/>
      <c r="W137" s="271"/>
      <c r="X137" s="271"/>
      <c r="Y137" s="271"/>
      <c r="Z137" s="271"/>
      <c r="AA137" s="271"/>
      <c r="AB137" s="271"/>
      <c r="AC137" s="271"/>
      <c r="AD137" s="271"/>
      <c r="AE137" s="272" t="e">
        <f>O137+Q137</f>
        <v>#REF!</v>
      </c>
      <c r="AF137" s="271" t="e">
        <f>#REF!</f>
        <v>#REF!</v>
      </c>
      <c r="AG137" s="273" t="e">
        <f>SUM(#REF!)</f>
        <v>#REF!</v>
      </c>
      <c r="AH137" s="274"/>
      <c r="AI137" s="274"/>
      <c r="AJ137" s="530"/>
      <c r="AK137" s="516"/>
    </row>
    <row r="138" spans="1:37" ht="120.75" customHeight="1">
      <c r="A138" s="516"/>
      <c r="B138" s="213" t="s">
        <v>1029</v>
      </c>
      <c r="C138" s="213"/>
      <c r="D138" s="221" t="s">
        <v>1495</v>
      </c>
      <c r="E138" s="221"/>
      <c r="F138" s="275"/>
      <c r="G138" s="213"/>
      <c r="H138" s="221" t="s">
        <v>49</v>
      </c>
      <c r="I138" s="213" t="s">
        <v>50</v>
      </c>
      <c r="J138" s="213"/>
      <c r="K138" s="259"/>
      <c r="L138" s="260"/>
      <c r="M138" s="260"/>
      <c r="N138" s="213"/>
      <c r="O138" s="276"/>
      <c r="P138" s="261"/>
      <c r="Q138" s="531"/>
      <c r="R138" s="277">
        <v>2600000</v>
      </c>
      <c r="S138" s="277"/>
      <c r="T138" s="277"/>
      <c r="U138" s="277"/>
      <c r="V138" s="277"/>
      <c r="W138" s="277"/>
      <c r="X138" s="277"/>
      <c r="Y138" s="277"/>
      <c r="Z138" s="277"/>
      <c r="AA138" s="277"/>
      <c r="AB138" s="277"/>
      <c r="AC138" s="277"/>
      <c r="AD138" s="277"/>
      <c r="AE138" s="261"/>
      <c r="AF138" s="261"/>
      <c r="AG138" s="278"/>
      <c r="AH138" s="262"/>
      <c r="AI138" s="262"/>
      <c r="AJ138" s="263"/>
      <c r="AK138" s="516"/>
    </row>
    <row r="139" spans="1:37" ht="36" customHeight="1">
      <c r="A139" s="516"/>
      <c r="B139" s="279" t="s">
        <v>13</v>
      </c>
      <c r="C139" s="280" t="s">
        <v>30</v>
      </c>
      <c r="D139" s="281" t="s">
        <v>14</v>
      </c>
      <c r="E139" s="281" t="s">
        <v>25</v>
      </c>
      <c r="F139" s="281" t="s">
        <v>26</v>
      </c>
      <c r="G139" s="281" t="s">
        <v>27</v>
      </c>
      <c r="H139" s="282" t="s">
        <v>15</v>
      </c>
      <c r="I139" s="281" t="s">
        <v>31</v>
      </c>
      <c r="J139" s="283"/>
      <c r="K139" s="283"/>
      <c r="L139" s="283"/>
      <c r="M139" s="283"/>
      <c r="N139" s="283"/>
      <c r="O139" s="237" t="e">
        <f>SUM(#REF!)</f>
        <v>#REF!</v>
      </c>
      <c r="P139" s="237" t="e">
        <f>SUM(#REF!)</f>
        <v>#REF!</v>
      </c>
      <c r="Q139" s="237" t="e">
        <f>SUM(#REF!)</f>
        <v>#REF!</v>
      </c>
      <c r="R139" s="237" t="e">
        <f>SUM(#REF!)</f>
        <v>#REF!</v>
      </c>
      <c r="S139" s="237"/>
      <c r="T139" s="237"/>
      <c r="U139" s="237"/>
      <c r="V139" s="237"/>
      <c r="W139" s="237"/>
      <c r="X139" s="237"/>
      <c r="Y139" s="237"/>
      <c r="Z139" s="237"/>
      <c r="AA139" s="237"/>
      <c r="AB139" s="237"/>
      <c r="AC139" s="237"/>
      <c r="AD139" s="237"/>
      <c r="AE139" s="284" t="e">
        <f>O139+Q139</f>
        <v>#REF!</v>
      </c>
      <c r="AF139" s="237" t="e">
        <f>#REF!</f>
        <v>#REF!</v>
      </c>
      <c r="AG139" s="283" t="e">
        <f>SUM(#REF!)</f>
        <v>#REF!</v>
      </c>
      <c r="AH139" s="285"/>
      <c r="AI139" s="285"/>
      <c r="AJ139" s="234"/>
      <c r="AK139" s="516"/>
    </row>
    <row r="140" spans="1:37" ht="79.5" customHeight="1">
      <c r="A140" s="516"/>
      <c r="B140" s="222" t="s">
        <v>1028</v>
      </c>
      <c r="C140" s="213"/>
      <c r="D140" s="286" t="s">
        <v>1496</v>
      </c>
      <c r="E140" s="209"/>
      <c r="F140" s="229"/>
      <c r="G140" s="233">
        <v>1</v>
      </c>
      <c r="H140" s="286" t="s">
        <v>571</v>
      </c>
      <c r="I140" s="232" t="s">
        <v>1027</v>
      </c>
      <c r="J140" s="232"/>
      <c r="K140" s="235"/>
      <c r="L140" s="236"/>
      <c r="M140" s="236"/>
      <c r="N140" s="232"/>
      <c r="O140" s="230"/>
      <c r="P140" s="237"/>
      <c r="Q140" s="529"/>
      <c r="R140" s="231">
        <v>2100000</v>
      </c>
      <c r="S140" s="231"/>
      <c r="T140" s="231"/>
      <c r="U140" s="231"/>
      <c r="V140" s="231"/>
      <c r="W140" s="231"/>
      <c r="X140" s="231"/>
      <c r="Y140" s="231"/>
      <c r="Z140" s="231"/>
      <c r="AA140" s="231"/>
      <c r="AB140" s="231"/>
      <c r="AC140" s="231"/>
      <c r="AD140" s="231"/>
      <c r="AE140" s="237"/>
      <c r="AF140" s="237"/>
      <c r="AG140" s="238"/>
      <c r="AH140" s="242"/>
      <c r="AI140" s="242"/>
      <c r="AJ140" s="236"/>
      <c r="AK140" s="516"/>
    </row>
    <row r="141" spans="1:37" ht="70.5" customHeight="1" thickBot="1">
      <c r="A141" s="516"/>
      <c r="B141" s="532"/>
      <c r="C141" s="533"/>
      <c r="D141" s="240" t="s">
        <v>1497</v>
      </c>
      <c r="E141" s="216"/>
      <c r="F141" s="216"/>
      <c r="G141" s="534">
        <v>1</v>
      </c>
      <c r="H141" s="240" t="s">
        <v>572</v>
      </c>
      <c r="I141" s="210" t="s">
        <v>407</v>
      </c>
      <c r="J141" s="210"/>
      <c r="K141" s="216"/>
      <c r="L141" s="216"/>
      <c r="M141" s="216"/>
      <c r="N141" s="216"/>
      <c r="O141" s="216"/>
      <c r="P141" s="216"/>
      <c r="Q141" s="216"/>
      <c r="R141" s="216">
        <v>500000</v>
      </c>
      <c r="S141" s="216"/>
      <c r="T141" s="216"/>
      <c r="U141" s="216"/>
      <c r="V141" s="216"/>
      <c r="W141" s="216"/>
      <c r="X141" s="216"/>
      <c r="Y141" s="216"/>
      <c r="Z141" s="216"/>
      <c r="AA141" s="216"/>
      <c r="AB141" s="216"/>
      <c r="AC141" s="216"/>
      <c r="AD141" s="216"/>
      <c r="AE141" s="216"/>
      <c r="AF141" s="216"/>
      <c r="AG141" s="215"/>
      <c r="AH141" s="216"/>
      <c r="AI141" s="216"/>
      <c r="AJ141" s="216"/>
      <c r="AK141" s="516"/>
    </row>
    <row r="142" spans="1:37">
      <c r="A142" s="516"/>
      <c r="B142" s="737" t="s">
        <v>1175</v>
      </c>
      <c r="C142" s="739" t="s">
        <v>2</v>
      </c>
      <c r="D142" s="740"/>
      <c r="E142" s="740"/>
      <c r="F142" s="740"/>
      <c r="G142" s="740"/>
      <c r="H142" s="740"/>
      <c r="I142" s="743" t="s">
        <v>3</v>
      </c>
      <c r="J142" s="745" t="s">
        <v>18</v>
      </c>
      <c r="K142" s="745" t="s">
        <v>4</v>
      </c>
      <c r="L142" s="747" t="s">
        <v>1057</v>
      </c>
      <c r="M142" s="799" t="s">
        <v>19</v>
      </c>
      <c r="N142" s="732" t="s">
        <v>20</v>
      </c>
      <c r="O142" s="734" t="s">
        <v>32</v>
      </c>
      <c r="P142" s="735"/>
      <c r="Q142" s="736" t="s">
        <v>33</v>
      </c>
      <c r="R142" s="735"/>
      <c r="S142" s="736" t="s">
        <v>34</v>
      </c>
      <c r="T142" s="735"/>
      <c r="U142" s="736" t="s">
        <v>7</v>
      </c>
      <c r="V142" s="735"/>
      <c r="W142" s="736" t="s">
        <v>6</v>
      </c>
      <c r="X142" s="735"/>
      <c r="Y142" s="736" t="s">
        <v>35</v>
      </c>
      <c r="Z142" s="735"/>
      <c r="AA142" s="736" t="s">
        <v>5</v>
      </c>
      <c r="AB142" s="735"/>
      <c r="AC142" s="736" t="s">
        <v>8</v>
      </c>
      <c r="AD142" s="735"/>
      <c r="AE142" s="736" t="s">
        <v>9</v>
      </c>
      <c r="AF142" s="796"/>
      <c r="AG142" s="797" t="s">
        <v>10</v>
      </c>
      <c r="AH142" s="780" t="s">
        <v>11</v>
      </c>
      <c r="AI142" s="782" t="s">
        <v>12</v>
      </c>
      <c r="AJ142" s="784" t="s">
        <v>21</v>
      </c>
      <c r="AK142" s="516"/>
    </row>
    <row r="143" spans="1:37" ht="57" customHeight="1" thickBot="1">
      <c r="A143" s="516"/>
      <c r="B143" s="738"/>
      <c r="C143" s="741"/>
      <c r="D143" s="742"/>
      <c r="E143" s="742"/>
      <c r="F143" s="742"/>
      <c r="G143" s="742"/>
      <c r="H143" s="742"/>
      <c r="I143" s="744"/>
      <c r="J143" s="746" t="s">
        <v>18</v>
      </c>
      <c r="K143" s="746"/>
      <c r="L143" s="748"/>
      <c r="M143" s="800"/>
      <c r="N143" s="733"/>
      <c r="O143" s="33" t="s">
        <v>22</v>
      </c>
      <c r="P143" s="34" t="s">
        <v>23</v>
      </c>
      <c r="Q143" s="35" t="s">
        <v>22</v>
      </c>
      <c r="R143" s="34" t="s">
        <v>23</v>
      </c>
      <c r="S143" s="35" t="s">
        <v>22</v>
      </c>
      <c r="T143" s="34" t="s">
        <v>23</v>
      </c>
      <c r="U143" s="35" t="s">
        <v>22</v>
      </c>
      <c r="V143" s="34" t="s">
        <v>23</v>
      </c>
      <c r="W143" s="35" t="s">
        <v>22</v>
      </c>
      <c r="X143" s="34" t="s">
        <v>23</v>
      </c>
      <c r="Y143" s="35" t="s">
        <v>22</v>
      </c>
      <c r="Z143" s="34" t="s">
        <v>23</v>
      </c>
      <c r="AA143" s="35" t="s">
        <v>22</v>
      </c>
      <c r="AB143" s="34" t="s">
        <v>24</v>
      </c>
      <c r="AC143" s="35" t="s">
        <v>22</v>
      </c>
      <c r="AD143" s="34" t="s">
        <v>24</v>
      </c>
      <c r="AE143" s="35" t="s">
        <v>22</v>
      </c>
      <c r="AF143" s="36" t="s">
        <v>24</v>
      </c>
      <c r="AG143" s="798"/>
      <c r="AH143" s="781"/>
      <c r="AI143" s="783"/>
      <c r="AJ143" s="785"/>
      <c r="AK143" s="516"/>
    </row>
    <row r="144" spans="1:37" ht="117.75" customHeight="1" thickBot="1">
      <c r="A144" s="516"/>
      <c r="B144" s="37" t="s">
        <v>1166</v>
      </c>
      <c r="C144" s="786" t="s">
        <v>287</v>
      </c>
      <c r="D144" s="787"/>
      <c r="E144" s="787"/>
      <c r="F144" s="787"/>
      <c r="G144" s="787"/>
      <c r="H144" s="787"/>
      <c r="I144" s="38" t="s">
        <v>403</v>
      </c>
      <c r="J144" s="39" t="s">
        <v>288</v>
      </c>
      <c r="K144" s="40" t="s">
        <v>408</v>
      </c>
      <c r="L144" s="40" t="s">
        <v>474</v>
      </c>
      <c r="M144" s="41">
        <v>0.125</v>
      </c>
      <c r="N144" s="42">
        <v>0.125</v>
      </c>
      <c r="O144" s="43">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5">
        <v>0</v>
      </c>
      <c r="AG144" s="46">
        <v>0</v>
      </c>
      <c r="AH144" s="47"/>
      <c r="AI144" s="47" t="s">
        <v>1196</v>
      </c>
      <c r="AJ144" s="48" t="s">
        <v>1166</v>
      </c>
      <c r="AK144" s="516"/>
    </row>
    <row r="145" spans="1:37" ht="64.5" thickBot="1">
      <c r="A145" s="516"/>
      <c r="B145" s="49" t="s">
        <v>13</v>
      </c>
      <c r="C145" s="117" t="s">
        <v>30</v>
      </c>
      <c r="D145" s="117" t="s">
        <v>14</v>
      </c>
      <c r="E145" s="117" t="s">
        <v>25</v>
      </c>
      <c r="F145" s="117" t="s">
        <v>26</v>
      </c>
      <c r="G145" s="117" t="s">
        <v>27</v>
      </c>
      <c r="H145" s="51" t="s">
        <v>15</v>
      </c>
      <c r="I145" s="74" t="s">
        <v>31</v>
      </c>
      <c r="J145" s="53"/>
      <c r="K145" s="53"/>
      <c r="L145" s="53"/>
      <c r="M145" s="53"/>
      <c r="N145" s="54"/>
      <c r="O145" s="55" t="e">
        <f>SUM(#REF!)</f>
        <v>#REF!</v>
      </c>
      <c r="P145" s="56" t="e">
        <f>SUM(#REF!)</f>
        <v>#REF!</v>
      </c>
      <c r="Q145" s="57" t="e">
        <f>SUM(#REF!)</f>
        <v>#REF!</v>
      </c>
      <c r="R145" s="56" t="e">
        <f>SUM(#REF!)</f>
        <v>#REF!</v>
      </c>
      <c r="S145" s="57"/>
      <c r="T145" s="56"/>
      <c r="U145" s="57"/>
      <c r="V145" s="56"/>
      <c r="W145" s="57"/>
      <c r="X145" s="56"/>
      <c r="Y145" s="57"/>
      <c r="Z145" s="56"/>
      <c r="AA145" s="57"/>
      <c r="AB145" s="56"/>
      <c r="AC145" s="57"/>
      <c r="AD145" s="56"/>
      <c r="AE145" s="58" t="e">
        <f>O145+Q145</f>
        <v>#REF!</v>
      </c>
      <c r="AF145" s="56" t="e">
        <f>#REF!</f>
        <v>#REF!</v>
      </c>
      <c r="AG145" s="59" t="e">
        <f>SUM(#REF!)</f>
        <v>#REF!</v>
      </c>
      <c r="AH145" s="60"/>
      <c r="AI145" s="60"/>
      <c r="AJ145" s="517"/>
      <c r="AK145" s="516"/>
    </row>
    <row r="146" spans="1:37" ht="51" customHeight="1">
      <c r="A146" s="516"/>
      <c r="B146" s="245"/>
      <c r="C146" s="80"/>
      <c r="D146" s="81" t="s">
        <v>1694</v>
      </c>
      <c r="E146" s="81">
        <v>1</v>
      </c>
      <c r="F146" s="72"/>
      <c r="G146" s="64">
        <v>1</v>
      </c>
      <c r="H146" s="81" t="s">
        <v>1026</v>
      </c>
      <c r="I146" s="253" t="s">
        <v>1025</v>
      </c>
      <c r="J146" s="253">
        <v>0</v>
      </c>
      <c r="K146" s="250"/>
      <c r="L146" s="251"/>
      <c r="M146" s="251"/>
      <c r="N146" s="247"/>
      <c r="O146" s="73">
        <v>1000000</v>
      </c>
      <c r="P146" s="66">
        <v>3000000</v>
      </c>
      <c r="Q146" s="528"/>
      <c r="R146" s="339"/>
      <c r="S146" s="339"/>
      <c r="T146" s="339"/>
      <c r="U146" s="339"/>
      <c r="V146" s="339"/>
      <c r="W146" s="339"/>
      <c r="X146" s="339"/>
      <c r="Y146" s="339"/>
      <c r="Z146" s="339"/>
      <c r="AA146" s="339"/>
      <c r="AB146" s="339"/>
      <c r="AC146" s="339"/>
      <c r="AD146" s="339"/>
      <c r="AE146" s="252">
        <v>1000000</v>
      </c>
      <c r="AF146" s="252">
        <v>3000000</v>
      </c>
      <c r="AG146" s="69"/>
      <c r="AH146" s="248"/>
      <c r="AI146" s="248"/>
      <c r="AJ146" s="251"/>
      <c r="AK146" s="516"/>
    </row>
    <row r="147" spans="1:37" ht="15" customHeight="1">
      <c r="A147" s="516"/>
      <c r="B147" s="825" t="s">
        <v>753</v>
      </c>
      <c r="C147" s="80"/>
      <c r="D147" s="81" t="s">
        <v>1695</v>
      </c>
      <c r="E147" s="81">
        <v>1</v>
      </c>
      <c r="F147" s="72"/>
      <c r="G147" s="64">
        <v>1</v>
      </c>
      <c r="H147" s="81" t="s">
        <v>574</v>
      </c>
      <c r="I147" s="17" t="s">
        <v>1025</v>
      </c>
      <c r="J147" s="253"/>
      <c r="K147" s="250"/>
      <c r="L147" s="251"/>
      <c r="M147" s="251"/>
      <c r="N147" s="247"/>
      <c r="O147" s="73">
        <v>1500000</v>
      </c>
      <c r="P147" s="66">
        <v>20359787</v>
      </c>
      <c r="Q147" s="528"/>
      <c r="R147" s="339"/>
      <c r="S147" s="339"/>
      <c r="T147" s="339"/>
      <c r="U147" s="339"/>
      <c r="V147" s="339"/>
      <c r="W147" s="339"/>
      <c r="X147" s="339"/>
      <c r="Y147" s="339"/>
      <c r="Z147" s="339"/>
      <c r="AA147" s="339"/>
      <c r="AB147" s="339"/>
      <c r="AC147" s="339">
        <v>0</v>
      </c>
      <c r="AD147" s="630">
        <v>14000000</v>
      </c>
      <c r="AE147" s="252">
        <v>1500000</v>
      </c>
      <c r="AF147" s="660">
        <f>AD147+P147</f>
        <v>34359787</v>
      </c>
      <c r="AG147" s="69"/>
      <c r="AH147" s="775"/>
      <c r="AI147" s="775"/>
      <c r="AJ147" s="808"/>
      <c r="AK147" s="516"/>
    </row>
    <row r="148" spans="1:37" ht="114.75">
      <c r="A148" s="516"/>
      <c r="B148" s="825"/>
      <c r="C148" s="80"/>
      <c r="D148" s="81" t="s">
        <v>1696</v>
      </c>
      <c r="E148" s="81">
        <v>1</v>
      </c>
      <c r="F148" s="72"/>
      <c r="G148" s="64">
        <v>2</v>
      </c>
      <c r="H148" s="81" t="s">
        <v>1697</v>
      </c>
      <c r="I148" s="17" t="s">
        <v>51</v>
      </c>
      <c r="J148" s="253"/>
      <c r="K148" s="250"/>
      <c r="L148" s="251"/>
      <c r="M148" s="251"/>
      <c r="N148" s="247"/>
      <c r="O148" s="73">
        <v>1250000</v>
      </c>
      <c r="P148" s="66">
        <v>1250000</v>
      </c>
      <c r="Q148" s="528"/>
      <c r="R148" s="339"/>
      <c r="S148" s="339"/>
      <c r="T148" s="339"/>
      <c r="U148" s="339"/>
      <c r="V148" s="339"/>
      <c r="W148" s="339"/>
      <c r="X148" s="339"/>
      <c r="Y148" s="339"/>
      <c r="Z148" s="339"/>
      <c r="AA148" s="339"/>
      <c r="AB148" s="339"/>
      <c r="AC148" s="339"/>
      <c r="AD148" s="339"/>
      <c r="AE148" s="252">
        <v>1250000</v>
      </c>
      <c r="AF148" s="661">
        <v>1250000</v>
      </c>
      <c r="AG148" s="69"/>
      <c r="AH148" s="775"/>
      <c r="AI148" s="775"/>
      <c r="AJ148" s="808"/>
      <c r="AK148" s="516"/>
    </row>
    <row r="149" spans="1:37" ht="114.75" customHeight="1">
      <c r="A149" s="516"/>
      <c r="B149" s="825"/>
      <c r="C149" s="80"/>
      <c r="D149" s="81" t="s">
        <v>1698</v>
      </c>
      <c r="E149" s="81">
        <v>1</v>
      </c>
      <c r="F149" s="72"/>
      <c r="G149" s="64"/>
      <c r="H149" s="81" t="s">
        <v>1699</v>
      </c>
      <c r="I149" s="17" t="s">
        <v>1024</v>
      </c>
      <c r="J149" s="253"/>
      <c r="K149" s="250"/>
      <c r="L149" s="251"/>
      <c r="M149" s="251"/>
      <c r="N149" s="247"/>
      <c r="O149" s="73">
        <v>1250000</v>
      </c>
      <c r="P149" s="66">
        <v>1250000</v>
      </c>
      <c r="Q149" s="528"/>
      <c r="R149" s="339"/>
      <c r="S149" s="339"/>
      <c r="T149" s="339"/>
      <c r="U149" s="339"/>
      <c r="V149" s="339"/>
      <c r="W149" s="339"/>
      <c r="X149" s="339"/>
      <c r="Y149" s="339"/>
      <c r="Z149" s="339"/>
      <c r="AA149" s="339"/>
      <c r="AB149" s="339"/>
      <c r="AC149" s="339"/>
      <c r="AD149" s="339"/>
      <c r="AE149" s="252">
        <v>1250000</v>
      </c>
      <c r="AF149" s="661">
        <v>1250000</v>
      </c>
      <c r="AG149" s="69"/>
      <c r="AH149" s="775"/>
      <c r="AI149" s="775"/>
      <c r="AJ149" s="808"/>
      <c r="AK149" s="516"/>
    </row>
    <row r="150" spans="1:37" ht="89.25" customHeight="1">
      <c r="A150" s="516"/>
      <c r="B150" s="825"/>
      <c r="C150" s="80"/>
      <c r="D150" s="81" t="s">
        <v>1700</v>
      </c>
      <c r="E150" s="81"/>
      <c r="F150" s="72"/>
      <c r="G150" s="64"/>
      <c r="H150" s="81" t="s">
        <v>575</v>
      </c>
      <c r="I150" s="17" t="s">
        <v>576</v>
      </c>
      <c r="J150" s="253"/>
      <c r="K150" s="250"/>
      <c r="L150" s="251"/>
      <c r="M150" s="251"/>
      <c r="N150" s="247"/>
      <c r="O150" s="73">
        <v>625000</v>
      </c>
      <c r="P150" s="66">
        <v>1000000</v>
      </c>
      <c r="Q150" s="528"/>
      <c r="R150" s="339"/>
      <c r="S150" s="339"/>
      <c r="T150" s="339"/>
      <c r="U150" s="339"/>
      <c r="V150" s="339"/>
      <c r="W150" s="339"/>
      <c r="X150" s="339"/>
      <c r="Y150" s="339"/>
      <c r="Z150" s="339"/>
      <c r="AA150" s="339"/>
      <c r="AB150" s="339"/>
      <c r="AC150" s="339"/>
      <c r="AD150" s="339"/>
      <c r="AE150" s="252">
        <v>625000</v>
      </c>
      <c r="AF150" s="252">
        <v>1000000</v>
      </c>
      <c r="AG150" s="69"/>
      <c r="AH150" s="775"/>
      <c r="AI150" s="775"/>
      <c r="AJ150" s="808"/>
      <c r="AK150" s="516"/>
    </row>
    <row r="151" spans="1:37" ht="51">
      <c r="A151" s="516"/>
      <c r="B151" s="825"/>
      <c r="C151" s="80"/>
      <c r="D151" s="81"/>
      <c r="E151" s="81"/>
      <c r="F151" s="72"/>
      <c r="G151" s="64"/>
      <c r="H151" s="81" t="s">
        <v>577</v>
      </c>
      <c r="I151" s="17" t="s">
        <v>52</v>
      </c>
      <c r="J151" s="253"/>
      <c r="K151" s="250"/>
      <c r="L151" s="251"/>
      <c r="M151" s="251"/>
      <c r="N151" s="247"/>
      <c r="O151" s="73">
        <v>625000</v>
      </c>
      <c r="P151" s="66"/>
      <c r="Q151" s="528"/>
      <c r="R151" s="339"/>
      <c r="S151" s="339"/>
      <c r="T151" s="339"/>
      <c r="U151" s="339"/>
      <c r="V151" s="339"/>
      <c r="W151" s="339"/>
      <c r="X151" s="339"/>
      <c r="Y151" s="339"/>
      <c r="Z151" s="339"/>
      <c r="AA151" s="339"/>
      <c r="AB151" s="339"/>
      <c r="AC151" s="339"/>
      <c r="AD151" s="339"/>
      <c r="AE151" s="252">
        <v>625000</v>
      </c>
      <c r="AF151" s="252">
        <v>0</v>
      </c>
      <c r="AG151" s="69"/>
      <c r="AH151" s="775"/>
      <c r="AI151" s="775"/>
      <c r="AJ151" s="808"/>
      <c r="AK151" s="516"/>
    </row>
    <row r="152" spans="1:37" ht="76.5">
      <c r="A152" s="516"/>
      <c r="B152" s="825"/>
      <c r="C152" s="80"/>
      <c r="D152" s="81" t="s">
        <v>1701</v>
      </c>
      <c r="E152" s="81">
        <v>1</v>
      </c>
      <c r="F152" s="72"/>
      <c r="G152" s="64"/>
      <c r="H152" s="81" t="s">
        <v>578</v>
      </c>
      <c r="I152" s="17" t="s">
        <v>53</v>
      </c>
      <c r="J152" s="253"/>
      <c r="K152" s="250"/>
      <c r="L152" s="251"/>
      <c r="M152" s="251"/>
      <c r="N152" s="247"/>
      <c r="O152" s="73">
        <v>1000000</v>
      </c>
      <c r="P152" s="66">
        <v>1540000</v>
      </c>
      <c r="Q152" s="528"/>
      <c r="R152" s="339"/>
      <c r="S152" s="339"/>
      <c r="T152" s="339"/>
      <c r="U152" s="339"/>
      <c r="V152" s="339"/>
      <c r="W152" s="339"/>
      <c r="X152" s="339"/>
      <c r="Y152" s="339"/>
      <c r="Z152" s="339"/>
      <c r="AA152" s="339"/>
      <c r="AB152" s="339"/>
      <c r="AC152" s="339"/>
      <c r="AD152" s="339"/>
      <c r="AE152" s="252">
        <v>1000000</v>
      </c>
      <c r="AF152" s="252">
        <v>1540000</v>
      </c>
      <c r="AG152" s="69"/>
      <c r="AH152" s="775"/>
      <c r="AI152" s="775"/>
      <c r="AJ152" s="808"/>
      <c r="AK152" s="516"/>
    </row>
    <row r="153" spans="1:37" ht="89.25">
      <c r="A153" s="516"/>
      <c r="B153" s="535"/>
      <c r="C153" s="80"/>
      <c r="D153" s="81" t="s">
        <v>1702</v>
      </c>
      <c r="E153" s="81">
        <v>1</v>
      </c>
      <c r="F153" s="72"/>
      <c r="G153" s="64"/>
      <c r="H153" s="81" t="s">
        <v>579</v>
      </c>
      <c r="I153" s="253" t="s">
        <v>54</v>
      </c>
      <c r="J153" s="253"/>
      <c r="K153" s="250"/>
      <c r="L153" s="251"/>
      <c r="M153" s="251"/>
      <c r="N153" s="247"/>
      <c r="O153" s="73">
        <v>0</v>
      </c>
      <c r="P153" s="66">
        <v>0</v>
      </c>
      <c r="Q153" s="528"/>
      <c r="R153" s="339"/>
      <c r="S153" s="339"/>
      <c r="T153" s="339"/>
      <c r="U153" s="339"/>
      <c r="V153" s="339"/>
      <c r="W153" s="339"/>
      <c r="X153" s="339"/>
      <c r="Y153" s="339"/>
      <c r="Z153" s="339"/>
      <c r="AA153" s="339"/>
      <c r="AB153" s="339"/>
      <c r="AC153" s="339"/>
      <c r="AD153" s="339"/>
      <c r="AE153" s="252">
        <v>0</v>
      </c>
      <c r="AF153" s="252">
        <v>0</v>
      </c>
      <c r="AG153" s="69"/>
      <c r="AH153" s="248"/>
      <c r="AI153" s="248"/>
      <c r="AJ153" s="251"/>
      <c r="AK153" s="516"/>
    </row>
    <row r="154" spans="1:37" ht="63.75">
      <c r="A154" s="516"/>
      <c r="B154" s="123" t="s">
        <v>13</v>
      </c>
      <c r="C154" s="124" t="s">
        <v>30</v>
      </c>
      <c r="D154" s="94" t="s">
        <v>14</v>
      </c>
      <c r="E154" s="94" t="s">
        <v>25</v>
      </c>
      <c r="F154" s="94" t="s">
        <v>26</v>
      </c>
      <c r="G154" s="94" t="s">
        <v>27</v>
      </c>
      <c r="H154" s="125" t="s">
        <v>15</v>
      </c>
      <c r="I154" s="94" t="s">
        <v>31</v>
      </c>
      <c r="J154" s="126"/>
      <c r="K154" s="126"/>
      <c r="L154" s="126"/>
      <c r="M154" s="126"/>
      <c r="N154" s="126"/>
      <c r="O154" s="127" t="e">
        <f>SUM(#REF!)</f>
        <v>#REF!</v>
      </c>
      <c r="P154" s="128" t="e">
        <f>SUM(#REF!)</f>
        <v>#REF!</v>
      </c>
      <c r="Q154" s="127" t="e">
        <f>SUM(#REF!)</f>
        <v>#REF!</v>
      </c>
      <c r="R154" s="128" t="e">
        <f>SUM(#REF!)</f>
        <v>#REF!</v>
      </c>
      <c r="S154" s="127"/>
      <c r="T154" s="128"/>
      <c r="U154" s="127"/>
      <c r="V154" s="128"/>
      <c r="W154" s="127"/>
      <c r="X154" s="128"/>
      <c r="Y154" s="127"/>
      <c r="Z154" s="128"/>
      <c r="AA154" s="127"/>
      <c r="AB154" s="128"/>
      <c r="AC154" s="127"/>
      <c r="AD154" s="128"/>
      <c r="AE154" s="129" t="e">
        <f>O154+Q154</f>
        <v>#REF!</v>
      </c>
      <c r="AF154" s="128" t="e">
        <f>#REF!</f>
        <v>#REF!</v>
      </c>
      <c r="AG154" s="130" t="e">
        <f>SUM(#REF!)</f>
        <v>#REF!</v>
      </c>
      <c r="AH154" s="131"/>
      <c r="AI154" s="131"/>
      <c r="AJ154" s="536"/>
      <c r="AK154" s="516"/>
    </row>
    <row r="155" spans="1:37" ht="44.25" customHeight="1">
      <c r="A155" s="516"/>
      <c r="B155" s="133" t="s">
        <v>573</v>
      </c>
      <c r="C155" s="535"/>
      <c r="D155" s="134" t="s">
        <v>1703</v>
      </c>
      <c r="E155" s="621">
        <v>1</v>
      </c>
      <c r="F155" s="621"/>
      <c r="G155" s="621"/>
      <c r="H155" s="134" t="s">
        <v>1023</v>
      </c>
      <c r="I155" s="132" t="s">
        <v>1022</v>
      </c>
      <c r="J155" s="132"/>
      <c r="K155" s="621"/>
      <c r="L155" s="621"/>
      <c r="M155" s="621"/>
      <c r="N155" s="621"/>
      <c r="O155" s="663">
        <v>1000000</v>
      </c>
      <c r="P155" s="663">
        <v>1000000</v>
      </c>
      <c r="Q155" s="621"/>
      <c r="R155" s="621"/>
      <c r="S155" s="621"/>
      <c r="T155" s="621"/>
      <c r="U155" s="621"/>
      <c r="V155" s="621"/>
      <c r="W155" s="621"/>
      <c r="X155" s="621"/>
      <c r="Y155" s="621"/>
      <c r="Z155" s="621"/>
      <c r="AA155" s="621"/>
      <c r="AB155" s="621"/>
      <c r="AC155" s="621"/>
      <c r="AD155" s="621"/>
      <c r="AE155" s="663">
        <v>1000000</v>
      </c>
      <c r="AF155" s="663">
        <v>2000000</v>
      </c>
      <c r="AG155" s="537"/>
      <c r="AH155" s="621"/>
      <c r="AI155" s="621"/>
      <c r="AJ155" s="621"/>
      <c r="AK155" s="516"/>
    </row>
    <row r="156" spans="1:37" ht="63.75">
      <c r="A156" s="516"/>
      <c r="B156" s="123" t="s">
        <v>13</v>
      </c>
      <c r="C156" s="124" t="s">
        <v>30</v>
      </c>
      <c r="D156" s="94" t="s">
        <v>14</v>
      </c>
      <c r="E156" s="94" t="s">
        <v>25</v>
      </c>
      <c r="F156" s="94" t="s">
        <v>26</v>
      </c>
      <c r="G156" s="94" t="s">
        <v>27</v>
      </c>
      <c r="H156" s="125" t="s">
        <v>15</v>
      </c>
      <c r="I156" s="94" t="s">
        <v>31</v>
      </c>
      <c r="J156" s="126"/>
      <c r="K156" s="126"/>
      <c r="L156" s="126"/>
      <c r="M156" s="126"/>
      <c r="N156" s="126"/>
      <c r="O156" s="127" t="e">
        <f>SUM(#REF!)</f>
        <v>#REF!</v>
      </c>
      <c r="P156" s="128" t="e">
        <f>SUM(#REF!)</f>
        <v>#REF!</v>
      </c>
      <c r="Q156" s="127" t="e">
        <f>SUM(#REF!)</f>
        <v>#REF!</v>
      </c>
      <c r="R156" s="128" t="e">
        <f>SUM(#REF!)</f>
        <v>#REF!</v>
      </c>
      <c r="S156" s="127"/>
      <c r="T156" s="128"/>
      <c r="U156" s="127"/>
      <c r="V156" s="128"/>
      <c r="W156" s="127"/>
      <c r="X156" s="128"/>
      <c r="Y156" s="127"/>
      <c r="Z156" s="128"/>
      <c r="AA156" s="127"/>
      <c r="AB156" s="128"/>
      <c r="AC156" s="127"/>
      <c r="AD156" s="128"/>
      <c r="AE156" s="129" t="e">
        <f>O156+Q156</f>
        <v>#REF!</v>
      </c>
      <c r="AF156" s="128" t="e">
        <f>#REF!</f>
        <v>#REF!</v>
      </c>
      <c r="AG156" s="130" t="e">
        <f>SUM(#REF!)</f>
        <v>#REF!</v>
      </c>
      <c r="AH156" s="131"/>
      <c r="AI156" s="131"/>
      <c r="AJ156" s="536"/>
      <c r="AK156" s="516"/>
    </row>
    <row r="157" spans="1:37" ht="195" customHeight="1">
      <c r="A157" s="516"/>
      <c r="B157" s="133" t="s">
        <v>751</v>
      </c>
      <c r="C157" s="535"/>
      <c r="D157" s="134"/>
      <c r="E157" s="621"/>
      <c r="F157" s="621"/>
      <c r="G157" s="621"/>
      <c r="H157" s="134" t="s">
        <v>752</v>
      </c>
      <c r="I157" s="132" t="s">
        <v>564</v>
      </c>
      <c r="J157" s="132"/>
      <c r="K157" s="621"/>
      <c r="L157" s="621"/>
      <c r="M157" s="621"/>
      <c r="N157" s="621"/>
      <c r="O157" s="621"/>
      <c r="P157" s="621"/>
      <c r="Q157" s="621"/>
      <c r="R157" s="621"/>
      <c r="S157" s="621"/>
      <c r="T157" s="621"/>
      <c r="U157" s="621"/>
      <c r="V157" s="621"/>
      <c r="W157" s="621"/>
      <c r="X157" s="621"/>
      <c r="Y157" s="621"/>
      <c r="Z157" s="621"/>
      <c r="AA157" s="621"/>
      <c r="AB157" s="621"/>
      <c r="AC157" s="621"/>
      <c r="AD157" s="621"/>
      <c r="AE157" s="621"/>
      <c r="AF157" s="621"/>
      <c r="AG157" s="537"/>
      <c r="AH157" s="621"/>
      <c r="AI157" s="621"/>
      <c r="AJ157" s="621"/>
      <c r="AK157" s="516"/>
    </row>
    <row r="158" spans="1:37" ht="63.75">
      <c r="A158" s="516"/>
      <c r="B158" s="123" t="s">
        <v>13</v>
      </c>
      <c r="C158" s="124" t="s">
        <v>30</v>
      </c>
      <c r="D158" s="94" t="s">
        <v>14</v>
      </c>
      <c r="E158" s="94" t="s">
        <v>25</v>
      </c>
      <c r="F158" s="94" t="s">
        <v>26</v>
      </c>
      <c r="G158" s="94" t="s">
        <v>27</v>
      </c>
      <c r="H158" s="125" t="s">
        <v>15</v>
      </c>
      <c r="I158" s="94" t="s">
        <v>31</v>
      </c>
      <c r="J158" s="126"/>
      <c r="K158" s="126"/>
      <c r="L158" s="126"/>
      <c r="M158" s="126"/>
      <c r="N158" s="126"/>
      <c r="O158" s="127" t="e">
        <f>SUM(#REF!)</f>
        <v>#REF!</v>
      </c>
      <c r="P158" s="128" t="e">
        <f>SUM(#REF!)</f>
        <v>#REF!</v>
      </c>
      <c r="Q158" s="127" t="e">
        <f>SUM(#REF!)</f>
        <v>#REF!</v>
      </c>
      <c r="R158" s="128" t="e">
        <f>SUM(#REF!)</f>
        <v>#REF!</v>
      </c>
      <c r="S158" s="127"/>
      <c r="T158" s="128"/>
      <c r="U158" s="127"/>
      <c r="V158" s="128"/>
      <c r="W158" s="127"/>
      <c r="X158" s="128"/>
      <c r="Y158" s="127"/>
      <c r="Z158" s="128"/>
      <c r="AA158" s="127"/>
      <c r="AB158" s="128"/>
      <c r="AC158" s="127"/>
      <c r="AD158" s="128"/>
      <c r="AE158" s="129" t="e">
        <f>O158+Q158</f>
        <v>#REF!</v>
      </c>
      <c r="AF158" s="128" t="e">
        <f>#REF!</f>
        <v>#REF!</v>
      </c>
      <c r="AG158" s="130" t="e">
        <f>SUM(#REF!)</f>
        <v>#REF!</v>
      </c>
      <c r="AH158" s="131"/>
      <c r="AI158" s="131"/>
      <c r="AJ158" s="536"/>
      <c r="AK158" s="516"/>
    </row>
    <row r="159" spans="1:37" ht="60.75" customHeight="1">
      <c r="A159" s="516"/>
      <c r="B159" s="133" t="s">
        <v>758</v>
      </c>
      <c r="C159" s="535"/>
      <c r="D159" s="134" t="s">
        <v>1704</v>
      </c>
      <c r="E159" s="621"/>
      <c r="F159" s="621"/>
      <c r="G159" s="621"/>
      <c r="H159" s="134" t="s">
        <v>580</v>
      </c>
      <c r="I159" s="132" t="s">
        <v>55</v>
      </c>
      <c r="J159" s="132"/>
      <c r="K159" s="621"/>
      <c r="L159" s="621"/>
      <c r="M159" s="621"/>
      <c r="N159" s="621"/>
      <c r="O159" s="663">
        <v>1000000</v>
      </c>
      <c r="P159" s="663">
        <v>2000000</v>
      </c>
      <c r="Q159" s="663"/>
      <c r="R159" s="663"/>
      <c r="S159" s="663"/>
      <c r="T159" s="663"/>
      <c r="U159" s="663"/>
      <c r="V159" s="663"/>
      <c r="W159" s="663"/>
      <c r="X159" s="663"/>
      <c r="Y159" s="663"/>
      <c r="Z159" s="663"/>
      <c r="AA159" s="663"/>
      <c r="AB159" s="663"/>
      <c r="AC159" s="663">
        <v>0</v>
      </c>
      <c r="AD159" s="663">
        <v>2000000</v>
      </c>
      <c r="AE159" s="663">
        <v>1000000</v>
      </c>
      <c r="AF159" s="663">
        <v>4000000</v>
      </c>
      <c r="AG159" s="537"/>
      <c r="AH159" s="621"/>
      <c r="AI159" s="621"/>
      <c r="AJ159" s="621"/>
      <c r="AK159" s="516"/>
    </row>
    <row r="160" spans="1:37" ht="63.75">
      <c r="A160" s="516"/>
      <c r="B160" s="123" t="s">
        <v>13</v>
      </c>
      <c r="C160" s="124" t="s">
        <v>30</v>
      </c>
      <c r="D160" s="94" t="s">
        <v>14</v>
      </c>
      <c r="E160" s="94" t="s">
        <v>25</v>
      </c>
      <c r="F160" s="94" t="s">
        <v>26</v>
      </c>
      <c r="G160" s="94" t="s">
        <v>27</v>
      </c>
      <c r="H160" s="125" t="s">
        <v>15</v>
      </c>
      <c r="I160" s="94" t="s">
        <v>31</v>
      </c>
      <c r="J160" s="126"/>
      <c r="K160" s="126"/>
      <c r="L160" s="126"/>
      <c r="M160" s="126"/>
      <c r="N160" s="126"/>
      <c r="O160" s="127" t="e">
        <f>SUM(#REF!)</f>
        <v>#REF!</v>
      </c>
      <c r="P160" s="128" t="e">
        <f>SUM(#REF!)</f>
        <v>#REF!</v>
      </c>
      <c r="Q160" s="127" t="e">
        <f>SUM(#REF!)</f>
        <v>#REF!</v>
      </c>
      <c r="R160" s="128" t="e">
        <f>SUM(#REF!)</f>
        <v>#REF!</v>
      </c>
      <c r="S160" s="127"/>
      <c r="T160" s="128"/>
      <c r="U160" s="127"/>
      <c r="V160" s="128"/>
      <c r="W160" s="127"/>
      <c r="X160" s="128"/>
      <c r="Y160" s="127"/>
      <c r="Z160" s="128"/>
      <c r="AA160" s="127"/>
      <c r="AB160" s="128"/>
      <c r="AC160" s="127"/>
      <c r="AD160" s="128"/>
      <c r="AE160" s="129" t="e">
        <f>O160+Q160</f>
        <v>#REF!</v>
      </c>
      <c r="AF160" s="128" t="e">
        <f>#REF!</f>
        <v>#REF!</v>
      </c>
      <c r="AG160" s="130" t="e">
        <f>SUM(#REF!)</f>
        <v>#REF!</v>
      </c>
      <c r="AH160" s="131"/>
      <c r="AI160" s="131"/>
      <c r="AJ160" s="536"/>
      <c r="AK160" s="516"/>
    </row>
    <row r="161" spans="1:37" ht="51" customHeight="1">
      <c r="A161" s="516"/>
      <c r="B161" s="662" t="s">
        <v>573</v>
      </c>
      <c r="C161" s="535"/>
      <c r="D161" s="134"/>
      <c r="E161" s="621"/>
      <c r="F161" s="621"/>
      <c r="G161" s="621"/>
      <c r="H161" s="134" t="s">
        <v>581</v>
      </c>
      <c r="I161" s="132" t="s">
        <v>582</v>
      </c>
      <c r="J161" s="132"/>
      <c r="K161" s="621"/>
      <c r="L161" s="621"/>
      <c r="M161" s="621"/>
      <c r="N161" s="621">
        <v>0</v>
      </c>
      <c r="O161" s="663">
        <v>1250000</v>
      </c>
      <c r="P161" s="663">
        <v>0</v>
      </c>
      <c r="Q161" s="663"/>
      <c r="R161" s="663"/>
      <c r="S161" s="663"/>
      <c r="T161" s="663"/>
      <c r="U161" s="663"/>
      <c r="V161" s="663"/>
      <c r="W161" s="663"/>
      <c r="X161" s="663"/>
      <c r="Y161" s="663"/>
      <c r="Z161" s="663"/>
      <c r="AA161" s="663"/>
      <c r="AB161" s="663"/>
      <c r="AC161" s="663"/>
      <c r="AD161" s="663"/>
      <c r="AE161" s="663">
        <v>1250000</v>
      </c>
      <c r="AF161" s="663">
        <v>0</v>
      </c>
      <c r="AG161" s="537"/>
      <c r="AH161" s="621"/>
      <c r="AI161" s="621"/>
      <c r="AJ161" s="621"/>
      <c r="AK161" s="516"/>
    </row>
    <row r="162" spans="1:37" ht="63.75">
      <c r="A162" s="516"/>
      <c r="B162" s="123" t="s">
        <v>13</v>
      </c>
      <c r="C162" s="124" t="s">
        <v>30</v>
      </c>
      <c r="D162" s="94" t="s">
        <v>14</v>
      </c>
      <c r="E162" s="94" t="s">
        <v>25</v>
      </c>
      <c r="F162" s="94" t="s">
        <v>26</v>
      </c>
      <c r="G162" s="94" t="s">
        <v>27</v>
      </c>
      <c r="H162" s="125" t="s">
        <v>15</v>
      </c>
      <c r="I162" s="94" t="s">
        <v>31</v>
      </c>
      <c r="J162" s="126"/>
      <c r="K162" s="126"/>
      <c r="L162" s="126"/>
      <c r="M162" s="126"/>
      <c r="N162" s="126"/>
      <c r="O162" s="127" t="e">
        <f>SUM(#REF!)</f>
        <v>#REF!</v>
      </c>
      <c r="P162" s="128" t="e">
        <f>SUM(#REF!)</f>
        <v>#REF!</v>
      </c>
      <c r="Q162" s="127" t="e">
        <f>SUM(#REF!)</f>
        <v>#REF!</v>
      </c>
      <c r="R162" s="128" t="e">
        <f>SUM(#REF!)</f>
        <v>#REF!</v>
      </c>
      <c r="S162" s="127"/>
      <c r="T162" s="128"/>
      <c r="U162" s="127"/>
      <c r="V162" s="128"/>
      <c r="W162" s="127"/>
      <c r="X162" s="128"/>
      <c r="Y162" s="127"/>
      <c r="Z162" s="128"/>
      <c r="AA162" s="127"/>
      <c r="AB162" s="128"/>
      <c r="AC162" s="127"/>
      <c r="AD162" s="128"/>
      <c r="AE162" s="129" t="e">
        <f>O162+Q162</f>
        <v>#REF!</v>
      </c>
      <c r="AF162" s="128" t="e">
        <f>#REF!</f>
        <v>#REF!</v>
      </c>
      <c r="AG162" s="130" t="e">
        <f>SUM(#REF!)</f>
        <v>#REF!</v>
      </c>
      <c r="AH162" s="131"/>
      <c r="AI162" s="131"/>
      <c r="AJ162" s="536"/>
      <c r="AK162" s="516"/>
    </row>
    <row r="163" spans="1:37" ht="109.5" customHeight="1">
      <c r="A163" s="516"/>
      <c r="B163" s="133" t="s">
        <v>759</v>
      </c>
      <c r="C163" s="535"/>
      <c r="D163" s="134" t="s">
        <v>1705</v>
      </c>
      <c r="E163" s="621">
        <v>1</v>
      </c>
      <c r="F163" s="621"/>
      <c r="G163" s="621"/>
      <c r="H163" s="134" t="s">
        <v>1021</v>
      </c>
      <c r="I163" s="132" t="s">
        <v>583</v>
      </c>
      <c r="J163" s="132"/>
      <c r="K163" s="621"/>
      <c r="L163" s="621"/>
      <c r="M163" s="621"/>
      <c r="N163" s="621"/>
      <c r="O163" s="663">
        <v>3500000</v>
      </c>
      <c r="P163" s="663">
        <v>7000000</v>
      </c>
      <c r="Q163" s="663">
        <v>3500000</v>
      </c>
      <c r="R163" s="663"/>
      <c r="S163" s="663"/>
      <c r="T163" s="663"/>
      <c r="U163" s="663"/>
      <c r="V163" s="663"/>
      <c r="W163" s="663"/>
      <c r="X163" s="663"/>
      <c r="Y163" s="663"/>
      <c r="Z163" s="663"/>
      <c r="AA163" s="663"/>
      <c r="AB163" s="663"/>
      <c r="AC163" s="663"/>
      <c r="AD163" s="663"/>
      <c r="AE163" s="663">
        <v>7000000</v>
      </c>
      <c r="AF163" s="663">
        <v>7000000</v>
      </c>
      <c r="AG163" s="537"/>
      <c r="AH163" s="621"/>
      <c r="AI163" s="621"/>
      <c r="AJ163" s="621"/>
      <c r="AK163" s="516"/>
    </row>
    <row r="164" spans="1:37" ht="63.75">
      <c r="A164" s="516"/>
      <c r="B164" s="123" t="s">
        <v>13</v>
      </c>
      <c r="C164" s="124" t="s">
        <v>30</v>
      </c>
      <c r="D164" s="94" t="s">
        <v>14</v>
      </c>
      <c r="E164" s="94" t="s">
        <v>25</v>
      </c>
      <c r="F164" s="94" t="s">
        <v>26</v>
      </c>
      <c r="G164" s="94" t="s">
        <v>27</v>
      </c>
      <c r="H164" s="125" t="s">
        <v>15</v>
      </c>
      <c r="I164" s="94" t="s">
        <v>31</v>
      </c>
      <c r="J164" s="126"/>
      <c r="K164" s="126"/>
      <c r="L164" s="126"/>
      <c r="M164" s="126"/>
      <c r="N164" s="126"/>
      <c r="O164" s="127" t="e">
        <f>SUM(#REF!)</f>
        <v>#REF!</v>
      </c>
      <c r="P164" s="128" t="e">
        <f>SUM(#REF!)</f>
        <v>#REF!</v>
      </c>
      <c r="Q164" s="127" t="e">
        <f>SUM(#REF!)</f>
        <v>#REF!</v>
      </c>
      <c r="R164" s="128" t="e">
        <f>SUM(#REF!)</f>
        <v>#REF!</v>
      </c>
      <c r="S164" s="127"/>
      <c r="T164" s="128"/>
      <c r="U164" s="127"/>
      <c r="V164" s="128"/>
      <c r="W164" s="127"/>
      <c r="X164" s="128"/>
      <c r="Y164" s="127"/>
      <c r="Z164" s="128"/>
      <c r="AA164" s="127"/>
      <c r="AB164" s="128"/>
      <c r="AC164" s="127"/>
      <c r="AD164" s="128"/>
      <c r="AE164" s="129" t="e">
        <f>O164+Q164</f>
        <v>#REF!</v>
      </c>
      <c r="AF164" s="128" t="e">
        <f>#REF!</f>
        <v>#REF!</v>
      </c>
      <c r="AG164" s="130" t="e">
        <f>SUM(#REF!)</f>
        <v>#REF!</v>
      </c>
      <c r="AH164" s="131"/>
      <c r="AI164" s="131"/>
      <c r="AJ164" s="536"/>
      <c r="AK164" s="516"/>
    </row>
    <row r="165" spans="1:37" ht="89.25" customHeight="1">
      <c r="A165" s="516"/>
      <c r="B165" s="133" t="s">
        <v>760</v>
      </c>
      <c r="C165" s="535"/>
      <c r="D165" s="134" t="s">
        <v>1706</v>
      </c>
      <c r="E165" s="621">
        <v>1</v>
      </c>
      <c r="F165" s="621"/>
      <c r="G165" s="621"/>
      <c r="H165" s="134" t="s">
        <v>1707</v>
      </c>
      <c r="I165" s="132" t="s">
        <v>1020</v>
      </c>
      <c r="J165" s="132"/>
      <c r="K165" s="621"/>
      <c r="L165" s="621"/>
      <c r="M165" s="621"/>
      <c r="N165" s="621"/>
      <c r="O165" s="663">
        <v>15000000</v>
      </c>
      <c r="P165" s="663">
        <v>15000000</v>
      </c>
      <c r="Q165" s="663"/>
      <c r="R165" s="663"/>
      <c r="S165" s="663"/>
      <c r="T165" s="663"/>
      <c r="U165" s="663"/>
      <c r="V165" s="663"/>
      <c r="W165" s="663"/>
      <c r="X165" s="663"/>
      <c r="Y165" s="663"/>
      <c r="Z165" s="663"/>
      <c r="AA165" s="663"/>
      <c r="AB165" s="663"/>
      <c r="AC165" s="663"/>
      <c r="AD165" s="663"/>
      <c r="AE165" s="663">
        <v>15000000</v>
      </c>
      <c r="AF165" s="663">
        <v>15000000</v>
      </c>
      <c r="AG165" s="537"/>
      <c r="AH165" s="621"/>
      <c r="AI165" s="621"/>
      <c r="AJ165" s="621"/>
      <c r="AK165" s="516"/>
    </row>
    <row r="166" spans="1:37" ht="63.75">
      <c r="A166" s="516"/>
      <c r="B166" s="123" t="s">
        <v>13</v>
      </c>
      <c r="C166" s="124" t="s">
        <v>30</v>
      </c>
      <c r="D166" s="94" t="s">
        <v>14</v>
      </c>
      <c r="E166" s="94" t="s">
        <v>25</v>
      </c>
      <c r="F166" s="94" t="s">
        <v>26</v>
      </c>
      <c r="G166" s="94" t="s">
        <v>27</v>
      </c>
      <c r="H166" s="125" t="s">
        <v>15</v>
      </c>
      <c r="I166" s="94" t="s">
        <v>31</v>
      </c>
      <c r="J166" s="126"/>
      <c r="K166" s="126"/>
      <c r="L166" s="126"/>
      <c r="M166" s="126"/>
      <c r="N166" s="126"/>
      <c r="O166" s="127" t="e">
        <f>SUM(#REF!)</f>
        <v>#REF!</v>
      </c>
      <c r="P166" s="128" t="e">
        <f>SUM(#REF!)</f>
        <v>#REF!</v>
      </c>
      <c r="Q166" s="127" t="e">
        <f>SUM(#REF!)</f>
        <v>#REF!</v>
      </c>
      <c r="R166" s="128" t="e">
        <f>SUM(#REF!)</f>
        <v>#REF!</v>
      </c>
      <c r="S166" s="127"/>
      <c r="T166" s="128"/>
      <c r="U166" s="127"/>
      <c r="V166" s="128"/>
      <c r="W166" s="127"/>
      <c r="X166" s="128"/>
      <c r="Y166" s="127"/>
      <c r="Z166" s="128"/>
      <c r="AA166" s="127"/>
      <c r="AB166" s="128"/>
      <c r="AC166" s="127"/>
      <c r="AD166" s="128"/>
      <c r="AE166" s="129" t="e">
        <f>O166+Q166</f>
        <v>#REF!</v>
      </c>
      <c r="AF166" s="128" t="e">
        <f>#REF!</f>
        <v>#REF!</v>
      </c>
      <c r="AG166" s="130" t="e">
        <f>SUM(#REF!)</f>
        <v>#REF!</v>
      </c>
      <c r="AH166" s="131"/>
      <c r="AI166" s="131"/>
      <c r="AJ166" s="536"/>
      <c r="AK166" s="516"/>
    </row>
    <row r="167" spans="1:37" ht="90.75" customHeight="1">
      <c r="A167" s="516"/>
      <c r="B167" s="133" t="s">
        <v>761</v>
      </c>
      <c r="C167" s="535"/>
      <c r="D167" s="134"/>
      <c r="E167" s="621"/>
      <c r="F167" s="621"/>
      <c r="G167" s="621"/>
      <c r="H167" s="134" t="s">
        <v>584</v>
      </c>
      <c r="I167" s="132" t="s">
        <v>56</v>
      </c>
      <c r="J167" s="132"/>
      <c r="K167" s="621"/>
      <c r="L167" s="621"/>
      <c r="M167" s="621"/>
      <c r="N167" s="621"/>
      <c r="O167" s="663"/>
      <c r="P167" s="663"/>
      <c r="Q167" s="663"/>
      <c r="R167" s="663"/>
      <c r="S167" s="663"/>
      <c r="T167" s="663"/>
      <c r="U167" s="663"/>
      <c r="V167" s="663"/>
      <c r="W167" s="663"/>
      <c r="X167" s="663"/>
      <c r="Y167" s="663"/>
      <c r="Z167" s="663"/>
      <c r="AA167" s="663"/>
      <c r="AB167" s="663"/>
      <c r="AC167" s="663"/>
      <c r="AD167" s="663"/>
      <c r="AE167" s="663"/>
      <c r="AF167" s="663"/>
      <c r="AG167" s="537"/>
      <c r="AH167" s="621"/>
      <c r="AI167" s="621"/>
      <c r="AJ167" s="621"/>
      <c r="AK167" s="516"/>
    </row>
    <row r="168" spans="1:37" ht="63.75">
      <c r="A168" s="516"/>
      <c r="B168" s="123" t="s">
        <v>13</v>
      </c>
      <c r="C168" s="124" t="s">
        <v>30</v>
      </c>
      <c r="D168" s="94" t="s">
        <v>14</v>
      </c>
      <c r="E168" s="94" t="s">
        <v>25</v>
      </c>
      <c r="F168" s="94" t="s">
        <v>26</v>
      </c>
      <c r="G168" s="94" t="s">
        <v>27</v>
      </c>
      <c r="H168" s="125" t="s">
        <v>15</v>
      </c>
      <c r="I168" s="94" t="s">
        <v>31</v>
      </c>
      <c r="J168" s="126"/>
      <c r="K168" s="126"/>
      <c r="L168" s="126"/>
      <c r="M168" s="126"/>
      <c r="N168" s="126"/>
      <c r="O168" s="127" t="e">
        <f>SUM(#REF!)</f>
        <v>#REF!</v>
      </c>
      <c r="P168" s="128" t="e">
        <f>SUM(#REF!)</f>
        <v>#REF!</v>
      </c>
      <c r="Q168" s="127" t="e">
        <f>SUM(#REF!)</f>
        <v>#REF!</v>
      </c>
      <c r="R168" s="128" t="e">
        <f>SUM(#REF!)</f>
        <v>#REF!</v>
      </c>
      <c r="S168" s="127"/>
      <c r="T168" s="128"/>
      <c r="U168" s="127"/>
      <c r="V168" s="128"/>
      <c r="W168" s="127"/>
      <c r="X168" s="128"/>
      <c r="Y168" s="127"/>
      <c r="Z168" s="128"/>
      <c r="AA168" s="127"/>
      <c r="AB168" s="128"/>
      <c r="AC168" s="127"/>
      <c r="AD168" s="128"/>
      <c r="AE168" s="129" t="e">
        <f>O168+Q168</f>
        <v>#REF!</v>
      </c>
      <c r="AF168" s="128" t="e">
        <f>#REF!</f>
        <v>#REF!</v>
      </c>
      <c r="AG168" s="130" t="e">
        <f>SUM(#REF!)</f>
        <v>#REF!</v>
      </c>
      <c r="AH168" s="131"/>
      <c r="AI168" s="131"/>
      <c r="AJ168" s="536"/>
      <c r="AK168" s="516"/>
    </row>
    <row r="169" spans="1:37" ht="153.75" customHeight="1">
      <c r="A169" s="516"/>
      <c r="B169" s="133" t="s">
        <v>756</v>
      </c>
      <c r="C169" s="535"/>
      <c r="D169" s="134" t="s">
        <v>1708</v>
      </c>
      <c r="E169" s="621">
        <v>1</v>
      </c>
      <c r="F169" s="621"/>
      <c r="G169" s="621"/>
      <c r="H169" s="134" t="s">
        <v>585</v>
      </c>
      <c r="I169" s="132" t="s">
        <v>365</v>
      </c>
      <c r="J169" s="132"/>
      <c r="K169" s="621"/>
      <c r="L169" s="621"/>
      <c r="M169" s="621"/>
      <c r="N169" s="621"/>
      <c r="O169" s="663">
        <v>5000000</v>
      </c>
      <c r="P169" s="663">
        <v>6945704</v>
      </c>
      <c r="Q169" s="663"/>
      <c r="R169" s="663"/>
      <c r="S169" s="663"/>
      <c r="T169" s="663"/>
      <c r="U169" s="663"/>
      <c r="V169" s="663"/>
      <c r="W169" s="663"/>
      <c r="X169" s="663"/>
      <c r="Y169" s="663"/>
      <c r="Z169" s="663"/>
      <c r="AA169" s="663"/>
      <c r="AB169" s="663"/>
      <c r="AC169" s="663">
        <v>0</v>
      </c>
      <c r="AD169" s="663">
        <v>8000000</v>
      </c>
      <c r="AE169" s="663">
        <v>5000000</v>
      </c>
      <c r="AF169" s="663">
        <f>P169+AD169</f>
        <v>14945704</v>
      </c>
      <c r="AG169" s="537"/>
      <c r="AH169" s="621"/>
      <c r="AI169" s="621"/>
      <c r="AJ169" s="621"/>
      <c r="AK169" s="516"/>
    </row>
    <row r="170" spans="1:37" ht="63.75">
      <c r="A170" s="514"/>
      <c r="B170" s="123" t="s">
        <v>13</v>
      </c>
      <c r="C170" s="124" t="s">
        <v>30</v>
      </c>
      <c r="D170" s="94" t="s">
        <v>14</v>
      </c>
      <c r="E170" s="94" t="s">
        <v>25</v>
      </c>
      <c r="F170" s="94" t="s">
        <v>26</v>
      </c>
      <c r="G170" s="94" t="s">
        <v>27</v>
      </c>
      <c r="H170" s="125" t="s">
        <v>15</v>
      </c>
      <c r="I170" s="94" t="s">
        <v>31</v>
      </c>
      <c r="J170" s="126"/>
      <c r="K170" s="126"/>
      <c r="L170" s="126"/>
      <c r="M170" s="126"/>
      <c r="N170" s="126"/>
      <c r="O170" s="127" t="e">
        <f>SUM(#REF!)</f>
        <v>#REF!</v>
      </c>
      <c r="P170" s="128" t="e">
        <f>SUM(#REF!)</f>
        <v>#REF!</v>
      </c>
      <c r="Q170" s="127" t="e">
        <f>SUM(#REF!)</f>
        <v>#REF!</v>
      </c>
      <c r="R170" s="128" t="e">
        <f>SUM(#REF!)</f>
        <v>#REF!</v>
      </c>
      <c r="S170" s="127"/>
      <c r="T170" s="128"/>
      <c r="U170" s="127"/>
      <c r="V170" s="128"/>
      <c r="W170" s="127"/>
      <c r="X170" s="128"/>
      <c r="Y170" s="127"/>
      <c r="Z170" s="128"/>
      <c r="AA170" s="127"/>
      <c r="AB170" s="128"/>
      <c r="AC170" s="127"/>
      <c r="AD170" s="128"/>
      <c r="AE170" s="129" t="e">
        <f>O170+Q170</f>
        <v>#REF!</v>
      </c>
      <c r="AF170" s="128" t="e">
        <f>#REF!</f>
        <v>#REF!</v>
      </c>
      <c r="AG170" s="130" t="e">
        <f>SUM(#REF!)</f>
        <v>#REF!</v>
      </c>
      <c r="AH170" s="131"/>
      <c r="AI170" s="131"/>
      <c r="AJ170" s="536"/>
      <c r="AK170" s="516"/>
    </row>
    <row r="171" spans="1:37" ht="100.5" customHeight="1">
      <c r="A171" s="516"/>
      <c r="B171" s="133" t="s">
        <v>755</v>
      </c>
      <c r="C171" s="535"/>
      <c r="D171" s="134" t="s">
        <v>1709</v>
      </c>
      <c r="E171" s="621">
        <v>1</v>
      </c>
      <c r="F171" s="621"/>
      <c r="G171" s="621"/>
      <c r="H171" s="134" t="s">
        <v>754</v>
      </c>
      <c r="I171" s="132" t="s">
        <v>57</v>
      </c>
      <c r="J171" s="132"/>
      <c r="K171" s="621"/>
      <c r="L171" s="621"/>
      <c r="M171" s="621"/>
      <c r="N171" s="621"/>
      <c r="O171" s="663"/>
      <c r="P171" s="663"/>
      <c r="Q171" s="663">
        <v>1250000</v>
      </c>
      <c r="R171" s="663">
        <v>0</v>
      </c>
      <c r="S171" s="663"/>
      <c r="T171" s="663"/>
      <c r="U171" s="663"/>
      <c r="V171" s="663"/>
      <c r="W171" s="663"/>
      <c r="X171" s="663"/>
      <c r="Y171" s="663"/>
      <c r="Z171" s="663"/>
      <c r="AA171" s="663"/>
      <c r="AB171" s="663"/>
      <c r="AC171" s="663">
        <v>0</v>
      </c>
      <c r="AD171" s="663">
        <v>1380000</v>
      </c>
      <c r="AE171" s="663">
        <v>1250000</v>
      </c>
      <c r="AF171" s="663">
        <v>1380000</v>
      </c>
      <c r="AG171" s="537"/>
      <c r="AH171" s="621"/>
      <c r="AI171" s="621"/>
      <c r="AJ171" s="621"/>
      <c r="AK171" s="516"/>
    </row>
    <row r="172" spans="1:37" ht="33.75" customHeight="1">
      <c r="A172" s="516"/>
      <c r="B172" s="755" t="s">
        <v>804</v>
      </c>
      <c r="C172" s="756"/>
      <c r="D172" s="756"/>
      <c r="E172" s="756"/>
      <c r="F172" s="756"/>
      <c r="G172" s="756"/>
      <c r="H172" s="757"/>
      <c r="I172" s="758" t="s">
        <v>1192</v>
      </c>
      <c r="J172" s="759"/>
      <c r="K172" s="759"/>
      <c r="L172" s="759"/>
      <c r="M172" s="759"/>
      <c r="N172" s="759"/>
      <c r="O172" s="759"/>
      <c r="P172" s="759"/>
      <c r="Q172" s="759"/>
      <c r="R172" s="759"/>
      <c r="S172" s="759"/>
      <c r="T172" s="760"/>
      <c r="U172" s="758" t="s">
        <v>1056</v>
      </c>
      <c r="V172" s="761"/>
      <c r="W172" s="761"/>
      <c r="X172" s="761"/>
      <c r="Y172" s="761"/>
      <c r="Z172" s="761"/>
      <c r="AA172" s="761"/>
      <c r="AB172" s="761"/>
      <c r="AC172" s="761"/>
      <c r="AD172" s="761"/>
      <c r="AE172" s="761"/>
      <c r="AF172" s="761"/>
      <c r="AG172" s="761"/>
      <c r="AH172" s="761"/>
      <c r="AI172" s="761"/>
      <c r="AJ172" s="762"/>
      <c r="AK172" s="516"/>
    </row>
    <row r="173" spans="1:37" ht="52.5" customHeight="1" thickBot="1">
      <c r="A173" s="516"/>
      <c r="B173" s="763" t="s">
        <v>1193</v>
      </c>
      <c r="C173" s="764"/>
      <c r="D173" s="765"/>
      <c r="E173" s="244"/>
      <c r="F173" s="766" t="s">
        <v>1194</v>
      </c>
      <c r="G173" s="766"/>
      <c r="H173" s="766"/>
      <c r="I173" s="766"/>
      <c r="J173" s="766"/>
      <c r="K173" s="766"/>
      <c r="L173" s="766"/>
      <c r="M173" s="766"/>
      <c r="N173" s="767"/>
      <c r="O173" s="768" t="s">
        <v>0</v>
      </c>
      <c r="P173" s="769"/>
      <c r="Q173" s="769"/>
      <c r="R173" s="769"/>
      <c r="S173" s="769"/>
      <c r="T173" s="769"/>
      <c r="U173" s="769"/>
      <c r="V173" s="769"/>
      <c r="W173" s="769"/>
      <c r="X173" s="769"/>
      <c r="Y173" s="769"/>
      <c r="Z173" s="769"/>
      <c r="AA173" s="769"/>
      <c r="AB173" s="769"/>
      <c r="AC173" s="769"/>
      <c r="AD173" s="769"/>
      <c r="AE173" s="769"/>
      <c r="AF173" s="770"/>
      <c r="AG173" s="771" t="s">
        <v>1</v>
      </c>
      <c r="AH173" s="772"/>
      <c r="AI173" s="772"/>
      <c r="AJ173" s="773"/>
      <c r="AK173" s="516"/>
    </row>
    <row r="174" spans="1:37">
      <c r="A174" s="516"/>
      <c r="B174" s="737" t="s">
        <v>1175</v>
      </c>
      <c r="C174" s="739" t="s">
        <v>2</v>
      </c>
      <c r="D174" s="740"/>
      <c r="E174" s="740"/>
      <c r="F174" s="740"/>
      <c r="G174" s="740"/>
      <c r="H174" s="740"/>
      <c r="I174" s="743" t="s">
        <v>3</v>
      </c>
      <c r="J174" s="745" t="s">
        <v>18</v>
      </c>
      <c r="K174" s="745" t="s">
        <v>4</v>
      </c>
      <c r="L174" s="747" t="s">
        <v>1057</v>
      </c>
      <c r="M174" s="799" t="s">
        <v>19</v>
      </c>
      <c r="N174" s="732" t="s">
        <v>20</v>
      </c>
      <c r="O174" s="734" t="s">
        <v>32</v>
      </c>
      <c r="P174" s="735"/>
      <c r="Q174" s="736" t="s">
        <v>33</v>
      </c>
      <c r="R174" s="735"/>
      <c r="S174" s="736" t="s">
        <v>34</v>
      </c>
      <c r="T174" s="735"/>
      <c r="U174" s="736" t="s">
        <v>7</v>
      </c>
      <c r="V174" s="735"/>
      <c r="W174" s="736" t="s">
        <v>6</v>
      </c>
      <c r="X174" s="735"/>
      <c r="Y174" s="736" t="s">
        <v>35</v>
      </c>
      <c r="Z174" s="735"/>
      <c r="AA174" s="736" t="s">
        <v>5</v>
      </c>
      <c r="AB174" s="735"/>
      <c r="AC174" s="736" t="s">
        <v>8</v>
      </c>
      <c r="AD174" s="735"/>
      <c r="AE174" s="736" t="s">
        <v>9</v>
      </c>
      <c r="AF174" s="796"/>
      <c r="AG174" s="797" t="s">
        <v>10</v>
      </c>
      <c r="AH174" s="780" t="s">
        <v>11</v>
      </c>
      <c r="AI174" s="782" t="s">
        <v>12</v>
      </c>
      <c r="AJ174" s="784" t="s">
        <v>21</v>
      </c>
      <c r="AK174" s="516"/>
    </row>
    <row r="175" spans="1:37" ht="47.25" customHeight="1" thickBot="1">
      <c r="A175" s="516"/>
      <c r="B175" s="738"/>
      <c r="C175" s="741"/>
      <c r="D175" s="742"/>
      <c r="E175" s="742"/>
      <c r="F175" s="742"/>
      <c r="G175" s="742"/>
      <c r="H175" s="742"/>
      <c r="I175" s="744"/>
      <c r="J175" s="746" t="s">
        <v>18</v>
      </c>
      <c r="K175" s="746"/>
      <c r="L175" s="748"/>
      <c r="M175" s="800"/>
      <c r="N175" s="733"/>
      <c r="O175" s="33" t="s">
        <v>22</v>
      </c>
      <c r="P175" s="34" t="s">
        <v>23</v>
      </c>
      <c r="Q175" s="35" t="s">
        <v>22</v>
      </c>
      <c r="R175" s="34" t="s">
        <v>23</v>
      </c>
      <c r="S175" s="35" t="s">
        <v>22</v>
      </c>
      <c r="T175" s="34" t="s">
        <v>23</v>
      </c>
      <c r="U175" s="35" t="s">
        <v>22</v>
      </c>
      <c r="V175" s="34" t="s">
        <v>23</v>
      </c>
      <c r="W175" s="35" t="s">
        <v>22</v>
      </c>
      <c r="X175" s="34" t="s">
        <v>23</v>
      </c>
      <c r="Y175" s="35" t="s">
        <v>22</v>
      </c>
      <c r="Z175" s="34" t="s">
        <v>23</v>
      </c>
      <c r="AA175" s="35" t="s">
        <v>22</v>
      </c>
      <c r="AB175" s="34" t="s">
        <v>24</v>
      </c>
      <c r="AC175" s="35" t="s">
        <v>22</v>
      </c>
      <c r="AD175" s="34" t="s">
        <v>24</v>
      </c>
      <c r="AE175" s="35" t="s">
        <v>22</v>
      </c>
      <c r="AF175" s="36" t="s">
        <v>24</v>
      </c>
      <c r="AG175" s="798"/>
      <c r="AH175" s="781"/>
      <c r="AI175" s="783"/>
      <c r="AJ175" s="785"/>
      <c r="AK175" s="516"/>
    </row>
    <row r="176" spans="1:37" ht="192.75" customHeight="1" thickBot="1">
      <c r="A176" s="516"/>
      <c r="B176" s="37" t="s">
        <v>1166</v>
      </c>
      <c r="C176" s="786" t="s">
        <v>289</v>
      </c>
      <c r="D176" s="787"/>
      <c r="E176" s="787"/>
      <c r="F176" s="787"/>
      <c r="G176" s="787"/>
      <c r="H176" s="787"/>
      <c r="I176" s="38" t="s">
        <v>290</v>
      </c>
      <c r="J176" s="39">
        <v>0</v>
      </c>
      <c r="K176" s="40" t="s">
        <v>409</v>
      </c>
      <c r="L176" s="40" t="s">
        <v>475</v>
      </c>
      <c r="M176" s="41">
        <v>6.25E-2</v>
      </c>
      <c r="N176" s="42">
        <v>6.25E-2</v>
      </c>
      <c r="O176" s="43">
        <v>0</v>
      </c>
      <c r="P176" s="44">
        <v>0</v>
      </c>
      <c r="Q176" s="44">
        <v>0</v>
      </c>
      <c r="R176" s="44">
        <v>0</v>
      </c>
      <c r="S176" s="44">
        <v>0</v>
      </c>
      <c r="T176" s="44">
        <v>0</v>
      </c>
      <c r="U176" s="44">
        <v>0</v>
      </c>
      <c r="V176" s="44">
        <v>0</v>
      </c>
      <c r="W176" s="44">
        <v>0</v>
      </c>
      <c r="X176" s="44">
        <v>0</v>
      </c>
      <c r="Y176" s="44">
        <v>0</v>
      </c>
      <c r="Z176" s="44">
        <v>0</v>
      </c>
      <c r="AA176" s="44">
        <v>0</v>
      </c>
      <c r="AB176" s="44">
        <v>0</v>
      </c>
      <c r="AC176" s="44">
        <v>0</v>
      </c>
      <c r="AD176" s="44">
        <v>0</v>
      </c>
      <c r="AE176" s="44">
        <v>0</v>
      </c>
      <c r="AF176" s="45">
        <v>0</v>
      </c>
      <c r="AG176" s="46">
        <v>0</v>
      </c>
      <c r="AH176" s="47"/>
      <c r="AI176" s="47" t="s">
        <v>1196</v>
      </c>
      <c r="AJ176" s="48" t="s">
        <v>1166</v>
      </c>
      <c r="AK176" s="516"/>
    </row>
    <row r="177" spans="1:37" ht="64.5" thickBot="1">
      <c r="A177" s="516"/>
      <c r="B177" s="49" t="s">
        <v>13</v>
      </c>
      <c r="C177" s="117" t="s">
        <v>30</v>
      </c>
      <c r="D177" s="117" t="s">
        <v>14</v>
      </c>
      <c r="E177" s="117" t="s">
        <v>25</v>
      </c>
      <c r="F177" s="117" t="s">
        <v>26</v>
      </c>
      <c r="G177" s="117" t="s">
        <v>27</v>
      </c>
      <c r="H177" s="51" t="s">
        <v>15</v>
      </c>
      <c r="I177" s="52" t="s">
        <v>31</v>
      </c>
      <c r="J177" s="53"/>
      <c r="K177" s="53"/>
      <c r="L177" s="53"/>
      <c r="M177" s="53"/>
      <c r="N177" s="54"/>
      <c r="O177" s="55" t="e">
        <f>SUM(#REF!)</f>
        <v>#REF!</v>
      </c>
      <c r="P177" s="56" t="e">
        <f>SUM(#REF!)</f>
        <v>#REF!</v>
      </c>
      <c r="Q177" s="57" t="e">
        <f>SUM(#REF!)</f>
        <v>#REF!</v>
      </c>
      <c r="R177" s="56" t="e">
        <f>SUM(#REF!)</f>
        <v>#REF!</v>
      </c>
      <c r="S177" s="57"/>
      <c r="T177" s="56"/>
      <c r="U177" s="57"/>
      <c r="V177" s="56"/>
      <c r="W177" s="57"/>
      <c r="X177" s="56"/>
      <c r="Y177" s="57"/>
      <c r="Z177" s="56"/>
      <c r="AA177" s="57"/>
      <c r="AB177" s="56"/>
      <c r="AC177" s="57"/>
      <c r="AD177" s="56"/>
      <c r="AE177" s="58" t="e">
        <f>O177+Q177</f>
        <v>#REF!</v>
      </c>
      <c r="AF177" s="56" t="e">
        <f>#REF!</f>
        <v>#REF!</v>
      </c>
      <c r="AG177" s="59" t="e">
        <f>SUM(#REF!)</f>
        <v>#REF!</v>
      </c>
      <c r="AH177" s="60"/>
      <c r="AI177" s="60"/>
      <c r="AJ177" s="517"/>
      <c r="AK177" s="516"/>
    </row>
    <row r="178" spans="1:37" ht="102">
      <c r="A178" s="516"/>
      <c r="B178" s="817" t="s">
        <v>764</v>
      </c>
      <c r="C178" s="80"/>
      <c r="D178" s="81"/>
      <c r="E178" s="81"/>
      <c r="F178" s="72"/>
      <c r="G178" s="64"/>
      <c r="H178" s="81" t="s">
        <v>586</v>
      </c>
      <c r="I178" s="17" t="s">
        <v>58</v>
      </c>
      <c r="J178" s="253"/>
      <c r="K178" s="835"/>
      <c r="L178" s="251"/>
      <c r="M178" s="836"/>
      <c r="N178" s="817"/>
      <c r="O178" s="73"/>
      <c r="P178" s="66"/>
      <c r="Q178" s="528"/>
      <c r="R178" s="339"/>
      <c r="S178" s="339"/>
      <c r="T178" s="339"/>
      <c r="U178" s="339"/>
      <c r="V178" s="339"/>
      <c r="W178" s="339"/>
      <c r="X178" s="339"/>
      <c r="Y178" s="339"/>
      <c r="Z178" s="339"/>
      <c r="AA178" s="339"/>
      <c r="AB178" s="339"/>
      <c r="AC178" s="339"/>
      <c r="AD178" s="339"/>
      <c r="AE178" s="811"/>
      <c r="AF178" s="811"/>
      <c r="AG178" s="69"/>
      <c r="AH178" s="813"/>
      <c r="AI178" s="813"/>
      <c r="AJ178" s="815"/>
      <c r="AK178" s="516"/>
    </row>
    <row r="179" spans="1:37" ht="178.5" customHeight="1">
      <c r="A179" s="516"/>
      <c r="B179" s="825"/>
      <c r="C179" s="80"/>
      <c r="D179" s="81"/>
      <c r="E179" s="81"/>
      <c r="F179" s="72"/>
      <c r="G179" s="64"/>
      <c r="H179" s="81" t="s">
        <v>587</v>
      </c>
      <c r="I179" s="17" t="s">
        <v>410</v>
      </c>
      <c r="J179" s="253"/>
      <c r="K179" s="793"/>
      <c r="L179" s="251"/>
      <c r="M179" s="794"/>
      <c r="N179" s="825"/>
      <c r="O179" s="73"/>
      <c r="P179" s="66"/>
      <c r="Q179" s="528"/>
      <c r="R179" s="339"/>
      <c r="S179" s="339"/>
      <c r="T179" s="339"/>
      <c r="U179" s="339"/>
      <c r="V179" s="339"/>
      <c r="W179" s="339"/>
      <c r="X179" s="339"/>
      <c r="Y179" s="339"/>
      <c r="Z179" s="339"/>
      <c r="AA179" s="339"/>
      <c r="AB179" s="339"/>
      <c r="AC179" s="339"/>
      <c r="AD179" s="339"/>
      <c r="AE179" s="833"/>
      <c r="AF179" s="833"/>
      <c r="AG179" s="69"/>
      <c r="AH179" s="826"/>
      <c r="AI179" s="826"/>
      <c r="AJ179" s="828"/>
      <c r="AK179" s="516"/>
    </row>
    <row r="180" spans="1:37" ht="36" customHeight="1">
      <c r="A180" s="516"/>
      <c r="B180" s="830"/>
      <c r="C180" s="80"/>
      <c r="D180" s="81"/>
      <c r="E180" s="81"/>
      <c r="F180" s="72"/>
      <c r="G180" s="64"/>
      <c r="H180" s="81" t="s">
        <v>588</v>
      </c>
      <c r="I180" s="17" t="s">
        <v>1019</v>
      </c>
      <c r="J180" s="253"/>
      <c r="K180" s="831"/>
      <c r="L180" s="251"/>
      <c r="M180" s="832"/>
      <c r="N180" s="830"/>
      <c r="O180" s="73"/>
      <c r="P180" s="66"/>
      <c r="Q180" s="528"/>
      <c r="R180" s="339"/>
      <c r="S180" s="339"/>
      <c r="T180" s="339"/>
      <c r="U180" s="339"/>
      <c r="V180" s="339"/>
      <c r="W180" s="339"/>
      <c r="X180" s="339"/>
      <c r="Y180" s="339"/>
      <c r="Z180" s="339"/>
      <c r="AA180" s="339"/>
      <c r="AB180" s="339"/>
      <c r="AC180" s="339"/>
      <c r="AD180" s="339"/>
      <c r="AE180" s="834"/>
      <c r="AF180" s="834"/>
      <c r="AG180" s="69"/>
      <c r="AH180" s="827"/>
      <c r="AI180" s="827"/>
      <c r="AJ180" s="829"/>
      <c r="AK180" s="516"/>
    </row>
    <row r="181" spans="1:37" ht="63.75">
      <c r="A181" s="516"/>
      <c r="B181" s="123" t="s">
        <v>13</v>
      </c>
      <c r="C181" s="124" t="s">
        <v>30</v>
      </c>
      <c r="D181" s="94" t="s">
        <v>14</v>
      </c>
      <c r="E181" s="94" t="s">
        <v>25</v>
      </c>
      <c r="F181" s="94" t="s">
        <v>26</v>
      </c>
      <c r="G181" s="94" t="s">
        <v>27</v>
      </c>
      <c r="H181" s="125" t="s">
        <v>15</v>
      </c>
      <c r="I181" s="94" t="s">
        <v>31</v>
      </c>
      <c r="J181" s="126"/>
      <c r="K181" s="126"/>
      <c r="L181" s="126"/>
      <c r="M181" s="126"/>
      <c r="N181" s="126"/>
      <c r="O181" s="127" t="e">
        <f>SUM(#REF!)</f>
        <v>#REF!</v>
      </c>
      <c r="P181" s="128" t="e">
        <f>SUM(#REF!)</f>
        <v>#REF!</v>
      </c>
      <c r="Q181" s="127" t="e">
        <f>SUM(#REF!)</f>
        <v>#REF!</v>
      </c>
      <c r="R181" s="128" t="e">
        <f>SUM(#REF!)</f>
        <v>#REF!</v>
      </c>
      <c r="S181" s="127"/>
      <c r="T181" s="128"/>
      <c r="U181" s="127"/>
      <c r="V181" s="128"/>
      <c r="W181" s="127"/>
      <c r="X181" s="128"/>
      <c r="Y181" s="127"/>
      <c r="Z181" s="128"/>
      <c r="AA181" s="127"/>
      <c r="AB181" s="128"/>
      <c r="AC181" s="127"/>
      <c r="AD181" s="128"/>
      <c r="AE181" s="129" t="e">
        <f>O181+Q181</f>
        <v>#REF!</v>
      </c>
      <c r="AF181" s="128" t="e">
        <f>#REF!</f>
        <v>#REF!</v>
      </c>
      <c r="AG181" s="130" t="e">
        <f>SUM(#REF!)</f>
        <v>#REF!</v>
      </c>
      <c r="AH181" s="131"/>
      <c r="AI181" s="131"/>
      <c r="AJ181" s="536"/>
      <c r="AK181" s="516"/>
    </row>
    <row r="182" spans="1:37" ht="113.25" customHeight="1">
      <c r="A182" s="516"/>
      <c r="B182" s="133" t="s">
        <v>763</v>
      </c>
      <c r="C182" s="535"/>
      <c r="D182" s="134"/>
      <c r="E182" s="518"/>
      <c r="F182" s="518"/>
      <c r="G182" s="518"/>
      <c r="H182" s="134" t="s">
        <v>589</v>
      </c>
      <c r="I182" s="147" t="s">
        <v>1018</v>
      </c>
      <c r="J182" s="147"/>
      <c r="K182" s="518"/>
      <c r="L182" s="518"/>
      <c r="M182" s="518"/>
      <c r="N182" s="518"/>
      <c r="O182" s="518"/>
      <c r="P182" s="518"/>
      <c r="Q182" s="518"/>
      <c r="R182" s="518"/>
      <c r="S182" s="518"/>
      <c r="T182" s="518"/>
      <c r="U182" s="518"/>
      <c r="V182" s="518"/>
      <c r="W182" s="518"/>
      <c r="X182" s="518"/>
      <c r="Y182" s="518"/>
      <c r="Z182" s="518"/>
      <c r="AA182" s="518"/>
      <c r="AB182" s="518"/>
      <c r="AC182" s="518"/>
      <c r="AD182" s="518"/>
      <c r="AE182" s="518"/>
      <c r="AF182" s="518"/>
      <c r="AG182" s="537"/>
      <c r="AH182" s="518"/>
      <c r="AI182" s="518"/>
      <c r="AJ182" s="518"/>
      <c r="AK182" s="516"/>
    </row>
    <row r="183" spans="1:37" ht="63.75">
      <c r="A183" s="516"/>
      <c r="B183" s="123" t="s">
        <v>13</v>
      </c>
      <c r="C183" s="124" t="s">
        <v>30</v>
      </c>
      <c r="D183" s="94" t="s">
        <v>14</v>
      </c>
      <c r="E183" s="94" t="s">
        <v>25</v>
      </c>
      <c r="F183" s="94" t="s">
        <v>26</v>
      </c>
      <c r="G183" s="94" t="s">
        <v>27</v>
      </c>
      <c r="H183" s="125" t="s">
        <v>15</v>
      </c>
      <c r="I183" s="94" t="s">
        <v>31</v>
      </c>
      <c r="J183" s="126"/>
      <c r="K183" s="126"/>
      <c r="L183" s="126"/>
      <c r="M183" s="126"/>
      <c r="N183" s="126"/>
      <c r="O183" s="127" t="e">
        <f>SUM(#REF!)</f>
        <v>#REF!</v>
      </c>
      <c r="P183" s="128" t="e">
        <f>SUM(#REF!)</f>
        <v>#REF!</v>
      </c>
      <c r="Q183" s="127" t="e">
        <f>SUM(#REF!)</f>
        <v>#REF!</v>
      </c>
      <c r="R183" s="128" t="e">
        <f>SUM(#REF!)</f>
        <v>#REF!</v>
      </c>
      <c r="S183" s="127"/>
      <c r="T183" s="128"/>
      <c r="U183" s="127"/>
      <c r="V183" s="128"/>
      <c r="W183" s="127"/>
      <c r="X183" s="128"/>
      <c r="Y183" s="127"/>
      <c r="Z183" s="128"/>
      <c r="AA183" s="127"/>
      <c r="AB183" s="128"/>
      <c r="AC183" s="127"/>
      <c r="AD183" s="128"/>
      <c r="AE183" s="129" t="e">
        <f>O183+Q183</f>
        <v>#REF!</v>
      </c>
      <c r="AF183" s="128" t="e">
        <f>#REF!</f>
        <v>#REF!</v>
      </c>
      <c r="AG183" s="130" t="e">
        <f>SUM(#REF!)</f>
        <v>#REF!</v>
      </c>
      <c r="AH183" s="131"/>
      <c r="AI183" s="131"/>
      <c r="AJ183" s="536"/>
      <c r="AK183" s="516"/>
    </row>
    <row r="184" spans="1:37" ht="92.25" customHeight="1" thickBot="1">
      <c r="A184" s="516"/>
      <c r="B184" s="133" t="s">
        <v>765</v>
      </c>
      <c r="C184" s="535"/>
      <c r="D184" s="134"/>
      <c r="E184" s="518"/>
      <c r="F184" s="518"/>
      <c r="G184" s="518"/>
      <c r="H184" s="134" t="s">
        <v>590</v>
      </c>
      <c r="I184" s="147" t="s">
        <v>59</v>
      </c>
      <c r="J184" s="147"/>
      <c r="K184" s="518"/>
      <c r="L184" s="518"/>
      <c r="M184" s="518"/>
      <c r="N184" s="518"/>
      <c r="O184" s="518"/>
      <c r="P184" s="518"/>
      <c r="Q184" s="518"/>
      <c r="R184" s="518"/>
      <c r="S184" s="518"/>
      <c r="T184" s="518"/>
      <c r="U184" s="518"/>
      <c r="V184" s="518"/>
      <c r="W184" s="518"/>
      <c r="X184" s="518"/>
      <c r="Y184" s="518"/>
      <c r="Z184" s="518"/>
      <c r="AA184" s="518"/>
      <c r="AB184" s="518"/>
      <c r="AC184" s="518"/>
      <c r="AD184" s="518"/>
      <c r="AE184" s="518"/>
      <c r="AF184" s="518"/>
      <c r="AG184" s="537"/>
      <c r="AH184" s="518"/>
      <c r="AI184" s="518"/>
      <c r="AJ184" s="518"/>
      <c r="AK184" s="516"/>
    </row>
    <row r="185" spans="1:37" ht="64.5" thickBot="1">
      <c r="A185" s="516"/>
      <c r="B185" s="49" t="s">
        <v>13</v>
      </c>
      <c r="C185" s="117" t="s">
        <v>30</v>
      </c>
      <c r="D185" s="117" t="s">
        <v>14</v>
      </c>
      <c r="E185" s="117" t="s">
        <v>25</v>
      </c>
      <c r="F185" s="117" t="s">
        <v>26</v>
      </c>
      <c r="G185" s="117" t="s">
        <v>27</v>
      </c>
      <c r="H185" s="51" t="s">
        <v>15</v>
      </c>
      <c r="I185" s="52" t="s">
        <v>31</v>
      </c>
      <c r="J185" s="53"/>
      <c r="K185" s="53"/>
      <c r="L185" s="53"/>
      <c r="M185" s="53"/>
      <c r="N185" s="54"/>
      <c r="O185" s="55" t="e">
        <f>SUM(#REF!)</f>
        <v>#REF!</v>
      </c>
      <c r="P185" s="56" t="e">
        <f>SUM(#REF!)</f>
        <v>#REF!</v>
      </c>
      <c r="Q185" s="57" t="e">
        <f>SUM(#REF!)</f>
        <v>#REF!</v>
      </c>
      <c r="R185" s="56" t="e">
        <f>SUM(#REF!)</f>
        <v>#REF!</v>
      </c>
      <c r="S185" s="57"/>
      <c r="T185" s="56"/>
      <c r="U185" s="57"/>
      <c r="V185" s="56"/>
      <c r="W185" s="57"/>
      <c r="X185" s="56"/>
      <c r="Y185" s="57"/>
      <c r="Z185" s="56"/>
      <c r="AA185" s="57"/>
      <c r="AB185" s="56"/>
      <c r="AC185" s="57"/>
      <c r="AD185" s="56"/>
      <c r="AE185" s="58" t="e">
        <f>O185+Q185</f>
        <v>#REF!</v>
      </c>
      <c r="AF185" s="56" t="e">
        <f>#REF!</f>
        <v>#REF!</v>
      </c>
      <c r="AG185" s="59" t="e">
        <f>SUM(#REF!)</f>
        <v>#REF!</v>
      </c>
      <c r="AH185" s="60"/>
      <c r="AI185" s="60"/>
      <c r="AJ185" s="517"/>
      <c r="AK185" s="516"/>
    </row>
    <row r="186" spans="1:37" ht="114.75">
      <c r="A186" s="516"/>
      <c r="B186" s="825" t="s">
        <v>762</v>
      </c>
      <c r="C186" s="80"/>
      <c r="D186" s="81"/>
      <c r="E186" s="81"/>
      <c r="F186" s="72"/>
      <c r="G186" s="64"/>
      <c r="H186" s="81" t="s">
        <v>591</v>
      </c>
      <c r="I186" s="17" t="s">
        <v>60</v>
      </c>
      <c r="J186" s="253"/>
      <c r="K186" s="793"/>
      <c r="L186" s="251"/>
      <c r="M186" s="794"/>
      <c r="N186" s="825"/>
      <c r="O186" s="73"/>
      <c r="P186" s="66"/>
      <c r="Q186" s="528"/>
      <c r="R186" s="339"/>
      <c r="S186" s="339"/>
      <c r="T186" s="339"/>
      <c r="U186" s="339"/>
      <c r="V186" s="339"/>
      <c r="W186" s="339"/>
      <c r="X186" s="339"/>
      <c r="Y186" s="339"/>
      <c r="Z186" s="339"/>
      <c r="AA186" s="339"/>
      <c r="AB186" s="339"/>
      <c r="AC186" s="339"/>
      <c r="AD186" s="339"/>
      <c r="AE186" s="833"/>
      <c r="AF186" s="833"/>
      <c r="AG186" s="69"/>
      <c r="AH186" s="826"/>
      <c r="AI186" s="826"/>
      <c r="AJ186" s="828"/>
      <c r="AK186" s="516"/>
    </row>
    <row r="187" spans="1:37" ht="31.5" customHeight="1" thickBot="1">
      <c r="A187" s="516"/>
      <c r="B187" s="830"/>
      <c r="C187" s="80"/>
      <c r="D187" s="81"/>
      <c r="E187" s="81"/>
      <c r="F187" s="72"/>
      <c r="G187" s="64"/>
      <c r="H187" s="81" t="s">
        <v>1017</v>
      </c>
      <c r="I187" s="17" t="s">
        <v>61</v>
      </c>
      <c r="J187" s="253"/>
      <c r="K187" s="831"/>
      <c r="L187" s="251"/>
      <c r="M187" s="832"/>
      <c r="N187" s="830"/>
      <c r="O187" s="73"/>
      <c r="P187" s="66"/>
      <c r="Q187" s="528"/>
      <c r="R187" s="339"/>
      <c r="S187" s="339"/>
      <c r="T187" s="339"/>
      <c r="U187" s="339"/>
      <c r="V187" s="339"/>
      <c r="W187" s="339"/>
      <c r="X187" s="339"/>
      <c r="Y187" s="339"/>
      <c r="Z187" s="339"/>
      <c r="AA187" s="339"/>
      <c r="AB187" s="339"/>
      <c r="AC187" s="339"/>
      <c r="AD187" s="339"/>
      <c r="AE187" s="834"/>
      <c r="AF187" s="834"/>
      <c r="AG187" s="69"/>
      <c r="AH187" s="827"/>
      <c r="AI187" s="827"/>
      <c r="AJ187" s="829"/>
      <c r="AK187" s="516"/>
    </row>
    <row r="188" spans="1:37" ht="64.5" thickBot="1">
      <c r="A188" s="516"/>
      <c r="B188" s="49" t="s">
        <v>13</v>
      </c>
      <c r="C188" s="117" t="s">
        <v>30</v>
      </c>
      <c r="D188" s="117" t="s">
        <v>14</v>
      </c>
      <c r="E188" s="117" t="s">
        <v>25</v>
      </c>
      <c r="F188" s="117" t="s">
        <v>26</v>
      </c>
      <c r="G188" s="117" t="s">
        <v>27</v>
      </c>
      <c r="H188" s="51" t="s">
        <v>15</v>
      </c>
      <c r="I188" s="119" t="s">
        <v>31</v>
      </c>
      <c r="J188" s="53"/>
      <c r="K188" s="53"/>
      <c r="L188" s="53"/>
      <c r="M188" s="53"/>
      <c r="N188" s="54"/>
      <c r="O188" s="55" t="e">
        <f>SUM(#REF!)</f>
        <v>#REF!</v>
      </c>
      <c r="P188" s="56" t="e">
        <f>SUM(#REF!)</f>
        <v>#REF!</v>
      </c>
      <c r="Q188" s="57" t="e">
        <f>SUM(#REF!)</f>
        <v>#REF!</v>
      </c>
      <c r="R188" s="56" t="e">
        <f>SUM(#REF!)</f>
        <v>#REF!</v>
      </c>
      <c r="S188" s="57"/>
      <c r="T188" s="56"/>
      <c r="U188" s="57"/>
      <c r="V188" s="56"/>
      <c r="W188" s="57"/>
      <c r="X188" s="56"/>
      <c r="Y188" s="57"/>
      <c r="Z188" s="56"/>
      <c r="AA188" s="57"/>
      <c r="AB188" s="56"/>
      <c r="AC188" s="57"/>
      <c r="AD188" s="56"/>
      <c r="AE188" s="58" t="e">
        <f>O188+Q188</f>
        <v>#REF!</v>
      </c>
      <c r="AF188" s="56" t="e">
        <f>#REF!</f>
        <v>#REF!</v>
      </c>
      <c r="AG188" s="59" t="e">
        <f>SUM(#REF!)</f>
        <v>#REF!</v>
      </c>
      <c r="AH188" s="60"/>
      <c r="AI188" s="60"/>
      <c r="AJ188" s="517"/>
      <c r="AK188" s="516"/>
    </row>
    <row r="189" spans="1:37" ht="89.25">
      <c r="A189" s="516"/>
      <c r="B189" s="245"/>
      <c r="C189" s="80"/>
      <c r="D189" s="81"/>
      <c r="E189" s="81"/>
      <c r="F189" s="72"/>
      <c r="G189" s="64"/>
      <c r="H189" s="81" t="s">
        <v>592</v>
      </c>
      <c r="I189" s="253" t="s">
        <v>411</v>
      </c>
      <c r="J189" s="253"/>
      <c r="K189" s="250"/>
      <c r="L189" s="251"/>
      <c r="M189" s="251"/>
      <c r="N189" s="247"/>
      <c r="O189" s="73"/>
      <c r="P189" s="66"/>
      <c r="Q189" s="528"/>
      <c r="R189" s="339"/>
      <c r="S189" s="339"/>
      <c r="T189" s="339"/>
      <c r="U189" s="339"/>
      <c r="V189" s="339"/>
      <c r="W189" s="339"/>
      <c r="X189" s="339"/>
      <c r="Y189" s="339"/>
      <c r="Z189" s="339"/>
      <c r="AA189" s="339"/>
      <c r="AB189" s="339"/>
      <c r="AC189" s="339"/>
      <c r="AD189" s="339"/>
      <c r="AE189" s="252"/>
      <c r="AF189" s="252"/>
      <c r="AG189" s="69"/>
      <c r="AH189" s="248"/>
      <c r="AI189" s="248"/>
      <c r="AJ189" s="249"/>
      <c r="AK189" s="516"/>
    </row>
    <row r="190" spans="1:37" ht="76.5">
      <c r="A190" s="516"/>
      <c r="B190" s="825" t="s">
        <v>764</v>
      </c>
      <c r="C190" s="80"/>
      <c r="D190" s="81"/>
      <c r="E190" s="81"/>
      <c r="F190" s="72"/>
      <c r="G190" s="64"/>
      <c r="H190" s="81" t="s">
        <v>593</v>
      </c>
      <c r="I190" s="17" t="s">
        <v>62</v>
      </c>
      <c r="J190" s="253"/>
      <c r="K190" s="835"/>
      <c r="L190" s="251"/>
      <c r="M190" s="836"/>
      <c r="N190" s="817"/>
      <c r="O190" s="73"/>
      <c r="P190" s="66"/>
      <c r="Q190" s="528"/>
      <c r="R190" s="339"/>
      <c r="S190" s="339"/>
      <c r="T190" s="339"/>
      <c r="U190" s="339"/>
      <c r="V190" s="339"/>
      <c r="W190" s="339"/>
      <c r="X190" s="339"/>
      <c r="Y190" s="339"/>
      <c r="Z190" s="339"/>
      <c r="AA190" s="339"/>
      <c r="AB190" s="339"/>
      <c r="AC190" s="339"/>
      <c r="AD190" s="339"/>
      <c r="AE190" s="811"/>
      <c r="AF190" s="811"/>
      <c r="AG190" s="69"/>
      <c r="AH190" s="813"/>
      <c r="AI190" s="813"/>
      <c r="AJ190" s="815"/>
      <c r="AK190" s="516"/>
    </row>
    <row r="191" spans="1:37" ht="153" customHeight="1">
      <c r="A191" s="516"/>
      <c r="B191" s="825"/>
      <c r="C191" s="80"/>
      <c r="D191" s="81"/>
      <c r="E191" s="81"/>
      <c r="F191" s="72"/>
      <c r="G191" s="64"/>
      <c r="H191" s="81" t="s">
        <v>594</v>
      </c>
      <c r="I191" s="17" t="s">
        <v>63</v>
      </c>
      <c r="J191" s="253"/>
      <c r="K191" s="793"/>
      <c r="L191" s="251"/>
      <c r="M191" s="794"/>
      <c r="N191" s="825"/>
      <c r="O191" s="73"/>
      <c r="P191" s="66"/>
      <c r="Q191" s="528"/>
      <c r="R191" s="339"/>
      <c r="S191" s="339"/>
      <c r="T191" s="339"/>
      <c r="U191" s="339"/>
      <c r="V191" s="339"/>
      <c r="W191" s="339"/>
      <c r="X191" s="339"/>
      <c r="Y191" s="339"/>
      <c r="Z191" s="339"/>
      <c r="AA191" s="339"/>
      <c r="AB191" s="339"/>
      <c r="AC191" s="339"/>
      <c r="AD191" s="339"/>
      <c r="AE191" s="833"/>
      <c r="AF191" s="833"/>
      <c r="AG191" s="69"/>
      <c r="AH191" s="826"/>
      <c r="AI191" s="826"/>
      <c r="AJ191" s="828"/>
      <c r="AK191" s="516"/>
    </row>
    <row r="192" spans="1:37" ht="63.75">
      <c r="A192" s="516"/>
      <c r="B192" s="825"/>
      <c r="C192" s="80"/>
      <c r="D192" s="81"/>
      <c r="E192" s="81"/>
      <c r="F192" s="72"/>
      <c r="G192" s="64"/>
      <c r="H192" s="81" t="s">
        <v>595</v>
      </c>
      <c r="I192" s="17" t="s">
        <v>412</v>
      </c>
      <c r="J192" s="253"/>
      <c r="K192" s="831"/>
      <c r="L192" s="251"/>
      <c r="M192" s="832"/>
      <c r="N192" s="830"/>
      <c r="O192" s="73"/>
      <c r="P192" s="66"/>
      <c r="Q192" s="528"/>
      <c r="R192" s="339"/>
      <c r="S192" s="339"/>
      <c r="T192" s="339"/>
      <c r="U192" s="339"/>
      <c r="V192" s="339"/>
      <c r="W192" s="339"/>
      <c r="X192" s="339"/>
      <c r="Y192" s="339"/>
      <c r="Z192" s="339"/>
      <c r="AA192" s="339"/>
      <c r="AB192" s="339"/>
      <c r="AC192" s="339"/>
      <c r="AD192" s="339"/>
      <c r="AE192" s="834"/>
      <c r="AF192" s="834"/>
      <c r="AG192" s="69"/>
      <c r="AH192" s="827"/>
      <c r="AI192" s="827"/>
      <c r="AJ192" s="829"/>
      <c r="AK192" s="516"/>
    </row>
    <row r="193" spans="1:37" ht="89.25">
      <c r="A193" s="516"/>
      <c r="B193" s="246"/>
      <c r="C193" s="80"/>
      <c r="D193" s="81"/>
      <c r="E193" s="81"/>
      <c r="F193" s="72"/>
      <c r="G193" s="64"/>
      <c r="H193" s="81" t="s">
        <v>1201</v>
      </c>
      <c r="I193" s="253" t="s">
        <v>1202</v>
      </c>
      <c r="J193" s="253"/>
      <c r="K193" s="250"/>
      <c r="L193" s="251"/>
      <c r="M193" s="251"/>
      <c r="N193" s="247"/>
      <c r="O193" s="73"/>
      <c r="P193" s="66"/>
      <c r="Q193" s="528"/>
      <c r="R193" s="339"/>
      <c r="S193" s="339"/>
      <c r="T193" s="339"/>
      <c r="U193" s="339"/>
      <c r="V193" s="339"/>
      <c r="W193" s="339"/>
      <c r="X193" s="339"/>
      <c r="Y193" s="339"/>
      <c r="Z193" s="339"/>
      <c r="AA193" s="339"/>
      <c r="AB193" s="339"/>
      <c r="AC193" s="339"/>
      <c r="AD193" s="339"/>
      <c r="AE193" s="252"/>
      <c r="AF193" s="252"/>
      <c r="AG193" s="69"/>
      <c r="AH193" s="248"/>
      <c r="AI193" s="248"/>
      <c r="AJ193" s="249"/>
      <c r="AK193" s="516"/>
    </row>
    <row r="194" spans="1:37" ht="66.75" customHeight="1">
      <c r="A194" s="516"/>
      <c r="B194" s="755" t="s">
        <v>804</v>
      </c>
      <c r="C194" s="756"/>
      <c r="D194" s="756"/>
      <c r="E194" s="756"/>
      <c r="F194" s="756"/>
      <c r="G194" s="756"/>
      <c r="H194" s="757"/>
      <c r="I194" s="758" t="s">
        <v>1192</v>
      </c>
      <c r="J194" s="759"/>
      <c r="K194" s="759"/>
      <c r="L194" s="759"/>
      <c r="M194" s="759"/>
      <c r="N194" s="759"/>
      <c r="O194" s="759"/>
      <c r="P194" s="759"/>
      <c r="Q194" s="759"/>
      <c r="R194" s="759"/>
      <c r="S194" s="759"/>
      <c r="T194" s="760"/>
      <c r="U194" s="758" t="s">
        <v>1056</v>
      </c>
      <c r="V194" s="761"/>
      <c r="W194" s="761"/>
      <c r="X194" s="761"/>
      <c r="Y194" s="761"/>
      <c r="Z194" s="761"/>
      <c r="AA194" s="761"/>
      <c r="AB194" s="761"/>
      <c r="AC194" s="761"/>
      <c r="AD194" s="761"/>
      <c r="AE194" s="761"/>
      <c r="AF194" s="761"/>
      <c r="AG194" s="761"/>
      <c r="AH194" s="761"/>
      <c r="AI194" s="761"/>
      <c r="AJ194" s="762"/>
      <c r="AK194" s="516"/>
    </row>
    <row r="195" spans="1:37" ht="54.75" customHeight="1" thickBot="1">
      <c r="A195" s="516"/>
      <c r="B195" s="763" t="s">
        <v>1193</v>
      </c>
      <c r="C195" s="764"/>
      <c r="D195" s="765"/>
      <c r="E195" s="244"/>
      <c r="F195" s="766" t="s">
        <v>1194</v>
      </c>
      <c r="G195" s="766"/>
      <c r="H195" s="766"/>
      <c r="I195" s="766"/>
      <c r="J195" s="766"/>
      <c r="K195" s="766"/>
      <c r="L195" s="766"/>
      <c r="M195" s="766"/>
      <c r="N195" s="767"/>
      <c r="O195" s="768" t="s">
        <v>0</v>
      </c>
      <c r="P195" s="769"/>
      <c r="Q195" s="769"/>
      <c r="R195" s="769"/>
      <c r="S195" s="769"/>
      <c r="T195" s="769"/>
      <c r="U195" s="769"/>
      <c r="V195" s="769"/>
      <c r="W195" s="769"/>
      <c r="X195" s="769"/>
      <c r="Y195" s="769"/>
      <c r="Z195" s="769"/>
      <c r="AA195" s="769"/>
      <c r="AB195" s="769"/>
      <c r="AC195" s="769"/>
      <c r="AD195" s="769"/>
      <c r="AE195" s="769"/>
      <c r="AF195" s="770"/>
      <c r="AG195" s="771" t="s">
        <v>1</v>
      </c>
      <c r="AH195" s="772"/>
      <c r="AI195" s="772"/>
      <c r="AJ195" s="773"/>
      <c r="AK195" s="516"/>
    </row>
    <row r="196" spans="1:37">
      <c r="A196" s="516"/>
      <c r="B196" s="737" t="s">
        <v>1175</v>
      </c>
      <c r="C196" s="739" t="s">
        <v>2</v>
      </c>
      <c r="D196" s="740"/>
      <c r="E196" s="740"/>
      <c r="F196" s="740"/>
      <c r="G196" s="740"/>
      <c r="H196" s="740"/>
      <c r="I196" s="743" t="s">
        <v>3</v>
      </c>
      <c r="J196" s="745" t="s">
        <v>18</v>
      </c>
      <c r="K196" s="745" t="s">
        <v>4</v>
      </c>
      <c r="L196" s="747" t="s">
        <v>1057</v>
      </c>
      <c r="M196" s="799" t="s">
        <v>19</v>
      </c>
      <c r="N196" s="732" t="s">
        <v>20</v>
      </c>
      <c r="O196" s="734" t="s">
        <v>32</v>
      </c>
      <c r="P196" s="735"/>
      <c r="Q196" s="736" t="s">
        <v>33</v>
      </c>
      <c r="R196" s="735"/>
      <c r="S196" s="736" t="s">
        <v>34</v>
      </c>
      <c r="T196" s="735"/>
      <c r="U196" s="736" t="s">
        <v>7</v>
      </c>
      <c r="V196" s="735"/>
      <c r="W196" s="736" t="s">
        <v>6</v>
      </c>
      <c r="X196" s="735"/>
      <c r="Y196" s="736" t="s">
        <v>35</v>
      </c>
      <c r="Z196" s="735"/>
      <c r="AA196" s="736" t="s">
        <v>5</v>
      </c>
      <c r="AB196" s="735"/>
      <c r="AC196" s="736" t="s">
        <v>8</v>
      </c>
      <c r="AD196" s="735"/>
      <c r="AE196" s="736" t="s">
        <v>9</v>
      </c>
      <c r="AF196" s="796"/>
      <c r="AG196" s="797" t="s">
        <v>10</v>
      </c>
      <c r="AH196" s="780" t="s">
        <v>11</v>
      </c>
      <c r="AI196" s="782" t="s">
        <v>12</v>
      </c>
      <c r="AJ196" s="784" t="s">
        <v>21</v>
      </c>
      <c r="AK196" s="516"/>
    </row>
    <row r="197" spans="1:37" ht="78.75" customHeight="1" thickBot="1">
      <c r="A197" s="516"/>
      <c r="B197" s="738"/>
      <c r="C197" s="741"/>
      <c r="D197" s="742"/>
      <c r="E197" s="742"/>
      <c r="F197" s="742"/>
      <c r="G197" s="742"/>
      <c r="H197" s="742"/>
      <c r="I197" s="744"/>
      <c r="J197" s="746" t="s">
        <v>18</v>
      </c>
      <c r="K197" s="746"/>
      <c r="L197" s="748"/>
      <c r="M197" s="800"/>
      <c r="N197" s="733"/>
      <c r="O197" s="33" t="s">
        <v>22</v>
      </c>
      <c r="P197" s="34" t="s">
        <v>23</v>
      </c>
      <c r="Q197" s="35" t="s">
        <v>22</v>
      </c>
      <c r="R197" s="34" t="s">
        <v>23</v>
      </c>
      <c r="S197" s="35" t="s">
        <v>22</v>
      </c>
      <c r="T197" s="34" t="s">
        <v>23</v>
      </c>
      <c r="U197" s="35" t="s">
        <v>22</v>
      </c>
      <c r="V197" s="34" t="s">
        <v>23</v>
      </c>
      <c r="W197" s="35" t="s">
        <v>22</v>
      </c>
      <c r="X197" s="34" t="s">
        <v>23</v>
      </c>
      <c r="Y197" s="35" t="s">
        <v>22</v>
      </c>
      <c r="Z197" s="34" t="s">
        <v>23</v>
      </c>
      <c r="AA197" s="35" t="s">
        <v>22</v>
      </c>
      <c r="AB197" s="34" t="s">
        <v>24</v>
      </c>
      <c r="AC197" s="35" t="s">
        <v>22</v>
      </c>
      <c r="AD197" s="34" t="s">
        <v>24</v>
      </c>
      <c r="AE197" s="35" t="s">
        <v>22</v>
      </c>
      <c r="AF197" s="36" t="s">
        <v>24</v>
      </c>
      <c r="AG197" s="798"/>
      <c r="AH197" s="781"/>
      <c r="AI197" s="783"/>
      <c r="AJ197" s="785"/>
      <c r="AK197" s="516"/>
    </row>
    <row r="198" spans="1:37" ht="184.5" customHeight="1" thickBot="1">
      <c r="A198" s="516"/>
      <c r="B198" s="37" t="s">
        <v>1166</v>
      </c>
      <c r="C198" s="786" t="s">
        <v>291</v>
      </c>
      <c r="D198" s="787"/>
      <c r="E198" s="787"/>
      <c r="F198" s="787"/>
      <c r="G198" s="787"/>
      <c r="H198" s="787"/>
      <c r="I198" s="38" t="s">
        <v>367</v>
      </c>
      <c r="J198" s="39" t="s">
        <v>292</v>
      </c>
      <c r="K198" s="40" t="s">
        <v>413</v>
      </c>
      <c r="L198" s="40" t="s">
        <v>476</v>
      </c>
      <c r="M198" s="41">
        <v>2.5000000000000001E-2</v>
      </c>
      <c r="N198" s="42">
        <v>2.5000000000000001E-2</v>
      </c>
      <c r="O198" s="43">
        <v>0</v>
      </c>
      <c r="P198" s="44">
        <v>0</v>
      </c>
      <c r="Q198" s="44">
        <v>0</v>
      </c>
      <c r="R198" s="44">
        <v>0</v>
      </c>
      <c r="S198" s="44">
        <v>0</v>
      </c>
      <c r="T198" s="44">
        <v>0</v>
      </c>
      <c r="U198" s="44">
        <v>0</v>
      </c>
      <c r="V198" s="44">
        <v>0</v>
      </c>
      <c r="W198" s="44">
        <v>0</v>
      </c>
      <c r="X198" s="44">
        <v>0</v>
      </c>
      <c r="Y198" s="44">
        <v>0</v>
      </c>
      <c r="Z198" s="44">
        <v>0</v>
      </c>
      <c r="AA198" s="44">
        <v>0</v>
      </c>
      <c r="AB198" s="44">
        <v>0</v>
      </c>
      <c r="AC198" s="44">
        <v>0</v>
      </c>
      <c r="AD198" s="44">
        <v>0</v>
      </c>
      <c r="AE198" s="44">
        <v>0</v>
      </c>
      <c r="AF198" s="45">
        <v>0</v>
      </c>
      <c r="AG198" s="46">
        <v>0</v>
      </c>
      <c r="AH198" s="47"/>
      <c r="AI198" s="47" t="s">
        <v>1196</v>
      </c>
      <c r="AJ198" s="48" t="s">
        <v>1166</v>
      </c>
      <c r="AK198" s="516"/>
    </row>
    <row r="199" spans="1:37" ht="44.25" customHeight="1" thickBot="1">
      <c r="A199" s="516"/>
      <c r="B199" s="49" t="s">
        <v>13</v>
      </c>
      <c r="C199" s="117" t="s">
        <v>30</v>
      </c>
      <c r="D199" s="117" t="s">
        <v>14</v>
      </c>
      <c r="E199" s="117" t="s">
        <v>25</v>
      </c>
      <c r="F199" s="117" t="s">
        <v>26</v>
      </c>
      <c r="G199" s="117" t="s">
        <v>27</v>
      </c>
      <c r="H199" s="51" t="s">
        <v>15</v>
      </c>
      <c r="I199" s="74" t="s">
        <v>31</v>
      </c>
      <c r="J199" s="53"/>
      <c r="K199" s="53"/>
      <c r="L199" s="53"/>
      <c r="M199" s="53"/>
      <c r="N199" s="54"/>
      <c r="O199" s="55" t="e">
        <f>SUM(#REF!)</f>
        <v>#REF!</v>
      </c>
      <c r="P199" s="56" t="e">
        <f>SUM(#REF!)</f>
        <v>#REF!</v>
      </c>
      <c r="Q199" s="57" t="e">
        <f>SUM(#REF!)</f>
        <v>#REF!</v>
      </c>
      <c r="R199" s="56" t="e">
        <f>SUM(#REF!)</f>
        <v>#REF!</v>
      </c>
      <c r="S199" s="57"/>
      <c r="T199" s="56"/>
      <c r="U199" s="57"/>
      <c r="V199" s="56"/>
      <c r="W199" s="57"/>
      <c r="X199" s="56"/>
      <c r="Y199" s="57"/>
      <c r="Z199" s="56"/>
      <c r="AA199" s="57"/>
      <c r="AB199" s="56"/>
      <c r="AC199" s="57"/>
      <c r="AD199" s="56"/>
      <c r="AE199" s="58" t="e">
        <f>O199+Q199</f>
        <v>#REF!</v>
      </c>
      <c r="AF199" s="56" t="e">
        <f>#REF!</f>
        <v>#REF!</v>
      </c>
      <c r="AG199" s="59" t="e">
        <f>SUM(#REF!)</f>
        <v>#REF!</v>
      </c>
      <c r="AH199" s="60"/>
      <c r="AI199" s="60"/>
      <c r="AJ199" s="517"/>
      <c r="AK199" s="516"/>
    </row>
    <row r="200" spans="1:37" ht="153">
      <c r="A200" s="516"/>
      <c r="B200" s="245"/>
      <c r="C200" s="80"/>
      <c r="D200" s="81"/>
      <c r="E200" s="81"/>
      <c r="F200" s="72"/>
      <c r="G200" s="64"/>
      <c r="H200" s="81" t="s">
        <v>64</v>
      </c>
      <c r="I200" s="253" t="s">
        <v>65</v>
      </c>
      <c r="J200" s="253"/>
      <c r="K200" s="250"/>
      <c r="L200" s="251"/>
      <c r="M200" s="251"/>
      <c r="N200" s="247"/>
      <c r="O200" s="73"/>
      <c r="P200" s="66"/>
      <c r="Q200" s="528"/>
      <c r="R200" s="339"/>
      <c r="S200" s="339"/>
      <c r="T200" s="339"/>
      <c r="U200" s="339"/>
      <c r="V200" s="339"/>
      <c r="W200" s="339"/>
      <c r="X200" s="339"/>
      <c r="Y200" s="339"/>
      <c r="Z200" s="339"/>
      <c r="AA200" s="339"/>
      <c r="AB200" s="339"/>
      <c r="AC200" s="339"/>
      <c r="AD200" s="339"/>
      <c r="AE200" s="252"/>
      <c r="AF200" s="252"/>
      <c r="AG200" s="69"/>
      <c r="AH200" s="248"/>
      <c r="AI200" s="248"/>
      <c r="AJ200" s="249"/>
      <c r="AK200" s="516"/>
    </row>
    <row r="201" spans="1:37" ht="140.25">
      <c r="A201" s="516"/>
      <c r="B201" s="825" t="s">
        <v>766</v>
      </c>
      <c r="C201" s="80"/>
      <c r="D201" s="81"/>
      <c r="E201" s="81"/>
      <c r="F201" s="72"/>
      <c r="G201" s="64"/>
      <c r="H201" s="81" t="s">
        <v>596</v>
      </c>
      <c r="I201" s="17" t="s">
        <v>597</v>
      </c>
      <c r="J201" s="253"/>
      <c r="K201" s="835"/>
      <c r="L201" s="251"/>
      <c r="M201" s="836"/>
      <c r="N201" s="817"/>
      <c r="O201" s="73"/>
      <c r="P201" s="66"/>
      <c r="Q201" s="528"/>
      <c r="R201" s="339"/>
      <c r="S201" s="339"/>
      <c r="T201" s="339"/>
      <c r="U201" s="339"/>
      <c r="V201" s="339"/>
      <c r="W201" s="339"/>
      <c r="X201" s="339"/>
      <c r="Y201" s="339"/>
      <c r="Z201" s="339"/>
      <c r="AA201" s="339"/>
      <c r="AB201" s="339"/>
      <c r="AC201" s="339"/>
      <c r="AD201" s="339"/>
      <c r="AE201" s="811"/>
      <c r="AF201" s="811"/>
      <c r="AG201" s="69"/>
      <c r="AH201" s="813"/>
      <c r="AI201" s="813"/>
      <c r="AJ201" s="815"/>
      <c r="AK201" s="516"/>
    </row>
    <row r="202" spans="1:37" ht="178.5" customHeight="1">
      <c r="A202" s="516"/>
      <c r="B202" s="825"/>
      <c r="C202" s="80"/>
      <c r="D202" s="81"/>
      <c r="E202" s="81"/>
      <c r="F202" s="72"/>
      <c r="G202" s="64"/>
      <c r="H202" s="81" t="s">
        <v>598</v>
      </c>
      <c r="I202" s="17" t="s">
        <v>495</v>
      </c>
      <c r="J202" s="253"/>
      <c r="K202" s="793"/>
      <c r="L202" s="251"/>
      <c r="M202" s="794"/>
      <c r="N202" s="825"/>
      <c r="O202" s="73"/>
      <c r="P202" s="66"/>
      <c r="Q202" s="528"/>
      <c r="R202" s="339"/>
      <c r="S202" s="339"/>
      <c r="T202" s="339"/>
      <c r="U202" s="339"/>
      <c r="V202" s="339"/>
      <c r="W202" s="339"/>
      <c r="X202" s="339"/>
      <c r="Y202" s="339"/>
      <c r="Z202" s="339"/>
      <c r="AA202" s="339"/>
      <c r="AB202" s="339"/>
      <c r="AC202" s="339"/>
      <c r="AD202" s="339"/>
      <c r="AE202" s="833"/>
      <c r="AF202" s="833"/>
      <c r="AG202" s="69"/>
      <c r="AH202" s="826"/>
      <c r="AI202" s="826"/>
      <c r="AJ202" s="828"/>
      <c r="AK202" s="516"/>
    </row>
    <row r="203" spans="1:37" ht="127.5">
      <c r="A203" s="516"/>
      <c r="B203" s="825"/>
      <c r="C203" s="80"/>
      <c r="D203" s="81"/>
      <c r="E203" s="81"/>
      <c r="F203" s="72"/>
      <c r="G203" s="64"/>
      <c r="H203" s="81" t="s">
        <v>599</v>
      </c>
      <c r="I203" s="17" t="s">
        <v>66</v>
      </c>
      <c r="J203" s="253"/>
      <c r="K203" s="831"/>
      <c r="L203" s="251"/>
      <c r="M203" s="832"/>
      <c r="N203" s="830"/>
      <c r="O203" s="73"/>
      <c r="P203" s="66"/>
      <c r="Q203" s="528"/>
      <c r="R203" s="339"/>
      <c r="S203" s="339"/>
      <c r="T203" s="339"/>
      <c r="U203" s="339"/>
      <c r="V203" s="339"/>
      <c r="W203" s="339"/>
      <c r="X203" s="339"/>
      <c r="Y203" s="339"/>
      <c r="Z203" s="339"/>
      <c r="AA203" s="339"/>
      <c r="AB203" s="339"/>
      <c r="AC203" s="339"/>
      <c r="AD203" s="339"/>
      <c r="AE203" s="834"/>
      <c r="AF203" s="834"/>
      <c r="AG203" s="69"/>
      <c r="AH203" s="827"/>
      <c r="AI203" s="827"/>
      <c r="AJ203" s="829"/>
      <c r="AK203" s="516"/>
    </row>
    <row r="204" spans="1:37" ht="140.25">
      <c r="A204" s="516"/>
      <c r="B204" s="825"/>
      <c r="C204" s="80"/>
      <c r="D204" s="81"/>
      <c r="E204" s="81"/>
      <c r="F204" s="72"/>
      <c r="G204" s="64"/>
      <c r="H204" s="81" t="s">
        <v>67</v>
      </c>
      <c r="I204" s="17" t="s">
        <v>68</v>
      </c>
      <c r="J204" s="253"/>
      <c r="K204" s="807"/>
      <c r="L204" s="251"/>
      <c r="M204" s="808"/>
      <c r="N204" s="802"/>
      <c r="O204" s="73"/>
      <c r="P204" s="66"/>
      <c r="Q204" s="528"/>
      <c r="R204" s="339"/>
      <c r="S204" s="339"/>
      <c r="T204" s="339"/>
      <c r="U204" s="339"/>
      <c r="V204" s="339"/>
      <c r="W204" s="339"/>
      <c r="X204" s="339"/>
      <c r="Y204" s="339"/>
      <c r="Z204" s="339"/>
      <c r="AA204" s="339"/>
      <c r="AB204" s="339"/>
      <c r="AC204" s="339"/>
      <c r="AD204" s="339"/>
      <c r="AE204" s="774"/>
      <c r="AF204" s="774"/>
      <c r="AG204" s="69"/>
      <c r="AH204" s="775"/>
      <c r="AI204" s="775"/>
      <c r="AJ204" s="776"/>
      <c r="AK204" s="516"/>
    </row>
    <row r="205" spans="1:37" ht="115.5" thickBot="1">
      <c r="A205" s="516"/>
      <c r="B205" s="830"/>
      <c r="C205" s="80"/>
      <c r="D205" s="81"/>
      <c r="E205" s="81"/>
      <c r="F205" s="72"/>
      <c r="G205" s="64"/>
      <c r="H205" s="81" t="s">
        <v>496</v>
      </c>
      <c r="I205" s="17" t="s">
        <v>69</v>
      </c>
      <c r="J205" s="253"/>
      <c r="K205" s="807"/>
      <c r="L205" s="251"/>
      <c r="M205" s="808"/>
      <c r="N205" s="802"/>
      <c r="O205" s="73"/>
      <c r="P205" s="66"/>
      <c r="Q205" s="528"/>
      <c r="R205" s="339"/>
      <c r="S205" s="339"/>
      <c r="T205" s="339"/>
      <c r="U205" s="339"/>
      <c r="V205" s="339"/>
      <c r="W205" s="339"/>
      <c r="X205" s="339"/>
      <c r="Y205" s="339"/>
      <c r="Z205" s="339"/>
      <c r="AA205" s="339"/>
      <c r="AB205" s="339"/>
      <c r="AC205" s="339"/>
      <c r="AD205" s="339"/>
      <c r="AE205" s="774"/>
      <c r="AF205" s="774"/>
      <c r="AG205" s="69"/>
      <c r="AH205" s="775"/>
      <c r="AI205" s="775"/>
      <c r="AJ205" s="776"/>
      <c r="AK205" s="516"/>
    </row>
    <row r="206" spans="1:37" ht="64.5" thickBot="1">
      <c r="A206" s="516"/>
      <c r="B206" s="49" t="s">
        <v>13</v>
      </c>
      <c r="C206" s="117" t="s">
        <v>30</v>
      </c>
      <c r="D206" s="117" t="s">
        <v>14</v>
      </c>
      <c r="E206" s="117" t="s">
        <v>25</v>
      </c>
      <c r="F206" s="117" t="s">
        <v>26</v>
      </c>
      <c r="G206" s="117" t="s">
        <v>27</v>
      </c>
      <c r="H206" s="51" t="s">
        <v>15</v>
      </c>
      <c r="I206" s="119" t="s">
        <v>31</v>
      </c>
      <c r="J206" s="53"/>
      <c r="K206" s="53"/>
      <c r="L206" s="53"/>
      <c r="M206" s="53"/>
      <c r="N206" s="54"/>
      <c r="O206" s="55" t="e">
        <f>SUM(#REF!)</f>
        <v>#REF!</v>
      </c>
      <c r="P206" s="56" t="e">
        <f>SUM(#REF!)</f>
        <v>#REF!</v>
      </c>
      <c r="Q206" s="57" t="e">
        <f>SUM(#REF!)</f>
        <v>#REF!</v>
      </c>
      <c r="R206" s="56" t="e">
        <f>SUM(#REF!)</f>
        <v>#REF!</v>
      </c>
      <c r="S206" s="57"/>
      <c r="T206" s="56"/>
      <c r="U206" s="57"/>
      <c r="V206" s="56"/>
      <c r="W206" s="57"/>
      <c r="X206" s="56"/>
      <c r="Y206" s="57"/>
      <c r="Z206" s="56"/>
      <c r="AA206" s="57"/>
      <c r="AB206" s="56"/>
      <c r="AC206" s="57"/>
      <c r="AD206" s="56"/>
      <c r="AE206" s="58" t="e">
        <f>O206+Q206</f>
        <v>#REF!</v>
      </c>
      <c r="AF206" s="56" t="e">
        <f>#REF!</f>
        <v>#REF!</v>
      </c>
      <c r="AG206" s="59" t="e">
        <f>SUM(#REF!)</f>
        <v>#REF!</v>
      </c>
      <c r="AH206" s="60"/>
      <c r="AI206" s="60"/>
      <c r="AJ206" s="517"/>
      <c r="AK206" s="516"/>
    </row>
    <row r="207" spans="1:37" ht="54" customHeight="1" thickBot="1">
      <c r="A207" s="516"/>
      <c r="B207" s="245" t="s">
        <v>767</v>
      </c>
      <c r="C207" s="80"/>
      <c r="D207" s="81"/>
      <c r="E207" s="81"/>
      <c r="F207" s="72"/>
      <c r="G207" s="64"/>
      <c r="H207" s="81" t="s">
        <v>600</v>
      </c>
      <c r="I207" s="253" t="s">
        <v>603</v>
      </c>
      <c r="J207" s="253"/>
      <c r="K207" s="250"/>
      <c r="L207" s="251"/>
      <c r="M207" s="251"/>
      <c r="N207" s="247"/>
      <c r="O207" s="73"/>
      <c r="P207" s="66"/>
      <c r="Q207" s="528"/>
      <c r="R207" s="339"/>
      <c r="S207" s="339"/>
      <c r="T207" s="339"/>
      <c r="U207" s="339"/>
      <c r="V207" s="339"/>
      <c r="W207" s="339"/>
      <c r="X207" s="339"/>
      <c r="Y207" s="339"/>
      <c r="Z207" s="339"/>
      <c r="AA207" s="339"/>
      <c r="AB207" s="339"/>
      <c r="AC207" s="339"/>
      <c r="AD207" s="339"/>
      <c r="AE207" s="252"/>
      <c r="AF207" s="252"/>
      <c r="AG207" s="69"/>
      <c r="AH207" s="248"/>
      <c r="AI207" s="248"/>
      <c r="AJ207" s="249"/>
      <c r="AK207" s="516"/>
    </row>
    <row r="208" spans="1:37" ht="64.5" thickBot="1">
      <c r="A208" s="516"/>
      <c r="B208" s="49" t="s">
        <v>13</v>
      </c>
      <c r="C208" s="117" t="s">
        <v>30</v>
      </c>
      <c r="D208" s="117" t="s">
        <v>14</v>
      </c>
      <c r="E208" s="117" t="s">
        <v>25</v>
      </c>
      <c r="F208" s="117" t="s">
        <v>26</v>
      </c>
      <c r="G208" s="117" t="s">
        <v>27</v>
      </c>
      <c r="H208" s="51" t="s">
        <v>15</v>
      </c>
      <c r="I208" s="52" t="s">
        <v>31</v>
      </c>
      <c r="J208" s="53"/>
      <c r="K208" s="53"/>
      <c r="L208" s="53"/>
      <c r="M208" s="53"/>
      <c r="N208" s="54"/>
      <c r="O208" s="55" t="e">
        <f>SUM(#REF!)</f>
        <v>#REF!</v>
      </c>
      <c r="P208" s="56" t="e">
        <f>SUM(#REF!)</f>
        <v>#REF!</v>
      </c>
      <c r="Q208" s="57" t="e">
        <f>SUM(#REF!)</f>
        <v>#REF!</v>
      </c>
      <c r="R208" s="56" t="e">
        <f>SUM(#REF!)</f>
        <v>#REF!</v>
      </c>
      <c r="S208" s="57"/>
      <c r="T208" s="56"/>
      <c r="U208" s="57"/>
      <c r="V208" s="56"/>
      <c r="W208" s="57"/>
      <c r="X208" s="56"/>
      <c r="Y208" s="57"/>
      <c r="Z208" s="56"/>
      <c r="AA208" s="57"/>
      <c r="AB208" s="56"/>
      <c r="AC208" s="57"/>
      <c r="AD208" s="56"/>
      <c r="AE208" s="58" t="e">
        <f>O208+Q208</f>
        <v>#REF!</v>
      </c>
      <c r="AF208" s="56" t="e">
        <f>#REF!</f>
        <v>#REF!</v>
      </c>
      <c r="AG208" s="59" t="e">
        <f>SUM(#REF!)</f>
        <v>#REF!</v>
      </c>
      <c r="AH208" s="60"/>
      <c r="AI208" s="60"/>
      <c r="AJ208" s="517"/>
      <c r="AK208" s="516"/>
    </row>
    <row r="209" spans="1:37" ht="89.25">
      <c r="A209" s="516"/>
      <c r="B209" s="825" t="s">
        <v>1014</v>
      </c>
      <c r="C209" s="80"/>
      <c r="D209" s="81"/>
      <c r="E209" s="81"/>
      <c r="F209" s="72"/>
      <c r="G209" s="64"/>
      <c r="H209" s="81" t="s">
        <v>601</v>
      </c>
      <c r="I209" s="17" t="s">
        <v>604</v>
      </c>
      <c r="J209" s="253"/>
      <c r="K209" s="835"/>
      <c r="L209" s="251"/>
      <c r="M209" s="836"/>
      <c r="N209" s="817"/>
      <c r="O209" s="73"/>
      <c r="P209" s="66"/>
      <c r="Q209" s="528"/>
      <c r="R209" s="339"/>
      <c r="S209" s="339"/>
      <c r="T209" s="339"/>
      <c r="U209" s="339"/>
      <c r="V209" s="339"/>
      <c r="W209" s="339"/>
      <c r="X209" s="339"/>
      <c r="Y209" s="339"/>
      <c r="Z209" s="339"/>
      <c r="AA209" s="339"/>
      <c r="AB209" s="339"/>
      <c r="AC209" s="339"/>
      <c r="AD209" s="339"/>
      <c r="AE209" s="811"/>
      <c r="AF209" s="811"/>
      <c r="AG209" s="69"/>
      <c r="AH209" s="813"/>
      <c r="AI209" s="813"/>
      <c r="AJ209" s="815"/>
      <c r="AK209" s="516"/>
    </row>
    <row r="210" spans="1:37" ht="36.75" customHeight="1" thickBot="1">
      <c r="A210" s="516"/>
      <c r="B210" s="825"/>
      <c r="C210" s="80"/>
      <c r="D210" s="81"/>
      <c r="E210" s="81"/>
      <c r="F210" s="72"/>
      <c r="G210" s="64"/>
      <c r="H210" s="81" t="s">
        <v>1016</v>
      </c>
      <c r="I210" s="17" t="s">
        <v>70</v>
      </c>
      <c r="J210" s="253"/>
      <c r="K210" s="793"/>
      <c r="L210" s="251"/>
      <c r="M210" s="794"/>
      <c r="N210" s="825"/>
      <c r="O210" s="73"/>
      <c r="P210" s="66"/>
      <c r="Q210" s="528"/>
      <c r="R210" s="339"/>
      <c r="S210" s="339"/>
      <c r="T210" s="339"/>
      <c r="U210" s="339"/>
      <c r="V210" s="339"/>
      <c r="W210" s="339"/>
      <c r="X210" s="339"/>
      <c r="Y210" s="339"/>
      <c r="Z210" s="339"/>
      <c r="AA210" s="339"/>
      <c r="AB210" s="339"/>
      <c r="AC210" s="339"/>
      <c r="AD210" s="339"/>
      <c r="AE210" s="833"/>
      <c r="AF210" s="833"/>
      <c r="AG210" s="69"/>
      <c r="AH210" s="826"/>
      <c r="AI210" s="826"/>
      <c r="AJ210" s="828"/>
      <c r="AK210" s="516"/>
    </row>
    <row r="211" spans="1:37" ht="64.5" thickBot="1">
      <c r="A211" s="516"/>
      <c r="B211" s="49" t="s">
        <v>13</v>
      </c>
      <c r="C211" s="117" t="s">
        <v>30</v>
      </c>
      <c r="D211" s="117" t="s">
        <v>14</v>
      </c>
      <c r="E211" s="117" t="s">
        <v>25</v>
      </c>
      <c r="F211" s="117" t="s">
        <v>26</v>
      </c>
      <c r="G211" s="117" t="s">
        <v>27</v>
      </c>
      <c r="H211" s="51" t="s">
        <v>15</v>
      </c>
      <c r="I211" s="119" t="s">
        <v>31</v>
      </c>
      <c r="J211" s="53"/>
      <c r="K211" s="53"/>
      <c r="L211" s="53"/>
      <c r="M211" s="53"/>
      <c r="N211" s="54"/>
      <c r="O211" s="55" t="e">
        <f>SUM(#REF!)</f>
        <v>#REF!</v>
      </c>
      <c r="P211" s="56" t="e">
        <f>SUM(#REF!)</f>
        <v>#REF!</v>
      </c>
      <c r="Q211" s="57" t="e">
        <f>SUM(#REF!)</f>
        <v>#REF!</v>
      </c>
      <c r="R211" s="56" t="e">
        <f>SUM(#REF!)</f>
        <v>#REF!</v>
      </c>
      <c r="S211" s="57"/>
      <c r="T211" s="56"/>
      <c r="U211" s="57"/>
      <c r="V211" s="56"/>
      <c r="W211" s="57"/>
      <c r="X211" s="56"/>
      <c r="Y211" s="57"/>
      <c r="Z211" s="56"/>
      <c r="AA211" s="57"/>
      <c r="AB211" s="56"/>
      <c r="AC211" s="57"/>
      <c r="AD211" s="56"/>
      <c r="AE211" s="58" t="e">
        <f>O211+Q211</f>
        <v>#REF!</v>
      </c>
      <c r="AF211" s="56" t="e">
        <f>#REF!</f>
        <v>#REF!</v>
      </c>
      <c r="AG211" s="59" t="e">
        <f>SUM(#REF!)</f>
        <v>#REF!</v>
      </c>
      <c r="AH211" s="60"/>
      <c r="AI211" s="60"/>
      <c r="AJ211" s="517"/>
      <c r="AK211" s="516"/>
    </row>
    <row r="212" spans="1:37" ht="123" customHeight="1" thickBot="1">
      <c r="A212" s="516"/>
      <c r="B212" s="245" t="s">
        <v>1015</v>
      </c>
      <c r="C212" s="80"/>
      <c r="D212" s="81"/>
      <c r="E212" s="81"/>
      <c r="F212" s="72"/>
      <c r="G212" s="64"/>
      <c r="H212" s="81" t="s">
        <v>602</v>
      </c>
      <c r="I212" s="253" t="s">
        <v>605</v>
      </c>
      <c r="J212" s="253"/>
      <c r="K212" s="250"/>
      <c r="L212" s="251"/>
      <c r="M212" s="251"/>
      <c r="N212" s="247"/>
      <c r="O212" s="73"/>
      <c r="P212" s="66"/>
      <c r="Q212" s="528"/>
      <c r="R212" s="339"/>
      <c r="S212" s="339"/>
      <c r="T212" s="339"/>
      <c r="U212" s="339"/>
      <c r="V212" s="339"/>
      <c r="W212" s="339"/>
      <c r="X212" s="339"/>
      <c r="Y212" s="339"/>
      <c r="Z212" s="339"/>
      <c r="AA212" s="339"/>
      <c r="AB212" s="339"/>
      <c r="AC212" s="339"/>
      <c r="AD212" s="339"/>
      <c r="AE212" s="252"/>
      <c r="AF212" s="252"/>
      <c r="AG212" s="69"/>
      <c r="AH212" s="248"/>
      <c r="AI212" s="248"/>
      <c r="AJ212" s="249"/>
      <c r="AK212" s="516"/>
    </row>
    <row r="213" spans="1:37" ht="64.5" thickBot="1">
      <c r="A213" s="516"/>
      <c r="B213" s="49" t="s">
        <v>13</v>
      </c>
      <c r="C213" s="117" t="s">
        <v>30</v>
      </c>
      <c r="D213" s="117" t="s">
        <v>14</v>
      </c>
      <c r="E213" s="117" t="s">
        <v>25</v>
      </c>
      <c r="F213" s="117" t="s">
        <v>26</v>
      </c>
      <c r="G213" s="117" t="s">
        <v>27</v>
      </c>
      <c r="H213" s="51" t="s">
        <v>15</v>
      </c>
      <c r="I213" s="74" t="s">
        <v>31</v>
      </c>
      <c r="J213" s="53"/>
      <c r="K213" s="53"/>
      <c r="L213" s="53"/>
      <c r="M213" s="53"/>
      <c r="N213" s="54"/>
      <c r="O213" s="55" t="e">
        <f>SUM(#REF!)</f>
        <v>#REF!</v>
      </c>
      <c r="P213" s="56" t="e">
        <f>SUM(#REF!)</f>
        <v>#REF!</v>
      </c>
      <c r="Q213" s="57" t="e">
        <f>SUM(#REF!)</f>
        <v>#REF!</v>
      </c>
      <c r="R213" s="56" t="e">
        <f>SUM(#REF!)</f>
        <v>#REF!</v>
      </c>
      <c r="S213" s="57"/>
      <c r="T213" s="56"/>
      <c r="U213" s="57"/>
      <c r="V213" s="56"/>
      <c r="W213" s="57"/>
      <c r="X213" s="56"/>
      <c r="Y213" s="57"/>
      <c r="Z213" s="56"/>
      <c r="AA213" s="57"/>
      <c r="AB213" s="56"/>
      <c r="AC213" s="57"/>
      <c r="AD213" s="56"/>
      <c r="AE213" s="58" t="e">
        <f>O213+Q213</f>
        <v>#REF!</v>
      </c>
      <c r="AF213" s="56" t="e">
        <f>#REF!</f>
        <v>#REF!</v>
      </c>
      <c r="AG213" s="59" t="e">
        <f>SUM(#REF!)</f>
        <v>#REF!</v>
      </c>
      <c r="AH213" s="60"/>
      <c r="AI213" s="60"/>
      <c r="AJ213" s="517"/>
      <c r="AK213" s="516"/>
    </row>
    <row r="214" spans="1:37" ht="120" customHeight="1">
      <c r="A214" s="516"/>
      <c r="B214" s="247" t="s">
        <v>1014</v>
      </c>
      <c r="C214" s="80"/>
      <c r="D214" s="81"/>
      <c r="E214" s="81"/>
      <c r="F214" s="72"/>
      <c r="G214" s="64"/>
      <c r="H214" s="81" t="s">
        <v>607</v>
      </c>
      <c r="I214" s="253" t="s">
        <v>606</v>
      </c>
      <c r="J214" s="253"/>
      <c r="K214" s="250"/>
      <c r="L214" s="251"/>
      <c r="M214" s="251"/>
      <c r="N214" s="247"/>
      <c r="O214" s="73"/>
      <c r="P214" s="66"/>
      <c r="Q214" s="528"/>
      <c r="R214" s="339"/>
      <c r="S214" s="339"/>
      <c r="T214" s="339"/>
      <c r="U214" s="339"/>
      <c r="V214" s="339"/>
      <c r="W214" s="339"/>
      <c r="X214" s="339"/>
      <c r="Y214" s="339"/>
      <c r="Z214" s="339"/>
      <c r="AA214" s="339"/>
      <c r="AB214" s="339"/>
      <c r="AC214" s="339"/>
      <c r="AD214" s="339"/>
      <c r="AE214" s="252"/>
      <c r="AF214" s="252"/>
      <c r="AG214" s="69"/>
      <c r="AH214" s="248"/>
      <c r="AI214" s="248"/>
      <c r="AJ214" s="249"/>
      <c r="AK214" s="516"/>
    </row>
    <row r="215" spans="1:37" ht="47.25" customHeight="1">
      <c r="A215" s="516"/>
      <c r="B215" s="755" t="s">
        <v>804</v>
      </c>
      <c r="C215" s="756"/>
      <c r="D215" s="756"/>
      <c r="E215" s="756"/>
      <c r="F215" s="756"/>
      <c r="G215" s="756"/>
      <c r="H215" s="757"/>
      <c r="I215" s="758" t="s">
        <v>1192</v>
      </c>
      <c r="J215" s="759"/>
      <c r="K215" s="759"/>
      <c r="L215" s="759"/>
      <c r="M215" s="759"/>
      <c r="N215" s="759"/>
      <c r="O215" s="759"/>
      <c r="P215" s="759"/>
      <c r="Q215" s="759"/>
      <c r="R215" s="759"/>
      <c r="S215" s="759"/>
      <c r="T215" s="760"/>
      <c r="U215" s="758" t="s">
        <v>1056</v>
      </c>
      <c r="V215" s="761"/>
      <c r="W215" s="761"/>
      <c r="X215" s="761"/>
      <c r="Y215" s="761"/>
      <c r="Z215" s="761"/>
      <c r="AA215" s="761"/>
      <c r="AB215" s="761"/>
      <c r="AC215" s="761"/>
      <c r="AD215" s="761"/>
      <c r="AE215" s="761"/>
      <c r="AF215" s="761"/>
      <c r="AG215" s="761"/>
      <c r="AH215" s="761"/>
      <c r="AI215" s="761"/>
      <c r="AJ215" s="762"/>
      <c r="AK215" s="516"/>
    </row>
    <row r="216" spans="1:37" ht="59.25" customHeight="1" thickBot="1">
      <c r="A216" s="516"/>
      <c r="B216" s="763" t="s">
        <v>1193</v>
      </c>
      <c r="C216" s="764"/>
      <c r="D216" s="765"/>
      <c r="E216" s="244"/>
      <c r="F216" s="766" t="s">
        <v>1194</v>
      </c>
      <c r="G216" s="766"/>
      <c r="H216" s="766"/>
      <c r="I216" s="766"/>
      <c r="J216" s="766"/>
      <c r="K216" s="766"/>
      <c r="L216" s="766"/>
      <c r="M216" s="766"/>
      <c r="N216" s="767"/>
      <c r="O216" s="768" t="s">
        <v>0</v>
      </c>
      <c r="P216" s="769"/>
      <c r="Q216" s="769"/>
      <c r="R216" s="769"/>
      <c r="S216" s="769"/>
      <c r="T216" s="769"/>
      <c r="U216" s="769"/>
      <c r="V216" s="769"/>
      <c r="W216" s="769"/>
      <c r="X216" s="769"/>
      <c r="Y216" s="769"/>
      <c r="Z216" s="769"/>
      <c r="AA216" s="769"/>
      <c r="AB216" s="769"/>
      <c r="AC216" s="769"/>
      <c r="AD216" s="769"/>
      <c r="AE216" s="769"/>
      <c r="AF216" s="770"/>
      <c r="AG216" s="771" t="s">
        <v>1</v>
      </c>
      <c r="AH216" s="772"/>
      <c r="AI216" s="772"/>
      <c r="AJ216" s="773"/>
      <c r="AK216" s="516"/>
    </row>
    <row r="217" spans="1:37">
      <c r="A217" s="516"/>
      <c r="B217" s="737" t="s">
        <v>1175</v>
      </c>
      <c r="C217" s="739" t="s">
        <v>2</v>
      </c>
      <c r="D217" s="740"/>
      <c r="E217" s="740"/>
      <c r="F217" s="740"/>
      <c r="G217" s="740"/>
      <c r="H217" s="740"/>
      <c r="I217" s="743" t="s">
        <v>3</v>
      </c>
      <c r="J217" s="745" t="s">
        <v>18</v>
      </c>
      <c r="K217" s="745" t="s">
        <v>4</v>
      </c>
      <c r="L217" s="747" t="s">
        <v>1057</v>
      </c>
      <c r="M217" s="799" t="s">
        <v>19</v>
      </c>
      <c r="N217" s="732" t="s">
        <v>20</v>
      </c>
      <c r="O217" s="734" t="s">
        <v>32</v>
      </c>
      <c r="P217" s="735"/>
      <c r="Q217" s="736" t="s">
        <v>33</v>
      </c>
      <c r="R217" s="735"/>
      <c r="S217" s="736" t="s">
        <v>34</v>
      </c>
      <c r="T217" s="735"/>
      <c r="U217" s="736" t="s">
        <v>7</v>
      </c>
      <c r="V217" s="735"/>
      <c r="W217" s="736" t="s">
        <v>6</v>
      </c>
      <c r="X217" s="735"/>
      <c r="Y217" s="736" t="s">
        <v>35</v>
      </c>
      <c r="Z217" s="735"/>
      <c r="AA217" s="736" t="s">
        <v>5</v>
      </c>
      <c r="AB217" s="735"/>
      <c r="AC217" s="736" t="s">
        <v>8</v>
      </c>
      <c r="AD217" s="735"/>
      <c r="AE217" s="736" t="s">
        <v>9</v>
      </c>
      <c r="AF217" s="796"/>
      <c r="AG217" s="797" t="s">
        <v>10</v>
      </c>
      <c r="AH217" s="780" t="s">
        <v>11</v>
      </c>
      <c r="AI217" s="782" t="s">
        <v>12</v>
      </c>
      <c r="AJ217" s="784" t="s">
        <v>21</v>
      </c>
      <c r="AK217" s="516"/>
    </row>
    <row r="218" spans="1:37" ht="59.25" customHeight="1" thickBot="1">
      <c r="A218" s="516"/>
      <c r="B218" s="738"/>
      <c r="C218" s="741"/>
      <c r="D218" s="742"/>
      <c r="E218" s="742"/>
      <c r="F218" s="742"/>
      <c r="G218" s="742"/>
      <c r="H218" s="742"/>
      <c r="I218" s="744"/>
      <c r="J218" s="746" t="s">
        <v>18</v>
      </c>
      <c r="K218" s="746"/>
      <c r="L218" s="748"/>
      <c r="M218" s="800"/>
      <c r="N218" s="733"/>
      <c r="O218" s="33" t="s">
        <v>22</v>
      </c>
      <c r="P218" s="34" t="s">
        <v>23</v>
      </c>
      <c r="Q218" s="35" t="s">
        <v>22</v>
      </c>
      <c r="R218" s="34" t="s">
        <v>23</v>
      </c>
      <c r="S218" s="35" t="s">
        <v>22</v>
      </c>
      <c r="T218" s="34" t="s">
        <v>23</v>
      </c>
      <c r="U218" s="35" t="s">
        <v>22</v>
      </c>
      <c r="V218" s="34" t="s">
        <v>23</v>
      </c>
      <c r="W218" s="35" t="s">
        <v>22</v>
      </c>
      <c r="X218" s="34" t="s">
        <v>23</v>
      </c>
      <c r="Y218" s="35" t="s">
        <v>22</v>
      </c>
      <c r="Z218" s="34" t="s">
        <v>23</v>
      </c>
      <c r="AA218" s="35" t="s">
        <v>22</v>
      </c>
      <c r="AB218" s="34" t="s">
        <v>24</v>
      </c>
      <c r="AC218" s="35" t="s">
        <v>22</v>
      </c>
      <c r="AD218" s="34" t="s">
        <v>24</v>
      </c>
      <c r="AE218" s="35" t="s">
        <v>22</v>
      </c>
      <c r="AF218" s="36" t="s">
        <v>24</v>
      </c>
      <c r="AG218" s="798"/>
      <c r="AH218" s="781"/>
      <c r="AI218" s="783"/>
      <c r="AJ218" s="785"/>
      <c r="AK218" s="516"/>
    </row>
    <row r="219" spans="1:37" ht="183" customHeight="1" thickBot="1">
      <c r="A219" s="516"/>
      <c r="B219" s="37" t="s">
        <v>1166</v>
      </c>
      <c r="C219" s="786" t="s">
        <v>293</v>
      </c>
      <c r="D219" s="787"/>
      <c r="E219" s="787"/>
      <c r="F219" s="787"/>
      <c r="G219" s="787"/>
      <c r="H219" s="787"/>
      <c r="I219" s="38" t="s">
        <v>368</v>
      </c>
      <c r="J219" s="39">
        <v>0</v>
      </c>
      <c r="K219" s="40" t="s">
        <v>293</v>
      </c>
      <c r="L219" s="40" t="s">
        <v>477</v>
      </c>
      <c r="M219" s="41">
        <v>6.25E-2</v>
      </c>
      <c r="N219" s="41">
        <v>6.25E-2</v>
      </c>
      <c r="O219" s="43">
        <v>0</v>
      </c>
      <c r="P219" s="44">
        <v>0</v>
      </c>
      <c r="Q219" s="44">
        <v>0</v>
      </c>
      <c r="R219" s="44">
        <v>0</v>
      </c>
      <c r="S219" s="44">
        <v>0</v>
      </c>
      <c r="T219" s="44">
        <v>0</v>
      </c>
      <c r="U219" s="44">
        <v>0</v>
      </c>
      <c r="V219" s="44">
        <v>0</v>
      </c>
      <c r="W219" s="44">
        <v>0</v>
      </c>
      <c r="X219" s="44">
        <v>0</v>
      </c>
      <c r="Y219" s="44">
        <v>0</v>
      </c>
      <c r="Z219" s="44">
        <v>0</v>
      </c>
      <c r="AA219" s="44">
        <v>0</v>
      </c>
      <c r="AB219" s="44">
        <v>0</v>
      </c>
      <c r="AC219" s="44">
        <v>0</v>
      </c>
      <c r="AD219" s="44">
        <v>0</v>
      </c>
      <c r="AE219" s="44">
        <v>0</v>
      </c>
      <c r="AF219" s="45">
        <v>0</v>
      </c>
      <c r="AG219" s="46">
        <v>0</v>
      </c>
      <c r="AH219" s="47"/>
      <c r="AI219" s="47" t="s">
        <v>1196</v>
      </c>
      <c r="AJ219" s="48" t="s">
        <v>1166</v>
      </c>
      <c r="AK219" s="516"/>
    </row>
    <row r="220" spans="1:37" ht="64.5" thickBot="1">
      <c r="A220" s="516"/>
      <c r="B220" s="49" t="s">
        <v>13</v>
      </c>
      <c r="C220" s="117" t="s">
        <v>30</v>
      </c>
      <c r="D220" s="117" t="s">
        <v>14</v>
      </c>
      <c r="E220" s="117" t="s">
        <v>25</v>
      </c>
      <c r="F220" s="117" t="s">
        <v>26</v>
      </c>
      <c r="G220" s="117" t="s">
        <v>27</v>
      </c>
      <c r="H220" s="51" t="s">
        <v>15</v>
      </c>
      <c r="I220" s="74" t="s">
        <v>31</v>
      </c>
      <c r="J220" s="53"/>
      <c r="K220" s="53"/>
      <c r="L220" s="53"/>
      <c r="M220" s="53"/>
      <c r="N220" s="54"/>
      <c r="O220" s="55" t="e">
        <f>SUM(#REF!)</f>
        <v>#REF!</v>
      </c>
      <c r="P220" s="56" t="e">
        <f>SUM(#REF!)</f>
        <v>#REF!</v>
      </c>
      <c r="Q220" s="57" t="e">
        <f>SUM(#REF!)</f>
        <v>#REF!</v>
      </c>
      <c r="R220" s="56" t="e">
        <f>SUM(#REF!)</f>
        <v>#REF!</v>
      </c>
      <c r="S220" s="57"/>
      <c r="T220" s="56"/>
      <c r="U220" s="57"/>
      <c r="V220" s="56"/>
      <c r="W220" s="57"/>
      <c r="X220" s="56"/>
      <c r="Y220" s="57"/>
      <c r="Z220" s="56"/>
      <c r="AA220" s="57"/>
      <c r="AB220" s="56"/>
      <c r="AC220" s="57"/>
      <c r="AD220" s="56"/>
      <c r="AE220" s="58" t="e">
        <f>O220+Q220</f>
        <v>#REF!</v>
      </c>
      <c r="AF220" s="56" t="e">
        <f>#REF!</f>
        <v>#REF!</v>
      </c>
      <c r="AG220" s="59" t="e">
        <f>SUM(#REF!)</f>
        <v>#REF!</v>
      </c>
      <c r="AH220" s="60"/>
      <c r="AI220" s="60"/>
      <c r="AJ220" s="517"/>
      <c r="AK220" s="516"/>
    </row>
    <row r="221" spans="1:37" ht="76.5">
      <c r="A221" s="516"/>
      <c r="B221" s="245"/>
      <c r="C221" s="80"/>
      <c r="D221" s="81"/>
      <c r="E221" s="81"/>
      <c r="F221" s="72"/>
      <c r="G221" s="64"/>
      <c r="H221" s="81" t="s">
        <v>71</v>
      </c>
      <c r="I221" s="253" t="s">
        <v>609</v>
      </c>
      <c r="J221" s="253"/>
      <c r="K221" s="250"/>
      <c r="L221" s="251"/>
      <c r="M221" s="251"/>
      <c r="N221" s="247"/>
      <c r="O221" s="73"/>
      <c r="P221" s="66"/>
      <c r="Q221" s="528"/>
      <c r="R221" s="339"/>
      <c r="S221" s="339"/>
      <c r="T221" s="339"/>
      <c r="U221" s="339"/>
      <c r="V221" s="339"/>
      <c r="W221" s="339"/>
      <c r="X221" s="339"/>
      <c r="Y221" s="339"/>
      <c r="Z221" s="339"/>
      <c r="AA221" s="339"/>
      <c r="AB221" s="339"/>
      <c r="AC221" s="339"/>
      <c r="AD221" s="339"/>
      <c r="AE221" s="252"/>
      <c r="AF221" s="252"/>
      <c r="AG221" s="69"/>
      <c r="AH221" s="248"/>
      <c r="AI221" s="248"/>
      <c r="AJ221" s="249"/>
      <c r="AK221" s="516"/>
    </row>
    <row r="222" spans="1:37" ht="63.75" customHeight="1">
      <c r="A222" s="516"/>
      <c r="B222" s="825" t="s">
        <v>769</v>
      </c>
      <c r="C222" s="80"/>
      <c r="D222" s="81"/>
      <c r="E222" s="81"/>
      <c r="F222" s="72"/>
      <c r="G222" s="64"/>
      <c r="H222" s="81" t="s">
        <v>608</v>
      </c>
      <c r="I222" s="17" t="s">
        <v>610</v>
      </c>
      <c r="J222" s="253"/>
      <c r="K222" s="835"/>
      <c r="L222" s="251"/>
      <c r="M222" s="836"/>
      <c r="N222" s="817"/>
      <c r="O222" s="73"/>
      <c r="P222" s="66"/>
      <c r="Q222" s="528"/>
      <c r="R222" s="339"/>
      <c r="S222" s="339"/>
      <c r="T222" s="339"/>
      <c r="U222" s="339"/>
      <c r="V222" s="339"/>
      <c r="W222" s="339"/>
      <c r="X222" s="339"/>
      <c r="Y222" s="339"/>
      <c r="Z222" s="339"/>
      <c r="AA222" s="339"/>
      <c r="AB222" s="339"/>
      <c r="AC222" s="339"/>
      <c r="AD222" s="339"/>
      <c r="AE222" s="811"/>
      <c r="AF222" s="811"/>
      <c r="AG222" s="69"/>
      <c r="AH222" s="813"/>
      <c r="AI222" s="813"/>
      <c r="AJ222" s="815"/>
      <c r="AK222" s="516"/>
    </row>
    <row r="223" spans="1:37" ht="127.5">
      <c r="A223" s="516"/>
      <c r="B223" s="825"/>
      <c r="C223" s="80"/>
      <c r="D223" s="81"/>
      <c r="E223" s="81"/>
      <c r="F223" s="72"/>
      <c r="G223" s="64"/>
      <c r="H223" s="81" t="s">
        <v>611</v>
      </c>
      <c r="I223" s="17" t="s">
        <v>613</v>
      </c>
      <c r="J223" s="253"/>
      <c r="K223" s="793"/>
      <c r="L223" s="251"/>
      <c r="M223" s="794"/>
      <c r="N223" s="825"/>
      <c r="O223" s="73"/>
      <c r="P223" s="66"/>
      <c r="Q223" s="528"/>
      <c r="R223" s="339"/>
      <c r="S223" s="339"/>
      <c r="T223" s="339"/>
      <c r="U223" s="339"/>
      <c r="V223" s="339"/>
      <c r="W223" s="339"/>
      <c r="X223" s="339"/>
      <c r="Y223" s="339"/>
      <c r="Z223" s="339"/>
      <c r="AA223" s="339"/>
      <c r="AB223" s="339"/>
      <c r="AC223" s="339"/>
      <c r="AD223" s="339"/>
      <c r="AE223" s="833"/>
      <c r="AF223" s="833"/>
      <c r="AG223" s="69"/>
      <c r="AH223" s="826"/>
      <c r="AI223" s="826"/>
      <c r="AJ223" s="828"/>
      <c r="AK223" s="516"/>
    </row>
    <row r="224" spans="1:37" ht="114.75">
      <c r="A224" s="516"/>
      <c r="B224" s="825"/>
      <c r="C224" s="80"/>
      <c r="D224" s="81"/>
      <c r="E224" s="81"/>
      <c r="F224" s="72"/>
      <c r="G224" s="64"/>
      <c r="H224" s="81" t="s">
        <v>612</v>
      </c>
      <c r="I224" s="17" t="s">
        <v>614</v>
      </c>
      <c r="J224" s="253"/>
      <c r="K224" s="831"/>
      <c r="L224" s="251"/>
      <c r="M224" s="832"/>
      <c r="N224" s="830"/>
      <c r="O224" s="73"/>
      <c r="P224" s="66"/>
      <c r="Q224" s="528"/>
      <c r="R224" s="339"/>
      <c r="S224" s="339"/>
      <c r="T224" s="339"/>
      <c r="U224" s="339"/>
      <c r="V224" s="339"/>
      <c r="W224" s="339"/>
      <c r="X224" s="339"/>
      <c r="Y224" s="339"/>
      <c r="Z224" s="339"/>
      <c r="AA224" s="339"/>
      <c r="AB224" s="339"/>
      <c r="AC224" s="339"/>
      <c r="AD224" s="339"/>
      <c r="AE224" s="834"/>
      <c r="AF224" s="834"/>
      <c r="AG224" s="69"/>
      <c r="AH224" s="827"/>
      <c r="AI224" s="827"/>
      <c r="AJ224" s="829"/>
      <c r="AK224" s="516"/>
    </row>
    <row r="225" spans="1:37" ht="102.75" customHeight="1" thickBot="1">
      <c r="A225" s="516"/>
      <c r="B225" s="246"/>
      <c r="C225" s="80"/>
      <c r="D225" s="81"/>
      <c r="E225" s="81"/>
      <c r="F225" s="72"/>
      <c r="G225" s="64"/>
      <c r="H225" s="81" t="s">
        <v>616</v>
      </c>
      <c r="I225" s="253" t="s">
        <v>615</v>
      </c>
      <c r="J225" s="253"/>
      <c r="K225" s="250"/>
      <c r="L225" s="251"/>
      <c r="M225" s="251"/>
      <c r="N225" s="247"/>
      <c r="O225" s="73"/>
      <c r="P225" s="66"/>
      <c r="Q225" s="528"/>
      <c r="R225" s="339"/>
      <c r="S225" s="339"/>
      <c r="T225" s="339"/>
      <c r="U225" s="339"/>
      <c r="V225" s="339"/>
      <c r="W225" s="339"/>
      <c r="X225" s="339"/>
      <c r="Y225" s="339"/>
      <c r="Z225" s="339"/>
      <c r="AA225" s="339"/>
      <c r="AB225" s="339"/>
      <c r="AC225" s="339"/>
      <c r="AD225" s="339"/>
      <c r="AE225" s="252"/>
      <c r="AF225" s="252"/>
      <c r="AG225" s="69"/>
      <c r="AH225" s="248"/>
      <c r="AI225" s="248"/>
      <c r="AJ225" s="249"/>
      <c r="AK225" s="516"/>
    </row>
    <row r="226" spans="1:37" ht="64.5" thickBot="1">
      <c r="A226" s="516"/>
      <c r="B226" s="49" t="s">
        <v>13</v>
      </c>
      <c r="C226" s="117" t="s">
        <v>30</v>
      </c>
      <c r="D226" s="117" t="s">
        <v>14</v>
      </c>
      <c r="E226" s="117" t="s">
        <v>25</v>
      </c>
      <c r="F226" s="117" t="s">
        <v>26</v>
      </c>
      <c r="G226" s="117" t="s">
        <v>27</v>
      </c>
      <c r="H226" s="51" t="s">
        <v>15</v>
      </c>
      <c r="I226" s="74" t="s">
        <v>31</v>
      </c>
      <c r="J226" s="53"/>
      <c r="K226" s="53"/>
      <c r="L226" s="53"/>
      <c r="M226" s="53"/>
      <c r="N226" s="54"/>
      <c r="O226" s="55" t="e">
        <f>SUM(#REF!)</f>
        <v>#REF!</v>
      </c>
      <c r="P226" s="56" t="e">
        <f>SUM(#REF!)</f>
        <v>#REF!</v>
      </c>
      <c r="Q226" s="57" t="e">
        <f>SUM(#REF!)</f>
        <v>#REF!</v>
      </c>
      <c r="R226" s="56" t="e">
        <f>SUM(#REF!)</f>
        <v>#REF!</v>
      </c>
      <c r="S226" s="57"/>
      <c r="T226" s="56"/>
      <c r="U226" s="57"/>
      <c r="V226" s="56"/>
      <c r="W226" s="57"/>
      <c r="X226" s="56"/>
      <c r="Y226" s="57"/>
      <c r="Z226" s="56"/>
      <c r="AA226" s="57"/>
      <c r="AB226" s="56"/>
      <c r="AC226" s="57"/>
      <c r="AD226" s="56"/>
      <c r="AE226" s="58" t="e">
        <f>O226+Q226</f>
        <v>#REF!</v>
      </c>
      <c r="AF226" s="56" t="e">
        <f>#REF!</f>
        <v>#REF!</v>
      </c>
      <c r="AG226" s="59" t="e">
        <f>SUM(#REF!)</f>
        <v>#REF!</v>
      </c>
      <c r="AH226" s="60"/>
      <c r="AI226" s="60"/>
      <c r="AJ226" s="517"/>
      <c r="AK226" s="516"/>
    </row>
    <row r="227" spans="1:37" ht="114.75" customHeight="1" thickBot="1">
      <c r="A227" s="516"/>
      <c r="B227" s="247" t="s">
        <v>768</v>
      </c>
      <c r="C227" s="80"/>
      <c r="D227" s="81"/>
      <c r="E227" s="81"/>
      <c r="F227" s="72"/>
      <c r="G227" s="64"/>
      <c r="H227" s="81" t="s">
        <v>617</v>
      </c>
      <c r="I227" s="253" t="s">
        <v>618</v>
      </c>
      <c r="J227" s="253"/>
      <c r="K227" s="250"/>
      <c r="L227" s="251"/>
      <c r="M227" s="251"/>
      <c r="N227" s="247"/>
      <c r="O227" s="73"/>
      <c r="P227" s="66"/>
      <c r="Q227" s="528"/>
      <c r="R227" s="339"/>
      <c r="S227" s="339"/>
      <c r="T227" s="339"/>
      <c r="U227" s="339"/>
      <c r="V227" s="339"/>
      <c r="W227" s="339"/>
      <c r="X227" s="339"/>
      <c r="Y227" s="339"/>
      <c r="Z227" s="339"/>
      <c r="AA227" s="339"/>
      <c r="AB227" s="339"/>
      <c r="AC227" s="339"/>
      <c r="AD227" s="339"/>
      <c r="AE227" s="252"/>
      <c r="AF227" s="252"/>
      <c r="AG227" s="69"/>
      <c r="AH227" s="248"/>
      <c r="AI227" s="248"/>
      <c r="AJ227" s="249"/>
      <c r="AK227" s="516"/>
    </row>
    <row r="228" spans="1:37" ht="64.5" thickBot="1">
      <c r="A228" s="516"/>
      <c r="B228" s="49" t="s">
        <v>13</v>
      </c>
      <c r="C228" s="117" t="s">
        <v>30</v>
      </c>
      <c r="D228" s="117" t="s">
        <v>14</v>
      </c>
      <c r="E228" s="117" t="s">
        <v>25</v>
      </c>
      <c r="F228" s="117" t="s">
        <v>26</v>
      </c>
      <c r="G228" s="117" t="s">
        <v>27</v>
      </c>
      <c r="H228" s="51" t="s">
        <v>15</v>
      </c>
      <c r="I228" s="74" t="s">
        <v>31</v>
      </c>
      <c r="J228" s="53"/>
      <c r="K228" s="53"/>
      <c r="L228" s="53"/>
      <c r="M228" s="53"/>
      <c r="N228" s="54"/>
      <c r="O228" s="55" t="e">
        <f>SUM(#REF!)</f>
        <v>#REF!</v>
      </c>
      <c r="P228" s="56" t="e">
        <f>SUM(#REF!)</f>
        <v>#REF!</v>
      </c>
      <c r="Q228" s="57" t="e">
        <f>SUM(#REF!)</f>
        <v>#REF!</v>
      </c>
      <c r="R228" s="56" t="e">
        <f>SUM(#REF!)</f>
        <v>#REF!</v>
      </c>
      <c r="S228" s="57"/>
      <c r="T228" s="56"/>
      <c r="U228" s="57"/>
      <c r="V228" s="56"/>
      <c r="W228" s="57"/>
      <c r="X228" s="56"/>
      <c r="Y228" s="57"/>
      <c r="Z228" s="56"/>
      <c r="AA228" s="57"/>
      <c r="AB228" s="56"/>
      <c r="AC228" s="57"/>
      <c r="AD228" s="56"/>
      <c r="AE228" s="58" t="e">
        <f>O228+Q228</f>
        <v>#REF!</v>
      </c>
      <c r="AF228" s="56" t="e">
        <f>#REF!</f>
        <v>#REF!</v>
      </c>
      <c r="AG228" s="59" t="e">
        <f>SUM(#REF!)</f>
        <v>#REF!</v>
      </c>
      <c r="AH228" s="60"/>
      <c r="AI228" s="60"/>
      <c r="AJ228" s="517"/>
      <c r="AK228" s="516"/>
    </row>
    <row r="229" spans="1:37" ht="150.75" customHeight="1">
      <c r="A229" s="516"/>
      <c r="B229" s="247" t="s">
        <v>770</v>
      </c>
      <c r="C229" s="80"/>
      <c r="D229" s="81"/>
      <c r="E229" s="81"/>
      <c r="F229" s="72"/>
      <c r="G229" s="64"/>
      <c r="H229" s="81" t="s">
        <v>619</v>
      </c>
      <c r="I229" s="253" t="s">
        <v>72</v>
      </c>
      <c r="J229" s="253"/>
      <c r="K229" s="250"/>
      <c r="L229" s="251"/>
      <c r="M229" s="251"/>
      <c r="N229" s="247"/>
      <c r="O229" s="73"/>
      <c r="P229" s="66"/>
      <c r="Q229" s="528"/>
      <c r="R229" s="339"/>
      <c r="S229" s="339"/>
      <c r="T229" s="339"/>
      <c r="U229" s="339"/>
      <c r="V229" s="339"/>
      <c r="W229" s="339"/>
      <c r="X229" s="339"/>
      <c r="Y229" s="339"/>
      <c r="Z229" s="339"/>
      <c r="AA229" s="339"/>
      <c r="AB229" s="339"/>
      <c r="AC229" s="339"/>
      <c r="AD229" s="339"/>
      <c r="AE229" s="252"/>
      <c r="AF229" s="252"/>
      <c r="AG229" s="69"/>
      <c r="AH229" s="248"/>
      <c r="AI229" s="248"/>
      <c r="AJ229" s="249"/>
      <c r="AK229" s="516"/>
    </row>
    <row r="230" spans="1:37" ht="38.25" customHeight="1">
      <c r="A230" s="516"/>
      <c r="B230" s="755" t="s">
        <v>804</v>
      </c>
      <c r="C230" s="756"/>
      <c r="D230" s="756"/>
      <c r="E230" s="756"/>
      <c r="F230" s="756"/>
      <c r="G230" s="756"/>
      <c r="H230" s="757"/>
      <c r="I230" s="758" t="s">
        <v>1192</v>
      </c>
      <c r="J230" s="759"/>
      <c r="K230" s="759"/>
      <c r="L230" s="759"/>
      <c r="M230" s="759"/>
      <c r="N230" s="759"/>
      <c r="O230" s="759"/>
      <c r="P230" s="759"/>
      <c r="Q230" s="759"/>
      <c r="R230" s="759"/>
      <c r="S230" s="759"/>
      <c r="T230" s="760"/>
      <c r="U230" s="758" t="s">
        <v>1056</v>
      </c>
      <c r="V230" s="761"/>
      <c r="W230" s="761"/>
      <c r="X230" s="761"/>
      <c r="Y230" s="761"/>
      <c r="Z230" s="761"/>
      <c r="AA230" s="761"/>
      <c r="AB230" s="761"/>
      <c r="AC230" s="761"/>
      <c r="AD230" s="761"/>
      <c r="AE230" s="761"/>
      <c r="AF230" s="761"/>
      <c r="AG230" s="761"/>
      <c r="AH230" s="761"/>
      <c r="AI230" s="761"/>
      <c r="AJ230" s="762"/>
      <c r="AK230" s="516"/>
    </row>
    <row r="231" spans="1:37" ht="62.25" customHeight="1" thickBot="1">
      <c r="A231" s="516"/>
      <c r="B231" s="763" t="s">
        <v>1193</v>
      </c>
      <c r="C231" s="764"/>
      <c r="D231" s="765"/>
      <c r="E231" s="244"/>
      <c r="F231" s="766" t="s">
        <v>1194</v>
      </c>
      <c r="G231" s="766"/>
      <c r="H231" s="766"/>
      <c r="I231" s="766"/>
      <c r="J231" s="766"/>
      <c r="K231" s="766"/>
      <c r="L231" s="766"/>
      <c r="M231" s="766"/>
      <c r="N231" s="767"/>
      <c r="O231" s="768" t="s">
        <v>0</v>
      </c>
      <c r="P231" s="769"/>
      <c r="Q231" s="769"/>
      <c r="R231" s="769"/>
      <c r="S231" s="769"/>
      <c r="T231" s="769"/>
      <c r="U231" s="769"/>
      <c r="V231" s="769"/>
      <c r="W231" s="769"/>
      <c r="X231" s="769"/>
      <c r="Y231" s="769"/>
      <c r="Z231" s="769"/>
      <c r="AA231" s="769"/>
      <c r="AB231" s="769"/>
      <c r="AC231" s="769"/>
      <c r="AD231" s="769"/>
      <c r="AE231" s="769"/>
      <c r="AF231" s="770"/>
      <c r="AG231" s="771" t="s">
        <v>1</v>
      </c>
      <c r="AH231" s="772"/>
      <c r="AI231" s="772"/>
      <c r="AJ231" s="773"/>
      <c r="AK231" s="516"/>
    </row>
    <row r="232" spans="1:37">
      <c r="A232" s="516"/>
      <c r="B232" s="737" t="s">
        <v>1175</v>
      </c>
      <c r="C232" s="739" t="s">
        <v>2</v>
      </c>
      <c r="D232" s="740"/>
      <c r="E232" s="740"/>
      <c r="F232" s="740"/>
      <c r="G232" s="740"/>
      <c r="H232" s="740"/>
      <c r="I232" s="743" t="s">
        <v>3</v>
      </c>
      <c r="J232" s="745" t="s">
        <v>18</v>
      </c>
      <c r="K232" s="745" t="s">
        <v>4</v>
      </c>
      <c r="L232" s="747" t="s">
        <v>1057</v>
      </c>
      <c r="M232" s="799" t="s">
        <v>19</v>
      </c>
      <c r="N232" s="732" t="s">
        <v>20</v>
      </c>
      <c r="O232" s="734" t="s">
        <v>32</v>
      </c>
      <c r="P232" s="735"/>
      <c r="Q232" s="736" t="s">
        <v>33</v>
      </c>
      <c r="R232" s="735"/>
      <c r="S232" s="736" t="s">
        <v>34</v>
      </c>
      <c r="T232" s="735"/>
      <c r="U232" s="736" t="s">
        <v>7</v>
      </c>
      <c r="V232" s="735"/>
      <c r="W232" s="736" t="s">
        <v>6</v>
      </c>
      <c r="X232" s="735"/>
      <c r="Y232" s="736" t="s">
        <v>35</v>
      </c>
      <c r="Z232" s="735"/>
      <c r="AA232" s="736" t="s">
        <v>5</v>
      </c>
      <c r="AB232" s="735"/>
      <c r="AC232" s="736" t="s">
        <v>8</v>
      </c>
      <c r="AD232" s="735"/>
      <c r="AE232" s="736" t="s">
        <v>9</v>
      </c>
      <c r="AF232" s="796"/>
      <c r="AG232" s="797" t="s">
        <v>10</v>
      </c>
      <c r="AH232" s="780" t="s">
        <v>11</v>
      </c>
      <c r="AI232" s="782" t="s">
        <v>12</v>
      </c>
      <c r="AJ232" s="784" t="s">
        <v>21</v>
      </c>
      <c r="AK232" s="516"/>
    </row>
    <row r="233" spans="1:37" ht="61.5" customHeight="1" thickBot="1">
      <c r="A233" s="516"/>
      <c r="B233" s="738"/>
      <c r="C233" s="741"/>
      <c r="D233" s="742"/>
      <c r="E233" s="742"/>
      <c r="F233" s="742"/>
      <c r="G233" s="742"/>
      <c r="H233" s="742"/>
      <c r="I233" s="744"/>
      <c r="J233" s="746" t="s">
        <v>18</v>
      </c>
      <c r="K233" s="746"/>
      <c r="L233" s="748"/>
      <c r="M233" s="800"/>
      <c r="N233" s="733"/>
      <c r="O233" s="33" t="s">
        <v>22</v>
      </c>
      <c r="P233" s="34" t="s">
        <v>23</v>
      </c>
      <c r="Q233" s="35" t="s">
        <v>22</v>
      </c>
      <c r="R233" s="34" t="s">
        <v>23</v>
      </c>
      <c r="S233" s="35" t="s">
        <v>22</v>
      </c>
      <c r="T233" s="34" t="s">
        <v>23</v>
      </c>
      <c r="U233" s="35" t="s">
        <v>22</v>
      </c>
      <c r="V233" s="34" t="s">
        <v>23</v>
      </c>
      <c r="W233" s="35" t="s">
        <v>22</v>
      </c>
      <c r="X233" s="34" t="s">
        <v>23</v>
      </c>
      <c r="Y233" s="35" t="s">
        <v>22</v>
      </c>
      <c r="Z233" s="34" t="s">
        <v>23</v>
      </c>
      <c r="AA233" s="35" t="s">
        <v>22</v>
      </c>
      <c r="AB233" s="34" t="s">
        <v>24</v>
      </c>
      <c r="AC233" s="35" t="s">
        <v>22</v>
      </c>
      <c r="AD233" s="34" t="s">
        <v>24</v>
      </c>
      <c r="AE233" s="35" t="s">
        <v>22</v>
      </c>
      <c r="AF233" s="36" t="s">
        <v>24</v>
      </c>
      <c r="AG233" s="798"/>
      <c r="AH233" s="781"/>
      <c r="AI233" s="783"/>
      <c r="AJ233" s="785"/>
      <c r="AK233" s="516"/>
    </row>
    <row r="234" spans="1:37" ht="222" customHeight="1" thickBot="1">
      <c r="A234" s="516"/>
      <c r="B234" s="37" t="s">
        <v>1166</v>
      </c>
      <c r="C234" s="786" t="s">
        <v>294</v>
      </c>
      <c r="D234" s="787"/>
      <c r="E234" s="787"/>
      <c r="F234" s="787"/>
      <c r="G234" s="787"/>
      <c r="H234" s="787"/>
      <c r="I234" s="38" t="s">
        <v>369</v>
      </c>
      <c r="J234" s="39" t="s">
        <v>295</v>
      </c>
      <c r="K234" s="40" t="s">
        <v>563</v>
      </c>
      <c r="L234" s="40" t="s">
        <v>1013</v>
      </c>
      <c r="M234" s="41">
        <v>0.25</v>
      </c>
      <c r="N234" s="41">
        <v>0.25</v>
      </c>
      <c r="O234" s="43">
        <v>0</v>
      </c>
      <c r="P234" s="44">
        <v>0</v>
      </c>
      <c r="Q234" s="44">
        <v>0</v>
      </c>
      <c r="R234" s="44">
        <v>0</v>
      </c>
      <c r="S234" s="44">
        <v>0</v>
      </c>
      <c r="T234" s="44">
        <v>0</v>
      </c>
      <c r="U234" s="44">
        <v>0</v>
      </c>
      <c r="V234" s="44">
        <v>0</v>
      </c>
      <c r="W234" s="44">
        <v>0</v>
      </c>
      <c r="X234" s="44">
        <v>0</v>
      </c>
      <c r="Y234" s="44">
        <v>0</v>
      </c>
      <c r="Z234" s="44">
        <v>0</v>
      </c>
      <c r="AA234" s="44">
        <v>0</v>
      </c>
      <c r="AB234" s="44">
        <v>0</v>
      </c>
      <c r="AC234" s="44">
        <v>0</v>
      </c>
      <c r="AD234" s="44">
        <v>0</v>
      </c>
      <c r="AE234" s="44">
        <v>0</v>
      </c>
      <c r="AF234" s="45">
        <v>0</v>
      </c>
      <c r="AG234" s="46">
        <v>0</v>
      </c>
      <c r="AH234" s="47"/>
      <c r="AI234" s="47" t="s">
        <v>1196</v>
      </c>
      <c r="AJ234" s="48" t="s">
        <v>1166</v>
      </c>
      <c r="AK234" s="516"/>
    </row>
    <row r="235" spans="1:37" ht="64.5" thickBot="1">
      <c r="A235" s="516"/>
      <c r="B235" s="49" t="s">
        <v>13</v>
      </c>
      <c r="C235" s="117" t="s">
        <v>30</v>
      </c>
      <c r="D235" s="117" t="s">
        <v>14</v>
      </c>
      <c r="E235" s="117" t="s">
        <v>25</v>
      </c>
      <c r="F235" s="117" t="s">
        <v>26</v>
      </c>
      <c r="G235" s="117" t="s">
        <v>27</v>
      </c>
      <c r="H235" s="51" t="s">
        <v>15</v>
      </c>
      <c r="I235" s="74" t="s">
        <v>31</v>
      </c>
      <c r="J235" s="53"/>
      <c r="K235" s="53"/>
      <c r="L235" s="53"/>
      <c r="M235" s="53"/>
      <c r="N235" s="54"/>
      <c r="O235" s="55" t="e">
        <f>SUM(#REF!)</f>
        <v>#REF!</v>
      </c>
      <c r="P235" s="56" t="e">
        <f>SUM(#REF!)</f>
        <v>#REF!</v>
      </c>
      <c r="Q235" s="57" t="e">
        <f>SUM(#REF!)</f>
        <v>#REF!</v>
      </c>
      <c r="R235" s="56" t="e">
        <f>SUM(#REF!)</f>
        <v>#REF!</v>
      </c>
      <c r="S235" s="57"/>
      <c r="T235" s="56"/>
      <c r="U235" s="57"/>
      <c r="V235" s="56"/>
      <c r="W235" s="57"/>
      <c r="X235" s="56"/>
      <c r="Y235" s="57"/>
      <c r="Z235" s="56"/>
      <c r="AA235" s="57"/>
      <c r="AB235" s="56"/>
      <c r="AC235" s="57"/>
      <c r="AD235" s="56"/>
      <c r="AE235" s="58" t="e">
        <f>O235+Q235</f>
        <v>#REF!</v>
      </c>
      <c r="AF235" s="56" t="e">
        <f>#REF!</f>
        <v>#REF!</v>
      </c>
      <c r="AG235" s="59" t="e">
        <f>SUM(#REF!)</f>
        <v>#REF!</v>
      </c>
      <c r="AH235" s="60"/>
      <c r="AI235" s="60"/>
      <c r="AJ235" s="517"/>
      <c r="AK235" s="516"/>
    </row>
    <row r="236" spans="1:37" ht="51" customHeight="1">
      <c r="A236" s="516"/>
      <c r="B236" s="846" t="s">
        <v>771</v>
      </c>
      <c r="C236" s="664"/>
      <c r="D236" s="665"/>
      <c r="E236" s="665"/>
      <c r="F236" s="666"/>
      <c r="G236" s="325"/>
      <c r="H236" s="665" t="s">
        <v>377</v>
      </c>
      <c r="I236" s="848" t="s">
        <v>414</v>
      </c>
      <c r="J236" s="667"/>
      <c r="K236" s="845"/>
      <c r="L236" s="657"/>
      <c r="M236" s="845"/>
      <c r="N236" s="845"/>
      <c r="O236" s="668"/>
      <c r="P236" s="322"/>
      <c r="Q236" s="669"/>
      <c r="R236" s="658"/>
      <c r="S236" s="658"/>
      <c r="T236" s="658"/>
      <c r="U236" s="658"/>
      <c r="V236" s="658"/>
      <c r="W236" s="658"/>
      <c r="X236" s="658"/>
      <c r="Y236" s="658"/>
      <c r="Z236" s="658"/>
      <c r="AA236" s="658"/>
      <c r="AB236" s="658"/>
      <c r="AC236" s="658"/>
      <c r="AD236" s="658"/>
      <c r="AE236" s="837"/>
      <c r="AF236" s="837"/>
      <c r="AG236" s="666"/>
      <c r="AH236" s="839"/>
      <c r="AI236" s="839"/>
      <c r="AJ236" s="841"/>
      <c r="AK236" s="516"/>
    </row>
    <row r="237" spans="1:37" ht="44.25" customHeight="1" thickBot="1">
      <c r="A237" s="516"/>
      <c r="B237" s="847"/>
      <c r="C237" s="664"/>
      <c r="D237" s="665"/>
      <c r="E237" s="665"/>
      <c r="F237" s="666"/>
      <c r="G237" s="325"/>
      <c r="H237" s="665" t="s">
        <v>1011</v>
      </c>
      <c r="I237" s="849"/>
      <c r="J237" s="667"/>
      <c r="K237" s="844"/>
      <c r="L237" s="657"/>
      <c r="M237" s="844"/>
      <c r="N237" s="844"/>
      <c r="O237" s="668"/>
      <c r="P237" s="322"/>
      <c r="Q237" s="669"/>
      <c r="R237" s="658"/>
      <c r="S237" s="658"/>
      <c r="T237" s="658"/>
      <c r="U237" s="658"/>
      <c r="V237" s="658"/>
      <c r="W237" s="658"/>
      <c r="X237" s="658"/>
      <c r="Y237" s="658"/>
      <c r="Z237" s="658"/>
      <c r="AA237" s="658"/>
      <c r="AB237" s="658"/>
      <c r="AC237" s="658"/>
      <c r="AD237" s="658"/>
      <c r="AE237" s="838"/>
      <c r="AF237" s="838"/>
      <c r="AG237" s="666"/>
      <c r="AH237" s="840"/>
      <c r="AI237" s="840"/>
      <c r="AJ237" s="842"/>
      <c r="AK237" s="516"/>
    </row>
    <row r="238" spans="1:37" ht="64.5" thickBot="1">
      <c r="A238" s="516"/>
      <c r="B238" s="672" t="s">
        <v>13</v>
      </c>
      <c r="C238" s="673" t="s">
        <v>30</v>
      </c>
      <c r="D238" s="673" t="s">
        <v>14</v>
      </c>
      <c r="E238" s="673" t="s">
        <v>25</v>
      </c>
      <c r="F238" s="673" t="s">
        <v>26</v>
      </c>
      <c r="G238" s="673" t="s">
        <v>27</v>
      </c>
      <c r="H238" s="674" t="s">
        <v>15</v>
      </c>
      <c r="I238" s="675" t="s">
        <v>31</v>
      </c>
      <c r="J238" s="676"/>
      <c r="K238" s="676"/>
      <c r="L238" s="676"/>
      <c r="M238" s="676"/>
      <c r="N238" s="677"/>
      <c r="O238" s="334" t="e">
        <f>SUM(#REF!)</f>
        <v>#REF!</v>
      </c>
      <c r="P238" s="336" t="e">
        <f>SUM(#REF!)</f>
        <v>#REF!</v>
      </c>
      <c r="Q238" s="347" t="e">
        <f>SUM(#REF!)</f>
        <v>#REF!</v>
      </c>
      <c r="R238" s="336" t="e">
        <f>SUM(#REF!)</f>
        <v>#REF!</v>
      </c>
      <c r="S238" s="347"/>
      <c r="T238" s="336"/>
      <c r="U238" s="347"/>
      <c r="V238" s="336"/>
      <c r="W238" s="347"/>
      <c r="X238" s="336"/>
      <c r="Y238" s="347"/>
      <c r="Z238" s="336"/>
      <c r="AA238" s="347"/>
      <c r="AB238" s="336"/>
      <c r="AC238" s="347"/>
      <c r="AD238" s="336"/>
      <c r="AE238" s="678" t="e">
        <f>O238+Q238</f>
        <v>#REF!</v>
      </c>
      <c r="AF238" s="336" t="e">
        <f>#REF!</f>
        <v>#REF!</v>
      </c>
      <c r="AG238" s="679" t="e">
        <f>SUM(#REF!)</f>
        <v>#REF!</v>
      </c>
      <c r="AH238" s="680"/>
      <c r="AI238" s="680"/>
      <c r="AJ238" s="681"/>
      <c r="AK238" s="516"/>
    </row>
    <row r="239" spans="1:37" ht="90" customHeight="1" thickBot="1">
      <c r="A239" s="516"/>
      <c r="B239" s="657" t="s">
        <v>729</v>
      </c>
      <c r="C239" s="664"/>
      <c r="D239" s="665"/>
      <c r="E239" s="665"/>
      <c r="F239" s="666"/>
      <c r="G239" s="325"/>
      <c r="H239" s="665" t="s">
        <v>378</v>
      </c>
      <c r="I239" s="667" t="s">
        <v>1012</v>
      </c>
      <c r="J239" s="667"/>
      <c r="K239" s="657"/>
      <c r="L239" s="657"/>
      <c r="M239" s="657"/>
      <c r="N239" s="657"/>
      <c r="O239" s="668"/>
      <c r="P239" s="322"/>
      <c r="Q239" s="669"/>
      <c r="R239" s="658"/>
      <c r="S239" s="658"/>
      <c r="T239" s="658"/>
      <c r="U239" s="658"/>
      <c r="V239" s="658"/>
      <c r="W239" s="658"/>
      <c r="X239" s="658"/>
      <c r="Y239" s="658"/>
      <c r="Z239" s="658"/>
      <c r="AA239" s="658"/>
      <c r="AB239" s="658"/>
      <c r="AC239" s="658"/>
      <c r="AD239" s="658"/>
      <c r="AE239" s="658"/>
      <c r="AF239" s="658"/>
      <c r="AG239" s="666"/>
      <c r="AH239" s="670"/>
      <c r="AI239" s="670"/>
      <c r="AJ239" s="671"/>
      <c r="AK239" s="516"/>
    </row>
    <row r="240" spans="1:37" ht="64.5" thickBot="1">
      <c r="A240" s="516"/>
      <c r="B240" s="672" t="s">
        <v>13</v>
      </c>
      <c r="C240" s="673" t="s">
        <v>30</v>
      </c>
      <c r="D240" s="673" t="s">
        <v>14</v>
      </c>
      <c r="E240" s="673" t="s">
        <v>25</v>
      </c>
      <c r="F240" s="673" t="s">
        <v>26</v>
      </c>
      <c r="G240" s="673" t="s">
        <v>27</v>
      </c>
      <c r="H240" s="674" t="s">
        <v>15</v>
      </c>
      <c r="I240" s="675" t="s">
        <v>31</v>
      </c>
      <c r="J240" s="676"/>
      <c r="K240" s="676"/>
      <c r="L240" s="676"/>
      <c r="M240" s="676"/>
      <c r="N240" s="677"/>
      <c r="O240" s="334" t="e">
        <f>SUM(#REF!)</f>
        <v>#REF!</v>
      </c>
      <c r="P240" s="336" t="e">
        <f>SUM(#REF!)</f>
        <v>#REF!</v>
      </c>
      <c r="Q240" s="347" t="e">
        <f>SUM(#REF!)</f>
        <v>#REF!</v>
      </c>
      <c r="R240" s="336" t="e">
        <f>SUM(#REF!)</f>
        <v>#REF!</v>
      </c>
      <c r="S240" s="347"/>
      <c r="T240" s="336"/>
      <c r="U240" s="347"/>
      <c r="V240" s="336"/>
      <c r="W240" s="347"/>
      <c r="X240" s="336"/>
      <c r="Y240" s="347"/>
      <c r="Z240" s="336"/>
      <c r="AA240" s="347"/>
      <c r="AB240" s="336"/>
      <c r="AC240" s="347"/>
      <c r="AD240" s="336"/>
      <c r="AE240" s="678" t="e">
        <f>O240+Q240</f>
        <v>#REF!</v>
      </c>
      <c r="AF240" s="336" t="e">
        <f>#REF!</f>
        <v>#REF!</v>
      </c>
      <c r="AG240" s="679" t="e">
        <f>SUM(#REF!)</f>
        <v>#REF!</v>
      </c>
      <c r="AH240" s="680"/>
      <c r="AI240" s="680"/>
      <c r="AJ240" s="681"/>
      <c r="AK240" s="516"/>
    </row>
    <row r="241" spans="1:37" ht="92.25" customHeight="1" thickBot="1">
      <c r="A241" s="516"/>
      <c r="B241" s="657" t="s">
        <v>620</v>
      </c>
      <c r="C241" s="664"/>
      <c r="D241" s="665"/>
      <c r="E241" s="665"/>
      <c r="F241" s="666"/>
      <c r="G241" s="325"/>
      <c r="H241" s="665" t="s">
        <v>1008</v>
      </c>
      <c r="I241" s="667" t="s">
        <v>1010</v>
      </c>
      <c r="J241" s="667"/>
      <c r="K241" s="657"/>
      <c r="L241" s="657"/>
      <c r="M241" s="657"/>
      <c r="N241" s="657"/>
      <c r="O241" s="668"/>
      <c r="P241" s="322"/>
      <c r="Q241" s="669"/>
      <c r="R241" s="658"/>
      <c r="S241" s="658"/>
      <c r="T241" s="658"/>
      <c r="U241" s="658"/>
      <c r="V241" s="658"/>
      <c r="W241" s="658"/>
      <c r="X241" s="658"/>
      <c r="Y241" s="658"/>
      <c r="Z241" s="658"/>
      <c r="AA241" s="658"/>
      <c r="AB241" s="658"/>
      <c r="AC241" s="658"/>
      <c r="AD241" s="658"/>
      <c r="AE241" s="658"/>
      <c r="AF241" s="658"/>
      <c r="AG241" s="666"/>
      <c r="AH241" s="670"/>
      <c r="AI241" s="670"/>
      <c r="AJ241" s="671"/>
      <c r="AK241" s="516"/>
    </row>
    <row r="242" spans="1:37" ht="64.5" thickBot="1">
      <c r="A242" s="516"/>
      <c r="B242" s="672" t="s">
        <v>13</v>
      </c>
      <c r="C242" s="673" t="s">
        <v>30</v>
      </c>
      <c r="D242" s="673" t="s">
        <v>14</v>
      </c>
      <c r="E242" s="673" t="s">
        <v>25</v>
      </c>
      <c r="F242" s="673" t="s">
        <v>26</v>
      </c>
      <c r="G242" s="673" t="s">
        <v>27</v>
      </c>
      <c r="H242" s="674" t="s">
        <v>15</v>
      </c>
      <c r="I242" s="675" t="s">
        <v>31</v>
      </c>
      <c r="J242" s="676"/>
      <c r="K242" s="676"/>
      <c r="L242" s="676"/>
      <c r="M242" s="676"/>
      <c r="N242" s="677"/>
      <c r="O242" s="334" t="e">
        <f>SUM(#REF!)</f>
        <v>#REF!</v>
      </c>
      <c r="P242" s="336" t="e">
        <f>SUM(#REF!)</f>
        <v>#REF!</v>
      </c>
      <c r="Q242" s="347" t="e">
        <f>SUM(#REF!)</f>
        <v>#REF!</v>
      </c>
      <c r="R242" s="336" t="e">
        <f>SUM(#REF!)</f>
        <v>#REF!</v>
      </c>
      <c r="S242" s="347"/>
      <c r="T242" s="336"/>
      <c r="U242" s="347"/>
      <c r="V242" s="336"/>
      <c r="W242" s="347"/>
      <c r="X242" s="336"/>
      <c r="Y242" s="347"/>
      <c r="Z242" s="336"/>
      <c r="AA242" s="347"/>
      <c r="AB242" s="336"/>
      <c r="AC242" s="347"/>
      <c r="AD242" s="336"/>
      <c r="AE242" s="678" t="e">
        <f>O242+Q242</f>
        <v>#REF!</v>
      </c>
      <c r="AF242" s="336" t="e">
        <f>#REF!</f>
        <v>#REF!</v>
      </c>
      <c r="AG242" s="679" t="e">
        <f>SUM(#REF!)</f>
        <v>#REF!</v>
      </c>
      <c r="AH242" s="680"/>
      <c r="AI242" s="680"/>
      <c r="AJ242" s="681"/>
      <c r="AK242" s="516"/>
    </row>
    <row r="243" spans="1:37" ht="86.25" customHeight="1" thickBot="1">
      <c r="A243" s="516"/>
      <c r="B243" s="657" t="s">
        <v>1007</v>
      </c>
      <c r="C243" s="664"/>
      <c r="D243" s="665" t="s">
        <v>1718</v>
      </c>
      <c r="E243" s="665"/>
      <c r="F243" s="666"/>
      <c r="G243" s="325" t="s">
        <v>1444</v>
      </c>
      <c r="H243" s="665" t="s">
        <v>1006</v>
      </c>
      <c r="I243" s="667" t="s">
        <v>1009</v>
      </c>
      <c r="J243" s="667"/>
      <c r="K243" s="657"/>
      <c r="L243" s="657"/>
      <c r="M243" s="657"/>
      <c r="N243" s="657"/>
      <c r="O243" s="668"/>
      <c r="P243" s="322"/>
      <c r="Q243" s="669"/>
      <c r="R243" s="658"/>
      <c r="S243" s="658"/>
      <c r="T243" s="658"/>
      <c r="U243" s="658"/>
      <c r="V243" s="658"/>
      <c r="W243" s="658"/>
      <c r="X243" s="658"/>
      <c r="Y243" s="658"/>
      <c r="Z243" s="658"/>
      <c r="AA243" s="658"/>
      <c r="AB243" s="658"/>
      <c r="AC243" s="658"/>
      <c r="AD243" s="658"/>
      <c r="AE243" s="658"/>
      <c r="AF243" s="658"/>
      <c r="AG243" s="666"/>
      <c r="AH243" s="670"/>
      <c r="AI243" s="670"/>
      <c r="AJ243" s="671"/>
      <c r="AK243" s="516"/>
    </row>
    <row r="244" spans="1:37" ht="64.5" thickBot="1">
      <c r="A244" s="516"/>
      <c r="B244" s="672" t="s">
        <v>13</v>
      </c>
      <c r="C244" s="673" t="s">
        <v>30</v>
      </c>
      <c r="D244" s="673" t="s">
        <v>14</v>
      </c>
      <c r="E244" s="673" t="s">
        <v>25</v>
      </c>
      <c r="F244" s="673" t="s">
        <v>26</v>
      </c>
      <c r="G244" s="673" t="s">
        <v>27</v>
      </c>
      <c r="H244" s="674" t="s">
        <v>15</v>
      </c>
      <c r="I244" s="675" t="s">
        <v>31</v>
      </c>
      <c r="J244" s="676"/>
      <c r="K244" s="676"/>
      <c r="L244" s="676"/>
      <c r="M244" s="676"/>
      <c r="N244" s="677"/>
      <c r="O244" s="334" t="e">
        <f>SUM(#REF!)</f>
        <v>#REF!</v>
      </c>
      <c r="P244" s="336" t="e">
        <f>SUM(#REF!)</f>
        <v>#REF!</v>
      </c>
      <c r="Q244" s="347" t="e">
        <f>SUM(#REF!)</f>
        <v>#REF!</v>
      </c>
      <c r="R244" s="336" t="e">
        <f>SUM(#REF!)</f>
        <v>#REF!</v>
      </c>
      <c r="S244" s="347"/>
      <c r="T244" s="336"/>
      <c r="U244" s="347"/>
      <c r="V244" s="336"/>
      <c r="W244" s="347"/>
      <c r="X244" s="336"/>
      <c r="Y244" s="347"/>
      <c r="Z244" s="336"/>
      <c r="AA244" s="347"/>
      <c r="AB244" s="336"/>
      <c r="AC244" s="347"/>
      <c r="AD244" s="336"/>
      <c r="AE244" s="678" t="e">
        <f>O244+Q244</f>
        <v>#REF!</v>
      </c>
      <c r="AF244" s="336" t="e">
        <f>#REF!</f>
        <v>#REF!</v>
      </c>
      <c r="AG244" s="679" t="e">
        <f>SUM(#REF!)</f>
        <v>#REF!</v>
      </c>
      <c r="AH244" s="680"/>
      <c r="AI244" s="680"/>
      <c r="AJ244" s="681"/>
      <c r="AK244" s="516"/>
    </row>
    <row r="245" spans="1:37" ht="38.25" customHeight="1">
      <c r="A245" s="516"/>
      <c r="B245" s="843" t="s">
        <v>772</v>
      </c>
      <c r="C245" s="664"/>
      <c r="D245" s="665"/>
      <c r="E245" s="665"/>
      <c r="F245" s="666"/>
      <c r="G245" s="325"/>
      <c r="H245" s="665" t="s">
        <v>379</v>
      </c>
      <c r="I245" s="667" t="s">
        <v>415</v>
      </c>
      <c r="J245" s="667"/>
      <c r="K245" s="657"/>
      <c r="L245" s="657"/>
      <c r="M245" s="657"/>
      <c r="N245" s="657"/>
      <c r="O245" s="668"/>
      <c r="P245" s="322"/>
      <c r="Q245" s="669"/>
      <c r="R245" s="658"/>
      <c r="S245" s="658"/>
      <c r="T245" s="658"/>
      <c r="U245" s="658"/>
      <c r="V245" s="658"/>
      <c r="W245" s="658"/>
      <c r="X245" s="658"/>
      <c r="Y245" s="658"/>
      <c r="Z245" s="658"/>
      <c r="AA245" s="658"/>
      <c r="AB245" s="658"/>
      <c r="AC245" s="658"/>
      <c r="AD245" s="658"/>
      <c r="AE245" s="658"/>
      <c r="AF245" s="658"/>
      <c r="AG245" s="666"/>
      <c r="AH245" s="670"/>
      <c r="AI245" s="670"/>
      <c r="AJ245" s="671"/>
      <c r="AK245" s="516"/>
    </row>
    <row r="246" spans="1:37" ht="38.25" customHeight="1" thickBot="1">
      <c r="A246" s="516"/>
      <c r="B246" s="844"/>
      <c r="C246" s="657"/>
      <c r="D246" s="665"/>
      <c r="E246" s="665"/>
      <c r="F246" s="666"/>
      <c r="G246" s="325"/>
      <c r="H246" s="665" t="s">
        <v>380</v>
      </c>
      <c r="I246" s="667" t="s">
        <v>416</v>
      </c>
      <c r="J246" s="696"/>
      <c r="K246" s="686"/>
      <c r="L246" s="686"/>
      <c r="M246" s="686"/>
      <c r="N246" s="697"/>
      <c r="O246" s="698"/>
      <c r="P246" s="699"/>
      <c r="Q246" s="700"/>
      <c r="R246" s="659"/>
      <c r="S246" s="659"/>
      <c r="T246" s="659"/>
      <c r="U246" s="659"/>
      <c r="V246" s="659"/>
      <c r="W246" s="659"/>
      <c r="X246" s="659"/>
      <c r="Y246" s="659"/>
      <c r="Z246" s="659"/>
      <c r="AA246" s="659"/>
      <c r="AB246" s="659"/>
      <c r="AC246" s="659"/>
      <c r="AD246" s="659"/>
      <c r="AE246" s="659"/>
      <c r="AF246" s="659"/>
      <c r="AG246" s="701"/>
      <c r="AH246" s="702"/>
      <c r="AI246" s="702"/>
      <c r="AJ246" s="703"/>
      <c r="AK246" s="516"/>
    </row>
    <row r="247" spans="1:37" ht="64.5" thickBot="1">
      <c r="A247" s="516"/>
      <c r="B247" s="704" t="s">
        <v>13</v>
      </c>
      <c r="C247" s="673" t="s">
        <v>30</v>
      </c>
      <c r="D247" s="673" t="s">
        <v>14</v>
      </c>
      <c r="E247" s="673" t="s">
        <v>25</v>
      </c>
      <c r="F247" s="673" t="s">
        <v>26</v>
      </c>
      <c r="G247" s="673" t="s">
        <v>27</v>
      </c>
      <c r="H247" s="705" t="s">
        <v>15</v>
      </c>
      <c r="I247" s="706" t="s">
        <v>31</v>
      </c>
      <c r="J247" s="676"/>
      <c r="K247" s="676"/>
      <c r="L247" s="676"/>
      <c r="M247" s="676"/>
      <c r="N247" s="677"/>
      <c r="O247" s="334" t="e">
        <f>SUM(#REF!)</f>
        <v>#REF!</v>
      </c>
      <c r="P247" s="336" t="e">
        <f>SUM(#REF!)</f>
        <v>#REF!</v>
      </c>
      <c r="Q247" s="347" t="e">
        <f>SUM(#REF!)</f>
        <v>#REF!</v>
      </c>
      <c r="R247" s="336" t="e">
        <f>SUM(#REF!)</f>
        <v>#REF!</v>
      </c>
      <c r="S247" s="347"/>
      <c r="T247" s="336"/>
      <c r="U247" s="347"/>
      <c r="V247" s="336"/>
      <c r="W247" s="347"/>
      <c r="X247" s="336"/>
      <c r="Y247" s="347"/>
      <c r="Z247" s="336"/>
      <c r="AA247" s="347"/>
      <c r="AB247" s="336"/>
      <c r="AC247" s="347"/>
      <c r="AD247" s="336"/>
      <c r="AE247" s="678" t="e">
        <f>O247+Q247</f>
        <v>#REF!</v>
      </c>
      <c r="AF247" s="336" t="e">
        <f>#REF!</f>
        <v>#REF!</v>
      </c>
      <c r="AG247" s="679" t="e">
        <f>SUM(#REF!)</f>
        <v>#REF!</v>
      </c>
      <c r="AH247" s="680"/>
      <c r="AI247" s="680"/>
      <c r="AJ247" s="681"/>
      <c r="AK247" s="516"/>
    </row>
    <row r="248" spans="1:37" ht="70.5" customHeight="1" thickBot="1">
      <c r="A248" s="516"/>
      <c r="B248" s="657" t="s">
        <v>730</v>
      </c>
      <c r="C248" s="664"/>
      <c r="D248" s="665" t="s">
        <v>1717</v>
      </c>
      <c r="E248" s="665">
        <v>38</v>
      </c>
      <c r="F248" s="666"/>
      <c r="G248" s="325" t="s">
        <v>1393</v>
      </c>
      <c r="H248" s="665" t="s">
        <v>417</v>
      </c>
      <c r="I248" s="667" t="s">
        <v>418</v>
      </c>
      <c r="J248" s="667"/>
      <c r="K248" s="657"/>
      <c r="L248" s="657"/>
      <c r="M248" s="657"/>
      <c r="N248" s="657"/>
      <c r="O248" s="668">
        <v>370000</v>
      </c>
      <c r="P248" s="322"/>
      <c r="Q248" s="669"/>
      <c r="R248" s="658"/>
      <c r="S248" s="658"/>
      <c r="T248" s="658"/>
      <c r="U248" s="658"/>
      <c r="V248" s="658"/>
      <c r="W248" s="658"/>
      <c r="X248" s="658"/>
      <c r="Y248" s="658"/>
      <c r="Z248" s="658"/>
      <c r="AA248" s="658"/>
      <c r="AB248" s="658"/>
      <c r="AC248" s="658"/>
      <c r="AD248" s="658"/>
      <c r="AE248" s="658"/>
      <c r="AF248" s="658"/>
      <c r="AG248" s="666"/>
      <c r="AH248" s="670"/>
      <c r="AI248" s="670"/>
      <c r="AJ248" s="671"/>
      <c r="AK248" s="516"/>
    </row>
    <row r="249" spans="1:37" ht="64.5" thickBot="1">
      <c r="A249" s="516"/>
      <c r="B249" s="672" t="s">
        <v>13</v>
      </c>
      <c r="C249" s="673" t="s">
        <v>30</v>
      </c>
      <c r="D249" s="673" t="s">
        <v>14</v>
      </c>
      <c r="E249" s="673" t="s">
        <v>25</v>
      </c>
      <c r="F249" s="673" t="s">
        <v>26</v>
      </c>
      <c r="G249" s="673" t="s">
        <v>27</v>
      </c>
      <c r="H249" s="674" t="s">
        <v>15</v>
      </c>
      <c r="I249" s="675" t="s">
        <v>31</v>
      </c>
      <c r="J249" s="676"/>
      <c r="K249" s="676"/>
      <c r="L249" s="676"/>
      <c r="M249" s="676"/>
      <c r="N249" s="677"/>
      <c r="O249" s="334" t="e">
        <f>SUM(#REF!)</f>
        <v>#REF!</v>
      </c>
      <c r="P249" s="336" t="e">
        <f>SUM(#REF!)</f>
        <v>#REF!</v>
      </c>
      <c r="Q249" s="347" t="e">
        <f>SUM(#REF!)</f>
        <v>#REF!</v>
      </c>
      <c r="R249" s="336" t="e">
        <f>SUM(#REF!)</f>
        <v>#REF!</v>
      </c>
      <c r="S249" s="347"/>
      <c r="T249" s="336"/>
      <c r="U249" s="347"/>
      <c r="V249" s="336"/>
      <c r="W249" s="347"/>
      <c r="X249" s="336"/>
      <c r="Y249" s="347"/>
      <c r="Z249" s="336"/>
      <c r="AA249" s="347"/>
      <c r="AB249" s="336"/>
      <c r="AC249" s="347"/>
      <c r="AD249" s="336"/>
      <c r="AE249" s="678" t="e">
        <f>O249+Q249</f>
        <v>#REF!</v>
      </c>
      <c r="AF249" s="336" t="e">
        <f>#REF!</f>
        <v>#REF!</v>
      </c>
      <c r="AG249" s="679" t="e">
        <f>SUM(#REF!)</f>
        <v>#REF!</v>
      </c>
      <c r="AH249" s="680"/>
      <c r="AI249" s="680"/>
      <c r="AJ249" s="681"/>
      <c r="AK249" s="516"/>
    </row>
    <row r="250" spans="1:37" ht="106.5" customHeight="1" thickBot="1">
      <c r="A250" s="516"/>
      <c r="B250" s="657" t="s">
        <v>773</v>
      </c>
      <c r="C250" s="664"/>
      <c r="D250" s="665" t="s">
        <v>1719</v>
      </c>
      <c r="E250" s="665">
        <v>44</v>
      </c>
      <c r="F250" s="666"/>
      <c r="G250" s="325" t="s">
        <v>1444</v>
      </c>
      <c r="H250" s="665" t="s">
        <v>381</v>
      </c>
      <c r="I250" s="667" t="s">
        <v>419</v>
      </c>
      <c r="J250" s="667"/>
      <c r="K250" s="657"/>
      <c r="L250" s="657"/>
      <c r="M250" s="657"/>
      <c r="N250" s="657"/>
      <c r="O250" s="668">
        <v>6800000</v>
      </c>
      <c r="P250" s="322">
        <v>0</v>
      </c>
      <c r="Q250" s="669">
        <v>0</v>
      </c>
      <c r="R250" s="658">
        <v>0</v>
      </c>
      <c r="S250" s="658">
        <v>0</v>
      </c>
      <c r="T250" s="658">
        <v>0</v>
      </c>
      <c r="U250" s="658">
        <v>0</v>
      </c>
      <c r="V250" s="658">
        <v>0</v>
      </c>
      <c r="W250" s="658">
        <v>0</v>
      </c>
      <c r="X250" s="658">
        <v>0</v>
      </c>
      <c r="Y250" s="658"/>
      <c r="Z250" s="658"/>
      <c r="AA250" s="658"/>
      <c r="AB250" s="658"/>
      <c r="AC250" s="658"/>
      <c r="AD250" s="658"/>
      <c r="AE250" s="658"/>
      <c r="AF250" s="658"/>
      <c r="AG250" s="666"/>
      <c r="AH250" s="670"/>
      <c r="AI250" s="670"/>
      <c r="AJ250" s="671"/>
      <c r="AK250" s="516"/>
    </row>
    <row r="251" spans="1:37" ht="64.5" thickBot="1">
      <c r="A251" s="516"/>
      <c r="B251" s="672" t="s">
        <v>13</v>
      </c>
      <c r="C251" s="673" t="s">
        <v>30</v>
      </c>
      <c r="D251" s="673" t="s">
        <v>14</v>
      </c>
      <c r="E251" s="673" t="s">
        <v>25</v>
      </c>
      <c r="F251" s="673" t="s">
        <v>26</v>
      </c>
      <c r="G251" s="673" t="s">
        <v>27</v>
      </c>
      <c r="H251" s="674" t="s">
        <v>15</v>
      </c>
      <c r="I251" s="675" t="s">
        <v>31</v>
      </c>
      <c r="J251" s="676"/>
      <c r="K251" s="676"/>
      <c r="L251" s="676"/>
      <c r="M251" s="676"/>
      <c r="N251" s="677"/>
      <c r="O251" s="334" t="e">
        <f>SUM(#REF!)</f>
        <v>#REF!</v>
      </c>
      <c r="P251" s="336" t="e">
        <f>SUM(#REF!)</f>
        <v>#REF!</v>
      </c>
      <c r="Q251" s="347" t="e">
        <f>SUM(#REF!)</f>
        <v>#REF!</v>
      </c>
      <c r="R251" s="336" t="e">
        <f>SUM(#REF!)</f>
        <v>#REF!</v>
      </c>
      <c r="S251" s="347"/>
      <c r="T251" s="336"/>
      <c r="U251" s="347"/>
      <c r="V251" s="336"/>
      <c r="W251" s="347"/>
      <c r="X251" s="336"/>
      <c r="Y251" s="347"/>
      <c r="Z251" s="336"/>
      <c r="AA251" s="347"/>
      <c r="AB251" s="336"/>
      <c r="AC251" s="347"/>
      <c r="AD251" s="336"/>
      <c r="AE251" s="678" t="e">
        <f>O251+Q251</f>
        <v>#REF!</v>
      </c>
      <c r="AF251" s="336" t="e">
        <f>#REF!</f>
        <v>#REF!</v>
      </c>
      <c r="AG251" s="679" t="e">
        <f>SUM(#REF!)</f>
        <v>#REF!</v>
      </c>
      <c r="AH251" s="680"/>
      <c r="AI251" s="680"/>
      <c r="AJ251" s="681"/>
      <c r="AK251" s="516"/>
    </row>
    <row r="252" spans="1:37" ht="79.5" customHeight="1" thickBot="1">
      <c r="A252" s="610"/>
      <c r="B252" s="657" t="s">
        <v>737</v>
      </c>
      <c r="C252" s="664"/>
      <c r="D252" s="665" t="s">
        <v>1720</v>
      </c>
      <c r="E252" s="665">
        <v>12</v>
      </c>
      <c r="F252" s="666"/>
      <c r="G252" s="325" t="s">
        <v>1444</v>
      </c>
      <c r="H252" s="665" t="s">
        <v>382</v>
      </c>
      <c r="I252" s="667" t="s">
        <v>420</v>
      </c>
      <c r="J252" s="667"/>
      <c r="K252" s="657"/>
      <c r="L252" s="657"/>
      <c r="M252" s="657"/>
      <c r="N252" s="657"/>
      <c r="O252" s="668">
        <v>1780000</v>
      </c>
      <c r="P252" s="322">
        <v>6912000</v>
      </c>
      <c r="Q252" s="669"/>
      <c r="R252" s="658"/>
      <c r="S252" s="658"/>
      <c r="T252" s="658"/>
      <c r="U252" s="658"/>
      <c r="V252" s="658"/>
      <c r="W252" s="658"/>
      <c r="X252" s="658"/>
      <c r="Y252" s="658"/>
      <c r="Z252" s="658"/>
      <c r="AA252" s="658"/>
      <c r="AB252" s="658"/>
      <c r="AC252" s="658"/>
      <c r="AD252" s="658"/>
      <c r="AE252" s="658"/>
      <c r="AF252" s="658"/>
      <c r="AG252" s="666"/>
      <c r="AH252" s="670"/>
      <c r="AI252" s="670"/>
      <c r="AJ252" s="671"/>
      <c r="AK252" s="516"/>
    </row>
    <row r="253" spans="1:37" ht="64.5" thickBot="1">
      <c r="A253" s="516"/>
      <c r="B253" s="672" t="s">
        <v>13</v>
      </c>
      <c r="C253" s="673" t="s">
        <v>30</v>
      </c>
      <c r="D253" s="673" t="s">
        <v>14</v>
      </c>
      <c r="E253" s="673" t="s">
        <v>25</v>
      </c>
      <c r="F253" s="673" t="s">
        <v>26</v>
      </c>
      <c r="G253" s="673" t="s">
        <v>27</v>
      </c>
      <c r="H253" s="674" t="s">
        <v>15</v>
      </c>
      <c r="I253" s="675" t="s">
        <v>31</v>
      </c>
      <c r="J253" s="676"/>
      <c r="K253" s="676"/>
      <c r="L253" s="676"/>
      <c r="M253" s="676"/>
      <c r="N253" s="677"/>
      <c r="O253" s="334" t="e">
        <f>SUM(#REF!)</f>
        <v>#REF!</v>
      </c>
      <c r="P253" s="336" t="e">
        <f>SUM(#REF!)</f>
        <v>#REF!</v>
      </c>
      <c r="Q253" s="347" t="e">
        <f>SUM(#REF!)</f>
        <v>#REF!</v>
      </c>
      <c r="R253" s="336" t="e">
        <f>SUM(#REF!)</f>
        <v>#REF!</v>
      </c>
      <c r="S253" s="347"/>
      <c r="T253" s="336"/>
      <c r="U253" s="347"/>
      <c r="V253" s="336"/>
      <c r="W253" s="347"/>
      <c r="X253" s="336"/>
      <c r="Y253" s="347"/>
      <c r="Z253" s="336"/>
      <c r="AA253" s="347"/>
      <c r="AB253" s="336"/>
      <c r="AC253" s="347"/>
      <c r="AD253" s="336"/>
      <c r="AE253" s="678" t="e">
        <f>O253+Q253</f>
        <v>#REF!</v>
      </c>
      <c r="AF253" s="336" t="e">
        <f>#REF!</f>
        <v>#REF!</v>
      </c>
      <c r="AG253" s="679" t="e">
        <f>SUM(#REF!)</f>
        <v>#REF!</v>
      </c>
      <c r="AH253" s="680"/>
      <c r="AI253" s="680"/>
      <c r="AJ253" s="681"/>
      <c r="AK253" s="516"/>
    </row>
    <row r="254" spans="1:37" ht="100.5" customHeight="1" thickBot="1">
      <c r="A254" s="516"/>
      <c r="B254" s="657" t="s">
        <v>774</v>
      </c>
      <c r="C254" s="664"/>
      <c r="D254" s="665" t="s">
        <v>1721</v>
      </c>
      <c r="E254" s="665">
        <v>38</v>
      </c>
      <c r="F254" s="666"/>
      <c r="G254" s="325"/>
      <c r="H254" s="665" t="s">
        <v>623</v>
      </c>
      <c r="I254" s="667" t="s">
        <v>383</v>
      </c>
      <c r="J254" s="667"/>
      <c r="K254" s="657"/>
      <c r="L254" s="657"/>
      <c r="M254" s="657"/>
      <c r="N254" s="657"/>
      <c r="O254" s="668"/>
      <c r="P254" s="322"/>
      <c r="Q254" s="669"/>
      <c r="R254" s="658"/>
      <c r="S254" s="658"/>
      <c r="T254" s="658"/>
      <c r="U254" s="658"/>
      <c r="V254" s="658"/>
      <c r="W254" s="658"/>
      <c r="X254" s="658"/>
      <c r="Y254" s="658"/>
      <c r="Z254" s="658"/>
      <c r="AA254" s="658"/>
      <c r="AB254" s="658"/>
      <c r="AC254" s="658"/>
      <c r="AD254" s="658"/>
      <c r="AE254" s="658"/>
      <c r="AF254" s="658"/>
      <c r="AG254" s="666"/>
      <c r="AH254" s="670"/>
      <c r="AI254" s="670"/>
      <c r="AJ254" s="671"/>
      <c r="AK254" s="516"/>
    </row>
    <row r="255" spans="1:37" ht="64.5" thickBot="1">
      <c r="A255" s="516"/>
      <c r="B255" s="672" t="s">
        <v>13</v>
      </c>
      <c r="C255" s="673" t="s">
        <v>30</v>
      </c>
      <c r="D255" s="673" t="s">
        <v>14</v>
      </c>
      <c r="E255" s="673" t="s">
        <v>25</v>
      </c>
      <c r="F255" s="673" t="s">
        <v>26</v>
      </c>
      <c r="G255" s="673" t="s">
        <v>27</v>
      </c>
      <c r="H255" s="674" t="s">
        <v>15</v>
      </c>
      <c r="I255" s="675" t="s">
        <v>31</v>
      </c>
      <c r="J255" s="676"/>
      <c r="K255" s="676"/>
      <c r="L255" s="676"/>
      <c r="M255" s="676"/>
      <c r="N255" s="677"/>
      <c r="O255" s="334" t="e">
        <f>SUM(#REF!)</f>
        <v>#REF!</v>
      </c>
      <c r="P255" s="336" t="e">
        <f>SUM(#REF!)</f>
        <v>#REF!</v>
      </c>
      <c r="Q255" s="347" t="e">
        <f>SUM(#REF!)</f>
        <v>#REF!</v>
      </c>
      <c r="R255" s="336" t="e">
        <f>SUM(#REF!)</f>
        <v>#REF!</v>
      </c>
      <c r="S255" s="347"/>
      <c r="T255" s="336"/>
      <c r="U255" s="347"/>
      <c r="V255" s="336"/>
      <c r="W255" s="347"/>
      <c r="X255" s="336"/>
      <c r="Y255" s="347"/>
      <c r="Z255" s="336"/>
      <c r="AA255" s="347"/>
      <c r="AB255" s="336"/>
      <c r="AC255" s="347"/>
      <c r="AD255" s="336"/>
      <c r="AE255" s="678" t="e">
        <f>O255+Q255</f>
        <v>#REF!</v>
      </c>
      <c r="AF255" s="336" t="e">
        <f>#REF!</f>
        <v>#REF!</v>
      </c>
      <c r="AG255" s="679" t="e">
        <f>SUM(#REF!)</f>
        <v>#REF!</v>
      </c>
      <c r="AH255" s="680"/>
      <c r="AI255" s="680"/>
      <c r="AJ255" s="681"/>
      <c r="AK255" s="516"/>
    </row>
    <row r="256" spans="1:37" ht="92.25" customHeight="1" thickBot="1">
      <c r="A256" s="516"/>
      <c r="B256" s="657" t="s">
        <v>775</v>
      </c>
      <c r="C256" s="664"/>
      <c r="D256" s="665" t="s">
        <v>1722</v>
      </c>
      <c r="E256" s="665"/>
      <c r="F256" s="666" t="s">
        <v>1444</v>
      </c>
      <c r="G256" s="325" t="s">
        <v>1444</v>
      </c>
      <c r="H256" s="665" t="s">
        <v>384</v>
      </c>
      <c r="I256" s="667" t="s">
        <v>384</v>
      </c>
      <c r="J256" s="667"/>
      <c r="K256" s="657"/>
      <c r="L256" s="657"/>
      <c r="M256" s="657"/>
      <c r="N256" s="657"/>
      <c r="O256" s="668"/>
      <c r="P256" s="322"/>
      <c r="Q256" s="669"/>
      <c r="R256" s="658"/>
      <c r="S256" s="658"/>
      <c r="T256" s="658"/>
      <c r="U256" s="658"/>
      <c r="V256" s="658"/>
      <c r="W256" s="658"/>
      <c r="X256" s="658"/>
      <c r="Y256" s="658"/>
      <c r="Z256" s="658"/>
      <c r="AA256" s="658"/>
      <c r="AB256" s="658"/>
      <c r="AC256" s="658"/>
      <c r="AD256" s="658"/>
      <c r="AE256" s="658"/>
      <c r="AF256" s="658"/>
      <c r="AG256" s="666"/>
      <c r="AH256" s="670"/>
      <c r="AI256" s="670"/>
      <c r="AJ256" s="671"/>
      <c r="AK256" s="516"/>
    </row>
    <row r="257" spans="1:37" ht="64.5" thickBot="1">
      <c r="A257" s="516"/>
      <c r="B257" s="672" t="s">
        <v>13</v>
      </c>
      <c r="C257" s="673" t="s">
        <v>30</v>
      </c>
      <c r="D257" s="673" t="s">
        <v>14</v>
      </c>
      <c r="E257" s="673" t="s">
        <v>25</v>
      </c>
      <c r="F257" s="673" t="s">
        <v>26</v>
      </c>
      <c r="G257" s="673" t="s">
        <v>27</v>
      </c>
      <c r="H257" s="674" t="s">
        <v>15</v>
      </c>
      <c r="I257" s="675" t="s">
        <v>31</v>
      </c>
      <c r="J257" s="676"/>
      <c r="K257" s="676"/>
      <c r="L257" s="676"/>
      <c r="M257" s="676"/>
      <c r="N257" s="677"/>
      <c r="O257" s="334" t="e">
        <f>SUM(#REF!)</f>
        <v>#REF!</v>
      </c>
      <c r="P257" s="336" t="e">
        <f>SUM(#REF!)</f>
        <v>#REF!</v>
      </c>
      <c r="Q257" s="347" t="e">
        <f>SUM(#REF!)</f>
        <v>#REF!</v>
      </c>
      <c r="R257" s="336" t="e">
        <f>SUM(#REF!)</f>
        <v>#REF!</v>
      </c>
      <c r="S257" s="347"/>
      <c r="T257" s="336"/>
      <c r="U257" s="347"/>
      <c r="V257" s="336"/>
      <c r="W257" s="347"/>
      <c r="X257" s="336"/>
      <c r="Y257" s="347"/>
      <c r="Z257" s="336"/>
      <c r="AA257" s="347"/>
      <c r="AB257" s="336"/>
      <c r="AC257" s="347"/>
      <c r="AD257" s="336"/>
      <c r="AE257" s="678" t="e">
        <f>O257+Q257</f>
        <v>#REF!</v>
      </c>
      <c r="AF257" s="336" t="e">
        <f>#REF!</f>
        <v>#REF!</v>
      </c>
      <c r="AG257" s="679" t="e">
        <f>SUM(#REF!)</f>
        <v>#REF!</v>
      </c>
      <c r="AH257" s="680"/>
      <c r="AI257" s="680"/>
      <c r="AJ257" s="681"/>
      <c r="AK257" s="516"/>
    </row>
    <row r="258" spans="1:37" ht="91.5" customHeight="1" thickBot="1">
      <c r="A258" s="516"/>
      <c r="B258" s="657" t="s">
        <v>776</v>
      </c>
      <c r="C258" s="664"/>
      <c r="D258" s="665" t="s">
        <v>1723</v>
      </c>
      <c r="E258" s="665"/>
      <c r="F258" s="666"/>
      <c r="G258" s="325"/>
      <c r="H258" s="665" t="s">
        <v>621</v>
      </c>
      <c r="I258" s="667" t="s">
        <v>385</v>
      </c>
      <c r="J258" s="667"/>
      <c r="K258" s="657"/>
      <c r="L258" s="657"/>
      <c r="M258" s="657"/>
      <c r="N258" s="657"/>
      <c r="O258" s="668"/>
      <c r="P258" s="322"/>
      <c r="Q258" s="669"/>
      <c r="R258" s="658"/>
      <c r="S258" s="658"/>
      <c r="T258" s="658"/>
      <c r="U258" s="658"/>
      <c r="V258" s="658"/>
      <c r="W258" s="658"/>
      <c r="X258" s="658"/>
      <c r="Y258" s="658"/>
      <c r="Z258" s="658"/>
      <c r="AA258" s="658"/>
      <c r="AB258" s="658"/>
      <c r="AC258" s="658"/>
      <c r="AD258" s="658"/>
      <c r="AE258" s="658"/>
      <c r="AF258" s="658"/>
      <c r="AG258" s="666"/>
      <c r="AH258" s="670"/>
      <c r="AI258" s="670"/>
      <c r="AJ258" s="671"/>
      <c r="AK258" s="516"/>
    </row>
    <row r="259" spans="1:37" ht="64.5" thickBot="1">
      <c r="A259" s="516"/>
      <c r="B259" s="672" t="s">
        <v>13</v>
      </c>
      <c r="C259" s="673" t="s">
        <v>30</v>
      </c>
      <c r="D259" s="673" t="s">
        <v>14</v>
      </c>
      <c r="E259" s="673" t="s">
        <v>25</v>
      </c>
      <c r="F259" s="673" t="s">
        <v>26</v>
      </c>
      <c r="G259" s="673" t="s">
        <v>27</v>
      </c>
      <c r="H259" s="674" t="s">
        <v>15</v>
      </c>
      <c r="I259" s="675" t="s">
        <v>31</v>
      </c>
      <c r="J259" s="676"/>
      <c r="K259" s="676"/>
      <c r="L259" s="676"/>
      <c r="M259" s="676"/>
      <c r="N259" s="677"/>
      <c r="O259" s="334" t="e">
        <f>SUM(#REF!)</f>
        <v>#REF!</v>
      </c>
      <c r="P259" s="336" t="e">
        <f>SUM(#REF!)</f>
        <v>#REF!</v>
      </c>
      <c r="Q259" s="347" t="e">
        <f>SUM(#REF!)</f>
        <v>#REF!</v>
      </c>
      <c r="R259" s="336" t="e">
        <f>SUM(#REF!)</f>
        <v>#REF!</v>
      </c>
      <c r="S259" s="347"/>
      <c r="T259" s="336"/>
      <c r="U259" s="347"/>
      <c r="V259" s="336"/>
      <c r="W259" s="347"/>
      <c r="X259" s="336"/>
      <c r="Y259" s="347"/>
      <c r="Z259" s="336"/>
      <c r="AA259" s="347"/>
      <c r="AB259" s="336"/>
      <c r="AC259" s="347"/>
      <c r="AD259" s="336"/>
      <c r="AE259" s="678" t="e">
        <f>O259+Q259</f>
        <v>#REF!</v>
      </c>
      <c r="AF259" s="336" t="e">
        <f>#REF!</f>
        <v>#REF!</v>
      </c>
      <c r="AG259" s="679" t="e">
        <f>SUM(#REF!)</f>
        <v>#REF!</v>
      </c>
      <c r="AH259" s="680"/>
      <c r="AI259" s="680"/>
      <c r="AJ259" s="681"/>
      <c r="AK259" s="516"/>
    </row>
    <row r="260" spans="1:37" ht="76.5" customHeight="1" thickBot="1">
      <c r="A260" s="516"/>
      <c r="B260" s="657" t="s">
        <v>777</v>
      </c>
      <c r="C260" s="664"/>
      <c r="D260" s="665" t="s">
        <v>1724</v>
      </c>
      <c r="E260" s="665"/>
      <c r="F260" s="666"/>
      <c r="G260" s="325"/>
      <c r="H260" s="665" t="s">
        <v>386</v>
      </c>
      <c r="I260" s="667" t="s">
        <v>421</v>
      </c>
      <c r="J260" s="667"/>
      <c r="K260" s="657"/>
      <c r="L260" s="657"/>
      <c r="M260" s="657"/>
      <c r="N260" s="657"/>
      <c r="O260" s="668"/>
      <c r="P260" s="322"/>
      <c r="Q260" s="669"/>
      <c r="R260" s="658"/>
      <c r="S260" s="658"/>
      <c r="T260" s="658"/>
      <c r="U260" s="658"/>
      <c r="V260" s="658"/>
      <c r="W260" s="658"/>
      <c r="X260" s="658"/>
      <c r="Y260" s="658"/>
      <c r="Z260" s="658"/>
      <c r="AA260" s="658"/>
      <c r="AB260" s="658"/>
      <c r="AC260" s="658"/>
      <c r="AD260" s="658"/>
      <c r="AE260" s="658"/>
      <c r="AF260" s="658"/>
      <c r="AG260" s="666"/>
      <c r="AH260" s="670"/>
      <c r="AI260" s="670"/>
      <c r="AJ260" s="671"/>
      <c r="AK260" s="516"/>
    </row>
    <row r="261" spans="1:37" ht="64.5" thickBot="1">
      <c r="A261" s="516"/>
      <c r="B261" s="672" t="s">
        <v>13</v>
      </c>
      <c r="C261" s="673" t="s">
        <v>30</v>
      </c>
      <c r="D261" s="673" t="s">
        <v>14</v>
      </c>
      <c r="E261" s="673" t="s">
        <v>25</v>
      </c>
      <c r="F261" s="673" t="s">
        <v>26</v>
      </c>
      <c r="G261" s="673" t="s">
        <v>27</v>
      </c>
      <c r="H261" s="674" t="s">
        <v>15</v>
      </c>
      <c r="I261" s="675" t="s">
        <v>31</v>
      </c>
      <c r="J261" s="676"/>
      <c r="K261" s="676"/>
      <c r="L261" s="676"/>
      <c r="M261" s="676"/>
      <c r="N261" s="677"/>
      <c r="O261" s="334" t="e">
        <f>SUM(#REF!)</f>
        <v>#REF!</v>
      </c>
      <c r="P261" s="336" t="e">
        <f>SUM(#REF!)</f>
        <v>#REF!</v>
      </c>
      <c r="Q261" s="347" t="e">
        <f>SUM(#REF!)</f>
        <v>#REF!</v>
      </c>
      <c r="R261" s="336" t="e">
        <f>SUM(#REF!)</f>
        <v>#REF!</v>
      </c>
      <c r="S261" s="347"/>
      <c r="T261" s="336"/>
      <c r="U261" s="347"/>
      <c r="V261" s="336"/>
      <c r="W261" s="347"/>
      <c r="X261" s="336"/>
      <c r="Y261" s="347"/>
      <c r="Z261" s="336"/>
      <c r="AA261" s="347"/>
      <c r="AB261" s="336"/>
      <c r="AC261" s="347"/>
      <c r="AD261" s="336"/>
      <c r="AE261" s="678" t="e">
        <f>O261+Q261</f>
        <v>#REF!</v>
      </c>
      <c r="AF261" s="336" t="e">
        <f>#REF!</f>
        <v>#REF!</v>
      </c>
      <c r="AG261" s="679" t="e">
        <f>SUM(#REF!)</f>
        <v>#REF!</v>
      </c>
      <c r="AH261" s="680"/>
      <c r="AI261" s="680"/>
      <c r="AJ261" s="681"/>
      <c r="AK261" s="516"/>
    </row>
    <row r="262" spans="1:37" ht="129" customHeight="1" thickBot="1">
      <c r="A262" s="516"/>
      <c r="B262" s="657" t="s">
        <v>778</v>
      </c>
      <c r="C262" s="664"/>
      <c r="D262" s="665" t="s">
        <v>1725</v>
      </c>
      <c r="E262" s="665" t="s">
        <v>1726</v>
      </c>
      <c r="F262" s="666"/>
      <c r="G262" s="325" t="s">
        <v>1444</v>
      </c>
      <c r="H262" s="665" t="s">
        <v>622</v>
      </c>
      <c r="I262" s="667" t="s">
        <v>422</v>
      </c>
      <c r="J262" s="667"/>
      <c r="K262" s="657"/>
      <c r="L262" s="657"/>
      <c r="M262" s="657"/>
      <c r="N262" s="657"/>
      <c r="O262" s="668">
        <v>11000000</v>
      </c>
      <c r="P262" s="322">
        <v>12100000</v>
      </c>
      <c r="Q262" s="669"/>
      <c r="R262" s="658"/>
      <c r="S262" s="658"/>
      <c r="T262" s="658"/>
      <c r="U262" s="658"/>
      <c r="V262" s="658"/>
      <c r="W262" s="658"/>
      <c r="X262" s="658"/>
      <c r="Y262" s="658"/>
      <c r="Z262" s="658"/>
      <c r="AA262" s="658"/>
      <c r="AB262" s="658"/>
      <c r="AC262" s="658"/>
      <c r="AD262" s="658"/>
      <c r="AE262" s="658"/>
      <c r="AF262" s="658"/>
      <c r="AG262" s="666"/>
      <c r="AH262" s="670"/>
      <c r="AI262" s="670"/>
      <c r="AJ262" s="671"/>
      <c r="AK262" s="516"/>
    </row>
    <row r="263" spans="1:37" ht="64.5" thickBot="1">
      <c r="A263" s="516"/>
      <c r="B263" s="672" t="s">
        <v>13</v>
      </c>
      <c r="C263" s="673" t="s">
        <v>30</v>
      </c>
      <c r="D263" s="673"/>
      <c r="E263" s="673" t="s">
        <v>25</v>
      </c>
      <c r="F263" s="673" t="s">
        <v>26</v>
      </c>
      <c r="G263" s="673" t="s">
        <v>27</v>
      </c>
      <c r="H263" s="674" t="s">
        <v>15</v>
      </c>
      <c r="I263" s="675" t="s">
        <v>31</v>
      </c>
      <c r="J263" s="676"/>
      <c r="K263" s="676"/>
      <c r="L263" s="676"/>
      <c r="M263" s="676"/>
      <c r="N263" s="677"/>
      <c r="O263" s="334" t="e">
        <f>SUM(#REF!)</f>
        <v>#REF!</v>
      </c>
      <c r="P263" s="336" t="e">
        <f>SUM(#REF!)</f>
        <v>#REF!</v>
      </c>
      <c r="Q263" s="347" t="e">
        <f>SUM(#REF!)</f>
        <v>#REF!</v>
      </c>
      <c r="R263" s="336" t="e">
        <f>SUM(#REF!)</f>
        <v>#REF!</v>
      </c>
      <c r="S263" s="347"/>
      <c r="T263" s="336"/>
      <c r="U263" s="347"/>
      <c r="V263" s="336"/>
      <c r="W263" s="347"/>
      <c r="X263" s="336"/>
      <c r="Y263" s="347"/>
      <c r="Z263" s="336"/>
      <c r="AA263" s="347"/>
      <c r="AB263" s="336"/>
      <c r="AC263" s="347"/>
      <c r="AD263" s="336"/>
      <c r="AE263" s="678" t="e">
        <f>O263+Q263</f>
        <v>#REF!</v>
      </c>
      <c r="AF263" s="336" t="e">
        <f>#REF!</f>
        <v>#REF!</v>
      </c>
      <c r="AG263" s="679" t="e">
        <f>SUM(#REF!)</f>
        <v>#REF!</v>
      </c>
      <c r="AH263" s="680"/>
      <c r="AI263" s="680"/>
      <c r="AJ263" s="681"/>
      <c r="AK263" s="516"/>
    </row>
    <row r="264" spans="1:37" ht="96" customHeight="1" thickBot="1">
      <c r="A264" s="516"/>
      <c r="B264" s="657" t="s">
        <v>779</v>
      </c>
      <c r="C264" s="664"/>
      <c r="D264" s="665" t="s">
        <v>1727</v>
      </c>
      <c r="E264" s="81">
        <v>3</v>
      </c>
      <c r="F264" s="666" t="s">
        <v>1444</v>
      </c>
      <c r="G264" s="325" t="s">
        <v>1444</v>
      </c>
      <c r="H264" s="665" t="s">
        <v>387</v>
      </c>
      <c r="I264" s="667" t="s">
        <v>423</v>
      </c>
      <c r="J264" s="667">
        <v>0</v>
      </c>
      <c r="K264" s="657">
        <v>1</v>
      </c>
      <c r="L264" s="657">
        <v>1</v>
      </c>
      <c r="M264" s="657">
        <v>1</v>
      </c>
      <c r="N264" s="657"/>
      <c r="O264" s="73">
        <v>2000000</v>
      </c>
      <c r="P264" s="73">
        <v>2000000</v>
      </c>
      <c r="Q264" s="73">
        <v>2000000</v>
      </c>
      <c r="R264" s="658">
        <v>0</v>
      </c>
      <c r="S264" s="658">
        <v>0</v>
      </c>
      <c r="T264" s="658">
        <v>0</v>
      </c>
      <c r="U264" s="658">
        <v>0</v>
      </c>
      <c r="V264" s="658">
        <v>0</v>
      </c>
      <c r="W264" s="658">
        <v>0</v>
      </c>
      <c r="X264" s="658">
        <v>0</v>
      </c>
      <c r="Y264" s="658">
        <v>0</v>
      </c>
      <c r="Z264" s="658">
        <v>0</v>
      </c>
      <c r="AA264" s="658">
        <v>0</v>
      </c>
      <c r="AB264" s="658">
        <v>0</v>
      </c>
      <c r="AC264" s="658">
        <v>0</v>
      </c>
      <c r="AD264" s="658">
        <v>0</v>
      </c>
      <c r="AE264" s="658">
        <v>0</v>
      </c>
      <c r="AF264" s="658"/>
      <c r="AG264" s="666">
        <v>10</v>
      </c>
      <c r="AH264" s="670"/>
      <c r="AI264" s="670"/>
      <c r="AJ264" s="671"/>
      <c r="AK264" s="516"/>
    </row>
    <row r="265" spans="1:37" ht="64.5" thickBot="1">
      <c r="A265" s="516"/>
      <c r="B265" s="672" t="s">
        <v>13</v>
      </c>
      <c r="C265" s="673" t="s">
        <v>30</v>
      </c>
      <c r="D265" s="673" t="s">
        <v>14</v>
      </c>
      <c r="E265" s="673" t="s">
        <v>25</v>
      </c>
      <c r="F265" s="673" t="s">
        <v>26</v>
      </c>
      <c r="G265" s="673" t="s">
        <v>27</v>
      </c>
      <c r="H265" s="674" t="s">
        <v>15</v>
      </c>
      <c r="I265" s="675" t="s">
        <v>31</v>
      </c>
      <c r="J265" s="676"/>
      <c r="K265" s="676"/>
      <c r="L265" s="676"/>
      <c r="M265" s="676"/>
      <c r="N265" s="677"/>
      <c r="O265" s="334" t="e">
        <f>SUM(#REF!)</f>
        <v>#REF!</v>
      </c>
      <c r="P265" s="336" t="e">
        <f>SUM(#REF!)</f>
        <v>#REF!</v>
      </c>
      <c r="Q265" s="347" t="e">
        <f>SUM(#REF!)</f>
        <v>#REF!</v>
      </c>
      <c r="R265" s="336" t="e">
        <f>SUM(#REF!)</f>
        <v>#REF!</v>
      </c>
      <c r="S265" s="347"/>
      <c r="T265" s="336"/>
      <c r="U265" s="347"/>
      <c r="V265" s="336"/>
      <c r="W265" s="347"/>
      <c r="X265" s="336"/>
      <c r="Y265" s="347"/>
      <c r="Z265" s="336"/>
      <c r="AA265" s="347"/>
      <c r="AB265" s="336"/>
      <c r="AC265" s="347"/>
      <c r="AD265" s="336"/>
      <c r="AE265" s="678" t="e">
        <f>O265+Q265</f>
        <v>#REF!</v>
      </c>
      <c r="AF265" s="336" t="e">
        <f>#REF!</f>
        <v>#REF!</v>
      </c>
      <c r="AG265" s="679" t="e">
        <f>SUM(#REF!)</f>
        <v>#REF!</v>
      </c>
      <c r="AH265" s="680"/>
      <c r="AI265" s="680"/>
      <c r="AJ265" s="681"/>
      <c r="AK265" s="516"/>
    </row>
    <row r="266" spans="1:37" ht="107.25" customHeight="1" thickBot="1">
      <c r="A266" s="521"/>
      <c r="B266" s="657" t="s">
        <v>780</v>
      </c>
      <c r="C266" s="664"/>
      <c r="D266" s="665" t="s">
        <v>1710</v>
      </c>
      <c r="E266" s="665"/>
      <c r="F266" s="666"/>
      <c r="G266" s="325"/>
      <c r="H266" s="665" t="s">
        <v>497</v>
      </c>
      <c r="I266" s="667" t="s">
        <v>388</v>
      </c>
      <c r="J266" s="667"/>
      <c r="K266" s="657"/>
      <c r="L266" s="657"/>
      <c r="M266" s="657"/>
      <c r="N266" s="657"/>
      <c r="O266" s="668"/>
      <c r="P266" s="322"/>
      <c r="Q266" s="669"/>
      <c r="R266" s="658"/>
      <c r="S266" s="658"/>
      <c r="T266" s="658"/>
      <c r="U266" s="658"/>
      <c r="V266" s="658"/>
      <c r="W266" s="658"/>
      <c r="X266" s="658"/>
      <c r="Y266" s="658"/>
      <c r="Z266" s="658"/>
      <c r="AA266" s="658"/>
      <c r="AB266" s="658"/>
      <c r="AC266" s="658"/>
      <c r="AD266" s="658"/>
      <c r="AE266" s="658"/>
      <c r="AF266" s="658"/>
      <c r="AG266" s="666"/>
      <c r="AH266" s="670"/>
      <c r="AI266" s="670"/>
      <c r="AJ266" s="671"/>
      <c r="AK266" s="516"/>
    </row>
    <row r="267" spans="1:37" ht="64.5" thickBot="1">
      <c r="A267" s="516"/>
      <c r="B267" s="672" t="s">
        <v>13</v>
      </c>
      <c r="C267" s="673" t="s">
        <v>30</v>
      </c>
      <c r="D267" s="673" t="s">
        <v>14</v>
      </c>
      <c r="E267" s="673" t="s">
        <v>25</v>
      </c>
      <c r="F267" s="673" t="s">
        <v>26</v>
      </c>
      <c r="G267" s="673" t="s">
        <v>27</v>
      </c>
      <c r="H267" s="674" t="s">
        <v>15</v>
      </c>
      <c r="I267" s="675" t="s">
        <v>31</v>
      </c>
      <c r="J267" s="676"/>
      <c r="K267" s="676"/>
      <c r="L267" s="676"/>
      <c r="M267" s="676"/>
      <c r="N267" s="677"/>
      <c r="O267" s="334" t="e">
        <f>SUM(#REF!)</f>
        <v>#REF!</v>
      </c>
      <c r="P267" s="336" t="e">
        <f>SUM(#REF!)</f>
        <v>#REF!</v>
      </c>
      <c r="Q267" s="347" t="e">
        <f>SUM(#REF!)</f>
        <v>#REF!</v>
      </c>
      <c r="R267" s="336" t="e">
        <f>SUM(#REF!)</f>
        <v>#REF!</v>
      </c>
      <c r="S267" s="347"/>
      <c r="T267" s="336"/>
      <c r="U267" s="347"/>
      <c r="V267" s="336"/>
      <c r="W267" s="347"/>
      <c r="X267" s="336"/>
      <c r="Y267" s="347"/>
      <c r="Z267" s="336"/>
      <c r="AA267" s="347"/>
      <c r="AB267" s="336"/>
      <c r="AC267" s="347"/>
      <c r="AD267" s="336"/>
      <c r="AE267" s="678" t="e">
        <f>O267+Q267</f>
        <v>#REF!</v>
      </c>
      <c r="AF267" s="336" t="e">
        <f>#REF!</f>
        <v>#REF!</v>
      </c>
      <c r="AG267" s="679" t="e">
        <f>SUM(#REF!)</f>
        <v>#REF!</v>
      </c>
      <c r="AH267" s="680"/>
      <c r="AI267" s="680"/>
      <c r="AJ267" s="681"/>
      <c r="AK267" s="516"/>
    </row>
    <row r="268" spans="1:37" ht="89.25" customHeight="1" thickBot="1">
      <c r="A268" s="516"/>
      <c r="B268" s="657" t="s">
        <v>781</v>
      </c>
      <c r="C268" s="664"/>
      <c r="D268" s="665" t="s">
        <v>1378</v>
      </c>
      <c r="E268" s="665"/>
      <c r="F268" s="666"/>
      <c r="G268" s="325"/>
      <c r="H268" s="665" t="s">
        <v>389</v>
      </c>
      <c r="I268" s="667" t="s">
        <v>424</v>
      </c>
      <c r="J268" s="667"/>
      <c r="K268" s="657"/>
      <c r="L268" s="657"/>
      <c r="M268" s="657"/>
      <c r="N268" s="657"/>
      <c r="O268" s="668"/>
      <c r="P268" s="322"/>
      <c r="Q268" s="669"/>
      <c r="R268" s="658"/>
      <c r="S268" s="658"/>
      <c r="T268" s="658"/>
      <c r="U268" s="658"/>
      <c r="V268" s="658"/>
      <c r="W268" s="658"/>
      <c r="X268" s="658"/>
      <c r="Y268" s="658"/>
      <c r="Z268" s="658"/>
      <c r="AA268" s="658"/>
      <c r="AB268" s="658"/>
      <c r="AC268" s="658"/>
      <c r="AD268" s="658"/>
      <c r="AE268" s="658"/>
      <c r="AF268" s="658"/>
      <c r="AG268" s="666"/>
      <c r="AH268" s="670"/>
      <c r="AI268" s="670"/>
      <c r="AJ268" s="671"/>
      <c r="AK268" s="516"/>
    </row>
    <row r="269" spans="1:37" ht="63.75">
      <c r="A269" s="516"/>
      <c r="B269" s="672" t="s">
        <v>13</v>
      </c>
      <c r="C269" s="673" t="s">
        <v>30</v>
      </c>
      <c r="D269" s="673" t="s">
        <v>14</v>
      </c>
      <c r="E269" s="673" t="s">
        <v>25</v>
      </c>
      <c r="F269" s="673" t="s">
        <v>26</v>
      </c>
      <c r="G269" s="673" t="s">
        <v>27</v>
      </c>
      <c r="H269" s="674" t="s">
        <v>15</v>
      </c>
      <c r="I269" s="683" t="s">
        <v>31</v>
      </c>
      <c r="J269" s="684"/>
      <c r="K269" s="684"/>
      <c r="L269" s="684"/>
      <c r="M269" s="684"/>
      <c r="N269" s="685"/>
      <c r="O269" s="334" t="e">
        <f>SUM(#REF!)</f>
        <v>#REF!</v>
      </c>
      <c r="P269" s="336" t="e">
        <f>SUM(#REF!)</f>
        <v>#REF!</v>
      </c>
      <c r="Q269" s="347" t="e">
        <f>SUM(#REF!)</f>
        <v>#REF!</v>
      </c>
      <c r="R269" s="336" t="e">
        <f>SUM(#REF!)</f>
        <v>#REF!</v>
      </c>
      <c r="S269" s="347"/>
      <c r="T269" s="336"/>
      <c r="U269" s="347"/>
      <c r="V269" s="336"/>
      <c r="W269" s="347"/>
      <c r="X269" s="336"/>
      <c r="Y269" s="347"/>
      <c r="Z269" s="336"/>
      <c r="AA269" s="347"/>
      <c r="AB269" s="336"/>
      <c r="AC269" s="347"/>
      <c r="AD269" s="336"/>
      <c r="AE269" s="678" t="e">
        <f>O269+Q269</f>
        <v>#REF!</v>
      </c>
      <c r="AF269" s="336" t="e">
        <f>#REF!</f>
        <v>#REF!</v>
      </c>
      <c r="AG269" s="679" t="e">
        <f>SUM(#REF!)</f>
        <v>#REF!</v>
      </c>
      <c r="AH269" s="680"/>
      <c r="AI269" s="680"/>
      <c r="AJ269" s="681"/>
      <c r="AK269" s="516"/>
    </row>
    <row r="270" spans="1:37" ht="114.75">
      <c r="A270" s="516"/>
      <c r="B270" s="843" t="s">
        <v>782</v>
      </c>
      <c r="C270" s="341"/>
      <c r="D270" s="665" t="s">
        <v>1711</v>
      </c>
      <c r="E270" s="665" t="s">
        <v>1458</v>
      </c>
      <c r="F270" s="666"/>
      <c r="G270" s="325" t="s">
        <v>1393</v>
      </c>
      <c r="H270" s="665" t="s">
        <v>624</v>
      </c>
      <c r="I270" s="667" t="s">
        <v>425</v>
      </c>
      <c r="J270" s="667"/>
      <c r="K270" s="341"/>
      <c r="L270" s="341"/>
      <c r="M270" s="341"/>
      <c r="N270" s="341"/>
      <c r="O270" s="668"/>
      <c r="P270" s="322"/>
      <c r="Q270" s="669"/>
      <c r="R270" s="339"/>
      <c r="S270" s="339"/>
      <c r="T270" s="339"/>
      <c r="U270" s="339"/>
      <c r="V270" s="339"/>
      <c r="W270" s="339"/>
      <c r="X270" s="339"/>
      <c r="Y270" s="339"/>
      <c r="Z270" s="339"/>
      <c r="AA270" s="339"/>
      <c r="AB270" s="339"/>
      <c r="AC270" s="339"/>
      <c r="AD270" s="339"/>
      <c r="AE270" s="339"/>
      <c r="AF270" s="339"/>
      <c r="AG270" s="666"/>
      <c r="AH270" s="670"/>
      <c r="AI270" s="670"/>
      <c r="AJ270" s="341"/>
      <c r="AK270" s="516"/>
    </row>
    <row r="271" spans="1:37" ht="114.75">
      <c r="A271" s="516"/>
      <c r="B271" s="845"/>
      <c r="C271" s="341"/>
      <c r="D271" s="682" t="s">
        <v>1712</v>
      </c>
      <c r="E271" s="665"/>
      <c r="F271" s="666"/>
      <c r="G271" s="325"/>
      <c r="H271" s="665" t="s">
        <v>625</v>
      </c>
      <c r="I271" s="667" t="s">
        <v>390</v>
      </c>
      <c r="J271" s="667"/>
      <c r="K271" s="341"/>
      <c r="L271" s="341"/>
      <c r="M271" s="341"/>
      <c r="N271" s="341"/>
      <c r="O271" s="687">
        <v>6612000</v>
      </c>
      <c r="P271" s="688">
        <v>4290000</v>
      </c>
      <c r="Q271" s="669"/>
      <c r="R271" s="339"/>
      <c r="S271" s="339"/>
      <c r="T271" s="339"/>
      <c r="U271" s="339"/>
      <c r="V271" s="339"/>
      <c r="W271" s="339"/>
      <c r="X271" s="339"/>
      <c r="Y271" s="339"/>
      <c r="Z271" s="339"/>
      <c r="AA271" s="339"/>
      <c r="AB271" s="339"/>
      <c r="AC271" s="339"/>
      <c r="AD271" s="339"/>
      <c r="AE271" s="339"/>
      <c r="AF271" s="339"/>
      <c r="AG271" s="666"/>
      <c r="AH271" s="670"/>
      <c r="AI271" s="670"/>
      <c r="AJ271" s="341"/>
      <c r="AK271" s="516"/>
    </row>
    <row r="272" spans="1:37" ht="89.25" customHeight="1">
      <c r="A272" s="516"/>
      <c r="B272" s="845"/>
      <c r="C272" s="689"/>
      <c r="D272" s="690" t="s">
        <v>1713</v>
      </c>
      <c r="E272" s="691"/>
      <c r="F272" s="691"/>
      <c r="G272" s="692"/>
      <c r="H272" s="693" t="s">
        <v>1005</v>
      </c>
      <c r="I272" s="694" t="s">
        <v>1004</v>
      </c>
      <c r="J272" s="694"/>
      <c r="K272" s="691"/>
      <c r="L272" s="691"/>
      <c r="M272" s="691"/>
      <c r="N272" s="691"/>
      <c r="O272" s="691">
        <v>0</v>
      </c>
      <c r="P272" s="691">
        <v>0</v>
      </c>
      <c r="Q272" s="691">
        <v>0</v>
      </c>
      <c r="R272" s="691">
        <v>0</v>
      </c>
      <c r="S272" s="691">
        <v>0</v>
      </c>
      <c r="T272" s="691">
        <v>0</v>
      </c>
      <c r="U272" s="691">
        <v>0</v>
      </c>
      <c r="V272" s="691">
        <v>0</v>
      </c>
      <c r="W272" s="691">
        <v>0</v>
      </c>
      <c r="X272" s="691">
        <v>0</v>
      </c>
      <c r="Y272" s="691">
        <v>0</v>
      </c>
      <c r="Z272" s="691"/>
      <c r="AA272" s="691"/>
      <c r="AB272" s="691"/>
      <c r="AC272" s="691"/>
      <c r="AD272" s="691"/>
      <c r="AE272" s="691"/>
      <c r="AF272" s="691"/>
      <c r="AG272" s="689"/>
      <c r="AH272" s="691"/>
      <c r="AI272" s="691"/>
      <c r="AJ272" s="691"/>
      <c r="AK272" s="516"/>
    </row>
    <row r="273" spans="1:37" ht="25.5" customHeight="1">
      <c r="A273" s="516"/>
      <c r="B273" s="845"/>
      <c r="C273" s="689"/>
      <c r="D273" s="513" t="s">
        <v>1714</v>
      </c>
      <c r="E273" s="691"/>
      <c r="F273" s="691"/>
      <c r="G273" s="692">
        <v>1</v>
      </c>
      <c r="H273" s="693" t="s">
        <v>427</v>
      </c>
      <c r="I273" s="694" t="s">
        <v>426</v>
      </c>
      <c r="J273" s="694"/>
      <c r="K273" s="691"/>
      <c r="L273" s="691"/>
      <c r="M273" s="691"/>
      <c r="N273" s="691"/>
      <c r="O273" s="691"/>
      <c r="P273" s="691"/>
      <c r="Q273" s="691"/>
      <c r="R273" s="691"/>
      <c r="S273" s="691"/>
      <c r="T273" s="691"/>
      <c r="U273" s="691"/>
      <c r="V273" s="691"/>
      <c r="W273" s="691"/>
      <c r="X273" s="691"/>
      <c r="Y273" s="691"/>
      <c r="Z273" s="691"/>
      <c r="AA273" s="691"/>
      <c r="AB273" s="691"/>
      <c r="AC273" s="691"/>
      <c r="AD273" s="691"/>
      <c r="AE273" s="691"/>
      <c r="AF273" s="691"/>
      <c r="AG273" s="689"/>
      <c r="AH273" s="691"/>
      <c r="AI273" s="691"/>
      <c r="AJ273" s="691"/>
      <c r="AK273" s="516"/>
    </row>
    <row r="274" spans="1:37" ht="63.75">
      <c r="A274" s="516"/>
      <c r="B274" s="845"/>
      <c r="C274" s="689"/>
      <c r="D274" s="513" t="s">
        <v>1715</v>
      </c>
      <c r="E274" s="691"/>
      <c r="F274" s="691"/>
      <c r="G274" s="692"/>
      <c r="H274" s="693" t="s">
        <v>391</v>
      </c>
      <c r="I274" s="694" t="s">
        <v>428</v>
      </c>
      <c r="J274" s="694"/>
      <c r="K274" s="691"/>
      <c r="L274" s="691"/>
      <c r="M274" s="691"/>
      <c r="N274" s="691"/>
      <c r="O274" s="691"/>
      <c r="P274" s="691"/>
      <c r="Q274" s="691"/>
      <c r="R274" s="691"/>
      <c r="S274" s="691"/>
      <c r="T274" s="691"/>
      <c r="U274" s="691"/>
      <c r="V274" s="691"/>
      <c r="W274" s="691"/>
      <c r="X274" s="691"/>
      <c r="Y274" s="691"/>
      <c r="Z274" s="691"/>
      <c r="AA274" s="691"/>
      <c r="AB274" s="691"/>
      <c r="AC274" s="691"/>
      <c r="AD274" s="691"/>
      <c r="AE274" s="691"/>
      <c r="AF274" s="691"/>
      <c r="AG274" s="689"/>
      <c r="AH274" s="691"/>
      <c r="AI274" s="691"/>
      <c r="AJ274" s="691"/>
      <c r="AK274" s="516"/>
    </row>
    <row r="275" spans="1:37" ht="127.5">
      <c r="A275" s="516"/>
      <c r="B275" s="845"/>
      <c r="C275" s="689"/>
      <c r="D275" s="695" t="s">
        <v>1716</v>
      </c>
      <c r="E275" s="691"/>
      <c r="F275" s="691"/>
      <c r="G275" s="691"/>
      <c r="H275" s="693" t="s">
        <v>392</v>
      </c>
      <c r="I275" s="694" t="s">
        <v>429</v>
      </c>
      <c r="J275" s="694"/>
      <c r="K275" s="691"/>
      <c r="L275" s="691"/>
      <c r="M275" s="691"/>
      <c r="N275" s="691"/>
      <c r="O275" s="691"/>
      <c r="P275" s="691"/>
      <c r="Q275" s="691"/>
      <c r="R275" s="691"/>
      <c r="S275" s="691"/>
      <c r="T275" s="691"/>
      <c r="U275" s="691"/>
      <c r="V275" s="691"/>
      <c r="W275" s="691"/>
      <c r="X275" s="691"/>
      <c r="Y275" s="691"/>
      <c r="Z275" s="691"/>
      <c r="AA275" s="691"/>
      <c r="AB275" s="691"/>
      <c r="AC275" s="691"/>
      <c r="AD275" s="691"/>
      <c r="AE275" s="691"/>
      <c r="AF275" s="691"/>
      <c r="AG275" s="689"/>
      <c r="AH275" s="691"/>
      <c r="AI275" s="691"/>
      <c r="AJ275" s="691"/>
      <c r="AK275" s="516"/>
    </row>
    <row r="276" spans="1:37" ht="64.5">
      <c r="A276" s="516"/>
      <c r="B276" s="844"/>
      <c r="C276" s="689"/>
      <c r="D276" s="693"/>
      <c r="E276" s="691"/>
      <c r="F276" s="691"/>
      <c r="G276" s="691"/>
      <c r="H276" s="693" t="s">
        <v>1003</v>
      </c>
      <c r="I276" s="694" t="s">
        <v>430</v>
      </c>
      <c r="J276" s="694"/>
      <c r="K276" s="691"/>
      <c r="L276" s="691"/>
      <c r="M276" s="691"/>
      <c r="N276" s="691"/>
      <c r="O276" s="691"/>
      <c r="P276" s="691"/>
      <c r="Q276" s="691"/>
      <c r="R276" s="691"/>
      <c r="S276" s="691"/>
      <c r="T276" s="691"/>
      <c r="U276" s="691"/>
      <c r="V276" s="691"/>
      <c r="W276" s="691"/>
      <c r="X276" s="691"/>
      <c r="Y276" s="691"/>
      <c r="Z276" s="691"/>
      <c r="AA276" s="691"/>
      <c r="AB276" s="691"/>
      <c r="AC276" s="691"/>
      <c r="AD276" s="691"/>
      <c r="AE276" s="691"/>
      <c r="AF276" s="691"/>
      <c r="AG276" s="689"/>
      <c r="AH276" s="691"/>
      <c r="AI276" s="691"/>
      <c r="AJ276" s="691"/>
      <c r="AK276" s="516"/>
    </row>
    <row r="277" spans="1:37" ht="33" customHeight="1">
      <c r="A277" s="516"/>
      <c r="B277" s="755" t="s">
        <v>804</v>
      </c>
      <c r="C277" s="756"/>
      <c r="D277" s="756"/>
      <c r="E277" s="756"/>
      <c r="F277" s="756"/>
      <c r="G277" s="756"/>
      <c r="H277" s="757"/>
      <c r="I277" s="758" t="s">
        <v>1192</v>
      </c>
      <c r="J277" s="759"/>
      <c r="K277" s="759"/>
      <c r="L277" s="759"/>
      <c r="M277" s="759"/>
      <c r="N277" s="759"/>
      <c r="O277" s="759"/>
      <c r="P277" s="759"/>
      <c r="Q277" s="759"/>
      <c r="R277" s="759"/>
      <c r="S277" s="759"/>
      <c r="T277" s="760"/>
      <c r="U277" s="758" t="s">
        <v>1056</v>
      </c>
      <c r="V277" s="761"/>
      <c r="W277" s="761"/>
      <c r="X277" s="761"/>
      <c r="Y277" s="761"/>
      <c r="Z277" s="761"/>
      <c r="AA277" s="761"/>
      <c r="AB277" s="761"/>
      <c r="AC277" s="761"/>
      <c r="AD277" s="761"/>
      <c r="AE277" s="761"/>
      <c r="AF277" s="761"/>
      <c r="AG277" s="761"/>
      <c r="AH277" s="761"/>
      <c r="AI277" s="761"/>
      <c r="AJ277" s="762"/>
      <c r="AK277" s="516"/>
    </row>
    <row r="278" spans="1:37" ht="47.25" customHeight="1" thickBot="1">
      <c r="A278" s="516"/>
      <c r="B278" s="763" t="s">
        <v>1193</v>
      </c>
      <c r="C278" s="764"/>
      <c r="D278" s="765"/>
      <c r="E278" s="184"/>
      <c r="F278" s="766" t="s">
        <v>1194</v>
      </c>
      <c r="G278" s="766"/>
      <c r="H278" s="766"/>
      <c r="I278" s="766"/>
      <c r="J278" s="766"/>
      <c r="K278" s="766"/>
      <c r="L278" s="766"/>
      <c r="M278" s="766"/>
      <c r="N278" s="767"/>
      <c r="O278" s="768" t="s">
        <v>0</v>
      </c>
      <c r="P278" s="769"/>
      <c r="Q278" s="769"/>
      <c r="R278" s="769"/>
      <c r="S278" s="769"/>
      <c r="T278" s="769"/>
      <c r="U278" s="769"/>
      <c r="V278" s="769"/>
      <c r="W278" s="769"/>
      <c r="X278" s="769"/>
      <c r="Y278" s="769"/>
      <c r="Z278" s="769"/>
      <c r="AA278" s="769"/>
      <c r="AB278" s="769"/>
      <c r="AC278" s="769"/>
      <c r="AD278" s="769"/>
      <c r="AE278" s="769"/>
      <c r="AF278" s="770"/>
      <c r="AG278" s="771" t="s">
        <v>1</v>
      </c>
      <c r="AH278" s="772"/>
      <c r="AI278" s="772"/>
      <c r="AJ278" s="773"/>
      <c r="AK278" s="516"/>
    </row>
    <row r="279" spans="1:37" ht="63" customHeight="1">
      <c r="A279" s="516"/>
      <c r="B279" s="737" t="s">
        <v>1175</v>
      </c>
      <c r="C279" s="739" t="s">
        <v>2</v>
      </c>
      <c r="D279" s="740"/>
      <c r="E279" s="740"/>
      <c r="F279" s="740"/>
      <c r="G279" s="740"/>
      <c r="H279" s="740"/>
      <c r="I279" s="743" t="s">
        <v>3</v>
      </c>
      <c r="J279" s="745" t="s">
        <v>18</v>
      </c>
      <c r="K279" s="745" t="s">
        <v>4</v>
      </c>
      <c r="L279" s="747" t="s">
        <v>1057</v>
      </c>
      <c r="M279" s="799" t="s">
        <v>19</v>
      </c>
      <c r="N279" s="732" t="s">
        <v>20</v>
      </c>
      <c r="O279" s="734" t="s">
        <v>32</v>
      </c>
      <c r="P279" s="735"/>
      <c r="Q279" s="736" t="s">
        <v>33</v>
      </c>
      <c r="R279" s="735"/>
      <c r="S279" s="736" t="s">
        <v>34</v>
      </c>
      <c r="T279" s="735"/>
      <c r="U279" s="736" t="s">
        <v>7</v>
      </c>
      <c r="V279" s="735"/>
      <c r="W279" s="736" t="s">
        <v>6</v>
      </c>
      <c r="X279" s="735"/>
      <c r="Y279" s="736" t="s">
        <v>35</v>
      </c>
      <c r="Z279" s="735"/>
      <c r="AA279" s="736" t="s">
        <v>5</v>
      </c>
      <c r="AB279" s="735"/>
      <c r="AC279" s="736" t="s">
        <v>8</v>
      </c>
      <c r="AD279" s="735"/>
      <c r="AE279" s="736" t="s">
        <v>9</v>
      </c>
      <c r="AF279" s="796"/>
      <c r="AG279" s="797" t="s">
        <v>10</v>
      </c>
      <c r="AH279" s="780" t="s">
        <v>11</v>
      </c>
      <c r="AI279" s="782" t="s">
        <v>12</v>
      </c>
      <c r="AJ279" s="784" t="s">
        <v>21</v>
      </c>
      <c r="AK279" s="516"/>
    </row>
    <row r="280" spans="1:37" ht="64.5" thickBot="1">
      <c r="A280" s="516"/>
      <c r="B280" s="738"/>
      <c r="C280" s="741"/>
      <c r="D280" s="742"/>
      <c r="E280" s="742"/>
      <c r="F280" s="742"/>
      <c r="G280" s="742"/>
      <c r="H280" s="742"/>
      <c r="I280" s="744"/>
      <c r="J280" s="746" t="s">
        <v>18</v>
      </c>
      <c r="K280" s="746"/>
      <c r="L280" s="748"/>
      <c r="M280" s="800"/>
      <c r="N280" s="733"/>
      <c r="O280" s="33" t="s">
        <v>22</v>
      </c>
      <c r="P280" s="34" t="s">
        <v>23</v>
      </c>
      <c r="Q280" s="35" t="s">
        <v>22</v>
      </c>
      <c r="R280" s="34" t="s">
        <v>23</v>
      </c>
      <c r="S280" s="35" t="s">
        <v>22</v>
      </c>
      <c r="T280" s="34" t="s">
        <v>23</v>
      </c>
      <c r="U280" s="35" t="s">
        <v>22</v>
      </c>
      <c r="V280" s="34" t="s">
        <v>23</v>
      </c>
      <c r="W280" s="35" t="s">
        <v>22</v>
      </c>
      <c r="X280" s="34" t="s">
        <v>23</v>
      </c>
      <c r="Y280" s="35" t="s">
        <v>22</v>
      </c>
      <c r="Z280" s="34" t="s">
        <v>23</v>
      </c>
      <c r="AA280" s="35" t="s">
        <v>22</v>
      </c>
      <c r="AB280" s="34" t="s">
        <v>24</v>
      </c>
      <c r="AC280" s="35" t="s">
        <v>22</v>
      </c>
      <c r="AD280" s="34" t="s">
        <v>24</v>
      </c>
      <c r="AE280" s="35" t="s">
        <v>22</v>
      </c>
      <c r="AF280" s="36" t="s">
        <v>24</v>
      </c>
      <c r="AG280" s="798"/>
      <c r="AH280" s="781"/>
      <c r="AI280" s="783"/>
      <c r="AJ280" s="785"/>
      <c r="AK280" s="516"/>
    </row>
    <row r="281" spans="1:37" ht="196.5" customHeight="1" thickBot="1">
      <c r="A281" s="516"/>
      <c r="B281" s="37" t="s">
        <v>1166</v>
      </c>
      <c r="C281" s="786" t="s">
        <v>296</v>
      </c>
      <c r="D281" s="787"/>
      <c r="E281" s="787"/>
      <c r="F281" s="787"/>
      <c r="G281" s="787"/>
      <c r="H281" s="787"/>
      <c r="I281" s="38" t="s">
        <v>370</v>
      </c>
      <c r="J281" s="39">
        <v>0</v>
      </c>
      <c r="K281" s="40" t="s">
        <v>296</v>
      </c>
      <c r="L281" s="40" t="s">
        <v>478</v>
      </c>
      <c r="M281" s="41">
        <v>0.03</v>
      </c>
      <c r="N281" s="41">
        <v>0.03</v>
      </c>
      <c r="O281" s="43">
        <v>0</v>
      </c>
      <c r="P281" s="44">
        <v>0</v>
      </c>
      <c r="Q281" s="44">
        <v>0</v>
      </c>
      <c r="R281" s="44">
        <v>0</v>
      </c>
      <c r="S281" s="44">
        <v>0</v>
      </c>
      <c r="T281" s="44">
        <v>0</v>
      </c>
      <c r="U281" s="44">
        <v>0</v>
      </c>
      <c r="V281" s="44">
        <v>0</v>
      </c>
      <c r="W281" s="44">
        <v>0</v>
      </c>
      <c r="X281" s="44">
        <v>0</v>
      </c>
      <c r="Y281" s="44">
        <v>0</v>
      </c>
      <c r="Z281" s="44">
        <v>0</v>
      </c>
      <c r="AA281" s="44">
        <v>0</v>
      </c>
      <c r="AB281" s="44">
        <v>0</v>
      </c>
      <c r="AC281" s="44">
        <v>0</v>
      </c>
      <c r="AD281" s="44">
        <v>0</v>
      </c>
      <c r="AE281" s="44">
        <v>0</v>
      </c>
      <c r="AF281" s="45">
        <v>0</v>
      </c>
      <c r="AG281" s="46">
        <v>0</v>
      </c>
      <c r="AH281" s="47"/>
      <c r="AI281" s="47" t="s">
        <v>1196</v>
      </c>
      <c r="AJ281" s="48" t="s">
        <v>1166</v>
      </c>
      <c r="AK281" s="516"/>
    </row>
    <row r="282" spans="1:37" ht="64.5" thickBot="1">
      <c r="A282" s="516"/>
      <c r="B282" s="137" t="s">
        <v>13</v>
      </c>
      <c r="C282" s="117" t="s">
        <v>30</v>
      </c>
      <c r="D282" s="117" t="s">
        <v>14</v>
      </c>
      <c r="E282" s="117" t="s">
        <v>25</v>
      </c>
      <c r="F282" s="117" t="s">
        <v>26</v>
      </c>
      <c r="G282" s="117" t="s">
        <v>27</v>
      </c>
      <c r="H282" s="118" t="s">
        <v>15</v>
      </c>
      <c r="I282" s="119" t="s">
        <v>31</v>
      </c>
      <c r="J282" s="53"/>
      <c r="K282" s="53"/>
      <c r="L282" s="53"/>
      <c r="M282" s="53"/>
      <c r="N282" s="54"/>
      <c r="O282" s="55" t="e">
        <f>SUM(#REF!)</f>
        <v>#REF!</v>
      </c>
      <c r="P282" s="56" t="e">
        <f>SUM(#REF!)</f>
        <v>#REF!</v>
      </c>
      <c r="Q282" s="57" t="e">
        <f>SUM(#REF!)</f>
        <v>#REF!</v>
      </c>
      <c r="R282" s="56" t="e">
        <f>SUM(#REF!)</f>
        <v>#REF!</v>
      </c>
      <c r="S282" s="57"/>
      <c r="T282" s="56"/>
      <c r="U282" s="57"/>
      <c r="V282" s="56"/>
      <c r="W282" s="57"/>
      <c r="X282" s="56"/>
      <c r="Y282" s="57"/>
      <c r="Z282" s="56"/>
      <c r="AA282" s="57"/>
      <c r="AB282" s="56"/>
      <c r="AC282" s="57"/>
      <c r="AD282" s="56"/>
      <c r="AE282" s="58" t="e">
        <f>O282+Q282</f>
        <v>#REF!</v>
      </c>
      <c r="AF282" s="56" t="e">
        <f>#REF!</f>
        <v>#REF!</v>
      </c>
      <c r="AG282" s="59" t="e">
        <f>SUM(#REF!)</f>
        <v>#REF!</v>
      </c>
      <c r="AH282" s="60"/>
      <c r="AI282" s="60"/>
      <c r="AJ282" s="517"/>
      <c r="AK282" s="516"/>
    </row>
    <row r="283" spans="1:37" ht="112.5" customHeight="1" thickBot="1">
      <c r="A283" s="516"/>
      <c r="B283" s="193" t="s">
        <v>570</v>
      </c>
      <c r="C283" s="80"/>
      <c r="D283" s="81"/>
      <c r="E283" s="81"/>
      <c r="F283" s="72"/>
      <c r="G283" s="64"/>
      <c r="H283" s="81" t="s">
        <v>73</v>
      </c>
      <c r="I283" s="207" t="s">
        <v>1203</v>
      </c>
      <c r="J283" s="207"/>
      <c r="K283" s="194"/>
      <c r="L283" s="195"/>
      <c r="M283" s="195"/>
      <c r="N283" s="193"/>
      <c r="O283" s="73"/>
      <c r="P283" s="66"/>
      <c r="Q283" s="528"/>
      <c r="R283" s="68"/>
      <c r="S283" s="68"/>
      <c r="T283" s="68"/>
      <c r="U283" s="68"/>
      <c r="V283" s="68"/>
      <c r="W283" s="68"/>
      <c r="X283" s="68"/>
      <c r="Y283" s="68"/>
      <c r="Z283" s="68"/>
      <c r="AA283" s="68"/>
      <c r="AB283" s="68"/>
      <c r="AC283" s="68"/>
      <c r="AD283" s="68"/>
      <c r="AE283" s="185"/>
      <c r="AF283" s="185"/>
      <c r="AG283" s="69"/>
      <c r="AH283" s="186"/>
      <c r="AI283" s="186"/>
      <c r="AJ283" s="187"/>
      <c r="AK283" s="516"/>
    </row>
    <row r="284" spans="1:37" ht="64.5" thickBot="1">
      <c r="A284" s="516"/>
      <c r="B284" s="49" t="s">
        <v>13</v>
      </c>
      <c r="C284" s="117" t="s">
        <v>30</v>
      </c>
      <c r="D284" s="117" t="s">
        <v>14</v>
      </c>
      <c r="E284" s="117" t="s">
        <v>25</v>
      </c>
      <c r="F284" s="117" t="s">
        <v>26</v>
      </c>
      <c r="G284" s="117" t="s">
        <v>27</v>
      </c>
      <c r="H284" s="51" t="s">
        <v>15</v>
      </c>
      <c r="I284" s="74" t="s">
        <v>31</v>
      </c>
      <c r="J284" s="53"/>
      <c r="K284" s="53"/>
      <c r="L284" s="53"/>
      <c r="M284" s="53"/>
      <c r="N284" s="54"/>
      <c r="O284" s="55" t="e">
        <f>SUM(#REF!)</f>
        <v>#REF!</v>
      </c>
      <c r="P284" s="56" t="e">
        <f>SUM(#REF!)</f>
        <v>#REF!</v>
      </c>
      <c r="Q284" s="57" t="e">
        <f>SUM(#REF!)</f>
        <v>#REF!</v>
      </c>
      <c r="R284" s="56" t="e">
        <f>SUM(#REF!)</f>
        <v>#REF!</v>
      </c>
      <c r="S284" s="57"/>
      <c r="T284" s="56"/>
      <c r="U284" s="57"/>
      <c r="V284" s="56"/>
      <c r="W284" s="57"/>
      <c r="X284" s="56"/>
      <c r="Y284" s="57"/>
      <c r="Z284" s="56"/>
      <c r="AA284" s="57"/>
      <c r="AB284" s="56"/>
      <c r="AC284" s="57"/>
      <c r="AD284" s="56"/>
      <c r="AE284" s="58" t="e">
        <f>O284+Q284</f>
        <v>#REF!</v>
      </c>
      <c r="AF284" s="56" t="e">
        <f>#REF!</f>
        <v>#REF!</v>
      </c>
      <c r="AG284" s="59" t="e">
        <f>SUM(#REF!)</f>
        <v>#REF!</v>
      </c>
      <c r="AH284" s="60"/>
      <c r="AI284" s="60"/>
      <c r="AJ284" s="517"/>
      <c r="AK284" s="516"/>
    </row>
    <row r="285" spans="1:37" ht="100.5" customHeight="1" thickBot="1">
      <c r="A285" s="516"/>
      <c r="B285" s="193" t="s">
        <v>570</v>
      </c>
      <c r="C285" s="80"/>
      <c r="D285" s="81"/>
      <c r="E285" s="81"/>
      <c r="F285" s="72"/>
      <c r="G285" s="64"/>
      <c r="H285" s="81" t="s">
        <v>74</v>
      </c>
      <c r="I285" s="207" t="s">
        <v>431</v>
      </c>
      <c r="J285" s="207"/>
      <c r="K285" s="194"/>
      <c r="L285" s="195"/>
      <c r="M285" s="195"/>
      <c r="N285" s="193"/>
      <c r="O285" s="73"/>
      <c r="P285" s="66"/>
      <c r="Q285" s="528"/>
      <c r="R285" s="68"/>
      <c r="S285" s="68"/>
      <c r="T285" s="68"/>
      <c r="U285" s="68"/>
      <c r="V285" s="68"/>
      <c r="W285" s="68"/>
      <c r="X285" s="68"/>
      <c r="Y285" s="68"/>
      <c r="Z285" s="68"/>
      <c r="AA285" s="68"/>
      <c r="AB285" s="68"/>
      <c r="AC285" s="68"/>
      <c r="AD285" s="68"/>
      <c r="AE285" s="185"/>
      <c r="AF285" s="185"/>
      <c r="AG285" s="69"/>
      <c r="AH285" s="186"/>
      <c r="AI285" s="186"/>
      <c r="AJ285" s="187"/>
      <c r="AK285" s="516"/>
    </row>
    <row r="286" spans="1:37" ht="64.5" thickBot="1">
      <c r="A286" s="516"/>
      <c r="B286" s="49" t="s">
        <v>13</v>
      </c>
      <c r="C286" s="117" t="s">
        <v>30</v>
      </c>
      <c r="D286" s="117" t="s">
        <v>14</v>
      </c>
      <c r="E286" s="117" t="s">
        <v>25</v>
      </c>
      <c r="F286" s="117" t="s">
        <v>26</v>
      </c>
      <c r="G286" s="117" t="s">
        <v>27</v>
      </c>
      <c r="H286" s="51" t="s">
        <v>15</v>
      </c>
      <c r="I286" s="74" t="s">
        <v>31</v>
      </c>
      <c r="J286" s="53"/>
      <c r="K286" s="53"/>
      <c r="L286" s="53"/>
      <c r="M286" s="53"/>
      <c r="N286" s="54"/>
      <c r="O286" s="55" t="e">
        <f>SUM(#REF!)</f>
        <v>#REF!</v>
      </c>
      <c r="P286" s="56" t="e">
        <f>SUM(#REF!)</f>
        <v>#REF!</v>
      </c>
      <c r="Q286" s="57" t="e">
        <f>SUM(#REF!)</f>
        <v>#REF!</v>
      </c>
      <c r="R286" s="56" t="e">
        <f>SUM(#REF!)</f>
        <v>#REF!</v>
      </c>
      <c r="S286" s="57"/>
      <c r="T286" s="56"/>
      <c r="U286" s="57"/>
      <c r="V286" s="56"/>
      <c r="W286" s="57"/>
      <c r="X286" s="56"/>
      <c r="Y286" s="57"/>
      <c r="Z286" s="56"/>
      <c r="AA286" s="57"/>
      <c r="AB286" s="56"/>
      <c r="AC286" s="57"/>
      <c r="AD286" s="56"/>
      <c r="AE286" s="58" t="e">
        <f>O286+Q286</f>
        <v>#REF!</v>
      </c>
      <c r="AF286" s="56" t="e">
        <f>#REF!</f>
        <v>#REF!</v>
      </c>
      <c r="AG286" s="59" t="e">
        <f>SUM(#REF!)</f>
        <v>#REF!</v>
      </c>
      <c r="AH286" s="60"/>
      <c r="AI286" s="60"/>
      <c r="AJ286" s="517"/>
      <c r="AK286" s="516"/>
    </row>
    <row r="287" spans="1:37" ht="106.5" customHeight="1" thickBot="1">
      <c r="A287" s="516"/>
      <c r="B287" s="193" t="s">
        <v>570</v>
      </c>
      <c r="C287" s="80"/>
      <c r="D287" s="81"/>
      <c r="E287" s="81"/>
      <c r="F287" s="72"/>
      <c r="G287" s="64"/>
      <c r="H287" s="81" t="s">
        <v>75</v>
      </c>
      <c r="I287" s="207" t="s">
        <v>1002</v>
      </c>
      <c r="J287" s="207"/>
      <c r="K287" s="194"/>
      <c r="L287" s="195"/>
      <c r="M287" s="195"/>
      <c r="N287" s="193"/>
      <c r="O287" s="73"/>
      <c r="P287" s="66"/>
      <c r="Q287" s="528"/>
      <c r="R287" s="68"/>
      <c r="S287" s="68"/>
      <c r="T287" s="68"/>
      <c r="U287" s="68"/>
      <c r="V287" s="68"/>
      <c r="W287" s="68"/>
      <c r="X287" s="68"/>
      <c r="Y287" s="68"/>
      <c r="Z287" s="68"/>
      <c r="AA287" s="68"/>
      <c r="AB287" s="68"/>
      <c r="AC287" s="68"/>
      <c r="AD287" s="68"/>
      <c r="AE287" s="185"/>
      <c r="AF287" s="185"/>
      <c r="AG287" s="69"/>
      <c r="AH287" s="186"/>
      <c r="AI287" s="186"/>
      <c r="AJ287" s="187"/>
      <c r="AK287" s="516"/>
    </row>
    <row r="288" spans="1:37" ht="64.5" thickBot="1">
      <c r="A288" s="516"/>
      <c r="B288" s="49" t="s">
        <v>13</v>
      </c>
      <c r="C288" s="117" t="s">
        <v>30</v>
      </c>
      <c r="D288" s="117" t="s">
        <v>14</v>
      </c>
      <c r="E288" s="117" t="s">
        <v>25</v>
      </c>
      <c r="F288" s="117" t="s">
        <v>26</v>
      </c>
      <c r="G288" s="117" t="s">
        <v>27</v>
      </c>
      <c r="H288" s="51" t="s">
        <v>15</v>
      </c>
      <c r="I288" s="74" t="s">
        <v>31</v>
      </c>
      <c r="J288" s="53"/>
      <c r="K288" s="53"/>
      <c r="L288" s="53"/>
      <c r="M288" s="53"/>
      <c r="N288" s="54"/>
      <c r="O288" s="55" t="e">
        <f>SUM(#REF!)</f>
        <v>#REF!</v>
      </c>
      <c r="P288" s="56" t="e">
        <f>SUM(#REF!)</f>
        <v>#REF!</v>
      </c>
      <c r="Q288" s="57" t="e">
        <f>SUM(#REF!)</f>
        <v>#REF!</v>
      </c>
      <c r="R288" s="56" t="e">
        <f>SUM(#REF!)</f>
        <v>#REF!</v>
      </c>
      <c r="S288" s="57"/>
      <c r="T288" s="56"/>
      <c r="U288" s="57"/>
      <c r="V288" s="56"/>
      <c r="W288" s="57"/>
      <c r="X288" s="56"/>
      <c r="Y288" s="57"/>
      <c r="Z288" s="56"/>
      <c r="AA288" s="57"/>
      <c r="AB288" s="56"/>
      <c r="AC288" s="57"/>
      <c r="AD288" s="56"/>
      <c r="AE288" s="58" t="e">
        <f>O288+Q288</f>
        <v>#REF!</v>
      </c>
      <c r="AF288" s="56" t="e">
        <f>#REF!</f>
        <v>#REF!</v>
      </c>
      <c r="AG288" s="59" t="e">
        <f>SUM(#REF!)</f>
        <v>#REF!</v>
      </c>
      <c r="AH288" s="60"/>
      <c r="AI288" s="60"/>
      <c r="AJ288" s="517"/>
      <c r="AK288" s="516"/>
    </row>
    <row r="289" spans="1:37" ht="64.5" customHeight="1" thickBot="1">
      <c r="A289" s="516"/>
      <c r="B289" s="193" t="s">
        <v>1204</v>
      </c>
      <c r="C289" s="80"/>
      <c r="D289" s="81"/>
      <c r="E289" s="81"/>
      <c r="F289" s="72"/>
      <c r="G289" s="64"/>
      <c r="H289" s="81" t="s">
        <v>626</v>
      </c>
      <c r="I289" s="207" t="s">
        <v>627</v>
      </c>
      <c r="J289" s="207"/>
      <c r="K289" s="194"/>
      <c r="L289" s="195"/>
      <c r="M289" s="195"/>
      <c r="N289" s="193"/>
      <c r="O289" s="73"/>
      <c r="P289" s="66"/>
      <c r="Q289" s="528"/>
      <c r="R289" s="68"/>
      <c r="S289" s="68"/>
      <c r="T289" s="68"/>
      <c r="U289" s="68"/>
      <c r="V289" s="68"/>
      <c r="W289" s="68"/>
      <c r="X289" s="68"/>
      <c r="Y289" s="68"/>
      <c r="Z289" s="68"/>
      <c r="AA289" s="68"/>
      <c r="AB289" s="68"/>
      <c r="AC289" s="68"/>
      <c r="AD289" s="68"/>
      <c r="AE289" s="185"/>
      <c r="AF289" s="185"/>
      <c r="AG289" s="69"/>
      <c r="AH289" s="186"/>
      <c r="AI289" s="186"/>
      <c r="AJ289" s="187"/>
      <c r="AK289" s="516"/>
    </row>
    <row r="290" spans="1:37" ht="64.5" thickBot="1">
      <c r="A290" s="516"/>
      <c r="B290" s="49" t="s">
        <v>13</v>
      </c>
      <c r="C290" s="117" t="s">
        <v>30</v>
      </c>
      <c r="D290" s="117" t="s">
        <v>14</v>
      </c>
      <c r="E290" s="117" t="s">
        <v>25</v>
      </c>
      <c r="F290" s="117" t="s">
        <v>26</v>
      </c>
      <c r="G290" s="117" t="s">
        <v>27</v>
      </c>
      <c r="H290" s="51" t="s">
        <v>15</v>
      </c>
      <c r="I290" s="74" t="s">
        <v>31</v>
      </c>
      <c r="J290" s="53"/>
      <c r="K290" s="53"/>
      <c r="L290" s="53"/>
      <c r="M290" s="53"/>
      <c r="N290" s="54"/>
      <c r="O290" s="55" t="e">
        <f>SUM(#REF!)</f>
        <v>#REF!</v>
      </c>
      <c r="P290" s="56" t="e">
        <f>SUM(#REF!)</f>
        <v>#REF!</v>
      </c>
      <c r="Q290" s="57" t="e">
        <f>SUM(#REF!)</f>
        <v>#REF!</v>
      </c>
      <c r="R290" s="56" t="e">
        <f>SUM(#REF!)</f>
        <v>#REF!</v>
      </c>
      <c r="S290" s="57"/>
      <c r="T290" s="56"/>
      <c r="U290" s="57"/>
      <c r="V290" s="56"/>
      <c r="W290" s="57"/>
      <c r="X290" s="56"/>
      <c r="Y290" s="57"/>
      <c r="Z290" s="56"/>
      <c r="AA290" s="57"/>
      <c r="AB290" s="56"/>
      <c r="AC290" s="57"/>
      <c r="AD290" s="56"/>
      <c r="AE290" s="58" t="e">
        <f>O290+Q290</f>
        <v>#REF!</v>
      </c>
      <c r="AF290" s="56" t="e">
        <f>#REF!</f>
        <v>#REF!</v>
      </c>
      <c r="AG290" s="59" t="e">
        <f>SUM(#REF!)</f>
        <v>#REF!</v>
      </c>
      <c r="AH290" s="60"/>
      <c r="AI290" s="60"/>
      <c r="AJ290" s="517"/>
      <c r="AK290" s="516"/>
    </row>
    <row r="291" spans="1:37" ht="108.75" customHeight="1" thickBot="1">
      <c r="A291" s="516"/>
      <c r="B291" s="193" t="s">
        <v>1205</v>
      </c>
      <c r="C291" s="80"/>
      <c r="D291" s="81"/>
      <c r="E291" s="81"/>
      <c r="F291" s="72"/>
      <c r="G291" s="64"/>
      <c r="H291" s="81" t="s">
        <v>628</v>
      </c>
      <c r="I291" s="207" t="s">
        <v>629</v>
      </c>
      <c r="J291" s="207"/>
      <c r="K291" s="194"/>
      <c r="L291" s="195"/>
      <c r="M291" s="195"/>
      <c r="N291" s="193"/>
      <c r="O291" s="73"/>
      <c r="P291" s="66"/>
      <c r="Q291" s="528"/>
      <c r="R291" s="68"/>
      <c r="S291" s="68"/>
      <c r="T291" s="68"/>
      <c r="U291" s="68"/>
      <c r="V291" s="68"/>
      <c r="W291" s="68"/>
      <c r="X291" s="68"/>
      <c r="Y291" s="68"/>
      <c r="Z291" s="68"/>
      <c r="AA291" s="68"/>
      <c r="AB291" s="68"/>
      <c r="AC291" s="68"/>
      <c r="AD291" s="68"/>
      <c r="AE291" s="185"/>
      <c r="AF291" s="185"/>
      <c r="AG291" s="69"/>
      <c r="AH291" s="186"/>
      <c r="AI291" s="186"/>
      <c r="AJ291" s="187"/>
      <c r="AK291" s="516"/>
    </row>
    <row r="292" spans="1:37" ht="64.5" thickBot="1">
      <c r="A292" s="516"/>
      <c r="B292" s="49" t="s">
        <v>13</v>
      </c>
      <c r="C292" s="117" t="s">
        <v>30</v>
      </c>
      <c r="D292" s="117" t="s">
        <v>14</v>
      </c>
      <c r="E292" s="117" t="s">
        <v>25</v>
      </c>
      <c r="F292" s="117" t="s">
        <v>26</v>
      </c>
      <c r="G292" s="117" t="s">
        <v>27</v>
      </c>
      <c r="H292" s="51" t="s">
        <v>15</v>
      </c>
      <c r="I292" s="74" t="s">
        <v>31</v>
      </c>
      <c r="J292" s="53"/>
      <c r="K292" s="53"/>
      <c r="L292" s="53"/>
      <c r="M292" s="53"/>
      <c r="N292" s="54"/>
      <c r="O292" s="55" t="e">
        <f>SUM(#REF!)</f>
        <v>#REF!</v>
      </c>
      <c r="P292" s="56" t="e">
        <f>SUM(#REF!)</f>
        <v>#REF!</v>
      </c>
      <c r="Q292" s="57" t="e">
        <f>SUM(#REF!)</f>
        <v>#REF!</v>
      </c>
      <c r="R292" s="56" t="e">
        <f>SUM(#REF!)</f>
        <v>#REF!</v>
      </c>
      <c r="S292" s="57"/>
      <c r="T292" s="56"/>
      <c r="U292" s="57"/>
      <c r="V292" s="56"/>
      <c r="W292" s="57"/>
      <c r="X292" s="56"/>
      <c r="Y292" s="57"/>
      <c r="Z292" s="56"/>
      <c r="AA292" s="57"/>
      <c r="AB292" s="56"/>
      <c r="AC292" s="57"/>
      <c r="AD292" s="56"/>
      <c r="AE292" s="58" t="e">
        <f>O292+Q292</f>
        <v>#REF!</v>
      </c>
      <c r="AF292" s="56" t="e">
        <f>#REF!</f>
        <v>#REF!</v>
      </c>
      <c r="AG292" s="59" t="e">
        <f>SUM(#REF!)</f>
        <v>#REF!</v>
      </c>
      <c r="AH292" s="60"/>
      <c r="AI292" s="60"/>
      <c r="AJ292" s="517"/>
      <c r="AK292" s="516"/>
    </row>
    <row r="293" spans="1:37" ht="101.25" customHeight="1" thickBot="1">
      <c r="A293" s="516"/>
      <c r="B293" s="232" t="s">
        <v>784</v>
      </c>
      <c r="C293" s="228"/>
      <c r="D293" s="209" t="s">
        <v>1358</v>
      </c>
      <c r="E293" s="209" t="s">
        <v>1353</v>
      </c>
      <c r="F293" s="229"/>
      <c r="G293" s="232"/>
      <c r="H293" s="209" t="s">
        <v>630</v>
      </c>
      <c r="I293" s="232" t="s">
        <v>76</v>
      </c>
      <c r="J293" s="239" t="s">
        <v>1354</v>
      </c>
      <c r="K293" s="235"/>
      <c r="L293" s="236"/>
      <c r="M293" s="236"/>
      <c r="N293" s="232"/>
      <c r="O293" s="230">
        <v>0</v>
      </c>
      <c r="P293" s="237"/>
      <c r="Q293" s="529"/>
      <c r="R293" s="231"/>
      <c r="S293" s="231"/>
      <c r="T293" s="231"/>
      <c r="U293" s="231"/>
      <c r="V293" s="231"/>
      <c r="W293" s="231"/>
      <c r="X293" s="231"/>
      <c r="Y293" s="231"/>
      <c r="Z293" s="231"/>
      <c r="AA293" s="231"/>
      <c r="AB293" s="231"/>
      <c r="AC293" s="231"/>
      <c r="AD293" s="231"/>
      <c r="AE293" s="237">
        <f>SUM(O293:AD293)</f>
        <v>0</v>
      </c>
      <c r="AF293" s="237"/>
      <c r="AG293" s="69" t="s">
        <v>1359</v>
      </c>
      <c r="AH293" s="186" t="s">
        <v>1356</v>
      </c>
      <c r="AI293" s="186"/>
      <c r="AJ293" s="187" t="s">
        <v>1357</v>
      </c>
      <c r="AK293" s="516"/>
    </row>
    <row r="294" spans="1:37" ht="64.5" thickBot="1">
      <c r="A294" s="516"/>
      <c r="B294" s="49" t="s">
        <v>13</v>
      </c>
      <c r="C294" s="117" t="s">
        <v>30</v>
      </c>
      <c r="D294" s="117" t="s">
        <v>14</v>
      </c>
      <c r="E294" s="117" t="s">
        <v>25</v>
      </c>
      <c r="F294" s="117" t="s">
        <v>26</v>
      </c>
      <c r="G294" s="117" t="s">
        <v>27</v>
      </c>
      <c r="H294" s="51" t="s">
        <v>15</v>
      </c>
      <c r="I294" s="74" t="s">
        <v>31</v>
      </c>
      <c r="J294" s="53"/>
      <c r="K294" s="53"/>
      <c r="L294" s="53"/>
      <c r="M294" s="53"/>
      <c r="N294" s="54"/>
      <c r="O294" s="55" t="e">
        <f>SUM(#REF!)</f>
        <v>#REF!</v>
      </c>
      <c r="P294" s="56" t="e">
        <f>SUM(#REF!)</f>
        <v>#REF!</v>
      </c>
      <c r="Q294" s="57" t="e">
        <f>SUM(#REF!)</f>
        <v>#REF!</v>
      </c>
      <c r="R294" s="56" t="e">
        <f>SUM(#REF!)</f>
        <v>#REF!</v>
      </c>
      <c r="S294" s="57"/>
      <c r="T294" s="56"/>
      <c r="U294" s="57"/>
      <c r="V294" s="56"/>
      <c r="W294" s="57"/>
      <c r="X294" s="56"/>
      <c r="Y294" s="57"/>
      <c r="Z294" s="56"/>
      <c r="AA294" s="57"/>
      <c r="AB294" s="56"/>
      <c r="AC294" s="57"/>
      <c r="AD294" s="56"/>
      <c r="AE294" s="58" t="e">
        <f>O294+Q294</f>
        <v>#REF!</v>
      </c>
      <c r="AF294" s="56" t="e">
        <f>#REF!</f>
        <v>#REF!</v>
      </c>
      <c r="AG294" s="59" t="e">
        <f>SUM(#REF!)</f>
        <v>#REF!</v>
      </c>
      <c r="AH294" s="60"/>
      <c r="AI294" s="60"/>
      <c r="AJ294" s="517"/>
      <c r="AK294" s="516"/>
    </row>
    <row r="295" spans="1:37" ht="146.25" customHeight="1">
      <c r="A295" s="516"/>
      <c r="B295" s="193" t="s">
        <v>785</v>
      </c>
      <c r="C295" s="80"/>
      <c r="D295" s="81"/>
      <c r="E295" s="81"/>
      <c r="F295" s="72"/>
      <c r="G295" s="64"/>
      <c r="H295" s="81" t="s">
        <v>631</v>
      </c>
      <c r="I295" s="207" t="s">
        <v>77</v>
      </c>
      <c r="J295" s="207"/>
      <c r="K295" s="194"/>
      <c r="L295" s="195"/>
      <c r="M295" s="195"/>
      <c r="N295" s="193"/>
      <c r="O295" s="73"/>
      <c r="P295" s="66"/>
      <c r="Q295" s="528"/>
      <c r="R295" s="68"/>
      <c r="S295" s="68"/>
      <c r="T295" s="68"/>
      <c r="U295" s="68"/>
      <c r="V295" s="68"/>
      <c r="W295" s="68"/>
      <c r="X295" s="68"/>
      <c r="Y295" s="68"/>
      <c r="Z295" s="68"/>
      <c r="AA295" s="68"/>
      <c r="AB295" s="68"/>
      <c r="AC295" s="68"/>
      <c r="AD295" s="68"/>
      <c r="AE295" s="185"/>
      <c r="AF295" s="185"/>
      <c r="AG295" s="69"/>
      <c r="AH295" s="186"/>
      <c r="AI295" s="186"/>
      <c r="AJ295" s="187"/>
      <c r="AK295" s="516"/>
    </row>
    <row r="296" spans="1:37" ht="93" customHeight="1">
      <c r="A296" s="516"/>
      <c r="B296" s="755" t="s">
        <v>804</v>
      </c>
      <c r="C296" s="756"/>
      <c r="D296" s="756"/>
      <c r="E296" s="756"/>
      <c r="F296" s="756"/>
      <c r="G296" s="756"/>
      <c r="H296" s="757"/>
      <c r="I296" s="758" t="s">
        <v>1206</v>
      </c>
      <c r="J296" s="759"/>
      <c r="K296" s="759"/>
      <c r="L296" s="759"/>
      <c r="M296" s="759"/>
      <c r="N296" s="759"/>
      <c r="O296" s="759"/>
      <c r="P296" s="759"/>
      <c r="Q296" s="759"/>
      <c r="R296" s="759"/>
      <c r="S296" s="759"/>
      <c r="T296" s="760"/>
      <c r="U296" s="758" t="s">
        <v>1056</v>
      </c>
      <c r="V296" s="761"/>
      <c r="W296" s="761"/>
      <c r="X296" s="761"/>
      <c r="Y296" s="761"/>
      <c r="Z296" s="761"/>
      <c r="AA296" s="761"/>
      <c r="AB296" s="761"/>
      <c r="AC296" s="761"/>
      <c r="AD296" s="761"/>
      <c r="AE296" s="761"/>
      <c r="AF296" s="761"/>
      <c r="AG296" s="761"/>
      <c r="AH296" s="761"/>
      <c r="AI296" s="761"/>
      <c r="AJ296" s="762"/>
      <c r="AK296" s="516"/>
    </row>
    <row r="297" spans="1:37" ht="66" customHeight="1" thickBot="1">
      <c r="A297" s="516"/>
      <c r="B297" s="763" t="s">
        <v>1207</v>
      </c>
      <c r="C297" s="764"/>
      <c r="D297" s="765"/>
      <c r="E297" s="184"/>
      <c r="F297" s="766" t="s">
        <v>1208</v>
      </c>
      <c r="G297" s="766"/>
      <c r="H297" s="766"/>
      <c r="I297" s="766"/>
      <c r="J297" s="766"/>
      <c r="K297" s="766"/>
      <c r="L297" s="766"/>
      <c r="M297" s="766"/>
      <c r="N297" s="767"/>
      <c r="O297" s="768" t="s">
        <v>0</v>
      </c>
      <c r="P297" s="769"/>
      <c r="Q297" s="769"/>
      <c r="R297" s="769"/>
      <c r="S297" s="769"/>
      <c r="T297" s="769"/>
      <c r="U297" s="769"/>
      <c r="V297" s="769"/>
      <c r="W297" s="769"/>
      <c r="X297" s="769"/>
      <c r="Y297" s="769"/>
      <c r="Z297" s="769"/>
      <c r="AA297" s="769"/>
      <c r="AB297" s="769"/>
      <c r="AC297" s="769"/>
      <c r="AD297" s="769"/>
      <c r="AE297" s="769"/>
      <c r="AF297" s="770"/>
      <c r="AG297" s="771" t="s">
        <v>1</v>
      </c>
      <c r="AH297" s="772"/>
      <c r="AI297" s="772"/>
      <c r="AJ297" s="773"/>
      <c r="AK297" s="516"/>
    </row>
    <row r="298" spans="1:37">
      <c r="A298" s="516"/>
      <c r="B298" s="737" t="s">
        <v>1209</v>
      </c>
      <c r="C298" s="739" t="s">
        <v>2</v>
      </c>
      <c r="D298" s="740"/>
      <c r="E298" s="740"/>
      <c r="F298" s="740"/>
      <c r="G298" s="740"/>
      <c r="H298" s="740"/>
      <c r="I298" s="743" t="s">
        <v>3</v>
      </c>
      <c r="J298" s="745" t="s">
        <v>18</v>
      </c>
      <c r="K298" s="745" t="s">
        <v>4</v>
      </c>
      <c r="L298" s="747" t="s">
        <v>1057</v>
      </c>
      <c r="M298" s="799" t="s">
        <v>19</v>
      </c>
      <c r="N298" s="732" t="s">
        <v>20</v>
      </c>
      <c r="O298" s="734" t="s">
        <v>32</v>
      </c>
      <c r="P298" s="735"/>
      <c r="Q298" s="736" t="s">
        <v>33</v>
      </c>
      <c r="R298" s="735"/>
      <c r="S298" s="736" t="s">
        <v>34</v>
      </c>
      <c r="T298" s="735"/>
      <c r="U298" s="736" t="s">
        <v>7</v>
      </c>
      <c r="V298" s="735"/>
      <c r="W298" s="736" t="s">
        <v>6</v>
      </c>
      <c r="X298" s="735"/>
      <c r="Y298" s="736" t="s">
        <v>35</v>
      </c>
      <c r="Z298" s="735"/>
      <c r="AA298" s="736" t="s">
        <v>5</v>
      </c>
      <c r="AB298" s="735"/>
      <c r="AC298" s="736" t="s">
        <v>8</v>
      </c>
      <c r="AD298" s="735"/>
      <c r="AE298" s="736" t="s">
        <v>9</v>
      </c>
      <c r="AF298" s="796"/>
      <c r="AG298" s="797" t="s">
        <v>10</v>
      </c>
      <c r="AH298" s="780" t="s">
        <v>11</v>
      </c>
      <c r="AI298" s="782" t="s">
        <v>12</v>
      </c>
      <c r="AJ298" s="784" t="s">
        <v>21</v>
      </c>
      <c r="AK298" s="516"/>
    </row>
    <row r="299" spans="1:37" ht="63" customHeight="1" thickBot="1">
      <c r="A299" s="516"/>
      <c r="B299" s="738"/>
      <c r="C299" s="741"/>
      <c r="D299" s="742"/>
      <c r="E299" s="742"/>
      <c r="F299" s="742"/>
      <c r="G299" s="742"/>
      <c r="H299" s="742"/>
      <c r="I299" s="744"/>
      <c r="J299" s="746" t="s">
        <v>18</v>
      </c>
      <c r="K299" s="746"/>
      <c r="L299" s="748"/>
      <c r="M299" s="800"/>
      <c r="N299" s="733"/>
      <c r="O299" s="33" t="s">
        <v>22</v>
      </c>
      <c r="P299" s="34" t="s">
        <v>23</v>
      </c>
      <c r="Q299" s="35" t="s">
        <v>22</v>
      </c>
      <c r="R299" s="34" t="s">
        <v>23</v>
      </c>
      <c r="S299" s="35" t="s">
        <v>22</v>
      </c>
      <c r="T299" s="34" t="s">
        <v>23</v>
      </c>
      <c r="U299" s="35" t="s">
        <v>22</v>
      </c>
      <c r="V299" s="34" t="s">
        <v>23</v>
      </c>
      <c r="W299" s="35" t="s">
        <v>22</v>
      </c>
      <c r="X299" s="34" t="s">
        <v>23</v>
      </c>
      <c r="Y299" s="35" t="s">
        <v>22</v>
      </c>
      <c r="Z299" s="34" t="s">
        <v>23</v>
      </c>
      <c r="AA299" s="35" t="s">
        <v>22</v>
      </c>
      <c r="AB299" s="34" t="s">
        <v>24</v>
      </c>
      <c r="AC299" s="35" t="s">
        <v>22</v>
      </c>
      <c r="AD299" s="34" t="s">
        <v>24</v>
      </c>
      <c r="AE299" s="35" t="s">
        <v>22</v>
      </c>
      <c r="AF299" s="36" t="s">
        <v>24</v>
      </c>
      <c r="AG299" s="798"/>
      <c r="AH299" s="781"/>
      <c r="AI299" s="783"/>
      <c r="AJ299" s="785"/>
      <c r="AK299" s="516"/>
    </row>
    <row r="300" spans="1:37" ht="247.5" customHeight="1" thickBot="1">
      <c r="A300" s="516"/>
      <c r="B300" s="37" t="s">
        <v>1210</v>
      </c>
      <c r="C300" s="786" t="s">
        <v>297</v>
      </c>
      <c r="D300" s="787"/>
      <c r="E300" s="787"/>
      <c r="F300" s="787"/>
      <c r="G300" s="787"/>
      <c r="H300" s="787"/>
      <c r="I300" s="38" t="s">
        <v>371</v>
      </c>
      <c r="J300" s="39">
        <v>0</v>
      </c>
      <c r="K300" s="40" t="s">
        <v>297</v>
      </c>
      <c r="L300" s="40" t="s">
        <v>297</v>
      </c>
      <c r="M300" s="41">
        <v>0.5</v>
      </c>
      <c r="N300" s="41">
        <v>0.5</v>
      </c>
      <c r="O300" s="43">
        <v>0</v>
      </c>
      <c r="P300" s="44">
        <v>0</v>
      </c>
      <c r="Q300" s="44">
        <v>0</v>
      </c>
      <c r="R300" s="44">
        <v>0</v>
      </c>
      <c r="S300" s="44">
        <v>0</v>
      </c>
      <c r="T300" s="44">
        <v>0</v>
      </c>
      <c r="U300" s="44">
        <v>0</v>
      </c>
      <c r="V300" s="44">
        <v>0</v>
      </c>
      <c r="W300" s="44">
        <v>0</v>
      </c>
      <c r="X300" s="44">
        <v>0</v>
      </c>
      <c r="Y300" s="44">
        <v>0</v>
      </c>
      <c r="Z300" s="44">
        <v>0</v>
      </c>
      <c r="AA300" s="44">
        <v>0</v>
      </c>
      <c r="AB300" s="44">
        <v>0</v>
      </c>
      <c r="AC300" s="44">
        <v>0</v>
      </c>
      <c r="AD300" s="44">
        <v>0</v>
      </c>
      <c r="AE300" s="44">
        <v>0</v>
      </c>
      <c r="AF300" s="45">
        <v>0</v>
      </c>
      <c r="AG300" s="46">
        <v>0</v>
      </c>
      <c r="AH300" s="47"/>
      <c r="AI300" s="47" t="s">
        <v>1196</v>
      </c>
      <c r="AJ300" s="48" t="s">
        <v>1210</v>
      </c>
      <c r="AK300" s="516"/>
    </row>
    <row r="301" spans="1:37" ht="64.5" thickBot="1">
      <c r="A301" s="516"/>
      <c r="B301" s="49" t="s">
        <v>13</v>
      </c>
      <c r="C301" s="117" t="s">
        <v>30</v>
      </c>
      <c r="D301" s="117" t="s">
        <v>14</v>
      </c>
      <c r="E301" s="117" t="s">
        <v>25</v>
      </c>
      <c r="F301" s="117" t="s">
        <v>26</v>
      </c>
      <c r="G301" s="117" t="s">
        <v>27</v>
      </c>
      <c r="H301" s="51" t="s">
        <v>15</v>
      </c>
      <c r="I301" s="74" t="s">
        <v>31</v>
      </c>
      <c r="J301" s="53"/>
      <c r="K301" s="53"/>
      <c r="L301" s="53"/>
      <c r="M301" s="53"/>
      <c r="N301" s="54"/>
      <c r="O301" s="55">
        <v>0</v>
      </c>
      <c r="P301" s="56">
        <v>0</v>
      </c>
      <c r="Q301" s="57">
        <v>0</v>
      </c>
      <c r="R301" s="56">
        <v>0</v>
      </c>
      <c r="S301" s="57"/>
      <c r="T301" s="56"/>
      <c r="U301" s="57"/>
      <c r="V301" s="56"/>
      <c r="W301" s="57"/>
      <c r="X301" s="56"/>
      <c r="Y301" s="57"/>
      <c r="Z301" s="56"/>
      <c r="AA301" s="57"/>
      <c r="AB301" s="56"/>
      <c r="AC301" s="57"/>
      <c r="AD301" s="56"/>
      <c r="AE301" s="58">
        <f>O301+Q301</f>
        <v>0</v>
      </c>
      <c r="AF301" s="56">
        <v>0</v>
      </c>
      <c r="AG301" s="59">
        <v>0</v>
      </c>
      <c r="AH301" s="60"/>
      <c r="AI301" s="60"/>
      <c r="AJ301" s="517"/>
      <c r="AK301" s="516"/>
    </row>
    <row r="302" spans="1:37" ht="76.5">
      <c r="A302" s="516"/>
      <c r="B302" s="791" t="s">
        <v>793</v>
      </c>
      <c r="C302" s="287"/>
      <c r="D302" s="538" t="s">
        <v>1498</v>
      </c>
      <c r="E302" s="288" t="s">
        <v>1254</v>
      </c>
      <c r="F302" s="63"/>
      <c r="G302" s="288">
        <v>20</v>
      </c>
      <c r="H302" s="62" t="s">
        <v>1001</v>
      </c>
      <c r="I302" s="31" t="s">
        <v>1000</v>
      </c>
      <c r="J302" s="31"/>
      <c r="K302" s="289"/>
      <c r="L302" s="290"/>
      <c r="M302" s="506"/>
      <c r="N302" s="287">
        <v>20</v>
      </c>
      <c r="O302" s="291">
        <v>500000</v>
      </c>
      <c r="P302" s="291">
        <v>500000</v>
      </c>
      <c r="Q302" s="539"/>
      <c r="R302" s="67"/>
      <c r="S302" s="67"/>
      <c r="T302" s="67"/>
      <c r="U302" s="67"/>
      <c r="V302" s="67"/>
      <c r="W302" s="67"/>
      <c r="X302" s="67"/>
      <c r="Y302" s="67"/>
      <c r="Z302" s="67"/>
      <c r="AA302" s="67"/>
      <c r="AB302" s="67"/>
      <c r="AC302" s="67"/>
      <c r="AD302" s="67"/>
      <c r="AE302" s="292">
        <f>SUM(O302+Q302+S302+U302+W302+Y302+AA302+AC302)</f>
        <v>500000</v>
      </c>
      <c r="AF302" s="292">
        <f>SUM(P302+R302+T302+V302+X302+Z302+AB302+AD302)</f>
        <v>500000</v>
      </c>
      <c r="AG302" s="293"/>
      <c r="AH302" s="294"/>
      <c r="AI302" s="294"/>
      <c r="AJ302" s="295"/>
      <c r="AK302" s="516"/>
    </row>
    <row r="303" spans="1:37" ht="141" thickBot="1">
      <c r="A303" s="516"/>
      <c r="B303" s="850"/>
      <c r="C303" s="540"/>
      <c r="D303" s="541" t="s">
        <v>1499</v>
      </c>
      <c r="E303" s="501" t="s">
        <v>1254</v>
      </c>
      <c r="F303" s="542"/>
      <c r="G303" s="501">
        <v>10</v>
      </c>
      <c r="H303" s="296" t="s">
        <v>632</v>
      </c>
      <c r="I303" s="502" t="s">
        <v>633</v>
      </c>
      <c r="J303" s="502"/>
      <c r="K303" s="542"/>
      <c r="L303" s="542"/>
      <c r="M303" s="542"/>
      <c r="N303" s="501">
        <v>10</v>
      </c>
      <c r="O303" s="297">
        <v>250000</v>
      </c>
      <c r="P303" s="297">
        <v>250000</v>
      </c>
      <c r="Q303" s="542"/>
      <c r="R303" s="542"/>
      <c r="S303" s="542"/>
      <c r="T303" s="542"/>
      <c r="U303" s="542"/>
      <c r="V303" s="542"/>
      <c r="W303" s="542"/>
      <c r="X303" s="542"/>
      <c r="Y303" s="542"/>
      <c r="Z303" s="542"/>
      <c r="AA303" s="542"/>
      <c r="AB303" s="542"/>
      <c r="AC303" s="542"/>
      <c r="AD303" s="542"/>
      <c r="AE303" s="298">
        <f>SUM(O303+Q303+S303+U303+W303+Y303+AA303+AC303)</f>
        <v>250000</v>
      </c>
      <c r="AF303" s="298">
        <f>SUM(P303+R303+T303+V303+X303+Z303+AB303+AD303)</f>
        <v>250000</v>
      </c>
      <c r="AG303" s="540"/>
      <c r="AH303" s="542"/>
      <c r="AI303" s="542"/>
      <c r="AJ303" s="543"/>
      <c r="AK303" s="516"/>
    </row>
    <row r="304" spans="1:37" ht="70.5" customHeight="1">
      <c r="A304" s="516"/>
      <c r="B304" s="755" t="s">
        <v>804</v>
      </c>
      <c r="C304" s="756"/>
      <c r="D304" s="756"/>
      <c r="E304" s="756"/>
      <c r="F304" s="756"/>
      <c r="G304" s="756"/>
      <c r="H304" s="757"/>
      <c r="I304" s="758" t="s">
        <v>1206</v>
      </c>
      <c r="J304" s="759"/>
      <c r="K304" s="759"/>
      <c r="L304" s="759"/>
      <c r="M304" s="759"/>
      <c r="N304" s="759"/>
      <c r="O304" s="759"/>
      <c r="P304" s="759"/>
      <c r="Q304" s="759"/>
      <c r="R304" s="759"/>
      <c r="S304" s="759"/>
      <c r="T304" s="760"/>
      <c r="U304" s="758" t="s">
        <v>1056</v>
      </c>
      <c r="V304" s="761"/>
      <c r="W304" s="761"/>
      <c r="X304" s="761"/>
      <c r="Y304" s="761"/>
      <c r="Z304" s="761"/>
      <c r="AA304" s="761"/>
      <c r="AB304" s="761"/>
      <c r="AC304" s="761"/>
      <c r="AD304" s="761"/>
      <c r="AE304" s="761"/>
      <c r="AF304" s="761"/>
      <c r="AG304" s="761"/>
      <c r="AH304" s="761"/>
      <c r="AI304" s="761"/>
      <c r="AJ304" s="762"/>
      <c r="AK304" s="516"/>
    </row>
    <row r="305" spans="1:37" ht="45.75" customHeight="1" thickBot="1">
      <c r="A305" s="516"/>
      <c r="B305" s="763" t="s">
        <v>1207</v>
      </c>
      <c r="C305" s="764"/>
      <c r="D305" s="765"/>
      <c r="E305" s="184"/>
      <c r="F305" s="766" t="s">
        <v>1208</v>
      </c>
      <c r="G305" s="766"/>
      <c r="H305" s="766"/>
      <c r="I305" s="766"/>
      <c r="J305" s="766"/>
      <c r="K305" s="766"/>
      <c r="L305" s="766"/>
      <c r="M305" s="766"/>
      <c r="N305" s="767"/>
      <c r="O305" s="768" t="s">
        <v>0</v>
      </c>
      <c r="P305" s="769"/>
      <c r="Q305" s="769"/>
      <c r="R305" s="769"/>
      <c r="S305" s="769"/>
      <c r="T305" s="769"/>
      <c r="U305" s="769"/>
      <c r="V305" s="769"/>
      <c r="W305" s="769"/>
      <c r="X305" s="769"/>
      <c r="Y305" s="769"/>
      <c r="Z305" s="769"/>
      <c r="AA305" s="769"/>
      <c r="AB305" s="769"/>
      <c r="AC305" s="769"/>
      <c r="AD305" s="769"/>
      <c r="AE305" s="769"/>
      <c r="AF305" s="770"/>
      <c r="AG305" s="771" t="s">
        <v>1</v>
      </c>
      <c r="AH305" s="772"/>
      <c r="AI305" s="772"/>
      <c r="AJ305" s="773"/>
      <c r="AK305" s="516"/>
    </row>
    <row r="306" spans="1:37" ht="48" customHeight="1">
      <c r="A306" s="516"/>
      <c r="B306" s="737" t="s">
        <v>1209</v>
      </c>
      <c r="C306" s="739" t="s">
        <v>2</v>
      </c>
      <c r="D306" s="740"/>
      <c r="E306" s="740"/>
      <c r="F306" s="740"/>
      <c r="G306" s="740"/>
      <c r="H306" s="740"/>
      <c r="I306" s="743" t="s">
        <v>3</v>
      </c>
      <c r="J306" s="745" t="s">
        <v>18</v>
      </c>
      <c r="K306" s="745" t="s">
        <v>4</v>
      </c>
      <c r="L306" s="747" t="s">
        <v>1057</v>
      </c>
      <c r="M306" s="799" t="s">
        <v>19</v>
      </c>
      <c r="N306" s="732" t="s">
        <v>20</v>
      </c>
      <c r="O306" s="734" t="s">
        <v>32</v>
      </c>
      <c r="P306" s="735"/>
      <c r="Q306" s="736" t="s">
        <v>33</v>
      </c>
      <c r="R306" s="735"/>
      <c r="S306" s="736" t="s">
        <v>34</v>
      </c>
      <c r="T306" s="735"/>
      <c r="U306" s="736" t="s">
        <v>7</v>
      </c>
      <c r="V306" s="735"/>
      <c r="W306" s="736" t="s">
        <v>6</v>
      </c>
      <c r="X306" s="735"/>
      <c r="Y306" s="736" t="s">
        <v>35</v>
      </c>
      <c r="Z306" s="735"/>
      <c r="AA306" s="736" t="s">
        <v>5</v>
      </c>
      <c r="AB306" s="735"/>
      <c r="AC306" s="736" t="s">
        <v>8</v>
      </c>
      <c r="AD306" s="735"/>
      <c r="AE306" s="736" t="s">
        <v>9</v>
      </c>
      <c r="AF306" s="796"/>
      <c r="AG306" s="797" t="s">
        <v>10</v>
      </c>
      <c r="AH306" s="780" t="s">
        <v>11</v>
      </c>
      <c r="AI306" s="782" t="s">
        <v>12</v>
      </c>
      <c r="AJ306" s="784" t="s">
        <v>21</v>
      </c>
      <c r="AK306" s="516"/>
    </row>
    <row r="307" spans="1:37" ht="69" customHeight="1" thickBot="1">
      <c r="A307" s="516"/>
      <c r="B307" s="738"/>
      <c r="C307" s="741"/>
      <c r="D307" s="742"/>
      <c r="E307" s="742"/>
      <c r="F307" s="742"/>
      <c r="G307" s="742"/>
      <c r="H307" s="742"/>
      <c r="I307" s="744"/>
      <c r="J307" s="746" t="s">
        <v>18</v>
      </c>
      <c r="K307" s="746"/>
      <c r="L307" s="748"/>
      <c r="M307" s="800"/>
      <c r="N307" s="733"/>
      <c r="O307" s="33" t="s">
        <v>22</v>
      </c>
      <c r="P307" s="34" t="s">
        <v>23</v>
      </c>
      <c r="Q307" s="35" t="s">
        <v>22</v>
      </c>
      <c r="R307" s="34" t="s">
        <v>23</v>
      </c>
      <c r="S307" s="35" t="s">
        <v>22</v>
      </c>
      <c r="T307" s="34" t="s">
        <v>23</v>
      </c>
      <c r="U307" s="35" t="s">
        <v>22</v>
      </c>
      <c r="V307" s="34" t="s">
        <v>23</v>
      </c>
      <c r="W307" s="35" t="s">
        <v>22</v>
      </c>
      <c r="X307" s="34" t="s">
        <v>23</v>
      </c>
      <c r="Y307" s="35" t="s">
        <v>22</v>
      </c>
      <c r="Z307" s="34" t="s">
        <v>23</v>
      </c>
      <c r="AA307" s="35" t="s">
        <v>22</v>
      </c>
      <c r="AB307" s="34" t="s">
        <v>24</v>
      </c>
      <c r="AC307" s="35" t="s">
        <v>22</v>
      </c>
      <c r="AD307" s="34" t="s">
        <v>24</v>
      </c>
      <c r="AE307" s="35" t="s">
        <v>22</v>
      </c>
      <c r="AF307" s="36" t="s">
        <v>24</v>
      </c>
      <c r="AG307" s="798"/>
      <c r="AH307" s="781"/>
      <c r="AI307" s="783"/>
      <c r="AJ307" s="785"/>
      <c r="AK307" s="516"/>
    </row>
    <row r="308" spans="1:37" ht="409.6" thickBot="1">
      <c r="A308" s="516"/>
      <c r="B308" s="37" t="s">
        <v>1210</v>
      </c>
      <c r="C308" s="786" t="s">
        <v>298</v>
      </c>
      <c r="D308" s="787"/>
      <c r="E308" s="787"/>
      <c r="F308" s="787"/>
      <c r="G308" s="787"/>
      <c r="H308" s="787"/>
      <c r="I308" s="38" t="s">
        <v>432</v>
      </c>
      <c r="J308" s="39">
        <v>0</v>
      </c>
      <c r="K308" s="40" t="s">
        <v>298</v>
      </c>
      <c r="L308" s="40" t="s">
        <v>298</v>
      </c>
      <c r="M308" s="41">
        <v>0.5</v>
      </c>
      <c r="N308" s="41">
        <v>0.5</v>
      </c>
      <c r="O308" s="43">
        <v>0</v>
      </c>
      <c r="P308" s="44">
        <v>0</v>
      </c>
      <c r="Q308" s="44">
        <v>0</v>
      </c>
      <c r="R308" s="44">
        <v>0</v>
      </c>
      <c r="S308" s="44">
        <v>0</v>
      </c>
      <c r="T308" s="44">
        <v>0</v>
      </c>
      <c r="U308" s="44">
        <v>0</v>
      </c>
      <c r="V308" s="44">
        <v>0</v>
      </c>
      <c r="W308" s="44">
        <v>0</v>
      </c>
      <c r="X308" s="44">
        <v>0</v>
      </c>
      <c r="Y308" s="44">
        <v>0</v>
      </c>
      <c r="Z308" s="44">
        <v>0</v>
      </c>
      <c r="AA308" s="44">
        <v>0</v>
      </c>
      <c r="AB308" s="44">
        <v>0</v>
      </c>
      <c r="AC308" s="44">
        <v>0</v>
      </c>
      <c r="AD308" s="44">
        <v>0</v>
      </c>
      <c r="AE308" s="44">
        <v>0</v>
      </c>
      <c r="AF308" s="45">
        <v>0</v>
      </c>
      <c r="AG308" s="46">
        <v>0</v>
      </c>
      <c r="AH308" s="47"/>
      <c r="AI308" s="47" t="s">
        <v>1196</v>
      </c>
      <c r="AJ308" s="48" t="s">
        <v>1210</v>
      </c>
      <c r="AK308" s="516"/>
    </row>
    <row r="309" spans="1:37" ht="64.5" thickBot="1">
      <c r="A309" s="516"/>
      <c r="B309" s="49" t="s">
        <v>13</v>
      </c>
      <c r="C309" s="117" t="s">
        <v>30</v>
      </c>
      <c r="D309" s="117" t="s">
        <v>14</v>
      </c>
      <c r="E309" s="117" t="s">
        <v>25</v>
      </c>
      <c r="F309" s="117" t="s">
        <v>26</v>
      </c>
      <c r="G309" s="117" t="s">
        <v>27</v>
      </c>
      <c r="H309" s="51" t="s">
        <v>15</v>
      </c>
      <c r="I309" s="52" t="s">
        <v>31</v>
      </c>
      <c r="J309" s="53"/>
      <c r="K309" s="53"/>
      <c r="L309" s="53"/>
      <c r="M309" s="53"/>
      <c r="N309" s="54"/>
      <c r="O309" s="55">
        <v>0</v>
      </c>
      <c r="P309" s="56">
        <v>0</v>
      </c>
      <c r="Q309" s="57">
        <v>0</v>
      </c>
      <c r="R309" s="56">
        <v>0</v>
      </c>
      <c r="S309" s="57"/>
      <c r="T309" s="56"/>
      <c r="U309" s="57"/>
      <c r="V309" s="56"/>
      <c r="W309" s="57"/>
      <c r="X309" s="56"/>
      <c r="Y309" s="57"/>
      <c r="Z309" s="56"/>
      <c r="AA309" s="57"/>
      <c r="AB309" s="56"/>
      <c r="AC309" s="57"/>
      <c r="AD309" s="56"/>
      <c r="AE309" s="58">
        <f>O309+Q309</f>
        <v>0</v>
      </c>
      <c r="AF309" s="56">
        <v>0</v>
      </c>
      <c r="AG309" s="59">
        <v>0</v>
      </c>
      <c r="AH309" s="60"/>
      <c r="AI309" s="60"/>
      <c r="AJ309" s="517"/>
      <c r="AK309" s="516"/>
    </row>
    <row r="310" spans="1:37" ht="141.75" customHeight="1">
      <c r="A310" s="516"/>
      <c r="B310" s="792" t="s">
        <v>790</v>
      </c>
      <c r="C310" s="287"/>
      <c r="D310" s="62" t="s">
        <v>1500</v>
      </c>
      <c r="E310" s="288" t="s">
        <v>1254</v>
      </c>
      <c r="F310" s="63"/>
      <c r="G310" s="288">
        <v>0</v>
      </c>
      <c r="H310" s="62" t="s">
        <v>634</v>
      </c>
      <c r="I310" s="31" t="s">
        <v>78</v>
      </c>
      <c r="J310" s="31"/>
      <c r="K310" s="289"/>
      <c r="L310" s="290"/>
      <c r="M310" s="506"/>
      <c r="N310" s="506">
        <v>0</v>
      </c>
      <c r="O310" s="544">
        <v>2123232</v>
      </c>
      <c r="P310" s="506">
        <v>0</v>
      </c>
      <c r="Q310" s="506">
        <v>0</v>
      </c>
      <c r="R310" s="506">
        <v>0</v>
      </c>
      <c r="S310" s="506">
        <v>0</v>
      </c>
      <c r="T310" s="506">
        <v>0</v>
      </c>
      <c r="U310" s="506">
        <v>0</v>
      </c>
      <c r="V310" s="506">
        <v>0</v>
      </c>
      <c r="W310" s="506">
        <v>0</v>
      </c>
      <c r="X310" s="506">
        <v>0</v>
      </c>
      <c r="Y310" s="506">
        <v>0</v>
      </c>
      <c r="Z310" s="506">
        <v>0</v>
      </c>
      <c r="AA310" s="506">
        <v>0</v>
      </c>
      <c r="AB310" s="506">
        <v>0</v>
      </c>
      <c r="AC310" s="544">
        <v>20000000</v>
      </c>
      <c r="AD310" s="506">
        <v>0</v>
      </c>
      <c r="AE310" s="292">
        <f>SUM(O310+Q310+S310+U310+W310+Y310+AA310+AC310)</f>
        <v>22123232</v>
      </c>
      <c r="AF310" s="67">
        <f>SUM(P310+R310+T310+V310+X310+Z310+AB310+AD310)</f>
        <v>0</v>
      </c>
      <c r="AG310" s="299">
        <v>26449</v>
      </c>
      <c r="AH310" s="294" t="s">
        <v>1444</v>
      </c>
      <c r="AI310" s="294"/>
      <c r="AJ310" s="295"/>
      <c r="AK310" s="516"/>
    </row>
    <row r="311" spans="1:37" ht="79.5" customHeight="1">
      <c r="A311" s="516"/>
      <c r="B311" s="792"/>
      <c r="C311" s="537"/>
      <c r="D311" s="146" t="s">
        <v>1501</v>
      </c>
      <c r="E311" s="256" t="s">
        <v>1254</v>
      </c>
      <c r="F311" s="518"/>
      <c r="G311" s="256">
        <v>0</v>
      </c>
      <c r="H311" s="146" t="s">
        <v>635</v>
      </c>
      <c r="I311" s="147" t="s">
        <v>79</v>
      </c>
      <c r="J311" s="147"/>
      <c r="K311" s="518"/>
      <c r="L311" s="518"/>
      <c r="M311" s="256"/>
      <c r="N311" s="256">
        <v>0</v>
      </c>
      <c r="O311" s="256">
        <v>0</v>
      </c>
      <c r="P311" s="256">
        <v>0</v>
      </c>
      <c r="Q311" s="256">
        <v>0</v>
      </c>
      <c r="R311" s="256">
        <v>0</v>
      </c>
      <c r="S311" s="256">
        <v>0</v>
      </c>
      <c r="T311" s="256">
        <v>0</v>
      </c>
      <c r="U311" s="256">
        <v>0</v>
      </c>
      <c r="V311" s="256">
        <v>0</v>
      </c>
      <c r="W311" s="256">
        <v>0</v>
      </c>
      <c r="X311" s="256">
        <v>0</v>
      </c>
      <c r="Y311" s="256">
        <v>0</v>
      </c>
      <c r="Z311" s="256">
        <v>0</v>
      </c>
      <c r="AA311" s="256">
        <v>0</v>
      </c>
      <c r="AB311" s="256">
        <v>0</v>
      </c>
      <c r="AC311" s="545">
        <v>70000000</v>
      </c>
      <c r="AD311" s="256">
        <v>0</v>
      </c>
      <c r="AE311" s="185">
        <f>SUM(O311+Q311+S311+U311+W311+Y311+AA311+AC311)</f>
        <v>70000000</v>
      </c>
      <c r="AF311" s="68">
        <f t="shared" ref="AF311:AF313" si="9">SUM(P311+R311+T311+V311+X311+Z311+AB311+AD311)</f>
        <v>0</v>
      </c>
      <c r="AG311" s="300">
        <v>26449</v>
      </c>
      <c r="AH311" s="256" t="s">
        <v>1444</v>
      </c>
      <c r="AI311" s="518"/>
      <c r="AJ311" s="546"/>
      <c r="AK311" s="516"/>
    </row>
    <row r="312" spans="1:37" ht="63.75">
      <c r="A312" s="516"/>
      <c r="B312" s="792"/>
      <c r="C312" s="537"/>
      <c r="D312" s="146" t="s">
        <v>1502</v>
      </c>
      <c r="E312" s="256" t="s">
        <v>1254</v>
      </c>
      <c r="F312" s="518"/>
      <c r="G312" s="256">
        <v>0</v>
      </c>
      <c r="H312" s="146" t="s">
        <v>789</v>
      </c>
      <c r="I312" s="147" t="s">
        <v>80</v>
      </c>
      <c r="J312" s="147"/>
      <c r="K312" s="518"/>
      <c r="L312" s="518"/>
      <c r="M312" s="256"/>
      <c r="N312" s="256">
        <v>0</v>
      </c>
      <c r="O312" s="256">
        <v>0</v>
      </c>
      <c r="P312" s="256">
        <v>0</v>
      </c>
      <c r="Q312" s="256">
        <v>0</v>
      </c>
      <c r="R312" s="256">
        <v>0</v>
      </c>
      <c r="S312" s="256">
        <v>0</v>
      </c>
      <c r="T312" s="256">
        <v>0</v>
      </c>
      <c r="U312" s="256">
        <v>0</v>
      </c>
      <c r="V312" s="256">
        <v>0</v>
      </c>
      <c r="W312" s="256">
        <v>0</v>
      </c>
      <c r="X312" s="256">
        <v>0</v>
      </c>
      <c r="Y312" s="256">
        <v>0</v>
      </c>
      <c r="Z312" s="256">
        <v>0</v>
      </c>
      <c r="AA312" s="256">
        <v>0</v>
      </c>
      <c r="AB312" s="256">
        <v>0</v>
      </c>
      <c r="AC312" s="545">
        <v>2800000</v>
      </c>
      <c r="AD312" s="256">
        <v>0</v>
      </c>
      <c r="AE312" s="185">
        <f t="shared" ref="AE312:AE313" si="10">SUM(O312+Q312+S312+U312+W312+Y312+AA312+AC312)</f>
        <v>2800000</v>
      </c>
      <c r="AF312" s="68">
        <f t="shared" si="9"/>
        <v>0</v>
      </c>
      <c r="AG312" s="300">
        <v>26449</v>
      </c>
      <c r="AH312" s="256" t="s">
        <v>1444</v>
      </c>
      <c r="AI312" s="518"/>
      <c r="AJ312" s="546"/>
      <c r="AK312" s="516"/>
    </row>
    <row r="313" spans="1:37" ht="64.5" thickBot="1">
      <c r="A313" s="516"/>
      <c r="B313" s="792"/>
      <c r="C313" s="540"/>
      <c r="D313" s="311" t="s">
        <v>1503</v>
      </c>
      <c r="E313" s="501" t="s">
        <v>1254</v>
      </c>
      <c r="F313" s="542"/>
      <c r="G313" s="501">
        <v>0</v>
      </c>
      <c r="H313" s="311" t="s">
        <v>788</v>
      </c>
      <c r="I313" s="502" t="s">
        <v>81</v>
      </c>
      <c r="J313" s="502"/>
      <c r="K313" s="542"/>
      <c r="L313" s="542"/>
      <c r="M313" s="501"/>
      <c r="N313" s="501">
        <v>0</v>
      </c>
      <c r="O313" s="501">
        <v>0</v>
      </c>
      <c r="P313" s="501">
        <v>0</v>
      </c>
      <c r="Q313" s="501">
        <v>0</v>
      </c>
      <c r="R313" s="501">
        <v>0</v>
      </c>
      <c r="S313" s="501">
        <v>0</v>
      </c>
      <c r="T313" s="501">
        <v>0</v>
      </c>
      <c r="U313" s="501">
        <v>0</v>
      </c>
      <c r="V313" s="501">
        <v>0</v>
      </c>
      <c r="W313" s="501">
        <v>0</v>
      </c>
      <c r="X313" s="501">
        <v>0</v>
      </c>
      <c r="Y313" s="501">
        <v>0</v>
      </c>
      <c r="Z313" s="501">
        <v>0</v>
      </c>
      <c r="AA313" s="501">
        <v>0</v>
      </c>
      <c r="AB313" s="501">
        <v>0</v>
      </c>
      <c r="AC313" s="547">
        <v>2000000</v>
      </c>
      <c r="AD313" s="501">
        <v>0</v>
      </c>
      <c r="AE313" s="298">
        <f t="shared" si="10"/>
        <v>2000000</v>
      </c>
      <c r="AF313" s="379">
        <f t="shared" si="9"/>
        <v>0</v>
      </c>
      <c r="AG313" s="300">
        <v>26449</v>
      </c>
      <c r="AH313" s="501" t="s">
        <v>1444</v>
      </c>
      <c r="AI313" s="542"/>
      <c r="AJ313" s="543"/>
      <c r="AK313" s="516"/>
    </row>
    <row r="314" spans="1:37" ht="64.5" thickBot="1">
      <c r="A314" s="516"/>
      <c r="B314" s="137" t="s">
        <v>13</v>
      </c>
      <c r="C314" s="117" t="s">
        <v>30</v>
      </c>
      <c r="D314" s="117" t="s">
        <v>14</v>
      </c>
      <c r="E314" s="117" t="s">
        <v>25</v>
      </c>
      <c r="F314" s="117" t="s">
        <v>26</v>
      </c>
      <c r="G314" s="117" t="s">
        <v>27</v>
      </c>
      <c r="H314" s="118" t="s">
        <v>15</v>
      </c>
      <c r="I314" s="119" t="s">
        <v>31</v>
      </c>
      <c r="J314" s="138"/>
      <c r="K314" s="138"/>
      <c r="L314" s="138"/>
      <c r="M314" s="138"/>
      <c r="N314" s="139"/>
      <c r="O314" s="140">
        <v>0</v>
      </c>
      <c r="P314" s="141">
        <v>0</v>
      </c>
      <c r="Q314" s="142">
        <v>0</v>
      </c>
      <c r="R314" s="141">
        <v>0</v>
      </c>
      <c r="S314" s="142"/>
      <c r="T314" s="141"/>
      <c r="U314" s="142"/>
      <c r="V314" s="141"/>
      <c r="W314" s="142"/>
      <c r="X314" s="141"/>
      <c r="Y314" s="142"/>
      <c r="Z314" s="141"/>
      <c r="AA314" s="142"/>
      <c r="AB314" s="141"/>
      <c r="AC314" s="142"/>
      <c r="AD314" s="141"/>
      <c r="AE314" s="143">
        <f>O314+Q314</f>
        <v>0</v>
      </c>
      <c r="AF314" s="141">
        <v>0</v>
      </c>
      <c r="AG314" s="144">
        <v>0</v>
      </c>
      <c r="AH314" s="145"/>
      <c r="AI314" s="145"/>
      <c r="AJ314" s="548"/>
      <c r="AK314" s="516"/>
    </row>
    <row r="315" spans="1:37" ht="66.75" customHeight="1" thickBot="1">
      <c r="A315" s="516"/>
      <c r="B315" s="301" t="s">
        <v>786</v>
      </c>
      <c r="C315" s="549"/>
      <c r="D315" s="302" t="s">
        <v>1504</v>
      </c>
      <c r="E315" s="503" t="s">
        <v>1254</v>
      </c>
      <c r="F315" s="504"/>
      <c r="G315" s="503">
        <v>15</v>
      </c>
      <c r="H315" s="302" t="s">
        <v>787</v>
      </c>
      <c r="I315" s="505" t="s">
        <v>82</v>
      </c>
      <c r="J315" s="505"/>
      <c r="K315" s="504"/>
      <c r="L315" s="504"/>
      <c r="M315" s="504"/>
      <c r="N315" s="503">
        <v>15</v>
      </c>
      <c r="O315" s="504">
        <v>0</v>
      </c>
      <c r="P315" s="504">
        <v>0</v>
      </c>
      <c r="Q315" s="504">
        <v>0</v>
      </c>
      <c r="R315" s="504">
        <v>0</v>
      </c>
      <c r="S315" s="504">
        <v>0</v>
      </c>
      <c r="T315" s="504">
        <v>0</v>
      </c>
      <c r="U315" s="504">
        <v>0</v>
      </c>
      <c r="V315" s="504">
        <v>0</v>
      </c>
      <c r="W315" s="504">
        <v>0</v>
      </c>
      <c r="X315" s="504">
        <v>0</v>
      </c>
      <c r="Y315" s="504">
        <v>0</v>
      </c>
      <c r="Z315" s="504">
        <v>0</v>
      </c>
      <c r="AA315" s="504">
        <v>0</v>
      </c>
      <c r="AB315" s="504">
        <v>0</v>
      </c>
      <c r="AC315" s="550">
        <v>3000000</v>
      </c>
      <c r="AD315" s="550">
        <v>0</v>
      </c>
      <c r="AE315" s="550">
        <f>+O315+Q315+S315+U315+W315+Y315+AA315+AC315</f>
        <v>3000000</v>
      </c>
      <c r="AF315" s="551">
        <f>+P315+R315+T315+V315+X315+Z315+AB315+AD315</f>
        <v>0</v>
      </c>
      <c r="AG315" s="549"/>
      <c r="AH315" s="504"/>
      <c r="AI315" s="504"/>
      <c r="AJ315" s="552"/>
      <c r="AK315" s="516"/>
    </row>
    <row r="316" spans="1:37" ht="64.5" thickBot="1">
      <c r="A316" s="516"/>
      <c r="B316" s="303" t="s">
        <v>13</v>
      </c>
      <c r="C316" s="304" t="s">
        <v>30</v>
      </c>
      <c r="D316" s="304" t="s">
        <v>14</v>
      </c>
      <c r="E316" s="304" t="s">
        <v>25</v>
      </c>
      <c r="F316" s="304" t="s">
        <v>26</v>
      </c>
      <c r="G316" s="304" t="s">
        <v>27</v>
      </c>
      <c r="H316" s="305" t="s">
        <v>15</v>
      </c>
      <c r="I316" s="74" t="s">
        <v>31</v>
      </c>
      <c r="J316" s="53"/>
      <c r="K316" s="53"/>
      <c r="L316" s="53"/>
      <c r="M316" s="53"/>
      <c r="N316" s="53"/>
      <c r="O316" s="306">
        <v>0</v>
      </c>
      <c r="P316" s="307">
        <v>0</v>
      </c>
      <c r="Q316" s="306">
        <v>0</v>
      </c>
      <c r="R316" s="307">
        <v>0</v>
      </c>
      <c r="S316" s="306">
        <v>0</v>
      </c>
      <c r="T316" s="307">
        <v>0</v>
      </c>
      <c r="U316" s="306">
        <v>0</v>
      </c>
      <c r="V316" s="307">
        <v>0</v>
      </c>
      <c r="W316" s="306">
        <v>0</v>
      </c>
      <c r="X316" s="307">
        <v>0</v>
      </c>
      <c r="Y316" s="306">
        <v>0</v>
      </c>
      <c r="Z316" s="307">
        <v>0</v>
      </c>
      <c r="AA316" s="306">
        <v>0</v>
      </c>
      <c r="AB316" s="307">
        <v>0</v>
      </c>
      <c r="AC316" s="306">
        <v>0</v>
      </c>
      <c r="AD316" s="307">
        <v>0</v>
      </c>
      <c r="AE316" s="306">
        <v>0</v>
      </c>
      <c r="AF316" s="307">
        <v>0</v>
      </c>
      <c r="AG316" s="308">
        <v>0</v>
      </c>
      <c r="AH316" s="309"/>
      <c r="AI316" s="309"/>
      <c r="AJ316" s="553"/>
      <c r="AK316" s="516"/>
    </row>
    <row r="317" spans="1:37" ht="64.5" customHeight="1">
      <c r="A317" s="516"/>
      <c r="B317" s="792" t="s">
        <v>791</v>
      </c>
      <c r="C317" s="554"/>
      <c r="D317" s="310" t="s">
        <v>1505</v>
      </c>
      <c r="E317" s="506" t="s">
        <v>1254</v>
      </c>
      <c r="F317" s="555"/>
      <c r="G317" s="556">
        <v>0</v>
      </c>
      <c r="H317" s="310" t="s">
        <v>636</v>
      </c>
      <c r="I317" s="507" t="s">
        <v>83</v>
      </c>
      <c r="J317" s="507"/>
      <c r="K317" s="555"/>
      <c r="L317" s="555"/>
      <c r="M317" s="555"/>
      <c r="N317" s="555"/>
      <c r="O317" s="185">
        <v>3397171.2000000002</v>
      </c>
      <c r="P317" s="555">
        <v>0</v>
      </c>
      <c r="Q317" s="555">
        <v>0</v>
      </c>
      <c r="R317" s="555">
        <v>0</v>
      </c>
      <c r="S317" s="555">
        <v>0</v>
      </c>
      <c r="T317" s="555">
        <v>0</v>
      </c>
      <c r="U317" s="555">
        <v>0</v>
      </c>
      <c r="V317" s="555">
        <v>0</v>
      </c>
      <c r="W317" s="555">
        <v>0</v>
      </c>
      <c r="X317" s="555">
        <v>0</v>
      </c>
      <c r="Y317" s="555">
        <v>0</v>
      </c>
      <c r="Z317" s="555">
        <v>0</v>
      </c>
      <c r="AA317" s="555">
        <v>0</v>
      </c>
      <c r="AB317" s="555">
        <v>0</v>
      </c>
      <c r="AC317" s="292">
        <v>1000000</v>
      </c>
      <c r="AD317" s="292">
        <v>0</v>
      </c>
      <c r="AE317" s="292">
        <f>SUM(O317+Q317+S317+U317+W317+Y317+AA317+AC317)</f>
        <v>4397171.2</v>
      </c>
      <c r="AF317" s="292">
        <f>SUM(P317+R317+T317+V317+X317+Z317+AB317+AD317)</f>
        <v>0</v>
      </c>
      <c r="AG317" s="554"/>
      <c r="AH317" s="555"/>
      <c r="AI317" s="555"/>
      <c r="AJ317" s="557"/>
      <c r="AK317" s="516"/>
    </row>
    <row r="318" spans="1:37" ht="111" customHeight="1" thickBot="1">
      <c r="A318" s="516"/>
      <c r="B318" s="792"/>
      <c r="C318" s="540"/>
      <c r="D318" s="311" t="s">
        <v>1506</v>
      </c>
      <c r="E318" s="501" t="s">
        <v>1254</v>
      </c>
      <c r="F318" s="542"/>
      <c r="G318" s="558">
        <v>0</v>
      </c>
      <c r="H318" s="311" t="s">
        <v>433</v>
      </c>
      <c r="I318" s="502" t="s">
        <v>434</v>
      </c>
      <c r="J318" s="502"/>
      <c r="K318" s="542"/>
      <c r="L318" s="542"/>
      <c r="M318" s="542"/>
      <c r="N318" s="542"/>
      <c r="O318" s="185">
        <v>1081600</v>
      </c>
      <c r="P318" s="542">
        <v>0</v>
      </c>
      <c r="Q318" s="542">
        <v>0</v>
      </c>
      <c r="R318" s="542">
        <v>0</v>
      </c>
      <c r="S318" s="542">
        <v>0</v>
      </c>
      <c r="T318" s="542">
        <v>0</v>
      </c>
      <c r="U318" s="542">
        <v>0</v>
      </c>
      <c r="V318" s="542">
        <v>0</v>
      </c>
      <c r="W318" s="542">
        <v>0</v>
      </c>
      <c r="X318" s="542">
        <v>0</v>
      </c>
      <c r="Y318" s="542">
        <v>0</v>
      </c>
      <c r="Z318" s="542">
        <v>0</v>
      </c>
      <c r="AA318" s="542">
        <v>0</v>
      </c>
      <c r="AB318" s="542"/>
      <c r="AC318" s="298">
        <v>31500000</v>
      </c>
      <c r="AD318" s="542"/>
      <c r="AE318" s="298">
        <f>SUM(O318+Q318+S318+U318+W318+Y318+AA318+AC318)</f>
        <v>32581600</v>
      </c>
      <c r="AF318" s="298">
        <f t="shared" ref="AF318" si="11">SUM(P318+R318+T318+V318+X318+Z318+AB318+AD318)</f>
        <v>0</v>
      </c>
      <c r="AG318" s="540"/>
      <c r="AH318" s="542"/>
      <c r="AI318" s="542"/>
      <c r="AJ318" s="543"/>
      <c r="AK318" s="516"/>
    </row>
    <row r="319" spans="1:37" ht="64.5" thickBot="1">
      <c r="A319" s="516"/>
      <c r="B319" s="303" t="s">
        <v>13</v>
      </c>
      <c r="C319" s="304" t="s">
        <v>30</v>
      </c>
      <c r="D319" s="304" t="s">
        <v>14</v>
      </c>
      <c r="E319" s="304" t="s">
        <v>25</v>
      </c>
      <c r="F319" s="304" t="s">
        <v>26</v>
      </c>
      <c r="G319" s="304" t="s">
        <v>27</v>
      </c>
      <c r="H319" s="305" t="s">
        <v>15</v>
      </c>
      <c r="I319" s="74" t="s">
        <v>31</v>
      </c>
      <c r="J319" s="53"/>
      <c r="K319" s="53"/>
      <c r="L319" s="53"/>
      <c r="M319" s="53"/>
      <c r="N319" s="53"/>
      <c r="O319" s="312">
        <v>0</v>
      </c>
      <c r="P319" s="313">
        <v>0</v>
      </c>
      <c r="Q319" s="312">
        <v>0</v>
      </c>
      <c r="R319" s="313">
        <v>0</v>
      </c>
      <c r="S319" s="312"/>
      <c r="T319" s="313"/>
      <c r="U319" s="312"/>
      <c r="V319" s="313"/>
      <c r="W319" s="312"/>
      <c r="X319" s="313"/>
      <c r="Y319" s="312"/>
      <c r="Z319" s="313"/>
      <c r="AA319" s="312"/>
      <c r="AB319" s="313"/>
      <c r="AC319" s="312"/>
      <c r="AD319" s="313"/>
      <c r="AE319" s="314">
        <f>O319+Q319</f>
        <v>0</v>
      </c>
      <c r="AF319" s="313">
        <v>0</v>
      </c>
      <c r="AG319" s="315">
        <v>0</v>
      </c>
      <c r="AH319" s="309"/>
      <c r="AI319" s="309"/>
      <c r="AJ319" s="553"/>
      <c r="AK319" s="516"/>
    </row>
    <row r="320" spans="1:37" ht="102" customHeight="1" thickBot="1">
      <c r="A320" s="516"/>
      <c r="B320" s="316" t="s">
        <v>792</v>
      </c>
      <c r="C320" s="559"/>
      <c r="D320" s="317" t="s">
        <v>1507</v>
      </c>
      <c r="E320" s="560"/>
      <c r="F320" s="560"/>
      <c r="G320" s="561">
        <v>0</v>
      </c>
      <c r="H320" s="317" t="s">
        <v>435</v>
      </c>
      <c r="I320" s="508" t="s">
        <v>436</v>
      </c>
      <c r="J320" s="508"/>
      <c r="K320" s="560"/>
      <c r="L320" s="560"/>
      <c r="M320" s="560"/>
      <c r="N320" s="560"/>
      <c r="O320" s="560">
        <v>0</v>
      </c>
      <c r="P320" s="560">
        <v>0</v>
      </c>
      <c r="Q320" s="560">
        <v>0</v>
      </c>
      <c r="R320" s="560">
        <v>0</v>
      </c>
      <c r="S320" s="560">
        <v>0</v>
      </c>
      <c r="T320" s="560">
        <v>0</v>
      </c>
      <c r="U320" s="560">
        <v>0</v>
      </c>
      <c r="V320" s="560">
        <v>0</v>
      </c>
      <c r="W320" s="560">
        <v>0</v>
      </c>
      <c r="X320" s="560">
        <v>0</v>
      </c>
      <c r="Y320" s="560">
        <v>0</v>
      </c>
      <c r="Z320" s="560">
        <v>0</v>
      </c>
      <c r="AA320" s="560">
        <v>0</v>
      </c>
      <c r="AB320" s="560">
        <v>0</v>
      </c>
      <c r="AC320" s="560">
        <v>0</v>
      </c>
      <c r="AD320" s="560">
        <v>0</v>
      </c>
      <c r="AE320" s="292">
        <f>SUM(O320+Q320+S320+U320+W320+Y320+AA320+AC320)</f>
        <v>0</v>
      </c>
      <c r="AF320" s="292">
        <f>SUM(P320+R320+T320+V320+X320+Z320+AB320+AD320)</f>
        <v>0</v>
      </c>
      <c r="AG320" s="559"/>
      <c r="AH320" s="560"/>
      <c r="AI320" s="560"/>
      <c r="AJ320" s="562"/>
      <c r="AK320" s="516"/>
    </row>
    <row r="321" spans="1:37" ht="64.5" thickBot="1">
      <c r="A321" s="516"/>
      <c r="B321" s="303" t="s">
        <v>13</v>
      </c>
      <c r="C321" s="304" t="s">
        <v>30</v>
      </c>
      <c r="D321" s="304" t="s">
        <v>14</v>
      </c>
      <c r="E321" s="304" t="s">
        <v>25</v>
      </c>
      <c r="F321" s="304" t="s">
        <v>26</v>
      </c>
      <c r="G321" s="304" t="s">
        <v>27</v>
      </c>
      <c r="H321" s="305" t="s">
        <v>15</v>
      </c>
      <c r="I321" s="74" t="s">
        <v>31</v>
      </c>
      <c r="J321" s="53"/>
      <c r="K321" s="53"/>
      <c r="L321" s="53"/>
      <c r="M321" s="53"/>
      <c r="N321" s="54"/>
      <c r="O321" s="318">
        <v>0</v>
      </c>
      <c r="P321" s="313">
        <v>0</v>
      </c>
      <c r="Q321" s="312">
        <v>0</v>
      </c>
      <c r="R321" s="313">
        <v>0</v>
      </c>
      <c r="S321" s="312"/>
      <c r="T321" s="313"/>
      <c r="U321" s="312"/>
      <c r="V321" s="313"/>
      <c r="W321" s="312"/>
      <c r="X321" s="313"/>
      <c r="Y321" s="312"/>
      <c r="Z321" s="313"/>
      <c r="AA321" s="312"/>
      <c r="AB321" s="313"/>
      <c r="AC321" s="312"/>
      <c r="AD321" s="313"/>
      <c r="AE321" s="314">
        <f>O321+Q321</f>
        <v>0</v>
      </c>
      <c r="AF321" s="313">
        <v>0</v>
      </c>
      <c r="AG321" s="315">
        <v>0</v>
      </c>
      <c r="AH321" s="309"/>
      <c r="AI321" s="309"/>
      <c r="AJ321" s="553"/>
      <c r="AK321" s="516"/>
    </row>
    <row r="322" spans="1:37" ht="229.5" customHeight="1">
      <c r="A322" s="516"/>
      <c r="B322" s="204" t="s">
        <v>794</v>
      </c>
      <c r="C322" s="535"/>
      <c r="D322" s="319"/>
      <c r="E322" s="563"/>
      <c r="F322" s="563"/>
      <c r="G322" s="563"/>
      <c r="H322" s="319" t="s">
        <v>637</v>
      </c>
      <c r="I322" s="509" t="s">
        <v>84</v>
      </c>
      <c r="J322" s="509"/>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35"/>
      <c r="AH322" s="563"/>
      <c r="AI322" s="563"/>
      <c r="AJ322" s="563"/>
      <c r="AK322" s="516"/>
    </row>
    <row r="323" spans="1:37" ht="69.75" customHeight="1">
      <c r="A323" s="516"/>
      <c r="B323" s="755" t="s">
        <v>804</v>
      </c>
      <c r="C323" s="756"/>
      <c r="D323" s="756"/>
      <c r="E323" s="756"/>
      <c r="F323" s="756"/>
      <c r="G323" s="756"/>
      <c r="H323" s="757"/>
      <c r="I323" s="758" t="s">
        <v>1211</v>
      </c>
      <c r="J323" s="759"/>
      <c r="K323" s="759"/>
      <c r="L323" s="759"/>
      <c r="M323" s="759"/>
      <c r="N323" s="759"/>
      <c r="O323" s="759"/>
      <c r="P323" s="759"/>
      <c r="Q323" s="759"/>
      <c r="R323" s="759"/>
      <c r="S323" s="759"/>
      <c r="T323" s="760"/>
      <c r="U323" s="758" t="s">
        <v>1056</v>
      </c>
      <c r="V323" s="761"/>
      <c r="W323" s="761"/>
      <c r="X323" s="761"/>
      <c r="Y323" s="761"/>
      <c r="Z323" s="761"/>
      <c r="AA323" s="761"/>
      <c r="AB323" s="761"/>
      <c r="AC323" s="761"/>
      <c r="AD323" s="761"/>
      <c r="AE323" s="761"/>
      <c r="AF323" s="761"/>
      <c r="AG323" s="761"/>
      <c r="AH323" s="761"/>
      <c r="AI323" s="761"/>
      <c r="AJ323" s="762"/>
      <c r="AK323" s="516"/>
    </row>
    <row r="324" spans="1:37" ht="101.25" customHeight="1" thickBot="1">
      <c r="A324" s="516"/>
      <c r="B324" s="763" t="s">
        <v>1212</v>
      </c>
      <c r="C324" s="764"/>
      <c r="D324" s="765"/>
      <c r="E324" s="184"/>
      <c r="F324" s="766" t="s">
        <v>1213</v>
      </c>
      <c r="G324" s="766"/>
      <c r="H324" s="766"/>
      <c r="I324" s="766"/>
      <c r="J324" s="766"/>
      <c r="K324" s="766"/>
      <c r="L324" s="766"/>
      <c r="M324" s="766"/>
      <c r="N324" s="767"/>
      <c r="O324" s="768" t="s">
        <v>0</v>
      </c>
      <c r="P324" s="769"/>
      <c r="Q324" s="769"/>
      <c r="R324" s="769"/>
      <c r="S324" s="769"/>
      <c r="T324" s="769"/>
      <c r="U324" s="769"/>
      <c r="V324" s="769"/>
      <c r="W324" s="769"/>
      <c r="X324" s="769"/>
      <c r="Y324" s="769"/>
      <c r="Z324" s="769"/>
      <c r="AA324" s="769"/>
      <c r="AB324" s="769"/>
      <c r="AC324" s="769"/>
      <c r="AD324" s="769"/>
      <c r="AE324" s="769"/>
      <c r="AF324" s="770"/>
      <c r="AG324" s="771" t="s">
        <v>1</v>
      </c>
      <c r="AH324" s="772"/>
      <c r="AI324" s="772"/>
      <c r="AJ324" s="773"/>
      <c r="AK324" s="516"/>
    </row>
    <row r="325" spans="1:37">
      <c r="A325" s="516"/>
      <c r="B325" s="737" t="s">
        <v>1214</v>
      </c>
      <c r="C325" s="739" t="s">
        <v>2</v>
      </c>
      <c r="D325" s="740"/>
      <c r="E325" s="740"/>
      <c r="F325" s="740"/>
      <c r="G325" s="740"/>
      <c r="H325" s="740"/>
      <c r="I325" s="743" t="s">
        <v>3</v>
      </c>
      <c r="J325" s="745" t="s">
        <v>18</v>
      </c>
      <c r="K325" s="745" t="s">
        <v>4</v>
      </c>
      <c r="L325" s="747" t="s">
        <v>1057</v>
      </c>
      <c r="M325" s="799" t="s">
        <v>19</v>
      </c>
      <c r="N325" s="732" t="s">
        <v>20</v>
      </c>
      <c r="O325" s="734" t="s">
        <v>32</v>
      </c>
      <c r="P325" s="735"/>
      <c r="Q325" s="736" t="s">
        <v>33</v>
      </c>
      <c r="R325" s="735"/>
      <c r="S325" s="736" t="s">
        <v>34</v>
      </c>
      <c r="T325" s="735"/>
      <c r="U325" s="736" t="s">
        <v>7</v>
      </c>
      <c r="V325" s="735"/>
      <c r="W325" s="736" t="s">
        <v>6</v>
      </c>
      <c r="X325" s="735"/>
      <c r="Y325" s="736" t="s">
        <v>35</v>
      </c>
      <c r="Z325" s="735"/>
      <c r="AA325" s="736" t="s">
        <v>5</v>
      </c>
      <c r="AB325" s="735"/>
      <c r="AC325" s="736" t="s">
        <v>8</v>
      </c>
      <c r="AD325" s="735"/>
      <c r="AE325" s="736" t="s">
        <v>9</v>
      </c>
      <c r="AF325" s="796"/>
      <c r="AG325" s="797" t="s">
        <v>10</v>
      </c>
      <c r="AH325" s="780" t="s">
        <v>11</v>
      </c>
      <c r="AI325" s="782" t="s">
        <v>12</v>
      </c>
      <c r="AJ325" s="784" t="s">
        <v>21</v>
      </c>
      <c r="AK325" s="516"/>
    </row>
    <row r="326" spans="1:37" ht="72" customHeight="1" thickBot="1">
      <c r="A326" s="516"/>
      <c r="B326" s="738"/>
      <c r="C326" s="741"/>
      <c r="D326" s="742"/>
      <c r="E326" s="742"/>
      <c r="F326" s="742"/>
      <c r="G326" s="742"/>
      <c r="H326" s="742"/>
      <c r="I326" s="744"/>
      <c r="J326" s="746" t="s">
        <v>18</v>
      </c>
      <c r="K326" s="746"/>
      <c r="L326" s="748"/>
      <c r="M326" s="800"/>
      <c r="N326" s="733"/>
      <c r="O326" s="33" t="s">
        <v>22</v>
      </c>
      <c r="P326" s="34" t="s">
        <v>23</v>
      </c>
      <c r="Q326" s="35" t="s">
        <v>22</v>
      </c>
      <c r="R326" s="34" t="s">
        <v>23</v>
      </c>
      <c r="S326" s="35" t="s">
        <v>22</v>
      </c>
      <c r="T326" s="34" t="s">
        <v>23</v>
      </c>
      <c r="U326" s="35" t="s">
        <v>22</v>
      </c>
      <c r="V326" s="34" t="s">
        <v>23</v>
      </c>
      <c r="W326" s="35" t="s">
        <v>22</v>
      </c>
      <c r="X326" s="34" t="s">
        <v>23</v>
      </c>
      <c r="Y326" s="35" t="s">
        <v>22</v>
      </c>
      <c r="Z326" s="34" t="s">
        <v>23</v>
      </c>
      <c r="AA326" s="35" t="s">
        <v>22</v>
      </c>
      <c r="AB326" s="34" t="s">
        <v>24</v>
      </c>
      <c r="AC326" s="35" t="s">
        <v>22</v>
      </c>
      <c r="AD326" s="34" t="s">
        <v>24</v>
      </c>
      <c r="AE326" s="35" t="s">
        <v>22</v>
      </c>
      <c r="AF326" s="36" t="s">
        <v>24</v>
      </c>
      <c r="AG326" s="798"/>
      <c r="AH326" s="781"/>
      <c r="AI326" s="783"/>
      <c r="AJ326" s="785"/>
      <c r="AK326" s="516"/>
    </row>
    <row r="327" spans="1:37" ht="302.25" thickBot="1">
      <c r="A327" s="516"/>
      <c r="B327" s="37" t="s">
        <v>691</v>
      </c>
      <c r="C327" s="786" t="s">
        <v>299</v>
      </c>
      <c r="D327" s="787"/>
      <c r="E327" s="787"/>
      <c r="F327" s="787"/>
      <c r="G327" s="787"/>
      <c r="H327" s="787"/>
      <c r="I327" s="38" t="s">
        <v>300</v>
      </c>
      <c r="J327" s="39" t="s">
        <v>437</v>
      </c>
      <c r="K327" s="40" t="s">
        <v>299</v>
      </c>
      <c r="L327" s="40" t="s">
        <v>479</v>
      </c>
      <c r="M327" s="41" t="s">
        <v>1215</v>
      </c>
      <c r="N327" s="41" t="s">
        <v>1215</v>
      </c>
      <c r="O327" s="43">
        <v>0</v>
      </c>
      <c r="P327" s="44">
        <v>0</v>
      </c>
      <c r="Q327" s="44">
        <v>0</v>
      </c>
      <c r="R327" s="44">
        <v>0</v>
      </c>
      <c r="S327" s="44">
        <v>0</v>
      </c>
      <c r="T327" s="44">
        <v>0</v>
      </c>
      <c r="U327" s="44">
        <v>0</v>
      </c>
      <c r="V327" s="44">
        <v>0</v>
      </c>
      <c r="W327" s="44">
        <v>0</v>
      </c>
      <c r="X327" s="44">
        <v>0</v>
      </c>
      <c r="Y327" s="44">
        <v>0</v>
      </c>
      <c r="Z327" s="44">
        <v>0</v>
      </c>
      <c r="AA327" s="44">
        <v>0</v>
      </c>
      <c r="AB327" s="44">
        <v>0</v>
      </c>
      <c r="AC327" s="44">
        <v>0</v>
      </c>
      <c r="AD327" s="44">
        <v>0</v>
      </c>
      <c r="AE327" s="44">
        <v>0</v>
      </c>
      <c r="AF327" s="45">
        <v>0</v>
      </c>
      <c r="AG327" s="46">
        <v>0</v>
      </c>
      <c r="AH327" s="47"/>
      <c r="AI327" s="47" t="s">
        <v>1210</v>
      </c>
      <c r="AJ327" s="48" t="s">
        <v>691</v>
      </c>
      <c r="AK327" s="516"/>
    </row>
    <row r="328" spans="1:37" ht="64.5" thickBot="1">
      <c r="A328" s="516"/>
      <c r="B328" s="49" t="s">
        <v>13</v>
      </c>
      <c r="C328" s="117" t="s">
        <v>30</v>
      </c>
      <c r="D328" s="117" t="s">
        <v>14</v>
      </c>
      <c r="E328" s="117" t="s">
        <v>25</v>
      </c>
      <c r="F328" s="117" t="s">
        <v>26</v>
      </c>
      <c r="G328" s="117" t="s">
        <v>27</v>
      </c>
      <c r="H328" s="51" t="s">
        <v>15</v>
      </c>
      <c r="I328" s="74" t="s">
        <v>31</v>
      </c>
      <c r="J328" s="53"/>
      <c r="K328" s="53"/>
      <c r="L328" s="53"/>
      <c r="M328" s="53"/>
      <c r="N328" s="54"/>
      <c r="O328" s="55">
        <v>0</v>
      </c>
      <c r="P328" s="56">
        <v>0</v>
      </c>
      <c r="Q328" s="57">
        <v>0</v>
      </c>
      <c r="R328" s="56">
        <v>0</v>
      </c>
      <c r="S328" s="57"/>
      <c r="T328" s="56"/>
      <c r="U328" s="57"/>
      <c r="V328" s="56"/>
      <c r="W328" s="57"/>
      <c r="X328" s="56"/>
      <c r="Y328" s="57"/>
      <c r="Z328" s="56"/>
      <c r="AA328" s="57"/>
      <c r="AB328" s="56"/>
      <c r="AC328" s="57"/>
      <c r="AD328" s="56"/>
      <c r="AE328" s="58">
        <f>O328+Q328</f>
        <v>0</v>
      </c>
      <c r="AF328" s="56">
        <v>0</v>
      </c>
      <c r="AG328" s="59">
        <v>0</v>
      </c>
      <c r="AH328" s="60"/>
      <c r="AI328" s="60"/>
      <c r="AJ328" s="517"/>
      <c r="AK328" s="516"/>
    </row>
    <row r="329" spans="1:37" ht="94.5" customHeight="1" thickBot="1">
      <c r="A329" s="516"/>
      <c r="B329" s="204" t="s">
        <v>527</v>
      </c>
      <c r="C329" s="537"/>
      <c r="D329" s="146"/>
      <c r="E329" s="518"/>
      <c r="F329" s="518"/>
      <c r="G329" s="518"/>
      <c r="H329" s="146" t="s">
        <v>531</v>
      </c>
      <c r="I329" s="147" t="s">
        <v>528</v>
      </c>
      <c r="J329" s="147"/>
      <c r="K329" s="518"/>
      <c r="L329" s="518"/>
      <c r="M329" s="518"/>
      <c r="N329" s="518"/>
      <c r="O329" s="518"/>
      <c r="P329" s="518"/>
      <c r="Q329" s="518"/>
      <c r="R329" s="518"/>
      <c r="S329" s="518"/>
      <c r="T329" s="518"/>
      <c r="U329" s="518"/>
      <c r="V329" s="518"/>
      <c r="W329" s="518"/>
      <c r="X329" s="518"/>
      <c r="Y329" s="518"/>
      <c r="Z329" s="518"/>
      <c r="AA329" s="518"/>
      <c r="AB329" s="518"/>
      <c r="AC329" s="518"/>
      <c r="AD329" s="518"/>
      <c r="AE329" s="518"/>
      <c r="AF329" s="518"/>
      <c r="AG329" s="537"/>
      <c r="AH329" s="518"/>
      <c r="AI329" s="518"/>
      <c r="AJ329" s="518"/>
      <c r="AK329" s="516"/>
    </row>
    <row r="330" spans="1:37" ht="64.5" thickBot="1">
      <c r="A330" s="516"/>
      <c r="B330" s="49" t="s">
        <v>13</v>
      </c>
      <c r="C330" s="117" t="s">
        <v>30</v>
      </c>
      <c r="D330" s="117" t="s">
        <v>14</v>
      </c>
      <c r="E330" s="117" t="s">
        <v>25</v>
      </c>
      <c r="F330" s="117" t="s">
        <v>26</v>
      </c>
      <c r="G330" s="117" t="s">
        <v>27</v>
      </c>
      <c r="H330" s="51" t="s">
        <v>15</v>
      </c>
      <c r="I330" s="74" t="s">
        <v>31</v>
      </c>
      <c r="J330" s="53"/>
      <c r="K330" s="53"/>
      <c r="L330" s="53"/>
      <c r="M330" s="53"/>
      <c r="N330" s="54"/>
      <c r="O330" s="55">
        <v>0</v>
      </c>
      <c r="P330" s="56">
        <v>0</v>
      </c>
      <c r="Q330" s="57">
        <v>0</v>
      </c>
      <c r="R330" s="56">
        <v>0</v>
      </c>
      <c r="S330" s="57"/>
      <c r="T330" s="56"/>
      <c r="U330" s="57"/>
      <c r="V330" s="56"/>
      <c r="W330" s="57"/>
      <c r="X330" s="56"/>
      <c r="Y330" s="57"/>
      <c r="Z330" s="56"/>
      <c r="AA330" s="57"/>
      <c r="AB330" s="56"/>
      <c r="AC330" s="57"/>
      <c r="AD330" s="56"/>
      <c r="AE330" s="58">
        <f>O330+Q330</f>
        <v>0</v>
      </c>
      <c r="AF330" s="56">
        <v>0</v>
      </c>
      <c r="AG330" s="59">
        <v>0</v>
      </c>
      <c r="AH330" s="60"/>
      <c r="AI330" s="60"/>
      <c r="AJ330" s="517"/>
      <c r="AK330" s="516"/>
    </row>
    <row r="331" spans="1:37" ht="105" customHeight="1" thickBot="1">
      <c r="A331" s="516"/>
      <c r="B331" s="204" t="s">
        <v>529</v>
      </c>
      <c r="C331" s="537"/>
      <c r="D331" s="146"/>
      <c r="E331" s="518"/>
      <c r="F331" s="518"/>
      <c r="G331" s="518"/>
      <c r="H331" s="146" t="s">
        <v>532</v>
      </c>
      <c r="I331" s="147" t="s">
        <v>85</v>
      </c>
      <c r="J331" s="147"/>
      <c r="K331" s="518"/>
      <c r="L331" s="518"/>
      <c r="M331" s="518"/>
      <c r="N331" s="518"/>
      <c r="O331" s="518"/>
      <c r="P331" s="518"/>
      <c r="Q331" s="518"/>
      <c r="R331" s="518"/>
      <c r="S331" s="518"/>
      <c r="T331" s="518"/>
      <c r="U331" s="518"/>
      <c r="V331" s="518"/>
      <c r="W331" s="518"/>
      <c r="X331" s="518"/>
      <c r="Y331" s="518"/>
      <c r="Z331" s="518"/>
      <c r="AA331" s="518"/>
      <c r="AB331" s="518"/>
      <c r="AC331" s="518"/>
      <c r="AD331" s="518"/>
      <c r="AE331" s="518"/>
      <c r="AF331" s="518"/>
      <c r="AG331" s="537"/>
      <c r="AH331" s="518"/>
      <c r="AI331" s="518"/>
      <c r="AJ331" s="518"/>
      <c r="AK331" s="516"/>
    </row>
    <row r="332" spans="1:37" ht="64.5" thickBot="1">
      <c r="A332" s="516"/>
      <c r="B332" s="49" t="s">
        <v>13</v>
      </c>
      <c r="C332" s="117" t="s">
        <v>30</v>
      </c>
      <c r="D332" s="117" t="s">
        <v>14</v>
      </c>
      <c r="E332" s="117" t="s">
        <v>25</v>
      </c>
      <c r="F332" s="117" t="s">
        <v>26</v>
      </c>
      <c r="G332" s="117" t="s">
        <v>27</v>
      </c>
      <c r="H332" s="51" t="s">
        <v>15</v>
      </c>
      <c r="I332" s="74" t="s">
        <v>31</v>
      </c>
      <c r="J332" s="53"/>
      <c r="K332" s="53"/>
      <c r="L332" s="53"/>
      <c r="M332" s="53"/>
      <c r="N332" s="54"/>
      <c r="O332" s="55">
        <v>0</v>
      </c>
      <c r="P332" s="56">
        <v>0</v>
      </c>
      <c r="Q332" s="57">
        <v>0</v>
      </c>
      <c r="R332" s="56">
        <v>0</v>
      </c>
      <c r="S332" s="57"/>
      <c r="T332" s="56"/>
      <c r="U332" s="57"/>
      <c r="V332" s="56"/>
      <c r="W332" s="57"/>
      <c r="X332" s="56"/>
      <c r="Y332" s="57"/>
      <c r="Z332" s="56"/>
      <c r="AA332" s="57"/>
      <c r="AB332" s="56"/>
      <c r="AC332" s="57"/>
      <c r="AD332" s="56"/>
      <c r="AE332" s="58">
        <f>O332+Q332</f>
        <v>0</v>
      </c>
      <c r="AF332" s="56">
        <v>0</v>
      </c>
      <c r="AG332" s="59">
        <v>0</v>
      </c>
      <c r="AH332" s="60"/>
      <c r="AI332" s="60"/>
      <c r="AJ332" s="517"/>
      <c r="AK332" s="516"/>
    </row>
    <row r="333" spans="1:37" ht="135" customHeight="1" thickBot="1">
      <c r="A333" s="516"/>
      <c r="B333" s="204" t="s">
        <v>530</v>
      </c>
      <c r="C333" s="537"/>
      <c r="D333" s="146"/>
      <c r="E333" s="518"/>
      <c r="F333" s="518"/>
      <c r="G333" s="518"/>
      <c r="H333" s="146" t="s">
        <v>86</v>
      </c>
      <c r="I333" s="147" t="s">
        <v>87</v>
      </c>
      <c r="J333" s="147"/>
      <c r="K333" s="518"/>
      <c r="L333" s="518"/>
      <c r="M333" s="518"/>
      <c r="N333" s="518"/>
      <c r="O333" s="518"/>
      <c r="P333" s="518"/>
      <c r="Q333" s="518"/>
      <c r="R333" s="518"/>
      <c r="S333" s="518"/>
      <c r="T333" s="518"/>
      <c r="U333" s="518"/>
      <c r="V333" s="518"/>
      <c r="W333" s="518"/>
      <c r="X333" s="518"/>
      <c r="Y333" s="518"/>
      <c r="Z333" s="518"/>
      <c r="AA333" s="518"/>
      <c r="AB333" s="518"/>
      <c r="AC333" s="518"/>
      <c r="AD333" s="518"/>
      <c r="AE333" s="518"/>
      <c r="AF333" s="518"/>
      <c r="AG333" s="537"/>
      <c r="AH333" s="518"/>
      <c r="AI333" s="518"/>
      <c r="AJ333" s="518"/>
      <c r="AK333" s="516"/>
    </row>
    <row r="334" spans="1:37" ht="64.5" thickBot="1">
      <c r="A334" s="516"/>
      <c r="B334" s="49" t="s">
        <v>13</v>
      </c>
      <c r="C334" s="117" t="s">
        <v>30</v>
      </c>
      <c r="D334" s="117" t="s">
        <v>14</v>
      </c>
      <c r="E334" s="117" t="s">
        <v>25</v>
      </c>
      <c r="F334" s="117" t="s">
        <v>26</v>
      </c>
      <c r="G334" s="117" t="s">
        <v>27</v>
      </c>
      <c r="H334" s="51" t="s">
        <v>15</v>
      </c>
      <c r="I334" s="74" t="s">
        <v>31</v>
      </c>
      <c r="J334" s="53"/>
      <c r="K334" s="53"/>
      <c r="L334" s="53"/>
      <c r="M334" s="53"/>
      <c r="N334" s="54"/>
      <c r="O334" s="55">
        <v>0</v>
      </c>
      <c r="P334" s="56">
        <v>0</v>
      </c>
      <c r="Q334" s="57">
        <v>0</v>
      </c>
      <c r="R334" s="56">
        <v>0</v>
      </c>
      <c r="S334" s="57"/>
      <c r="T334" s="56"/>
      <c r="U334" s="57"/>
      <c r="V334" s="56"/>
      <c r="W334" s="57"/>
      <c r="X334" s="56"/>
      <c r="Y334" s="57"/>
      <c r="Z334" s="56"/>
      <c r="AA334" s="57"/>
      <c r="AB334" s="56"/>
      <c r="AC334" s="57"/>
      <c r="AD334" s="56"/>
      <c r="AE334" s="58">
        <f>O334+Q334</f>
        <v>0</v>
      </c>
      <c r="AF334" s="56">
        <v>0</v>
      </c>
      <c r="AG334" s="59">
        <v>0</v>
      </c>
      <c r="AH334" s="60"/>
      <c r="AI334" s="60"/>
      <c r="AJ334" s="517"/>
      <c r="AK334" s="516"/>
    </row>
    <row r="335" spans="1:37" ht="116.25" customHeight="1" thickBot="1">
      <c r="A335" s="516"/>
      <c r="B335" s="204" t="s">
        <v>529</v>
      </c>
      <c r="C335" s="537"/>
      <c r="D335" s="146"/>
      <c r="E335" s="518"/>
      <c r="F335" s="518"/>
      <c r="G335" s="518"/>
      <c r="H335" s="146" t="s">
        <v>533</v>
      </c>
      <c r="I335" s="147" t="s">
        <v>88</v>
      </c>
      <c r="J335" s="147"/>
      <c r="K335" s="518"/>
      <c r="L335" s="518"/>
      <c r="M335" s="518"/>
      <c r="N335" s="518"/>
      <c r="O335" s="518"/>
      <c r="P335" s="518"/>
      <c r="Q335" s="518"/>
      <c r="R335" s="518"/>
      <c r="S335" s="518"/>
      <c r="T335" s="518"/>
      <c r="U335" s="518"/>
      <c r="V335" s="518"/>
      <c r="W335" s="518"/>
      <c r="X335" s="518"/>
      <c r="Y335" s="518"/>
      <c r="Z335" s="518"/>
      <c r="AA335" s="518"/>
      <c r="AB335" s="518"/>
      <c r="AC335" s="518"/>
      <c r="AD335" s="518"/>
      <c r="AE335" s="518"/>
      <c r="AF335" s="518"/>
      <c r="AG335" s="537"/>
      <c r="AH335" s="518"/>
      <c r="AI335" s="518"/>
      <c r="AJ335" s="518"/>
      <c r="AK335" s="516"/>
    </row>
    <row r="336" spans="1:37" ht="64.5" thickBot="1">
      <c r="A336" s="516"/>
      <c r="B336" s="49" t="s">
        <v>13</v>
      </c>
      <c r="C336" s="117" t="s">
        <v>30</v>
      </c>
      <c r="D336" s="117" t="s">
        <v>14</v>
      </c>
      <c r="E336" s="117" t="s">
        <v>25</v>
      </c>
      <c r="F336" s="117" t="s">
        <v>26</v>
      </c>
      <c r="G336" s="117" t="s">
        <v>27</v>
      </c>
      <c r="H336" s="51" t="s">
        <v>15</v>
      </c>
      <c r="I336" s="74" t="s">
        <v>31</v>
      </c>
      <c r="J336" s="53"/>
      <c r="K336" s="53"/>
      <c r="L336" s="53"/>
      <c r="M336" s="53"/>
      <c r="N336" s="54"/>
      <c r="O336" s="55">
        <v>0</v>
      </c>
      <c r="P336" s="56">
        <v>0</v>
      </c>
      <c r="Q336" s="57">
        <v>0</v>
      </c>
      <c r="R336" s="56">
        <v>0</v>
      </c>
      <c r="S336" s="57"/>
      <c r="T336" s="56"/>
      <c r="U336" s="57"/>
      <c r="V336" s="56"/>
      <c r="W336" s="57"/>
      <c r="X336" s="56"/>
      <c r="Y336" s="57"/>
      <c r="Z336" s="56"/>
      <c r="AA336" s="57"/>
      <c r="AB336" s="56"/>
      <c r="AC336" s="57"/>
      <c r="AD336" s="56"/>
      <c r="AE336" s="58">
        <f>O336+Q336</f>
        <v>0</v>
      </c>
      <c r="AF336" s="56">
        <v>0</v>
      </c>
      <c r="AG336" s="59">
        <v>0</v>
      </c>
      <c r="AH336" s="60"/>
      <c r="AI336" s="60"/>
      <c r="AJ336" s="517"/>
      <c r="AK336" s="516"/>
    </row>
    <row r="337" spans="1:37" ht="96" customHeight="1">
      <c r="A337" s="516"/>
      <c r="B337" s="204" t="s">
        <v>527</v>
      </c>
      <c r="C337" s="537"/>
      <c r="D337" s="146"/>
      <c r="E337" s="518"/>
      <c r="F337" s="518"/>
      <c r="G337" s="518"/>
      <c r="H337" s="146" t="s">
        <v>534</v>
      </c>
      <c r="I337" s="147" t="s">
        <v>535</v>
      </c>
      <c r="J337" s="147"/>
      <c r="K337" s="518"/>
      <c r="L337" s="518"/>
      <c r="M337" s="518"/>
      <c r="N337" s="518"/>
      <c r="O337" s="518"/>
      <c r="P337" s="518"/>
      <c r="Q337" s="518"/>
      <c r="R337" s="518"/>
      <c r="S337" s="518"/>
      <c r="T337" s="518"/>
      <c r="U337" s="518"/>
      <c r="V337" s="518"/>
      <c r="W337" s="518"/>
      <c r="X337" s="518"/>
      <c r="Y337" s="518"/>
      <c r="Z337" s="518"/>
      <c r="AA337" s="518"/>
      <c r="AB337" s="518"/>
      <c r="AC337" s="518"/>
      <c r="AD337" s="518"/>
      <c r="AE337" s="518"/>
      <c r="AF337" s="518"/>
      <c r="AG337" s="537"/>
      <c r="AH337" s="518"/>
      <c r="AI337" s="518"/>
      <c r="AJ337" s="518"/>
      <c r="AK337" s="516"/>
    </row>
    <row r="338" spans="1:37" ht="64.5" customHeight="1">
      <c r="A338" s="516"/>
      <c r="B338" s="755" t="s">
        <v>804</v>
      </c>
      <c r="C338" s="756"/>
      <c r="D338" s="756"/>
      <c r="E338" s="756"/>
      <c r="F338" s="756"/>
      <c r="G338" s="756"/>
      <c r="H338" s="757"/>
      <c r="I338" s="758" t="s">
        <v>1211</v>
      </c>
      <c r="J338" s="759"/>
      <c r="K338" s="759"/>
      <c r="L338" s="759"/>
      <c r="M338" s="759"/>
      <c r="N338" s="759"/>
      <c r="O338" s="759"/>
      <c r="P338" s="759"/>
      <c r="Q338" s="759"/>
      <c r="R338" s="759"/>
      <c r="S338" s="759"/>
      <c r="T338" s="760"/>
      <c r="U338" s="758" t="s">
        <v>1056</v>
      </c>
      <c r="V338" s="761"/>
      <c r="W338" s="761"/>
      <c r="X338" s="761"/>
      <c r="Y338" s="761"/>
      <c r="Z338" s="761"/>
      <c r="AA338" s="761"/>
      <c r="AB338" s="761"/>
      <c r="AC338" s="761"/>
      <c r="AD338" s="761"/>
      <c r="AE338" s="761"/>
      <c r="AF338" s="761"/>
      <c r="AG338" s="761"/>
      <c r="AH338" s="761"/>
      <c r="AI338" s="761"/>
      <c r="AJ338" s="762"/>
      <c r="AK338" s="516"/>
    </row>
    <row r="339" spans="1:37" ht="84" customHeight="1" thickBot="1">
      <c r="A339" s="516"/>
      <c r="B339" s="763" t="s">
        <v>1212</v>
      </c>
      <c r="C339" s="764"/>
      <c r="D339" s="765"/>
      <c r="E339" s="184"/>
      <c r="F339" s="766" t="s">
        <v>1213</v>
      </c>
      <c r="G339" s="766"/>
      <c r="H339" s="766"/>
      <c r="I339" s="766"/>
      <c r="J339" s="766"/>
      <c r="K339" s="766"/>
      <c r="L339" s="766"/>
      <c r="M339" s="766"/>
      <c r="N339" s="767"/>
      <c r="O339" s="768" t="s">
        <v>0</v>
      </c>
      <c r="P339" s="769"/>
      <c r="Q339" s="769"/>
      <c r="R339" s="769"/>
      <c r="S339" s="769"/>
      <c r="T339" s="769"/>
      <c r="U339" s="769"/>
      <c r="V339" s="769"/>
      <c r="W339" s="769"/>
      <c r="X339" s="769"/>
      <c r="Y339" s="769"/>
      <c r="Z339" s="769"/>
      <c r="AA339" s="769"/>
      <c r="AB339" s="769"/>
      <c r="AC339" s="769"/>
      <c r="AD339" s="769"/>
      <c r="AE339" s="769"/>
      <c r="AF339" s="770"/>
      <c r="AG339" s="771" t="s">
        <v>1</v>
      </c>
      <c r="AH339" s="772"/>
      <c r="AI339" s="772"/>
      <c r="AJ339" s="773"/>
      <c r="AK339" s="516"/>
    </row>
    <row r="340" spans="1:37">
      <c r="A340" s="516"/>
      <c r="B340" s="737" t="s">
        <v>1214</v>
      </c>
      <c r="C340" s="739" t="s">
        <v>2</v>
      </c>
      <c r="D340" s="740"/>
      <c r="E340" s="740"/>
      <c r="F340" s="740"/>
      <c r="G340" s="740"/>
      <c r="H340" s="740"/>
      <c r="I340" s="743" t="s">
        <v>3</v>
      </c>
      <c r="J340" s="745" t="s">
        <v>18</v>
      </c>
      <c r="K340" s="745" t="s">
        <v>4</v>
      </c>
      <c r="L340" s="747" t="s">
        <v>1057</v>
      </c>
      <c r="M340" s="799" t="s">
        <v>19</v>
      </c>
      <c r="N340" s="732" t="s">
        <v>20</v>
      </c>
      <c r="O340" s="734" t="s">
        <v>32</v>
      </c>
      <c r="P340" s="735"/>
      <c r="Q340" s="736" t="s">
        <v>33</v>
      </c>
      <c r="R340" s="735"/>
      <c r="S340" s="736" t="s">
        <v>34</v>
      </c>
      <c r="T340" s="735"/>
      <c r="U340" s="736" t="s">
        <v>7</v>
      </c>
      <c r="V340" s="735"/>
      <c r="W340" s="736" t="s">
        <v>6</v>
      </c>
      <c r="X340" s="735"/>
      <c r="Y340" s="736" t="s">
        <v>35</v>
      </c>
      <c r="Z340" s="735"/>
      <c r="AA340" s="736" t="s">
        <v>5</v>
      </c>
      <c r="AB340" s="735"/>
      <c r="AC340" s="736" t="s">
        <v>8</v>
      </c>
      <c r="AD340" s="735"/>
      <c r="AE340" s="736" t="s">
        <v>9</v>
      </c>
      <c r="AF340" s="796"/>
      <c r="AG340" s="797" t="s">
        <v>10</v>
      </c>
      <c r="AH340" s="780" t="s">
        <v>11</v>
      </c>
      <c r="AI340" s="782" t="s">
        <v>12</v>
      </c>
      <c r="AJ340" s="784" t="s">
        <v>21</v>
      </c>
      <c r="AK340" s="516"/>
    </row>
    <row r="341" spans="1:37" ht="78.75" customHeight="1" thickBot="1">
      <c r="A341" s="516"/>
      <c r="B341" s="738"/>
      <c r="C341" s="741"/>
      <c r="D341" s="742"/>
      <c r="E341" s="742"/>
      <c r="F341" s="742"/>
      <c r="G341" s="742"/>
      <c r="H341" s="742"/>
      <c r="I341" s="744"/>
      <c r="J341" s="746" t="s">
        <v>18</v>
      </c>
      <c r="K341" s="746"/>
      <c r="L341" s="748"/>
      <c r="M341" s="800"/>
      <c r="N341" s="733"/>
      <c r="O341" s="33" t="s">
        <v>22</v>
      </c>
      <c r="P341" s="34" t="s">
        <v>23</v>
      </c>
      <c r="Q341" s="35" t="s">
        <v>22</v>
      </c>
      <c r="R341" s="34" t="s">
        <v>23</v>
      </c>
      <c r="S341" s="35" t="s">
        <v>22</v>
      </c>
      <c r="T341" s="34" t="s">
        <v>23</v>
      </c>
      <c r="U341" s="35" t="s">
        <v>22</v>
      </c>
      <c r="V341" s="34" t="s">
        <v>23</v>
      </c>
      <c r="W341" s="35" t="s">
        <v>22</v>
      </c>
      <c r="X341" s="34" t="s">
        <v>23</v>
      </c>
      <c r="Y341" s="35" t="s">
        <v>22</v>
      </c>
      <c r="Z341" s="34" t="s">
        <v>23</v>
      </c>
      <c r="AA341" s="35" t="s">
        <v>22</v>
      </c>
      <c r="AB341" s="34" t="s">
        <v>24</v>
      </c>
      <c r="AC341" s="35" t="s">
        <v>22</v>
      </c>
      <c r="AD341" s="34" t="s">
        <v>24</v>
      </c>
      <c r="AE341" s="35" t="s">
        <v>22</v>
      </c>
      <c r="AF341" s="36" t="s">
        <v>24</v>
      </c>
      <c r="AG341" s="798"/>
      <c r="AH341" s="781"/>
      <c r="AI341" s="783"/>
      <c r="AJ341" s="785"/>
      <c r="AK341" s="516"/>
    </row>
    <row r="342" spans="1:37" ht="198.75" thickBot="1">
      <c r="A342" s="516"/>
      <c r="B342" s="37" t="s">
        <v>691</v>
      </c>
      <c r="C342" s="786" t="s">
        <v>301</v>
      </c>
      <c r="D342" s="787"/>
      <c r="E342" s="787"/>
      <c r="F342" s="787"/>
      <c r="G342" s="787"/>
      <c r="H342" s="787"/>
      <c r="I342" s="38" t="s">
        <v>301</v>
      </c>
      <c r="J342" s="39" t="s">
        <v>302</v>
      </c>
      <c r="K342" s="40" t="s">
        <v>301</v>
      </c>
      <c r="L342" s="40"/>
      <c r="M342" s="41"/>
      <c r="N342" s="41"/>
      <c r="O342" s="43">
        <v>0</v>
      </c>
      <c r="P342" s="44">
        <v>0</v>
      </c>
      <c r="Q342" s="44">
        <v>0</v>
      </c>
      <c r="R342" s="44">
        <v>0</v>
      </c>
      <c r="S342" s="44">
        <v>0</v>
      </c>
      <c r="T342" s="44">
        <v>0</v>
      </c>
      <c r="U342" s="44">
        <v>0</v>
      </c>
      <c r="V342" s="44">
        <v>0</v>
      </c>
      <c r="W342" s="44">
        <v>0</v>
      </c>
      <c r="X342" s="44">
        <v>0</v>
      </c>
      <c r="Y342" s="44">
        <v>0</v>
      </c>
      <c r="Z342" s="44">
        <v>0</v>
      </c>
      <c r="AA342" s="44">
        <v>0</v>
      </c>
      <c r="AB342" s="44">
        <v>0</v>
      </c>
      <c r="AC342" s="44">
        <v>0</v>
      </c>
      <c r="AD342" s="44">
        <v>0</v>
      </c>
      <c r="AE342" s="44">
        <v>0</v>
      </c>
      <c r="AF342" s="45">
        <v>0</v>
      </c>
      <c r="AG342" s="46">
        <v>0</v>
      </c>
      <c r="AH342" s="47"/>
      <c r="AI342" s="47" t="s">
        <v>1210</v>
      </c>
      <c r="AJ342" s="48" t="s">
        <v>691</v>
      </c>
      <c r="AK342" s="516"/>
    </row>
    <row r="343" spans="1:37" ht="64.5" thickBot="1">
      <c r="A343" s="516"/>
      <c r="B343" s="49" t="s">
        <v>13</v>
      </c>
      <c r="C343" s="117" t="s">
        <v>30</v>
      </c>
      <c r="D343" s="117" t="s">
        <v>14</v>
      </c>
      <c r="E343" s="117" t="s">
        <v>25</v>
      </c>
      <c r="F343" s="117" t="s">
        <v>26</v>
      </c>
      <c r="G343" s="117" t="s">
        <v>27</v>
      </c>
      <c r="H343" s="51" t="s">
        <v>15</v>
      </c>
      <c r="I343" s="74" t="s">
        <v>31</v>
      </c>
      <c r="J343" s="53"/>
      <c r="K343" s="53"/>
      <c r="L343" s="53"/>
      <c r="M343" s="53"/>
      <c r="N343" s="54"/>
      <c r="O343" s="55">
        <v>0</v>
      </c>
      <c r="P343" s="56">
        <v>0</v>
      </c>
      <c r="Q343" s="57">
        <v>0</v>
      </c>
      <c r="R343" s="56">
        <v>0</v>
      </c>
      <c r="S343" s="57"/>
      <c r="T343" s="56"/>
      <c r="U343" s="57"/>
      <c r="V343" s="56"/>
      <c r="W343" s="57"/>
      <c r="X343" s="56"/>
      <c r="Y343" s="57"/>
      <c r="Z343" s="56"/>
      <c r="AA343" s="57"/>
      <c r="AB343" s="56"/>
      <c r="AC343" s="57"/>
      <c r="AD343" s="56"/>
      <c r="AE343" s="58">
        <f>O343+Q343</f>
        <v>0</v>
      </c>
      <c r="AF343" s="56">
        <v>0</v>
      </c>
      <c r="AG343" s="59">
        <v>0</v>
      </c>
      <c r="AH343" s="60"/>
      <c r="AI343" s="60"/>
      <c r="AJ343" s="517"/>
      <c r="AK343" s="516"/>
    </row>
    <row r="344" spans="1:37" ht="119.25" customHeight="1">
      <c r="A344" s="516"/>
      <c r="B344" s="204" t="s">
        <v>795</v>
      </c>
      <c r="C344" s="537"/>
      <c r="D344" s="146"/>
      <c r="E344" s="518"/>
      <c r="F344" s="518"/>
      <c r="G344" s="518"/>
      <c r="H344" s="146" t="s">
        <v>1216</v>
      </c>
      <c r="I344" s="147" t="s">
        <v>89</v>
      </c>
      <c r="J344" s="147"/>
      <c r="K344" s="518"/>
      <c r="L344" s="518"/>
      <c r="M344" s="518"/>
      <c r="N344" s="518"/>
      <c r="O344" s="518"/>
      <c r="P344" s="518"/>
      <c r="Q344" s="518"/>
      <c r="R344" s="518"/>
      <c r="S344" s="518"/>
      <c r="T344" s="518"/>
      <c r="U344" s="518"/>
      <c r="V344" s="518"/>
      <c r="W344" s="518"/>
      <c r="X344" s="518"/>
      <c r="Y344" s="518"/>
      <c r="Z344" s="518"/>
      <c r="AA344" s="518"/>
      <c r="AB344" s="518"/>
      <c r="AC344" s="518"/>
      <c r="AD344" s="518"/>
      <c r="AE344" s="518"/>
      <c r="AF344" s="518"/>
      <c r="AG344" s="537"/>
      <c r="AH344" s="518"/>
      <c r="AI344" s="518"/>
      <c r="AJ344" s="518"/>
      <c r="AK344" s="516"/>
    </row>
    <row r="345" spans="1:37" ht="43.5" customHeight="1">
      <c r="A345" s="516"/>
      <c r="B345" s="755" t="s">
        <v>804</v>
      </c>
      <c r="C345" s="756"/>
      <c r="D345" s="756"/>
      <c r="E345" s="756"/>
      <c r="F345" s="756"/>
      <c r="G345" s="756"/>
      <c r="H345" s="757"/>
      <c r="I345" s="758" t="s">
        <v>1217</v>
      </c>
      <c r="J345" s="759"/>
      <c r="K345" s="759"/>
      <c r="L345" s="759"/>
      <c r="M345" s="759"/>
      <c r="N345" s="759"/>
      <c r="O345" s="759"/>
      <c r="P345" s="759"/>
      <c r="Q345" s="759"/>
      <c r="R345" s="759"/>
      <c r="S345" s="759"/>
      <c r="T345" s="760"/>
      <c r="U345" s="758" t="s">
        <v>1056</v>
      </c>
      <c r="V345" s="761"/>
      <c r="W345" s="761"/>
      <c r="X345" s="761"/>
      <c r="Y345" s="761"/>
      <c r="Z345" s="761"/>
      <c r="AA345" s="761"/>
      <c r="AB345" s="761"/>
      <c r="AC345" s="761"/>
      <c r="AD345" s="761"/>
      <c r="AE345" s="761"/>
      <c r="AF345" s="761"/>
      <c r="AG345" s="761"/>
      <c r="AH345" s="761"/>
      <c r="AI345" s="761"/>
      <c r="AJ345" s="762"/>
      <c r="AK345" s="516"/>
    </row>
    <row r="346" spans="1:37" ht="78.75" customHeight="1" thickBot="1">
      <c r="A346" s="516"/>
      <c r="B346" s="763" t="s">
        <v>1218</v>
      </c>
      <c r="C346" s="764"/>
      <c r="D346" s="765"/>
      <c r="E346" s="184"/>
      <c r="F346" s="766" t="s">
        <v>1219</v>
      </c>
      <c r="G346" s="766"/>
      <c r="H346" s="766"/>
      <c r="I346" s="766"/>
      <c r="J346" s="766"/>
      <c r="K346" s="766"/>
      <c r="L346" s="766"/>
      <c r="M346" s="766"/>
      <c r="N346" s="767"/>
      <c r="O346" s="768" t="s">
        <v>0</v>
      </c>
      <c r="P346" s="769"/>
      <c r="Q346" s="769"/>
      <c r="R346" s="769"/>
      <c r="S346" s="769"/>
      <c r="T346" s="769"/>
      <c r="U346" s="769"/>
      <c r="V346" s="769"/>
      <c r="W346" s="769"/>
      <c r="X346" s="769"/>
      <c r="Y346" s="769"/>
      <c r="Z346" s="769"/>
      <c r="AA346" s="769"/>
      <c r="AB346" s="769"/>
      <c r="AC346" s="769"/>
      <c r="AD346" s="769"/>
      <c r="AE346" s="769"/>
      <c r="AF346" s="770"/>
      <c r="AG346" s="771" t="s">
        <v>1</v>
      </c>
      <c r="AH346" s="772"/>
      <c r="AI346" s="772"/>
      <c r="AJ346" s="773"/>
      <c r="AK346" s="516"/>
    </row>
    <row r="347" spans="1:37">
      <c r="A347" s="516"/>
      <c r="B347" s="737" t="s">
        <v>1220</v>
      </c>
      <c r="C347" s="739" t="s">
        <v>2</v>
      </c>
      <c r="D347" s="740"/>
      <c r="E347" s="740"/>
      <c r="F347" s="740"/>
      <c r="G347" s="740"/>
      <c r="H347" s="740"/>
      <c r="I347" s="743" t="s">
        <v>3</v>
      </c>
      <c r="J347" s="745" t="s">
        <v>18</v>
      </c>
      <c r="K347" s="745" t="s">
        <v>4</v>
      </c>
      <c r="L347" s="747" t="s">
        <v>1057</v>
      </c>
      <c r="M347" s="799" t="s">
        <v>19</v>
      </c>
      <c r="N347" s="732" t="s">
        <v>20</v>
      </c>
      <c r="O347" s="734" t="s">
        <v>32</v>
      </c>
      <c r="P347" s="735"/>
      <c r="Q347" s="736" t="s">
        <v>33</v>
      </c>
      <c r="R347" s="735"/>
      <c r="S347" s="736" t="s">
        <v>34</v>
      </c>
      <c r="T347" s="735"/>
      <c r="U347" s="736" t="s">
        <v>7</v>
      </c>
      <c r="V347" s="735"/>
      <c r="W347" s="736" t="s">
        <v>6</v>
      </c>
      <c r="X347" s="735"/>
      <c r="Y347" s="736" t="s">
        <v>35</v>
      </c>
      <c r="Z347" s="735"/>
      <c r="AA347" s="736" t="s">
        <v>5</v>
      </c>
      <c r="AB347" s="735"/>
      <c r="AC347" s="736" t="s">
        <v>8</v>
      </c>
      <c r="AD347" s="735"/>
      <c r="AE347" s="736" t="s">
        <v>9</v>
      </c>
      <c r="AF347" s="796"/>
      <c r="AG347" s="797" t="s">
        <v>10</v>
      </c>
      <c r="AH347" s="780" t="s">
        <v>11</v>
      </c>
      <c r="AI347" s="782" t="s">
        <v>12</v>
      </c>
      <c r="AJ347" s="784" t="s">
        <v>21</v>
      </c>
      <c r="AK347" s="516"/>
    </row>
    <row r="348" spans="1:37" ht="69.75" customHeight="1" thickBot="1">
      <c r="A348" s="516"/>
      <c r="B348" s="738"/>
      <c r="C348" s="741"/>
      <c r="D348" s="742"/>
      <c r="E348" s="742"/>
      <c r="F348" s="742"/>
      <c r="G348" s="742"/>
      <c r="H348" s="742"/>
      <c r="I348" s="744"/>
      <c r="J348" s="746" t="s">
        <v>18</v>
      </c>
      <c r="K348" s="746"/>
      <c r="L348" s="748"/>
      <c r="M348" s="800"/>
      <c r="N348" s="733"/>
      <c r="O348" s="33" t="s">
        <v>22</v>
      </c>
      <c r="P348" s="34" t="s">
        <v>23</v>
      </c>
      <c r="Q348" s="35" t="s">
        <v>22</v>
      </c>
      <c r="R348" s="34" t="s">
        <v>23</v>
      </c>
      <c r="S348" s="35" t="s">
        <v>22</v>
      </c>
      <c r="T348" s="34" t="s">
        <v>23</v>
      </c>
      <c r="U348" s="35" t="s">
        <v>22</v>
      </c>
      <c r="V348" s="34" t="s">
        <v>23</v>
      </c>
      <c r="W348" s="35" t="s">
        <v>22</v>
      </c>
      <c r="X348" s="34" t="s">
        <v>23</v>
      </c>
      <c r="Y348" s="35" t="s">
        <v>22</v>
      </c>
      <c r="Z348" s="34" t="s">
        <v>23</v>
      </c>
      <c r="AA348" s="35" t="s">
        <v>22</v>
      </c>
      <c r="AB348" s="34" t="s">
        <v>24</v>
      </c>
      <c r="AC348" s="35" t="s">
        <v>22</v>
      </c>
      <c r="AD348" s="34" t="s">
        <v>24</v>
      </c>
      <c r="AE348" s="35" t="s">
        <v>22</v>
      </c>
      <c r="AF348" s="36" t="s">
        <v>24</v>
      </c>
      <c r="AG348" s="798"/>
      <c r="AH348" s="781"/>
      <c r="AI348" s="783"/>
      <c r="AJ348" s="785"/>
      <c r="AK348" s="516"/>
    </row>
    <row r="349" spans="1:37" ht="409.6" thickBot="1">
      <c r="A349" s="516"/>
      <c r="B349" s="37" t="s">
        <v>683</v>
      </c>
      <c r="C349" s="786" t="s">
        <v>303</v>
      </c>
      <c r="D349" s="787"/>
      <c r="E349" s="787"/>
      <c r="F349" s="787"/>
      <c r="G349" s="787"/>
      <c r="H349" s="787"/>
      <c r="I349" s="38" t="s">
        <v>438</v>
      </c>
      <c r="J349" s="39" t="s">
        <v>303</v>
      </c>
      <c r="K349" s="40" t="s">
        <v>303</v>
      </c>
      <c r="L349" s="40" t="s">
        <v>480</v>
      </c>
      <c r="M349" s="41">
        <v>3.7499999999999999E-2</v>
      </c>
      <c r="N349" s="41">
        <v>3.7499999999999999E-2</v>
      </c>
      <c r="O349" s="43">
        <v>0</v>
      </c>
      <c r="P349" s="44">
        <v>0</v>
      </c>
      <c r="Q349" s="44">
        <v>0</v>
      </c>
      <c r="R349" s="44">
        <v>0</v>
      </c>
      <c r="S349" s="44">
        <v>0</v>
      </c>
      <c r="T349" s="44">
        <v>0</v>
      </c>
      <c r="U349" s="44">
        <v>0</v>
      </c>
      <c r="V349" s="44">
        <v>0</v>
      </c>
      <c r="W349" s="44">
        <v>0</v>
      </c>
      <c r="X349" s="44">
        <v>0</v>
      </c>
      <c r="Y349" s="44">
        <v>0</v>
      </c>
      <c r="Z349" s="44">
        <v>0</v>
      </c>
      <c r="AA349" s="44">
        <v>0</v>
      </c>
      <c r="AB349" s="44">
        <v>0</v>
      </c>
      <c r="AC349" s="44">
        <v>0</v>
      </c>
      <c r="AD349" s="44">
        <v>0</v>
      </c>
      <c r="AE349" s="44">
        <v>0</v>
      </c>
      <c r="AF349" s="45">
        <v>0</v>
      </c>
      <c r="AG349" s="46">
        <v>0</v>
      </c>
      <c r="AH349" s="47"/>
      <c r="AI349" s="47" t="s">
        <v>1221</v>
      </c>
      <c r="AJ349" s="48" t="s">
        <v>683</v>
      </c>
      <c r="AK349" s="516"/>
    </row>
    <row r="350" spans="1:37" ht="64.5" thickBot="1">
      <c r="A350" s="516"/>
      <c r="B350" s="49" t="s">
        <v>13</v>
      </c>
      <c r="C350" s="117" t="s">
        <v>30</v>
      </c>
      <c r="D350" s="117" t="s">
        <v>14</v>
      </c>
      <c r="E350" s="117" t="s">
        <v>25</v>
      </c>
      <c r="F350" s="117" t="s">
        <v>26</v>
      </c>
      <c r="G350" s="117" t="s">
        <v>27</v>
      </c>
      <c r="H350" s="51" t="s">
        <v>15</v>
      </c>
      <c r="I350" s="74" t="s">
        <v>31</v>
      </c>
      <c r="J350" s="53"/>
      <c r="K350" s="53"/>
      <c r="L350" s="53"/>
      <c r="M350" s="53"/>
      <c r="N350" s="54"/>
      <c r="O350" s="55">
        <v>0</v>
      </c>
      <c r="P350" s="56">
        <v>0</v>
      </c>
      <c r="Q350" s="57">
        <v>0</v>
      </c>
      <c r="R350" s="56">
        <v>0</v>
      </c>
      <c r="S350" s="57"/>
      <c r="T350" s="56"/>
      <c r="U350" s="57"/>
      <c r="V350" s="56"/>
      <c r="W350" s="57"/>
      <c r="X350" s="56"/>
      <c r="Y350" s="57"/>
      <c r="Z350" s="56"/>
      <c r="AA350" s="57"/>
      <c r="AB350" s="56"/>
      <c r="AC350" s="57"/>
      <c r="AD350" s="56"/>
      <c r="AE350" s="58">
        <f>O350+Q350</f>
        <v>0</v>
      </c>
      <c r="AF350" s="56">
        <v>0</v>
      </c>
      <c r="AG350" s="59">
        <v>0</v>
      </c>
      <c r="AH350" s="60"/>
      <c r="AI350" s="60"/>
      <c r="AJ350" s="517"/>
      <c r="AK350" s="516"/>
    </row>
    <row r="351" spans="1:37" ht="39.75" customHeight="1">
      <c r="A351" s="521"/>
      <c r="B351" s="707" t="s">
        <v>999</v>
      </c>
      <c r="C351" s="851">
        <v>5367</v>
      </c>
      <c r="D351" s="209" t="s">
        <v>1289</v>
      </c>
      <c r="E351" s="209" t="s">
        <v>1290</v>
      </c>
      <c r="F351" s="216"/>
      <c r="G351" s="216"/>
      <c r="H351" s="852" t="s">
        <v>681</v>
      </c>
      <c r="I351" s="853" t="s">
        <v>1222</v>
      </c>
      <c r="J351" s="853">
        <v>0</v>
      </c>
      <c r="K351" s="216"/>
      <c r="L351" s="216"/>
      <c r="M351" s="216"/>
      <c r="N351" s="216"/>
      <c r="O351" s="856">
        <v>590000000</v>
      </c>
      <c r="P351" s="856">
        <v>461515167</v>
      </c>
      <c r="Q351" s="216"/>
      <c r="R351" s="216"/>
      <c r="S351" s="216"/>
      <c r="T351" s="216"/>
      <c r="U351" s="216"/>
      <c r="V351" s="216"/>
      <c r="W351" s="216"/>
      <c r="X351" s="216"/>
      <c r="Y351" s="216"/>
      <c r="Z351" s="216"/>
      <c r="AA351" s="216"/>
      <c r="AB351" s="216"/>
      <c r="AC351" s="216"/>
      <c r="AD351" s="216"/>
      <c r="AE351" s="856">
        <f>O351</f>
        <v>590000000</v>
      </c>
      <c r="AF351" s="856">
        <f>P351</f>
        <v>461515167</v>
      </c>
      <c r="AG351" s="859"/>
      <c r="AH351" s="856" t="s">
        <v>1291</v>
      </c>
      <c r="AI351" s="860"/>
      <c r="AJ351" s="856" t="s">
        <v>1292</v>
      </c>
      <c r="AK351" s="516"/>
    </row>
    <row r="352" spans="1:37" ht="32.25" customHeight="1">
      <c r="A352" s="516"/>
      <c r="B352" s="708"/>
      <c r="C352" s="851"/>
      <c r="D352" s="209" t="s">
        <v>1293</v>
      </c>
      <c r="E352" s="209" t="s">
        <v>1290</v>
      </c>
      <c r="F352" s="216"/>
      <c r="G352" s="564"/>
      <c r="H352" s="852"/>
      <c r="I352" s="854"/>
      <c r="J352" s="854"/>
      <c r="K352" s="564"/>
      <c r="L352" s="564"/>
      <c r="M352" s="564"/>
      <c r="N352" s="564"/>
      <c r="O352" s="857"/>
      <c r="P352" s="857"/>
      <c r="Q352" s="216"/>
      <c r="R352" s="216"/>
      <c r="S352" s="216"/>
      <c r="T352" s="216"/>
      <c r="U352" s="216"/>
      <c r="V352" s="216"/>
      <c r="W352" s="216"/>
      <c r="X352" s="216"/>
      <c r="Y352" s="216"/>
      <c r="Z352" s="216"/>
      <c r="AA352" s="216"/>
      <c r="AB352" s="216"/>
      <c r="AC352" s="216"/>
      <c r="AD352" s="216"/>
      <c r="AE352" s="857"/>
      <c r="AF352" s="857"/>
      <c r="AG352" s="859"/>
      <c r="AH352" s="857"/>
      <c r="AI352" s="860"/>
      <c r="AJ352" s="857"/>
      <c r="AK352" s="516"/>
    </row>
    <row r="353" spans="1:37" ht="47.25" customHeight="1">
      <c r="A353" s="516"/>
      <c r="B353" s="708"/>
      <c r="C353" s="851"/>
      <c r="D353" s="209" t="s">
        <v>1294</v>
      </c>
      <c r="E353" s="209" t="s">
        <v>1295</v>
      </c>
      <c r="F353" s="216"/>
      <c r="G353" s="564"/>
      <c r="H353" s="852"/>
      <c r="I353" s="854"/>
      <c r="J353" s="854"/>
      <c r="K353" s="564"/>
      <c r="L353" s="564"/>
      <c r="M353" s="564"/>
      <c r="N353" s="564"/>
      <c r="O353" s="857"/>
      <c r="P353" s="857"/>
      <c r="Q353" s="216"/>
      <c r="R353" s="216"/>
      <c r="S353" s="216"/>
      <c r="T353" s="216"/>
      <c r="U353" s="216"/>
      <c r="V353" s="216"/>
      <c r="W353" s="216"/>
      <c r="X353" s="216"/>
      <c r="Y353" s="216"/>
      <c r="Z353" s="216"/>
      <c r="AA353" s="216"/>
      <c r="AB353" s="216"/>
      <c r="AC353" s="216"/>
      <c r="AD353" s="216"/>
      <c r="AE353" s="857"/>
      <c r="AF353" s="857"/>
      <c r="AG353" s="859"/>
      <c r="AH353" s="857"/>
      <c r="AI353" s="860"/>
      <c r="AJ353" s="857"/>
      <c r="AK353" s="516"/>
    </row>
    <row r="354" spans="1:37" ht="38.25">
      <c r="A354" s="516"/>
      <c r="B354" s="708"/>
      <c r="C354" s="851"/>
      <c r="D354" s="209" t="s">
        <v>1296</v>
      </c>
      <c r="E354" s="209" t="s">
        <v>1295</v>
      </c>
      <c r="F354" s="216"/>
      <c r="G354" s="564"/>
      <c r="H354" s="852"/>
      <c r="I354" s="510"/>
      <c r="J354" s="855"/>
      <c r="K354" s="564"/>
      <c r="L354" s="564"/>
      <c r="M354" s="564"/>
      <c r="N354" s="564"/>
      <c r="O354" s="858"/>
      <c r="P354" s="858"/>
      <c r="Q354" s="216"/>
      <c r="R354" s="216"/>
      <c r="S354" s="216"/>
      <c r="T354" s="216"/>
      <c r="U354" s="216"/>
      <c r="V354" s="216"/>
      <c r="W354" s="216"/>
      <c r="X354" s="216"/>
      <c r="Y354" s="216"/>
      <c r="Z354" s="216"/>
      <c r="AA354" s="216"/>
      <c r="AB354" s="216"/>
      <c r="AC354" s="216"/>
      <c r="AD354" s="216"/>
      <c r="AE354" s="858"/>
      <c r="AF354" s="858"/>
      <c r="AG354" s="859"/>
      <c r="AH354" s="858"/>
      <c r="AI354" s="860"/>
      <c r="AJ354" s="858"/>
      <c r="AK354" s="516"/>
    </row>
    <row r="355" spans="1:37" ht="78.75" customHeight="1">
      <c r="A355" s="516"/>
      <c r="B355" s="708"/>
      <c r="C355" s="861">
        <v>7061</v>
      </c>
      <c r="D355" s="209" t="s">
        <v>1297</v>
      </c>
      <c r="E355" s="216" t="s">
        <v>1298</v>
      </c>
      <c r="F355" s="216"/>
      <c r="G355" s="564"/>
      <c r="H355" s="852" t="s">
        <v>536</v>
      </c>
      <c r="I355" s="852" t="s">
        <v>998</v>
      </c>
      <c r="J355" s="904">
        <v>0</v>
      </c>
      <c r="K355" s="564"/>
      <c r="L355" s="564"/>
      <c r="M355" s="564"/>
      <c r="N355" s="564"/>
      <c r="O355" s="856">
        <v>100000000</v>
      </c>
      <c r="P355" s="856">
        <v>180000000</v>
      </c>
      <c r="Q355" s="565"/>
      <c r="R355" s="565"/>
      <c r="S355" s="565"/>
      <c r="T355" s="565"/>
      <c r="U355" s="565"/>
      <c r="V355" s="565"/>
      <c r="W355" s="565"/>
      <c r="X355" s="565"/>
      <c r="Y355" s="565"/>
      <c r="Z355" s="565"/>
      <c r="AA355" s="565"/>
      <c r="AB355" s="565"/>
      <c r="AC355" s="565"/>
      <c r="AD355" s="565"/>
      <c r="AE355" s="856">
        <f>O355</f>
        <v>100000000</v>
      </c>
      <c r="AF355" s="856">
        <f>P355</f>
        <v>180000000</v>
      </c>
      <c r="AG355" s="905"/>
      <c r="AH355" s="856" t="s">
        <v>1291</v>
      </c>
      <c r="AI355" s="907"/>
      <c r="AJ355" s="856" t="s">
        <v>1292</v>
      </c>
      <c r="AK355" s="516"/>
    </row>
    <row r="356" spans="1:37" ht="62.25" customHeight="1">
      <c r="A356" s="516"/>
      <c r="B356" s="716"/>
      <c r="C356" s="861"/>
      <c r="D356" s="209" t="s">
        <v>1299</v>
      </c>
      <c r="E356" s="216" t="s">
        <v>1298</v>
      </c>
      <c r="F356" s="216"/>
      <c r="G356" s="564"/>
      <c r="H356" s="852"/>
      <c r="I356" s="852"/>
      <c r="J356" s="855"/>
      <c r="K356" s="564"/>
      <c r="L356" s="564"/>
      <c r="M356" s="564"/>
      <c r="N356" s="564"/>
      <c r="O356" s="858"/>
      <c r="P356" s="858"/>
      <c r="Q356" s="565"/>
      <c r="R356" s="565"/>
      <c r="S356" s="565"/>
      <c r="T356" s="565"/>
      <c r="U356" s="565"/>
      <c r="V356" s="565"/>
      <c r="W356" s="565"/>
      <c r="X356" s="565"/>
      <c r="Y356" s="565"/>
      <c r="Z356" s="565"/>
      <c r="AA356" s="565"/>
      <c r="AB356" s="565"/>
      <c r="AC356" s="565"/>
      <c r="AD356" s="565"/>
      <c r="AE356" s="858"/>
      <c r="AF356" s="858"/>
      <c r="AG356" s="906"/>
      <c r="AH356" s="858"/>
      <c r="AI356" s="908"/>
      <c r="AJ356" s="858"/>
      <c r="AK356" s="516"/>
    </row>
    <row r="357" spans="1:37" ht="109.5" customHeight="1" thickBot="1">
      <c r="A357" s="516"/>
      <c r="B357" s="232" t="s">
        <v>718</v>
      </c>
      <c r="C357" s="211">
        <v>7061</v>
      </c>
      <c r="D357" s="146" t="s">
        <v>1442</v>
      </c>
      <c r="E357" s="216"/>
      <c r="F357" s="216"/>
      <c r="G357" s="216"/>
      <c r="H357" s="212" t="s">
        <v>682</v>
      </c>
      <c r="I357" s="210" t="s">
        <v>90</v>
      </c>
      <c r="J357" s="210"/>
      <c r="K357" s="216"/>
      <c r="L357" s="216"/>
      <c r="M357" s="216"/>
      <c r="N357" s="216"/>
      <c r="O357" s="216"/>
      <c r="P357" s="216"/>
      <c r="Q357" s="216"/>
      <c r="R357" s="216"/>
      <c r="S357" s="216"/>
      <c r="T357" s="216"/>
      <c r="U357" s="216"/>
      <c r="V357" s="216"/>
      <c r="W357" s="216"/>
      <c r="X357" s="216"/>
      <c r="Y357" s="216"/>
      <c r="Z357" s="216"/>
      <c r="AA357" s="216"/>
      <c r="AB357" s="216"/>
      <c r="AC357" s="216"/>
      <c r="AD357" s="216"/>
      <c r="AE357" s="216"/>
      <c r="AF357" s="216"/>
      <c r="AG357" s="215"/>
      <c r="AH357" s="216"/>
      <c r="AI357" s="216"/>
      <c r="AJ357" s="216"/>
      <c r="AK357" s="516"/>
    </row>
    <row r="358" spans="1:37">
      <c r="A358" s="516"/>
      <c r="B358" s="737" t="s">
        <v>1220</v>
      </c>
      <c r="C358" s="739" t="s">
        <v>2</v>
      </c>
      <c r="D358" s="740"/>
      <c r="E358" s="740"/>
      <c r="F358" s="740"/>
      <c r="G358" s="740"/>
      <c r="H358" s="740"/>
      <c r="I358" s="743" t="s">
        <v>3</v>
      </c>
      <c r="J358" s="745" t="s">
        <v>18</v>
      </c>
      <c r="K358" s="745" t="s">
        <v>4</v>
      </c>
      <c r="L358" s="747" t="s">
        <v>1057</v>
      </c>
      <c r="M358" s="799" t="s">
        <v>19</v>
      </c>
      <c r="N358" s="732" t="s">
        <v>20</v>
      </c>
      <c r="O358" s="734" t="s">
        <v>32</v>
      </c>
      <c r="P358" s="735"/>
      <c r="Q358" s="736" t="s">
        <v>33</v>
      </c>
      <c r="R358" s="735"/>
      <c r="S358" s="736" t="s">
        <v>34</v>
      </c>
      <c r="T358" s="735"/>
      <c r="U358" s="736" t="s">
        <v>7</v>
      </c>
      <c r="V358" s="735"/>
      <c r="W358" s="736" t="s">
        <v>6</v>
      </c>
      <c r="X358" s="735"/>
      <c r="Y358" s="736" t="s">
        <v>35</v>
      </c>
      <c r="Z358" s="735"/>
      <c r="AA358" s="736" t="s">
        <v>5</v>
      </c>
      <c r="AB358" s="735"/>
      <c r="AC358" s="736" t="s">
        <v>8</v>
      </c>
      <c r="AD358" s="735"/>
      <c r="AE358" s="736" t="s">
        <v>9</v>
      </c>
      <c r="AF358" s="796"/>
      <c r="AG358" s="797" t="s">
        <v>10</v>
      </c>
      <c r="AH358" s="780" t="s">
        <v>11</v>
      </c>
      <c r="AI358" s="782" t="s">
        <v>12</v>
      </c>
      <c r="AJ358" s="784" t="s">
        <v>21</v>
      </c>
      <c r="AK358" s="516"/>
    </row>
    <row r="359" spans="1:37" ht="71.25" customHeight="1" thickBot="1">
      <c r="A359" s="516"/>
      <c r="B359" s="738"/>
      <c r="C359" s="741"/>
      <c r="D359" s="742"/>
      <c r="E359" s="742"/>
      <c r="F359" s="742"/>
      <c r="G359" s="742"/>
      <c r="H359" s="742"/>
      <c r="I359" s="744"/>
      <c r="J359" s="746" t="s">
        <v>18</v>
      </c>
      <c r="K359" s="746"/>
      <c r="L359" s="748"/>
      <c r="M359" s="800"/>
      <c r="N359" s="733"/>
      <c r="O359" s="33" t="s">
        <v>22</v>
      </c>
      <c r="P359" s="34" t="s">
        <v>23</v>
      </c>
      <c r="Q359" s="35" t="s">
        <v>22</v>
      </c>
      <c r="R359" s="34" t="s">
        <v>23</v>
      </c>
      <c r="S359" s="35" t="s">
        <v>22</v>
      </c>
      <c r="T359" s="34" t="s">
        <v>23</v>
      </c>
      <c r="U359" s="35" t="s">
        <v>22</v>
      </c>
      <c r="V359" s="34" t="s">
        <v>23</v>
      </c>
      <c r="W359" s="35" t="s">
        <v>22</v>
      </c>
      <c r="X359" s="34" t="s">
        <v>23</v>
      </c>
      <c r="Y359" s="35" t="s">
        <v>22</v>
      </c>
      <c r="Z359" s="34" t="s">
        <v>23</v>
      </c>
      <c r="AA359" s="35" t="s">
        <v>22</v>
      </c>
      <c r="AB359" s="34" t="s">
        <v>24</v>
      </c>
      <c r="AC359" s="35" t="s">
        <v>22</v>
      </c>
      <c r="AD359" s="34" t="s">
        <v>24</v>
      </c>
      <c r="AE359" s="35" t="s">
        <v>22</v>
      </c>
      <c r="AF359" s="36" t="s">
        <v>24</v>
      </c>
      <c r="AG359" s="798"/>
      <c r="AH359" s="781"/>
      <c r="AI359" s="783"/>
      <c r="AJ359" s="785"/>
      <c r="AK359" s="516"/>
    </row>
    <row r="360" spans="1:37" ht="269.25" customHeight="1" thickBot="1">
      <c r="A360" s="516"/>
      <c r="B360" s="37" t="s">
        <v>683</v>
      </c>
      <c r="C360" s="786" t="s">
        <v>304</v>
      </c>
      <c r="D360" s="787"/>
      <c r="E360" s="787"/>
      <c r="F360" s="787"/>
      <c r="G360" s="787"/>
      <c r="H360" s="787"/>
      <c r="I360" s="38" t="s">
        <v>439</v>
      </c>
      <c r="J360" s="39">
        <v>0</v>
      </c>
      <c r="K360" s="40" t="s">
        <v>304</v>
      </c>
      <c r="L360" s="40" t="s">
        <v>481</v>
      </c>
      <c r="M360" s="41">
        <v>5.7500000000000002E-2</v>
      </c>
      <c r="N360" s="41">
        <v>5.7500000000000002E-2</v>
      </c>
      <c r="O360" s="43">
        <v>0</v>
      </c>
      <c r="P360" s="44">
        <v>0</v>
      </c>
      <c r="Q360" s="44">
        <v>0</v>
      </c>
      <c r="R360" s="44">
        <v>0</v>
      </c>
      <c r="S360" s="44">
        <v>0</v>
      </c>
      <c r="T360" s="44">
        <v>0</v>
      </c>
      <c r="U360" s="44">
        <v>0</v>
      </c>
      <c r="V360" s="44">
        <v>0</v>
      </c>
      <c r="W360" s="44">
        <v>0</v>
      </c>
      <c r="X360" s="44">
        <v>0</v>
      </c>
      <c r="Y360" s="44">
        <v>0</v>
      </c>
      <c r="Z360" s="44">
        <v>0</v>
      </c>
      <c r="AA360" s="44">
        <v>0</v>
      </c>
      <c r="AB360" s="44">
        <v>0</v>
      </c>
      <c r="AC360" s="44">
        <v>0</v>
      </c>
      <c r="AD360" s="44">
        <v>0</v>
      </c>
      <c r="AE360" s="44">
        <v>0</v>
      </c>
      <c r="AF360" s="45">
        <v>0</v>
      </c>
      <c r="AG360" s="46">
        <v>0</v>
      </c>
      <c r="AH360" s="47"/>
      <c r="AI360" s="47" t="s">
        <v>1221</v>
      </c>
      <c r="AJ360" s="48" t="s">
        <v>683</v>
      </c>
      <c r="AK360" s="516"/>
    </row>
    <row r="361" spans="1:37" ht="64.5" thickBot="1">
      <c r="A361" s="516"/>
      <c r="B361" s="137" t="s">
        <v>13</v>
      </c>
      <c r="C361" s="117" t="s">
        <v>30</v>
      </c>
      <c r="D361" s="117" t="s">
        <v>14</v>
      </c>
      <c r="E361" s="117" t="s">
        <v>25</v>
      </c>
      <c r="F361" s="117" t="s">
        <v>26</v>
      </c>
      <c r="G361" s="117" t="s">
        <v>27</v>
      </c>
      <c r="H361" s="118" t="s">
        <v>15</v>
      </c>
      <c r="I361" s="119" t="s">
        <v>31</v>
      </c>
      <c r="J361" s="138"/>
      <c r="K361" s="138"/>
      <c r="L361" s="138"/>
      <c r="M361" s="138"/>
      <c r="N361" s="139"/>
      <c r="O361" s="140">
        <v>0</v>
      </c>
      <c r="P361" s="141">
        <v>0</v>
      </c>
      <c r="Q361" s="142">
        <v>0</v>
      </c>
      <c r="R361" s="141">
        <v>0</v>
      </c>
      <c r="S361" s="142"/>
      <c r="T361" s="141"/>
      <c r="U361" s="142"/>
      <c r="V361" s="141"/>
      <c r="W361" s="142"/>
      <c r="X361" s="141"/>
      <c r="Y361" s="142"/>
      <c r="Z361" s="141"/>
      <c r="AA361" s="142"/>
      <c r="AB361" s="141"/>
      <c r="AC361" s="142"/>
      <c r="AD361" s="141"/>
      <c r="AE361" s="143">
        <f>O361+Q361</f>
        <v>0</v>
      </c>
      <c r="AF361" s="141">
        <v>0</v>
      </c>
      <c r="AG361" s="144">
        <v>0</v>
      </c>
      <c r="AH361" s="145"/>
      <c r="AI361" s="145"/>
      <c r="AJ361" s="548"/>
      <c r="AK361" s="516"/>
    </row>
    <row r="362" spans="1:37" ht="51">
      <c r="A362" s="516"/>
      <c r="B362" s="825" t="s">
        <v>719</v>
      </c>
      <c r="C362" s="254"/>
      <c r="D362" s="147" t="s">
        <v>1443</v>
      </c>
      <c r="E362" s="256" t="s">
        <v>1353</v>
      </c>
      <c r="F362" s="256"/>
      <c r="G362" s="256" t="s">
        <v>1444</v>
      </c>
      <c r="H362" s="147" t="s">
        <v>1445</v>
      </c>
      <c r="I362" s="147" t="s">
        <v>1446</v>
      </c>
      <c r="J362" s="147"/>
      <c r="K362" s="147"/>
      <c r="L362" s="147"/>
      <c r="M362" s="147"/>
      <c r="N362" s="147"/>
      <c r="O362" s="147">
        <v>0</v>
      </c>
      <c r="P362" s="147">
        <v>0</v>
      </c>
      <c r="Q362" s="147">
        <v>0</v>
      </c>
      <c r="R362" s="147">
        <v>0</v>
      </c>
      <c r="S362" s="147">
        <v>0</v>
      </c>
      <c r="T362" s="147">
        <v>0</v>
      </c>
      <c r="U362" s="147">
        <v>0</v>
      </c>
      <c r="V362" s="147">
        <v>0</v>
      </c>
      <c r="W362" s="147">
        <v>0</v>
      </c>
      <c r="X362" s="147">
        <v>0</v>
      </c>
      <c r="Y362" s="147">
        <v>0</v>
      </c>
      <c r="Z362" s="147">
        <v>0</v>
      </c>
      <c r="AA362" s="147">
        <v>0</v>
      </c>
      <c r="AB362" s="147">
        <v>0</v>
      </c>
      <c r="AC362" s="147">
        <v>0</v>
      </c>
      <c r="AD362" s="147">
        <v>0</v>
      </c>
      <c r="AE362" s="147">
        <v>0</v>
      </c>
      <c r="AF362" s="147">
        <v>0</v>
      </c>
      <c r="AG362" s="255"/>
      <c r="AH362" s="147"/>
      <c r="AI362" s="147"/>
      <c r="AJ362" s="147"/>
      <c r="AK362" s="516"/>
    </row>
    <row r="363" spans="1:37" ht="76.5">
      <c r="A363" s="516"/>
      <c r="B363" s="830"/>
      <c r="C363" s="254"/>
      <c r="D363" s="147" t="s">
        <v>1447</v>
      </c>
      <c r="E363" s="256" t="s">
        <v>1353</v>
      </c>
      <c r="F363" s="256"/>
      <c r="G363" s="256"/>
      <c r="H363" s="147" t="s">
        <v>537</v>
      </c>
      <c r="I363" s="147" t="s">
        <v>91</v>
      </c>
      <c r="J363" s="147"/>
      <c r="K363" s="147"/>
      <c r="L363" s="147"/>
      <c r="M363" s="147"/>
      <c r="N363" s="147"/>
      <c r="O363" s="147">
        <v>0</v>
      </c>
      <c r="P363" s="147">
        <v>0</v>
      </c>
      <c r="Q363" s="147">
        <v>0</v>
      </c>
      <c r="R363" s="147">
        <v>0</v>
      </c>
      <c r="S363" s="147">
        <v>0</v>
      </c>
      <c r="T363" s="147">
        <v>0</v>
      </c>
      <c r="U363" s="147">
        <v>0</v>
      </c>
      <c r="V363" s="147">
        <v>0</v>
      </c>
      <c r="W363" s="147">
        <v>0</v>
      </c>
      <c r="X363" s="147">
        <v>0</v>
      </c>
      <c r="Y363" s="147">
        <v>0</v>
      </c>
      <c r="Z363" s="147">
        <v>0</v>
      </c>
      <c r="AA363" s="147">
        <v>0</v>
      </c>
      <c r="AB363" s="147">
        <v>0</v>
      </c>
      <c r="AC363" s="147">
        <v>0</v>
      </c>
      <c r="AD363" s="147">
        <v>0</v>
      </c>
      <c r="AE363" s="147">
        <v>0</v>
      </c>
      <c r="AF363" s="147">
        <v>0</v>
      </c>
      <c r="AG363" s="255"/>
      <c r="AH363" s="147"/>
      <c r="AI363" s="147"/>
      <c r="AJ363" s="147"/>
      <c r="AK363" s="516"/>
    </row>
    <row r="364" spans="1:37" ht="64.5" thickBot="1">
      <c r="A364" s="516"/>
      <c r="B364" s="137" t="s">
        <v>13</v>
      </c>
      <c r="C364" s="117" t="s">
        <v>30</v>
      </c>
      <c r="D364" s="117" t="s">
        <v>14</v>
      </c>
      <c r="E364" s="117" t="s">
        <v>25</v>
      </c>
      <c r="F364" s="117" t="s">
        <v>26</v>
      </c>
      <c r="G364" s="117" t="s">
        <v>27</v>
      </c>
      <c r="H364" s="118" t="s">
        <v>15</v>
      </c>
      <c r="I364" s="119" t="s">
        <v>31</v>
      </c>
      <c r="J364" s="138"/>
      <c r="K364" s="138"/>
      <c r="L364" s="138"/>
      <c r="M364" s="138"/>
      <c r="N364" s="139"/>
      <c r="O364" s="140">
        <v>0</v>
      </c>
      <c r="P364" s="141">
        <v>0</v>
      </c>
      <c r="Q364" s="142">
        <v>0</v>
      </c>
      <c r="R364" s="141">
        <v>0</v>
      </c>
      <c r="S364" s="142"/>
      <c r="T364" s="141"/>
      <c r="U364" s="142"/>
      <c r="V364" s="141"/>
      <c r="W364" s="142"/>
      <c r="X364" s="141"/>
      <c r="Y364" s="142"/>
      <c r="Z364" s="141"/>
      <c r="AA364" s="142"/>
      <c r="AB364" s="141"/>
      <c r="AC364" s="142"/>
      <c r="AD364" s="141"/>
      <c r="AE364" s="143">
        <f>O364+Q364</f>
        <v>0</v>
      </c>
      <c r="AF364" s="141">
        <v>0</v>
      </c>
      <c r="AG364" s="144">
        <v>0</v>
      </c>
      <c r="AH364" s="145"/>
      <c r="AI364" s="145"/>
      <c r="AJ364" s="548"/>
      <c r="AK364" s="516"/>
    </row>
    <row r="365" spans="1:37" ht="76.5">
      <c r="A365" s="516"/>
      <c r="B365" s="825" t="s">
        <v>538</v>
      </c>
      <c r="C365" s="254"/>
      <c r="D365" s="147" t="s">
        <v>1448</v>
      </c>
      <c r="E365" s="256" t="s">
        <v>1353</v>
      </c>
      <c r="F365" s="256"/>
      <c r="G365" s="256"/>
      <c r="H365" s="147" t="s">
        <v>1223</v>
      </c>
      <c r="I365" s="147" t="s">
        <v>997</v>
      </c>
      <c r="J365" s="147"/>
      <c r="K365" s="147"/>
      <c r="L365" s="147"/>
      <c r="M365" s="147"/>
      <c r="N365" s="147"/>
      <c r="O365" s="257">
        <v>2142857</v>
      </c>
      <c r="P365" s="257">
        <v>2200000</v>
      </c>
      <c r="Q365" s="257">
        <v>4000000</v>
      </c>
      <c r="R365" s="257">
        <v>4880000</v>
      </c>
      <c r="S365" s="257">
        <v>0</v>
      </c>
      <c r="T365" s="257">
        <v>0</v>
      </c>
      <c r="U365" s="257">
        <v>0</v>
      </c>
      <c r="V365" s="257">
        <v>0</v>
      </c>
      <c r="W365" s="257">
        <v>0</v>
      </c>
      <c r="X365" s="257">
        <v>0</v>
      </c>
      <c r="Y365" s="257">
        <v>0</v>
      </c>
      <c r="Z365" s="257">
        <v>0</v>
      </c>
      <c r="AA365" s="257">
        <v>0</v>
      </c>
      <c r="AB365" s="257">
        <v>0</v>
      </c>
      <c r="AC365" s="257">
        <v>0</v>
      </c>
      <c r="AD365" s="257">
        <v>510000</v>
      </c>
      <c r="AE365" s="257"/>
      <c r="AF365" s="257"/>
      <c r="AG365" s="255"/>
      <c r="AH365" s="147"/>
      <c r="AI365" s="147"/>
      <c r="AJ365" s="147"/>
      <c r="AK365" s="516"/>
    </row>
    <row r="366" spans="1:37" ht="76.5">
      <c r="A366" s="516"/>
      <c r="B366" s="825"/>
      <c r="C366" s="255" t="s">
        <v>1449</v>
      </c>
      <c r="D366" s="147" t="s">
        <v>1450</v>
      </c>
      <c r="E366" s="256" t="s">
        <v>1353</v>
      </c>
      <c r="F366" s="256"/>
      <c r="G366" s="256" t="s">
        <v>1444</v>
      </c>
      <c r="H366" s="147" t="s">
        <v>1451</v>
      </c>
      <c r="I366" s="147" t="s">
        <v>996</v>
      </c>
      <c r="J366" s="147">
        <v>0</v>
      </c>
      <c r="K366" s="147"/>
      <c r="L366" s="147"/>
      <c r="M366" s="147"/>
      <c r="N366" s="147"/>
      <c r="O366" s="257">
        <v>2142857</v>
      </c>
      <c r="P366" s="257">
        <v>3490440</v>
      </c>
      <c r="Q366" s="257">
        <v>4000000</v>
      </c>
      <c r="R366" s="257">
        <v>8079500</v>
      </c>
      <c r="S366" s="257">
        <v>0</v>
      </c>
      <c r="T366" s="257">
        <v>0</v>
      </c>
      <c r="U366" s="257">
        <v>0</v>
      </c>
      <c r="V366" s="257">
        <v>0</v>
      </c>
      <c r="W366" s="257">
        <v>0</v>
      </c>
      <c r="X366" s="257">
        <v>0</v>
      </c>
      <c r="Y366" s="257">
        <v>0</v>
      </c>
      <c r="Z366" s="257">
        <v>0</v>
      </c>
      <c r="AA366" s="257">
        <v>0</v>
      </c>
      <c r="AB366" s="257">
        <v>0</v>
      </c>
      <c r="AC366" s="257">
        <v>0</v>
      </c>
      <c r="AD366" s="257">
        <v>2700000</v>
      </c>
      <c r="AE366" s="257"/>
      <c r="AF366" s="257"/>
      <c r="AG366" s="255">
        <v>378</v>
      </c>
      <c r="AH366" s="147"/>
      <c r="AI366" s="147"/>
      <c r="AJ366" s="147"/>
      <c r="AK366" s="516"/>
    </row>
    <row r="367" spans="1:37" ht="102">
      <c r="A367" s="516"/>
      <c r="B367" s="825"/>
      <c r="C367" s="254"/>
      <c r="D367" s="147" t="s">
        <v>1452</v>
      </c>
      <c r="E367" s="256" t="s">
        <v>1353</v>
      </c>
      <c r="F367" s="256"/>
      <c r="G367" s="256" t="s">
        <v>1444</v>
      </c>
      <c r="H367" s="147" t="s">
        <v>714</v>
      </c>
      <c r="I367" s="147" t="s">
        <v>995</v>
      </c>
      <c r="J367" s="147">
        <v>0</v>
      </c>
      <c r="K367" s="147"/>
      <c r="L367" s="147"/>
      <c r="M367" s="147"/>
      <c r="N367" s="147"/>
      <c r="O367" s="257">
        <v>2142857</v>
      </c>
      <c r="P367" s="257">
        <v>6200000</v>
      </c>
      <c r="Q367" s="257">
        <v>4000000</v>
      </c>
      <c r="R367" s="257">
        <v>4823816</v>
      </c>
      <c r="S367" s="257">
        <v>0</v>
      </c>
      <c r="T367" s="257">
        <v>0</v>
      </c>
      <c r="U367" s="257">
        <v>0</v>
      </c>
      <c r="V367" s="257">
        <v>0</v>
      </c>
      <c r="W367" s="257">
        <v>0</v>
      </c>
      <c r="X367" s="257">
        <v>0</v>
      </c>
      <c r="Y367" s="257">
        <v>0</v>
      </c>
      <c r="Z367" s="257">
        <v>0</v>
      </c>
      <c r="AA367" s="257">
        <v>0</v>
      </c>
      <c r="AB367" s="257">
        <v>0</v>
      </c>
      <c r="AC367" s="257">
        <v>0</v>
      </c>
      <c r="AD367" s="257">
        <v>0</v>
      </c>
      <c r="AE367" s="257"/>
      <c r="AF367" s="257"/>
      <c r="AG367" s="255"/>
      <c r="AH367" s="147"/>
      <c r="AI367" s="147"/>
      <c r="AJ367" s="147"/>
      <c r="AK367" s="516"/>
    </row>
    <row r="368" spans="1:37" ht="102">
      <c r="A368" s="516"/>
      <c r="B368" s="830"/>
      <c r="C368" s="254"/>
      <c r="D368" s="147" t="s">
        <v>1453</v>
      </c>
      <c r="E368" s="256" t="s">
        <v>1353</v>
      </c>
      <c r="F368" s="256"/>
      <c r="G368" s="256" t="s">
        <v>1444</v>
      </c>
      <c r="H368" s="147" t="s">
        <v>539</v>
      </c>
      <c r="I368" s="147" t="s">
        <v>994</v>
      </c>
      <c r="J368" s="147">
        <v>382</v>
      </c>
      <c r="K368" s="147"/>
      <c r="L368" s="147"/>
      <c r="M368" s="147"/>
      <c r="N368" s="147"/>
      <c r="O368" s="257">
        <v>2142857</v>
      </c>
      <c r="P368" s="257">
        <v>3300000</v>
      </c>
      <c r="Q368" s="257">
        <v>4000000</v>
      </c>
      <c r="R368" s="257">
        <v>6200000</v>
      </c>
      <c r="S368" s="257">
        <v>0</v>
      </c>
      <c r="T368" s="257">
        <v>0</v>
      </c>
      <c r="U368" s="257">
        <v>0</v>
      </c>
      <c r="V368" s="257">
        <v>0</v>
      </c>
      <c r="W368" s="257">
        <v>0</v>
      </c>
      <c r="X368" s="257">
        <v>0</v>
      </c>
      <c r="Y368" s="257">
        <v>0</v>
      </c>
      <c r="Z368" s="257">
        <v>0</v>
      </c>
      <c r="AA368" s="257">
        <v>0</v>
      </c>
      <c r="AB368" s="257">
        <v>13200000</v>
      </c>
      <c r="AC368" s="257">
        <v>0</v>
      </c>
      <c r="AD368" s="257">
        <v>0</v>
      </c>
      <c r="AE368" s="257"/>
      <c r="AF368" s="257"/>
      <c r="AG368" s="255"/>
      <c r="AH368" s="147"/>
      <c r="AI368" s="147"/>
      <c r="AJ368" s="147"/>
      <c r="AK368" s="516"/>
    </row>
    <row r="369" spans="1:37" ht="42.75" customHeight="1">
      <c r="A369" s="516"/>
      <c r="B369" s="755" t="s">
        <v>804</v>
      </c>
      <c r="C369" s="756"/>
      <c r="D369" s="756"/>
      <c r="E369" s="756"/>
      <c r="F369" s="756"/>
      <c r="G369" s="756"/>
      <c r="H369" s="757"/>
      <c r="I369" s="758" t="s">
        <v>1217</v>
      </c>
      <c r="J369" s="759"/>
      <c r="K369" s="759"/>
      <c r="L369" s="759"/>
      <c r="M369" s="759"/>
      <c r="N369" s="759"/>
      <c r="O369" s="759"/>
      <c r="P369" s="759"/>
      <c r="Q369" s="759"/>
      <c r="R369" s="759"/>
      <c r="S369" s="759"/>
      <c r="T369" s="760"/>
      <c r="U369" s="758" t="s">
        <v>1056</v>
      </c>
      <c r="V369" s="761"/>
      <c r="W369" s="761"/>
      <c r="X369" s="761"/>
      <c r="Y369" s="761"/>
      <c r="Z369" s="761"/>
      <c r="AA369" s="761"/>
      <c r="AB369" s="761"/>
      <c r="AC369" s="761"/>
      <c r="AD369" s="761"/>
      <c r="AE369" s="761"/>
      <c r="AF369" s="761"/>
      <c r="AG369" s="761"/>
      <c r="AH369" s="761"/>
      <c r="AI369" s="761"/>
      <c r="AJ369" s="762"/>
      <c r="AK369" s="516"/>
    </row>
    <row r="370" spans="1:37" ht="48.75" customHeight="1" thickBot="1">
      <c r="A370" s="516"/>
      <c r="B370" s="763" t="s">
        <v>1218</v>
      </c>
      <c r="C370" s="764"/>
      <c r="D370" s="765"/>
      <c r="E370" s="184"/>
      <c r="F370" s="766" t="s">
        <v>1219</v>
      </c>
      <c r="G370" s="766"/>
      <c r="H370" s="766"/>
      <c r="I370" s="766"/>
      <c r="J370" s="766"/>
      <c r="K370" s="766"/>
      <c r="L370" s="766"/>
      <c r="M370" s="766"/>
      <c r="N370" s="767"/>
      <c r="O370" s="768" t="s">
        <v>0</v>
      </c>
      <c r="P370" s="769"/>
      <c r="Q370" s="769"/>
      <c r="R370" s="769"/>
      <c r="S370" s="769"/>
      <c r="T370" s="769"/>
      <c r="U370" s="769"/>
      <c r="V370" s="769"/>
      <c r="W370" s="769"/>
      <c r="X370" s="769"/>
      <c r="Y370" s="769"/>
      <c r="Z370" s="769"/>
      <c r="AA370" s="769"/>
      <c r="AB370" s="769"/>
      <c r="AC370" s="769"/>
      <c r="AD370" s="769"/>
      <c r="AE370" s="769"/>
      <c r="AF370" s="770"/>
      <c r="AG370" s="771" t="s">
        <v>1</v>
      </c>
      <c r="AH370" s="772"/>
      <c r="AI370" s="772"/>
      <c r="AJ370" s="773"/>
      <c r="AK370" s="516"/>
    </row>
    <row r="371" spans="1:37">
      <c r="A371" s="516"/>
      <c r="B371" s="737" t="s">
        <v>1220</v>
      </c>
      <c r="C371" s="739" t="s">
        <v>2</v>
      </c>
      <c r="D371" s="740"/>
      <c r="E371" s="740"/>
      <c r="F371" s="740"/>
      <c r="G371" s="740"/>
      <c r="H371" s="740"/>
      <c r="I371" s="743" t="s">
        <v>3</v>
      </c>
      <c r="J371" s="745" t="s">
        <v>18</v>
      </c>
      <c r="K371" s="745" t="s">
        <v>4</v>
      </c>
      <c r="L371" s="747" t="s">
        <v>1057</v>
      </c>
      <c r="M371" s="799" t="s">
        <v>19</v>
      </c>
      <c r="N371" s="732" t="s">
        <v>20</v>
      </c>
      <c r="O371" s="734" t="s">
        <v>32</v>
      </c>
      <c r="P371" s="735"/>
      <c r="Q371" s="736" t="s">
        <v>33</v>
      </c>
      <c r="R371" s="735"/>
      <c r="S371" s="736" t="s">
        <v>34</v>
      </c>
      <c r="T371" s="735"/>
      <c r="U371" s="736" t="s">
        <v>7</v>
      </c>
      <c r="V371" s="735"/>
      <c r="W371" s="736" t="s">
        <v>6</v>
      </c>
      <c r="X371" s="735"/>
      <c r="Y371" s="736" t="s">
        <v>35</v>
      </c>
      <c r="Z371" s="735"/>
      <c r="AA371" s="736" t="s">
        <v>5</v>
      </c>
      <c r="AB371" s="735"/>
      <c r="AC371" s="736" t="s">
        <v>8</v>
      </c>
      <c r="AD371" s="735"/>
      <c r="AE371" s="736" t="s">
        <v>9</v>
      </c>
      <c r="AF371" s="796"/>
      <c r="AG371" s="797" t="s">
        <v>10</v>
      </c>
      <c r="AH371" s="780" t="s">
        <v>11</v>
      </c>
      <c r="AI371" s="782" t="s">
        <v>12</v>
      </c>
      <c r="AJ371" s="784" t="s">
        <v>21</v>
      </c>
      <c r="AK371" s="516"/>
    </row>
    <row r="372" spans="1:37" ht="69.75" customHeight="1" thickBot="1">
      <c r="A372" s="516"/>
      <c r="B372" s="738"/>
      <c r="C372" s="741"/>
      <c r="D372" s="742"/>
      <c r="E372" s="742"/>
      <c r="F372" s="742"/>
      <c r="G372" s="742"/>
      <c r="H372" s="742"/>
      <c r="I372" s="744"/>
      <c r="J372" s="746" t="s">
        <v>18</v>
      </c>
      <c r="K372" s="746"/>
      <c r="L372" s="748"/>
      <c r="M372" s="800"/>
      <c r="N372" s="733"/>
      <c r="O372" s="33" t="s">
        <v>22</v>
      </c>
      <c r="P372" s="34" t="s">
        <v>23</v>
      </c>
      <c r="Q372" s="35" t="s">
        <v>22</v>
      </c>
      <c r="R372" s="34" t="s">
        <v>23</v>
      </c>
      <c r="S372" s="35" t="s">
        <v>22</v>
      </c>
      <c r="T372" s="34" t="s">
        <v>23</v>
      </c>
      <c r="U372" s="35" t="s">
        <v>22</v>
      </c>
      <c r="V372" s="34" t="s">
        <v>23</v>
      </c>
      <c r="W372" s="35" t="s">
        <v>22</v>
      </c>
      <c r="X372" s="34" t="s">
        <v>23</v>
      </c>
      <c r="Y372" s="35" t="s">
        <v>22</v>
      </c>
      <c r="Z372" s="34" t="s">
        <v>23</v>
      </c>
      <c r="AA372" s="35" t="s">
        <v>22</v>
      </c>
      <c r="AB372" s="34" t="s">
        <v>24</v>
      </c>
      <c r="AC372" s="35" t="s">
        <v>22</v>
      </c>
      <c r="AD372" s="34" t="s">
        <v>24</v>
      </c>
      <c r="AE372" s="35" t="s">
        <v>22</v>
      </c>
      <c r="AF372" s="36" t="s">
        <v>24</v>
      </c>
      <c r="AG372" s="798"/>
      <c r="AH372" s="781"/>
      <c r="AI372" s="783"/>
      <c r="AJ372" s="785"/>
      <c r="AK372" s="516"/>
    </row>
    <row r="373" spans="1:37" ht="409.6" thickBot="1">
      <c r="A373" s="516"/>
      <c r="B373" s="37" t="s">
        <v>683</v>
      </c>
      <c r="C373" s="862" t="s">
        <v>306</v>
      </c>
      <c r="D373" s="863"/>
      <c r="E373" s="863"/>
      <c r="F373" s="863"/>
      <c r="G373" s="863"/>
      <c r="H373" s="863"/>
      <c r="I373" s="148" t="s">
        <v>440</v>
      </c>
      <c r="J373" s="149" t="s">
        <v>441</v>
      </c>
      <c r="K373" s="150" t="s">
        <v>306</v>
      </c>
      <c r="L373" s="150" t="s">
        <v>482</v>
      </c>
      <c r="M373" s="151">
        <v>0.05</v>
      </c>
      <c r="N373" s="151">
        <v>0.05</v>
      </c>
      <c r="O373" s="152">
        <v>0</v>
      </c>
      <c r="P373" s="153">
        <v>0</v>
      </c>
      <c r="Q373" s="153">
        <v>0</v>
      </c>
      <c r="R373" s="153">
        <v>0</v>
      </c>
      <c r="S373" s="153">
        <v>0</v>
      </c>
      <c r="T373" s="153">
        <v>0</v>
      </c>
      <c r="U373" s="153">
        <v>0</v>
      </c>
      <c r="V373" s="153">
        <v>0</v>
      </c>
      <c r="W373" s="153">
        <v>0</v>
      </c>
      <c r="X373" s="153">
        <v>0</v>
      </c>
      <c r="Y373" s="153">
        <v>0</v>
      </c>
      <c r="Z373" s="153">
        <v>0</v>
      </c>
      <c r="AA373" s="153">
        <v>0</v>
      </c>
      <c r="AB373" s="153">
        <v>0</v>
      </c>
      <c r="AC373" s="153">
        <v>0</v>
      </c>
      <c r="AD373" s="153">
        <v>0</v>
      </c>
      <c r="AE373" s="153">
        <v>0</v>
      </c>
      <c r="AF373" s="154">
        <v>0</v>
      </c>
      <c r="AG373" s="155">
        <v>0</v>
      </c>
      <c r="AH373" s="156"/>
      <c r="AI373" s="156" t="s">
        <v>1221</v>
      </c>
      <c r="AJ373" s="157" t="s">
        <v>683</v>
      </c>
      <c r="AK373" s="516"/>
    </row>
    <row r="374" spans="1:37" ht="63.75">
      <c r="A374" s="516"/>
      <c r="B374" s="137" t="s">
        <v>13</v>
      </c>
      <c r="C374" s="94" t="s">
        <v>30</v>
      </c>
      <c r="D374" s="94" t="s">
        <v>14</v>
      </c>
      <c r="E374" s="94" t="s">
        <v>25</v>
      </c>
      <c r="F374" s="94" t="s">
        <v>26</v>
      </c>
      <c r="G374" s="94" t="s">
        <v>27</v>
      </c>
      <c r="H374" s="125" t="s">
        <v>15</v>
      </c>
      <c r="I374" s="94" t="s">
        <v>31</v>
      </c>
      <c r="J374" s="126"/>
      <c r="K374" s="126"/>
      <c r="L374" s="126"/>
      <c r="M374" s="126"/>
      <c r="N374" s="126"/>
      <c r="O374" s="127">
        <v>0</v>
      </c>
      <c r="P374" s="128">
        <v>0</v>
      </c>
      <c r="Q374" s="127">
        <v>0</v>
      </c>
      <c r="R374" s="128">
        <v>0</v>
      </c>
      <c r="S374" s="127"/>
      <c r="T374" s="128"/>
      <c r="U374" s="127"/>
      <c r="V374" s="128"/>
      <c r="W374" s="127"/>
      <c r="X374" s="128"/>
      <c r="Y374" s="127"/>
      <c r="Z374" s="128"/>
      <c r="AA374" s="127"/>
      <c r="AB374" s="128"/>
      <c r="AC374" s="127"/>
      <c r="AD374" s="128"/>
      <c r="AE374" s="129">
        <f>O374+Q374</f>
        <v>0</v>
      </c>
      <c r="AF374" s="128">
        <v>0</v>
      </c>
      <c r="AG374" s="130">
        <v>0</v>
      </c>
      <c r="AH374" s="131"/>
      <c r="AI374" s="131"/>
      <c r="AJ374" s="536"/>
      <c r="AK374" s="516"/>
    </row>
    <row r="375" spans="1:37" ht="89.25">
      <c r="A375" s="516"/>
      <c r="B375" s="817" t="s">
        <v>993</v>
      </c>
      <c r="C375" s="537"/>
      <c r="D375" s="146" t="s">
        <v>1454</v>
      </c>
      <c r="E375" s="518" t="s">
        <v>1353</v>
      </c>
      <c r="F375" s="518"/>
      <c r="G375" s="518" t="s">
        <v>1444</v>
      </c>
      <c r="H375" s="146" t="s">
        <v>992</v>
      </c>
      <c r="I375" s="147" t="s">
        <v>991</v>
      </c>
      <c r="J375" s="147">
        <v>667</v>
      </c>
      <c r="K375" s="146"/>
      <c r="L375" s="146"/>
      <c r="M375" s="146"/>
      <c r="N375" s="146"/>
      <c r="O375" s="566">
        <v>54000000</v>
      </c>
      <c r="P375" s="566">
        <v>72560000</v>
      </c>
      <c r="Q375" s="566">
        <v>20000000</v>
      </c>
      <c r="R375" s="566">
        <v>20300000</v>
      </c>
      <c r="S375" s="566">
        <v>0</v>
      </c>
      <c r="T375" s="566">
        <v>5000000</v>
      </c>
      <c r="U375" s="566">
        <v>0</v>
      </c>
      <c r="V375" s="566">
        <v>0</v>
      </c>
      <c r="W375" s="566">
        <v>0</v>
      </c>
      <c r="X375" s="566">
        <v>0</v>
      </c>
      <c r="Y375" s="566">
        <v>0</v>
      </c>
      <c r="Z375" s="566">
        <v>0</v>
      </c>
      <c r="AA375" s="566">
        <v>0</v>
      </c>
      <c r="AB375" s="566">
        <v>0</v>
      </c>
      <c r="AC375" s="566">
        <v>0</v>
      </c>
      <c r="AD375" s="566">
        <v>0</v>
      </c>
      <c r="AE375" s="566"/>
      <c r="AF375" s="566"/>
      <c r="AG375" s="567"/>
      <c r="AH375" s="146"/>
      <c r="AI375" s="146"/>
      <c r="AJ375" s="146"/>
      <c r="AK375" s="516"/>
    </row>
    <row r="376" spans="1:37" ht="102">
      <c r="A376" s="516"/>
      <c r="B376" s="825"/>
      <c r="C376" s="537"/>
      <c r="D376" s="146" t="s">
        <v>1454</v>
      </c>
      <c r="E376" s="518" t="s">
        <v>1353</v>
      </c>
      <c r="F376" s="518"/>
      <c r="G376" s="518" t="s">
        <v>1444</v>
      </c>
      <c r="H376" s="146" t="s">
        <v>540</v>
      </c>
      <c r="I376" s="147" t="s">
        <v>990</v>
      </c>
      <c r="J376" s="147"/>
      <c r="K376" s="146"/>
      <c r="L376" s="146"/>
      <c r="M376" s="146"/>
      <c r="N376" s="146"/>
      <c r="O376" s="566">
        <v>5000000</v>
      </c>
      <c r="P376" s="566">
        <v>5400000</v>
      </c>
      <c r="Q376" s="566">
        <v>0</v>
      </c>
      <c r="R376" s="566">
        <v>0</v>
      </c>
      <c r="S376" s="566">
        <v>0</v>
      </c>
      <c r="T376" s="566">
        <v>0</v>
      </c>
      <c r="U376" s="566">
        <v>0</v>
      </c>
      <c r="V376" s="566">
        <v>0</v>
      </c>
      <c r="W376" s="566">
        <v>0</v>
      </c>
      <c r="X376" s="566">
        <v>0</v>
      </c>
      <c r="Y376" s="566">
        <v>0</v>
      </c>
      <c r="Z376" s="566">
        <v>0</v>
      </c>
      <c r="AA376" s="566">
        <v>0</v>
      </c>
      <c r="AB376" s="566">
        <v>0</v>
      </c>
      <c r="AC376" s="566">
        <v>0</v>
      </c>
      <c r="AD376" s="566">
        <v>0</v>
      </c>
      <c r="AE376" s="566"/>
      <c r="AF376" s="566"/>
      <c r="AG376" s="567"/>
      <c r="AH376" s="146"/>
      <c r="AI376" s="146"/>
      <c r="AJ376" s="146"/>
      <c r="AK376" s="516"/>
    </row>
    <row r="377" spans="1:37" ht="102">
      <c r="A377" s="516"/>
      <c r="B377" s="830"/>
      <c r="C377" s="537"/>
      <c r="D377" s="146" t="s">
        <v>1454</v>
      </c>
      <c r="E377" s="518" t="s">
        <v>1353</v>
      </c>
      <c r="F377" s="518"/>
      <c r="G377" s="518" t="s">
        <v>1444</v>
      </c>
      <c r="H377" s="146" t="s">
        <v>989</v>
      </c>
      <c r="I377" s="147" t="s">
        <v>988</v>
      </c>
      <c r="J377" s="147"/>
      <c r="K377" s="146"/>
      <c r="L377" s="146"/>
      <c r="M377" s="146"/>
      <c r="N377" s="146"/>
      <c r="O377" s="566">
        <v>5000000</v>
      </c>
      <c r="P377" s="566">
        <v>6600000</v>
      </c>
      <c r="Q377" s="566">
        <v>0</v>
      </c>
      <c r="R377" s="566">
        <v>0</v>
      </c>
      <c r="S377" s="566">
        <v>0</v>
      </c>
      <c r="T377" s="566">
        <v>0</v>
      </c>
      <c r="U377" s="566">
        <v>0</v>
      </c>
      <c r="V377" s="566">
        <v>0</v>
      </c>
      <c r="W377" s="566">
        <v>0</v>
      </c>
      <c r="X377" s="566">
        <v>0</v>
      </c>
      <c r="Y377" s="566">
        <v>0</v>
      </c>
      <c r="Z377" s="566">
        <v>0</v>
      </c>
      <c r="AA377" s="566">
        <v>0</v>
      </c>
      <c r="AB377" s="566">
        <v>0</v>
      </c>
      <c r="AC377" s="566">
        <v>0</v>
      </c>
      <c r="AD377" s="566">
        <v>0</v>
      </c>
      <c r="AE377" s="566"/>
      <c r="AF377" s="566"/>
      <c r="AG377" s="567"/>
      <c r="AH377" s="146"/>
      <c r="AI377" s="146"/>
      <c r="AJ377" s="146"/>
      <c r="AK377" s="516"/>
    </row>
    <row r="378" spans="1:37" ht="49.5" customHeight="1">
      <c r="A378" s="516"/>
      <c r="B378" s="755" t="s">
        <v>804</v>
      </c>
      <c r="C378" s="756"/>
      <c r="D378" s="756"/>
      <c r="E378" s="756"/>
      <c r="F378" s="756"/>
      <c r="G378" s="756"/>
      <c r="H378" s="757"/>
      <c r="I378" s="758" t="s">
        <v>1217</v>
      </c>
      <c r="J378" s="759"/>
      <c r="K378" s="759"/>
      <c r="L378" s="759"/>
      <c r="M378" s="759"/>
      <c r="N378" s="759"/>
      <c r="O378" s="759"/>
      <c r="P378" s="759"/>
      <c r="Q378" s="759"/>
      <c r="R378" s="759"/>
      <c r="S378" s="759"/>
      <c r="T378" s="760"/>
      <c r="U378" s="758" t="s">
        <v>1056</v>
      </c>
      <c r="V378" s="761"/>
      <c r="W378" s="761"/>
      <c r="X378" s="761"/>
      <c r="Y378" s="761"/>
      <c r="Z378" s="761"/>
      <c r="AA378" s="761"/>
      <c r="AB378" s="761"/>
      <c r="AC378" s="761"/>
      <c r="AD378" s="761"/>
      <c r="AE378" s="761"/>
      <c r="AF378" s="761"/>
      <c r="AG378" s="761"/>
      <c r="AH378" s="761"/>
      <c r="AI378" s="761"/>
      <c r="AJ378" s="762"/>
      <c r="AK378" s="516"/>
    </row>
    <row r="379" spans="1:37" ht="55.5" customHeight="1" thickBot="1">
      <c r="A379" s="516"/>
      <c r="B379" s="763" t="s">
        <v>1218</v>
      </c>
      <c r="C379" s="764"/>
      <c r="D379" s="765"/>
      <c r="E379" s="184"/>
      <c r="F379" s="766" t="s">
        <v>1219</v>
      </c>
      <c r="G379" s="766"/>
      <c r="H379" s="766"/>
      <c r="I379" s="766"/>
      <c r="J379" s="766"/>
      <c r="K379" s="766"/>
      <c r="L379" s="766"/>
      <c r="M379" s="766"/>
      <c r="N379" s="767"/>
      <c r="O379" s="768" t="s">
        <v>0</v>
      </c>
      <c r="P379" s="769"/>
      <c r="Q379" s="769"/>
      <c r="R379" s="769"/>
      <c r="S379" s="769"/>
      <c r="T379" s="769"/>
      <c r="U379" s="769"/>
      <c r="V379" s="769"/>
      <c r="W379" s="769"/>
      <c r="X379" s="769"/>
      <c r="Y379" s="769"/>
      <c r="Z379" s="769"/>
      <c r="AA379" s="769"/>
      <c r="AB379" s="769"/>
      <c r="AC379" s="769"/>
      <c r="AD379" s="769"/>
      <c r="AE379" s="769"/>
      <c r="AF379" s="770"/>
      <c r="AG379" s="771" t="s">
        <v>1</v>
      </c>
      <c r="AH379" s="772"/>
      <c r="AI379" s="772"/>
      <c r="AJ379" s="773"/>
      <c r="AK379" s="516"/>
    </row>
    <row r="380" spans="1:37">
      <c r="A380" s="516"/>
      <c r="B380" s="737" t="s">
        <v>1220</v>
      </c>
      <c r="C380" s="739" t="s">
        <v>2</v>
      </c>
      <c r="D380" s="740"/>
      <c r="E380" s="740"/>
      <c r="F380" s="740"/>
      <c r="G380" s="740"/>
      <c r="H380" s="740"/>
      <c r="I380" s="743" t="s">
        <v>3</v>
      </c>
      <c r="J380" s="745" t="s">
        <v>18</v>
      </c>
      <c r="K380" s="745" t="s">
        <v>4</v>
      </c>
      <c r="L380" s="747" t="s">
        <v>1057</v>
      </c>
      <c r="M380" s="799" t="s">
        <v>19</v>
      </c>
      <c r="N380" s="732" t="s">
        <v>20</v>
      </c>
      <c r="O380" s="734" t="s">
        <v>32</v>
      </c>
      <c r="P380" s="735"/>
      <c r="Q380" s="736" t="s">
        <v>33</v>
      </c>
      <c r="R380" s="735"/>
      <c r="S380" s="736" t="s">
        <v>34</v>
      </c>
      <c r="T380" s="735"/>
      <c r="U380" s="736" t="s">
        <v>7</v>
      </c>
      <c r="V380" s="735"/>
      <c r="W380" s="736" t="s">
        <v>6</v>
      </c>
      <c r="X380" s="735"/>
      <c r="Y380" s="736" t="s">
        <v>35</v>
      </c>
      <c r="Z380" s="735"/>
      <c r="AA380" s="736" t="s">
        <v>5</v>
      </c>
      <c r="AB380" s="735"/>
      <c r="AC380" s="736" t="s">
        <v>8</v>
      </c>
      <c r="AD380" s="735"/>
      <c r="AE380" s="736" t="s">
        <v>9</v>
      </c>
      <c r="AF380" s="796"/>
      <c r="AG380" s="797" t="s">
        <v>10</v>
      </c>
      <c r="AH380" s="780" t="s">
        <v>11</v>
      </c>
      <c r="AI380" s="782" t="s">
        <v>12</v>
      </c>
      <c r="AJ380" s="784" t="s">
        <v>21</v>
      </c>
      <c r="AK380" s="516"/>
    </row>
    <row r="381" spans="1:37" ht="70.5" customHeight="1" thickBot="1">
      <c r="A381" s="516"/>
      <c r="B381" s="738"/>
      <c r="C381" s="741"/>
      <c r="D381" s="742"/>
      <c r="E381" s="742"/>
      <c r="F381" s="742"/>
      <c r="G381" s="742"/>
      <c r="H381" s="742"/>
      <c r="I381" s="744"/>
      <c r="J381" s="746" t="s">
        <v>18</v>
      </c>
      <c r="K381" s="746"/>
      <c r="L381" s="748"/>
      <c r="M381" s="800"/>
      <c r="N381" s="733"/>
      <c r="O381" s="33" t="s">
        <v>22</v>
      </c>
      <c r="P381" s="34" t="s">
        <v>23</v>
      </c>
      <c r="Q381" s="35" t="s">
        <v>22</v>
      </c>
      <c r="R381" s="34" t="s">
        <v>23</v>
      </c>
      <c r="S381" s="35" t="s">
        <v>22</v>
      </c>
      <c r="T381" s="34" t="s">
        <v>23</v>
      </c>
      <c r="U381" s="35" t="s">
        <v>22</v>
      </c>
      <c r="V381" s="34" t="s">
        <v>23</v>
      </c>
      <c r="W381" s="35" t="s">
        <v>22</v>
      </c>
      <c r="X381" s="34" t="s">
        <v>23</v>
      </c>
      <c r="Y381" s="35" t="s">
        <v>22</v>
      </c>
      <c r="Z381" s="34" t="s">
        <v>23</v>
      </c>
      <c r="AA381" s="35" t="s">
        <v>22</v>
      </c>
      <c r="AB381" s="34" t="s">
        <v>24</v>
      </c>
      <c r="AC381" s="35" t="s">
        <v>22</v>
      </c>
      <c r="AD381" s="34" t="s">
        <v>24</v>
      </c>
      <c r="AE381" s="35" t="s">
        <v>22</v>
      </c>
      <c r="AF381" s="36" t="s">
        <v>24</v>
      </c>
      <c r="AG381" s="798"/>
      <c r="AH381" s="781"/>
      <c r="AI381" s="783"/>
      <c r="AJ381" s="785"/>
      <c r="AK381" s="516"/>
    </row>
    <row r="382" spans="1:37" ht="409.6" thickBot="1">
      <c r="A382" s="516"/>
      <c r="B382" s="37" t="s">
        <v>683</v>
      </c>
      <c r="C382" s="862" t="s">
        <v>442</v>
      </c>
      <c r="D382" s="863"/>
      <c r="E382" s="863"/>
      <c r="F382" s="863"/>
      <c r="G382" s="863"/>
      <c r="H382" s="863"/>
      <c r="I382" s="148" t="s">
        <v>372</v>
      </c>
      <c r="J382" s="149" t="s">
        <v>305</v>
      </c>
      <c r="K382" s="150" t="s">
        <v>442</v>
      </c>
      <c r="L382" s="150" t="s">
        <v>483</v>
      </c>
      <c r="M382" s="151">
        <v>0.03</v>
      </c>
      <c r="N382" s="151">
        <v>0.03</v>
      </c>
      <c r="O382" s="152">
        <v>0</v>
      </c>
      <c r="P382" s="153">
        <v>0</v>
      </c>
      <c r="Q382" s="153">
        <v>0</v>
      </c>
      <c r="R382" s="153">
        <v>0</v>
      </c>
      <c r="S382" s="153">
        <v>0</v>
      </c>
      <c r="T382" s="153">
        <v>0</v>
      </c>
      <c r="U382" s="153">
        <v>0</v>
      </c>
      <c r="V382" s="153">
        <v>0</v>
      </c>
      <c r="W382" s="153">
        <v>0</v>
      </c>
      <c r="X382" s="153">
        <v>0</v>
      </c>
      <c r="Y382" s="153">
        <v>0</v>
      </c>
      <c r="Z382" s="153">
        <v>0</v>
      </c>
      <c r="AA382" s="153">
        <v>0</v>
      </c>
      <c r="AB382" s="153">
        <v>0</v>
      </c>
      <c r="AC382" s="153">
        <v>0</v>
      </c>
      <c r="AD382" s="153">
        <v>0</v>
      </c>
      <c r="AE382" s="153">
        <v>0</v>
      </c>
      <c r="AF382" s="154">
        <v>0</v>
      </c>
      <c r="AG382" s="155">
        <v>0</v>
      </c>
      <c r="AH382" s="156"/>
      <c r="AI382" s="156" t="s">
        <v>1221</v>
      </c>
      <c r="AJ382" s="157" t="s">
        <v>683</v>
      </c>
      <c r="AK382" s="516"/>
    </row>
    <row r="383" spans="1:37" ht="63.75">
      <c r="A383" s="516"/>
      <c r="B383" s="137" t="s">
        <v>13</v>
      </c>
      <c r="C383" s="94" t="s">
        <v>30</v>
      </c>
      <c r="D383" s="94" t="s">
        <v>14</v>
      </c>
      <c r="E383" s="94" t="s">
        <v>25</v>
      </c>
      <c r="F383" s="94" t="s">
        <v>26</v>
      </c>
      <c r="G383" s="94" t="s">
        <v>27</v>
      </c>
      <c r="H383" s="125" t="s">
        <v>15</v>
      </c>
      <c r="I383" s="94" t="s">
        <v>31</v>
      </c>
      <c r="J383" s="126"/>
      <c r="K383" s="126"/>
      <c r="L383" s="126"/>
      <c r="M383" s="126"/>
      <c r="N383" s="126"/>
      <c r="O383" s="127">
        <v>0</v>
      </c>
      <c r="P383" s="128">
        <v>0</v>
      </c>
      <c r="Q383" s="127">
        <v>0</v>
      </c>
      <c r="R383" s="128">
        <v>0</v>
      </c>
      <c r="S383" s="127"/>
      <c r="T383" s="128"/>
      <c r="U383" s="127"/>
      <c r="V383" s="128"/>
      <c r="W383" s="127"/>
      <c r="X383" s="128"/>
      <c r="Y383" s="127"/>
      <c r="Z383" s="128"/>
      <c r="AA383" s="127"/>
      <c r="AB383" s="128"/>
      <c r="AC383" s="127"/>
      <c r="AD383" s="128"/>
      <c r="AE383" s="129">
        <f>O383+Q383</f>
        <v>0</v>
      </c>
      <c r="AF383" s="128">
        <v>0</v>
      </c>
      <c r="AG383" s="130">
        <v>0</v>
      </c>
      <c r="AH383" s="131"/>
      <c r="AI383" s="131"/>
      <c r="AJ383" s="536"/>
      <c r="AK383" s="516"/>
    </row>
    <row r="384" spans="1:37" ht="40.5" customHeight="1">
      <c r="A384" s="516"/>
      <c r="B384" s="817" t="s">
        <v>541</v>
      </c>
      <c r="C384" s="537"/>
      <c r="D384" s="146" t="s">
        <v>1455</v>
      </c>
      <c r="E384" s="518" t="s">
        <v>1353</v>
      </c>
      <c r="F384" s="518"/>
      <c r="G384" s="518" t="s">
        <v>1444</v>
      </c>
      <c r="H384" s="146" t="s">
        <v>715</v>
      </c>
      <c r="I384" s="147" t="s">
        <v>987</v>
      </c>
      <c r="J384" s="147"/>
      <c r="K384" s="146"/>
      <c r="L384" s="146"/>
      <c r="M384" s="146"/>
      <c r="N384" s="146"/>
      <c r="O384" s="566">
        <v>2142857</v>
      </c>
      <c r="P384" s="566">
        <v>2200000</v>
      </c>
      <c r="Q384" s="566">
        <v>4000000</v>
      </c>
      <c r="R384" s="566">
        <v>5000000</v>
      </c>
      <c r="S384" s="566">
        <v>0</v>
      </c>
      <c r="T384" s="566">
        <v>0</v>
      </c>
      <c r="U384" s="566">
        <v>0</v>
      </c>
      <c r="V384" s="566">
        <v>0</v>
      </c>
      <c r="W384" s="566">
        <v>0</v>
      </c>
      <c r="X384" s="566">
        <v>0</v>
      </c>
      <c r="Y384" s="566">
        <v>0</v>
      </c>
      <c r="Z384" s="566">
        <v>0</v>
      </c>
      <c r="AA384" s="566">
        <v>0</v>
      </c>
      <c r="AB384" s="566">
        <v>0</v>
      </c>
      <c r="AC384" s="566">
        <v>0</v>
      </c>
      <c r="AD384" s="566">
        <v>0</v>
      </c>
      <c r="AE384" s="566"/>
      <c r="AF384" s="566"/>
      <c r="AG384" s="567"/>
      <c r="AH384" s="146"/>
      <c r="AI384" s="146"/>
      <c r="AJ384" s="146"/>
      <c r="AK384" s="516"/>
    </row>
    <row r="385" spans="1:37" ht="29.25" customHeight="1">
      <c r="A385" s="516"/>
      <c r="B385" s="825"/>
      <c r="C385" s="537"/>
      <c r="D385" s="146" t="s">
        <v>1455</v>
      </c>
      <c r="E385" s="518" t="s">
        <v>1353</v>
      </c>
      <c r="F385" s="518"/>
      <c r="G385" s="518" t="s">
        <v>1444</v>
      </c>
      <c r="H385" s="146" t="s">
        <v>716</v>
      </c>
      <c r="I385" s="147" t="s">
        <v>986</v>
      </c>
      <c r="J385" s="147"/>
      <c r="K385" s="146"/>
      <c r="L385" s="146"/>
      <c r="M385" s="146"/>
      <c r="N385" s="146"/>
      <c r="O385" s="566">
        <v>2142857</v>
      </c>
      <c r="P385" s="566">
        <v>2200000</v>
      </c>
      <c r="Q385" s="566">
        <v>4000000</v>
      </c>
      <c r="R385" s="566">
        <v>5000000</v>
      </c>
      <c r="S385" s="566">
        <v>0</v>
      </c>
      <c r="T385" s="566">
        <v>0</v>
      </c>
      <c r="U385" s="566">
        <v>0</v>
      </c>
      <c r="V385" s="566">
        <v>0</v>
      </c>
      <c r="W385" s="566">
        <v>0</v>
      </c>
      <c r="X385" s="566">
        <v>0</v>
      </c>
      <c r="Y385" s="566">
        <v>0</v>
      </c>
      <c r="Z385" s="566">
        <v>0</v>
      </c>
      <c r="AA385" s="566">
        <v>0</v>
      </c>
      <c r="AB385" s="566">
        <v>0</v>
      </c>
      <c r="AC385" s="566">
        <v>0</v>
      </c>
      <c r="AD385" s="566">
        <v>0</v>
      </c>
      <c r="AE385" s="566"/>
      <c r="AF385" s="566"/>
      <c r="AG385" s="567"/>
      <c r="AH385" s="146"/>
      <c r="AI385" s="146"/>
      <c r="AJ385" s="146"/>
      <c r="AK385" s="516"/>
    </row>
    <row r="386" spans="1:37" ht="38.25" customHeight="1">
      <c r="A386" s="516"/>
      <c r="B386" s="825"/>
      <c r="C386" s="537"/>
      <c r="D386" s="146" t="s">
        <v>1455</v>
      </c>
      <c r="E386" s="518" t="s">
        <v>1353</v>
      </c>
      <c r="F386" s="518"/>
      <c r="G386" s="518" t="s">
        <v>1444</v>
      </c>
      <c r="H386" s="146" t="s">
        <v>717</v>
      </c>
      <c r="I386" s="147" t="s">
        <v>985</v>
      </c>
      <c r="J386" s="147"/>
      <c r="K386" s="146"/>
      <c r="L386" s="146"/>
      <c r="M386" s="146"/>
      <c r="N386" s="146"/>
      <c r="O386" s="566">
        <v>2142857</v>
      </c>
      <c r="P386" s="566">
        <v>2200000</v>
      </c>
      <c r="Q386" s="566">
        <v>4000000</v>
      </c>
      <c r="R386" s="566">
        <v>5000000</v>
      </c>
      <c r="S386" s="566">
        <v>0</v>
      </c>
      <c r="T386" s="566">
        <v>0</v>
      </c>
      <c r="U386" s="566">
        <v>0</v>
      </c>
      <c r="V386" s="566">
        <v>0</v>
      </c>
      <c r="W386" s="566">
        <v>0</v>
      </c>
      <c r="X386" s="566">
        <v>0</v>
      </c>
      <c r="Y386" s="566">
        <v>0</v>
      </c>
      <c r="Z386" s="566">
        <v>0</v>
      </c>
      <c r="AA386" s="566">
        <v>0</v>
      </c>
      <c r="AB386" s="566">
        <v>0</v>
      </c>
      <c r="AC386" s="566">
        <v>0</v>
      </c>
      <c r="AD386" s="566">
        <v>0</v>
      </c>
      <c r="AE386" s="566"/>
      <c r="AF386" s="566"/>
      <c r="AG386" s="567"/>
      <c r="AH386" s="146"/>
      <c r="AI386" s="146"/>
      <c r="AJ386" s="146"/>
      <c r="AK386" s="516"/>
    </row>
    <row r="387" spans="1:37" ht="76.5" customHeight="1">
      <c r="A387" s="516"/>
      <c r="B387" s="830"/>
      <c r="C387" s="537"/>
      <c r="D387" s="146" t="s">
        <v>1456</v>
      </c>
      <c r="E387" s="518" t="s">
        <v>1353</v>
      </c>
      <c r="F387" s="518"/>
      <c r="G387" s="518" t="s">
        <v>1444</v>
      </c>
      <c r="H387" s="147" t="s">
        <v>984</v>
      </c>
      <c r="I387" s="147" t="s">
        <v>983</v>
      </c>
      <c r="J387" s="147"/>
      <c r="K387" s="146"/>
      <c r="L387" s="146"/>
      <c r="M387" s="146"/>
      <c r="N387" s="146"/>
      <c r="O387" s="566">
        <v>2142857</v>
      </c>
      <c r="P387" s="566">
        <v>2200000</v>
      </c>
      <c r="Q387" s="566">
        <v>4000000</v>
      </c>
      <c r="R387" s="566">
        <v>6692928</v>
      </c>
      <c r="S387" s="566">
        <v>0</v>
      </c>
      <c r="T387" s="566">
        <v>0</v>
      </c>
      <c r="U387" s="566">
        <v>0</v>
      </c>
      <c r="V387" s="566">
        <v>0</v>
      </c>
      <c r="W387" s="566">
        <v>0</v>
      </c>
      <c r="X387" s="566">
        <v>0</v>
      </c>
      <c r="Y387" s="566">
        <v>0</v>
      </c>
      <c r="Z387" s="566">
        <v>0</v>
      </c>
      <c r="AA387" s="566">
        <v>0</v>
      </c>
      <c r="AB387" s="566">
        <v>0</v>
      </c>
      <c r="AC387" s="566">
        <v>0</v>
      </c>
      <c r="AD387" s="566">
        <v>0</v>
      </c>
      <c r="AE387" s="566"/>
      <c r="AF387" s="566"/>
      <c r="AG387" s="567"/>
      <c r="AH387" s="146"/>
      <c r="AI387" s="146"/>
      <c r="AJ387" s="146"/>
      <c r="AK387" s="516"/>
    </row>
    <row r="388" spans="1:37" ht="37.5" customHeight="1">
      <c r="A388" s="516"/>
      <c r="B388" s="755" t="s">
        <v>804</v>
      </c>
      <c r="C388" s="756"/>
      <c r="D388" s="756"/>
      <c r="E388" s="756"/>
      <c r="F388" s="756"/>
      <c r="G388" s="756"/>
      <c r="H388" s="757"/>
      <c r="I388" s="758" t="s">
        <v>1224</v>
      </c>
      <c r="J388" s="759"/>
      <c r="K388" s="759"/>
      <c r="L388" s="759"/>
      <c r="M388" s="759"/>
      <c r="N388" s="759"/>
      <c r="O388" s="759"/>
      <c r="P388" s="759"/>
      <c r="Q388" s="759"/>
      <c r="R388" s="759"/>
      <c r="S388" s="759"/>
      <c r="T388" s="760"/>
      <c r="U388" s="758" t="s">
        <v>1056</v>
      </c>
      <c r="V388" s="761"/>
      <c r="W388" s="761"/>
      <c r="X388" s="761"/>
      <c r="Y388" s="761"/>
      <c r="Z388" s="761"/>
      <c r="AA388" s="761"/>
      <c r="AB388" s="761"/>
      <c r="AC388" s="761"/>
      <c r="AD388" s="761"/>
      <c r="AE388" s="761"/>
      <c r="AF388" s="761"/>
      <c r="AG388" s="761"/>
      <c r="AH388" s="761"/>
      <c r="AI388" s="761"/>
      <c r="AJ388" s="762"/>
      <c r="AK388" s="516"/>
    </row>
    <row r="389" spans="1:37" ht="40.5" customHeight="1" thickBot="1">
      <c r="A389" s="516"/>
      <c r="B389" s="763" t="s">
        <v>1225</v>
      </c>
      <c r="C389" s="764"/>
      <c r="D389" s="765"/>
      <c r="E389" s="184"/>
      <c r="F389" s="766" t="s">
        <v>1226</v>
      </c>
      <c r="G389" s="766"/>
      <c r="H389" s="766"/>
      <c r="I389" s="766"/>
      <c r="J389" s="766"/>
      <c r="K389" s="766"/>
      <c r="L389" s="766"/>
      <c r="M389" s="766"/>
      <c r="N389" s="767"/>
      <c r="O389" s="768" t="s">
        <v>0</v>
      </c>
      <c r="P389" s="769"/>
      <c r="Q389" s="769"/>
      <c r="R389" s="769"/>
      <c r="S389" s="769"/>
      <c r="T389" s="769"/>
      <c r="U389" s="769"/>
      <c r="V389" s="769"/>
      <c r="W389" s="769"/>
      <c r="X389" s="769"/>
      <c r="Y389" s="769"/>
      <c r="Z389" s="769"/>
      <c r="AA389" s="769"/>
      <c r="AB389" s="769"/>
      <c r="AC389" s="769"/>
      <c r="AD389" s="769"/>
      <c r="AE389" s="769"/>
      <c r="AF389" s="770"/>
      <c r="AG389" s="771" t="s">
        <v>1</v>
      </c>
      <c r="AH389" s="772"/>
      <c r="AI389" s="772"/>
      <c r="AJ389" s="773"/>
      <c r="AK389" s="516"/>
    </row>
    <row r="390" spans="1:37">
      <c r="A390" s="516"/>
      <c r="B390" s="737" t="s">
        <v>1175</v>
      </c>
      <c r="C390" s="739" t="s">
        <v>2</v>
      </c>
      <c r="D390" s="740"/>
      <c r="E390" s="740"/>
      <c r="F390" s="740"/>
      <c r="G390" s="740"/>
      <c r="H390" s="740"/>
      <c r="I390" s="743" t="s">
        <v>3</v>
      </c>
      <c r="J390" s="745" t="s">
        <v>18</v>
      </c>
      <c r="K390" s="745" t="s">
        <v>4</v>
      </c>
      <c r="L390" s="747" t="s">
        <v>1057</v>
      </c>
      <c r="M390" s="799" t="s">
        <v>19</v>
      </c>
      <c r="N390" s="732" t="s">
        <v>20</v>
      </c>
      <c r="O390" s="734" t="s">
        <v>32</v>
      </c>
      <c r="P390" s="735"/>
      <c r="Q390" s="736" t="s">
        <v>33</v>
      </c>
      <c r="R390" s="735"/>
      <c r="S390" s="736" t="s">
        <v>34</v>
      </c>
      <c r="T390" s="735"/>
      <c r="U390" s="736" t="s">
        <v>7</v>
      </c>
      <c r="V390" s="735"/>
      <c r="W390" s="736" t="s">
        <v>6</v>
      </c>
      <c r="X390" s="735"/>
      <c r="Y390" s="736" t="s">
        <v>35</v>
      </c>
      <c r="Z390" s="735"/>
      <c r="AA390" s="736" t="s">
        <v>5</v>
      </c>
      <c r="AB390" s="735"/>
      <c r="AC390" s="736" t="s">
        <v>8</v>
      </c>
      <c r="AD390" s="735"/>
      <c r="AE390" s="736" t="s">
        <v>9</v>
      </c>
      <c r="AF390" s="796"/>
      <c r="AG390" s="797" t="s">
        <v>10</v>
      </c>
      <c r="AH390" s="780" t="s">
        <v>11</v>
      </c>
      <c r="AI390" s="782" t="s">
        <v>12</v>
      </c>
      <c r="AJ390" s="784" t="s">
        <v>21</v>
      </c>
      <c r="AK390" s="516"/>
    </row>
    <row r="391" spans="1:37" ht="75" customHeight="1" thickBot="1">
      <c r="A391" s="516"/>
      <c r="B391" s="738"/>
      <c r="C391" s="741"/>
      <c r="D391" s="742"/>
      <c r="E391" s="742"/>
      <c r="F391" s="742"/>
      <c r="G391" s="742"/>
      <c r="H391" s="742"/>
      <c r="I391" s="744"/>
      <c r="J391" s="746" t="s">
        <v>18</v>
      </c>
      <c r="K391" s="746"/>
      <c r="L391" s="748"/>
      <c r="M391" s="800"/>
      <c r="N391" s="733"/>
      <c r="O391" s="33" t="s">
        <v>22</v>
      </c>
      <c r="P391" s="34" t="s">
        <v>23</v>
      </c>
      <c r="Q391" s="35" t="s">
        <v>22</v>
      </c>
      <c r="R391" s="34" t="s">
        <v>23</v>
      </c>
      <c r="S391" s="35" t="s">
        <v>22</v>
      </c>
      <c r="T391" s="34" t="s">
        <v>23</v>
      </c>
      <c r="U391" s="35" t="s">
        <v>22</v>
      </c>
      <c r="V391" s="34" t="s">
        <v>23</v>
      </c>
      <c r="W391" s="35" t="s">
        <v>22</v>
      </c>
      <c r="X391" s="34" t="s">
        <v>23</v>
      </c>
      <c r="Y391" s="35" t="s">
        <v>22</v>
      </c>
      <c r="Z391" s="34" t="s">
        <v>23</v>
      </c>
      <c r="AA391" s="35" t="s">
        <v>22</v>
      </c>
      <c r="AB391" s="34" t="s">
        <v>24</v>
      </c>
      <c r="AC391" s="35" t="s">
        <v>22</v>
      </c>
      <c r="AD391" s="34" t="s">
        <v>24</v>
      </c>
      <c r="AE391" s="35" t="s">
        <v>22</v>
      </c>
      <c r="AF391" s="36" t="s">
        <v>24</v>
      </c>
      <c r="AG391" s="798"/>
      <c r="AH391" s="781"/>
      <c r="AI391" s="783"/>
      <c r="AJ391" s="785"/>
      <c r="AK391" s="516"/>
    </row>
    <row r="392" spans="1:37" ht="243" thickBot="1">
      <c r="A392" s="516"/>
      <c r="B392" s="37" t="s">
        <v>1166</v>
      </c>
      <c r="C392" s="862" t="s">
        <v>307</v>
      </c>
      <c r="D392" s="863"/>
      <c r="E392" s="863"/>
      <c r="F392" s="863"/>
      <c r="G392" s="863"/>
      <c r="H392" s="863"/>
      <c r="I392" s="148" t="s">
        <v>373</v>
      </c>
      <c r="J392" s="149" t="s">
        <v>1227</v>
      </c>
      <c r="K392" s="150" t="s">
        <v>307</v>
      </c>
      <c r="L392" s="150" t="s">
        <v>443</v>
      </c>
      <c r="M392" s="151">
        <v>0.1125</v>
      </c>
      <c r="N392" s="151">
        <v>0.1125</v>
      </c>
      <c r="O392" s="152">
        <v>0</v>
      </c>
      <c r="P392" s="153">
        <v>0</v>
      </c>
      <c r="Q392" s="153">
        <v>0</v>
      </c>
      <c r="R392" s="153">
        <v>0</v>
      </c>
      <c r="S392" s="153">
        <v>0</v>
      </c>
      <c r="T392" s="153">
        <v>0</v>
      </c>
      <c r="U392" s="153">
        <v>0</v>
      </c>
      <c r="V392" s="153">
        <v>0</v>
      </c>
      <c r="W392" s="153">
        <v>0</v>
      </c>
      <c r="X392" s="153">
        <v>0</v>
      </c>
      <c r="Y392" s="153">
        <v>0</v>
      </c>
      <c r="Z392" s="153">
        <v>0</v>
      </c>
      <c r="AA392" s="153">
        <v>0</v>
      </c>
      <c r="AB392" s="153">
        <v>0</v>
      </c>
      <c r="AC392" s="153">
        <v>0</v>
      </c>
      <c r="AD392" s="153">
        <v>0</v>
      </c>
      <c r="AE392" s="153">
        <v>0</v>
      </c>
      <c r="AF392" s="154">
        <v>0</v>
      </c>
      <c r="AG392" s="155">
        <v>0</v>
      </c>
      <c r="AH392" s="156"/>
      <c r="AI392" s="156" t="s">
        <v>1221</v>
      </c>
      <c r="AJ392" s="157" t="s">
        <v>1166</v>
      </c>
      <c r="AK392" s="516"/>
    </row>
    <row r="393" spans="1:37" ht="63.75">
      <c r="A393" s="516"/>
      <c r="B393" s="137" t="s">
        <v>13</v>
      </c>
      <c r="C393" s="94" t="s">
        <v>30</v>
      </c>
      <c r="D393" s="94" t="s">
        <v>14</v>
      </c>
      <c r="E393" s="94" t="s">
        <v>25</v>
      </c>
      <c r="F393" s="94" t="s">
        <v>26</v>
      </c>
      <c r="G393" s="94" t="s">
        <v>27</v>
      </c>
      <c r="H393" s="125" t="s">
        <v>15</v>
      </c>
      <c r="I393" s="94" t="s">
        <v>31</v>
      </c>
      <c r="J393" s="126"/>
      <c r="K393" s="126"/>
      <c r="L393" s="126"/>
      <c r="M393" s="126"/>
      <c r="N393" s="126"/>
      <c r="O393" s="127">
        <v>0</v>
      </c>
      <c r="P393" s="128">
        <v>0</v>
      </c>
      <c r="Q393" s="127">
        <v>0</v>
      </c>
      <c r="R393" s="128">
        <v>0</v>
      </c>
      <c r="S393" s="127"/>
      <c r="T393" s="128"/>
      <c r="U393" s="127"/>
      <c r="V393" s="128"/>
      <c r="W393" s="127"/>
      <c r="X393" s="128"/>
      <c r="Y393" s="127"/>
      <c r="Z393" s="128"/>
      <c r="AA393" s="127"/>
      <c r="AB393" s="128"/>
      <c r="AC393" s="127"/>
      <c r="AD393" s="128"/>
      <c r="AE393" s="129">
        <f>O393+Q393</f>
        <v>0</v>
      </c>
      <c r="AF393" s="128">
        <v>0</v>
      </c>
      <c r="AG393" s="130">
        <v>0</v>
      </c>
      <c r="AH393" s="131"/>
      <c r="AI393" s="131"/>
      <c r="AJ393" s="536"/>
      <c r="AK393" s="516"/>
    </row>
    <row r="394" spans="1:37" ht="91.5" customHeight="1">
      <c r="A394" s="516"/>
      <c r="B394" s="193" t="s">
        <v>543</v>
      </c>
      <c r="C394" s="537"/>
      <c r="D394" s="146"/>
      <c r="E394" s="518"/>
      <c r="F394" s="518"/>
      <c r="G394" s="518"/>
      <c r="H394" s="146" t="s">
        <v>669</v>
      </c>
      <c r="I394" s="147" t="s">
        <v>542</v>
      </c>
      <c r="J394" s="147"/>
      <c r="K394" s="518"/>
      <c r="L394" s="518"/>
      <c r="M394" s="518"/>
      <c r="N394" s="518"/>
      <c r="O394" s="518"/>
      <c r="P394" s="518"/>
      <c r="Q394" s="518"/>
      <c r="R394" s="518"/>
      <c r="S394" s="518"/>
      <c r="T394" s="518"/>
      <c r="U394" s="518"/>
      <c r="V394" s="518"/>
      <c r="W394" s="518"/>
      <c r="X394" s="518"/>
      <c r="Y394" s="518"/>
      <c r="Z394" s="518"/>
      <c r="AA394" s="518"/>
      <c r="AB394" s="518"/>
      <c r="AC394" s="518"/>
      <c r="AD394" s="518"/>
      <c r="AE394" s="518"/>
      <c r="AF394" s="518"/>
      <c r="AG394" s="537"/>
      <c r="AH394" s="518"/>
      <c r="AI394" s="518"/>
      <c r="AJ394" s="518"/>
      <c r="AK394" s="516"/>
    </row>
    <row r="395" spans="1:37" ht="63.75">
      <c r="A395" s="516"/>
      <c r="B395" s="137" t="s">
        <v>13</v>
      </c>
      <c r="C395" s="94" t="s">
        <v>30</v>
      </c>
      <c r="D395" s="94" t="s">
        <v>14</v>
      </c>
      <c r="E395" s="94" t="s">
        <v>25</v>
      </c>
      <c r="F395" s="94" t="s">
        <v>26</v>
      </c>
      <c r="G395" s="94" t="s">
        <v>27</v>
      </c>
      <c r="H395" s="125" t="s">
        <v>15</v>
      </c>
      <c r="I395" s="94" t="s">
        <v>31</v>
      </c>
      <c r="J395" s="126"/>
      <c r="K395" s="126"/>
      <c r="L395" s="126"/>
      <c r="M395" s="126"/>
      <c r="N395" s="126"/>
      <c r="O395" s="127">
        <v>0</v>
      </c>
      <c r="P395" s="128">
        <v>0</v>
      </c>
      <c r="Q395" s="127">
        <v>0</v>
      </c>
      <c r="R395" s="128">
        <v>0</v>
      </c>
      <c r="S395" s="127"/>
      <c r="T395" s="128"/>
      <c r="U395" s="127"/>
      <c r="V395" s="128"/>
      <c r="W395" s="127"/>
      <c r="X395" s="128"/>
      <c r="Y395" s="127"/>
      <c r="Z395" s="128"/>
      <c r="AA395" s="127"/>
      <c r="AB395" s="128"/>
      <c r="AC395" s="127"/>
      <c r="AD395" s="128"/>
      <c r="AE395" s="129">
        <f>O395+Q395</f>
        <v>0</v>
      </c>
      <c r="AF395" s="128">
        <v>0</v>
      </c>
      <c r="AG395" s="130">
        <v>0</v>
      </c>
      <c r="AH395" s="131"/>
      <c r="AI395" s="131"/>
      <c r="AJ395" s="536"/>
      <c r="AK395" s="516"/>
    </row>
    <row r="396" spans="1:37" ht="102">
      <c r="A396" s="516"/>
      <c r="B396" s="193" t="s">
        <v>674</v>
      </c>
      <c r="C396" s="537"/>
      <c r="D396" s="146" t="s">
        <v>1522</v>
      </c>
      <c r="E396" s="147">
        <v>1</v>
      </c>
      <c r="F396" s="518"/>
      <c r="G396" s="518" t="s">
        <v>1393</v>
      </c>
      <c r="H396" s="146" t="s">
        <v>671</v>
      </c>
      <c r="I396" s="147" t="s">
        <v>92</v>
      </c>
      <c r="J396" s="147"/>
      <c r="K396" s="518"/>
      <c r="L396" s="518"/>
      <c r="M396" s="518"/>
      <c r="N396" s="518"/>
      <c r="O396" s="518"/>
      <c r="P396" s="518"/>
      <c r="Q396" s="518"/>
      <c r="R396" s="518"/>
      <c r="S396" s="518"/>
      <c r="T396" s="518"/>
      <c r="U396" s="518"/>
      <c r="V396" s="518"/>
      <c r="W396" s="518"/>
      <c r="X396" s="518"/>
      <c r="Y396" s="518"/>
      <c r="Z396" s="518"/>
      <c r="AA396" s="518"/>
      <c r="AB396" s="518"/>
      <c r="AC396" s="518"/>
      <c r="AD396" s="518"/>
      <c r="AE396" s="518"/>
      <c r="AF396" s="518"/>
      <c r="AG396" s="537"/>
      <c r="AH396" s="518"/>
      <c r="AI396" s="518"/>
      <c r="AJ396" s="518"/>
      <c r="AK396" s="516"/>
    </row>
    <row r="397" spans="1:37" ht="63.75">
      <c r="A397" s="516"/>
      <c r="B397" s="137" t="s">
        <v>13</v>
      </c>
      <c r="C397" s="94" t="s">
        <v>30</v>
      </c>
      <c r="D397" s="94" t="s">
        <v>14</v>
      </c>
      <c r="E397" s="94" t="s">
        <v>25</v>
      </c>
      <c r="F397" s="94" t="s">
        <v>26</v>
      </c>
      <c r="G397" s="94" t="s">
        <v>27</v>
      </c>
      <c r="H397" s="125" t="s">
        <v>15</v>
      </c>
      <c r="I397" s="94" t="s">
        <v>31</v>
      </c>
      <c r="J397" s="126"/>
      <c r="K397" s="126"/>
      <c r="L397" s="126"/>
      <c r="M397" s="126"/>
      <c r="N397" s="126"/>
      <c r="O397" s="127">
        <v>0</v>
      </c>
      <c r="P397" s="128">
        <v>0</v>
      </c>
      <c r="Q397" s="127">
        <v>0</v>
      </c>
      <c r="R397" s="128">
        <v>0</v>
      </c>
      <c r="S397" s="127"/>
      <c r="T397" s="128"/>
      <c r="U397" s="127"/>
      <c r="V397" s="128"/>
      <c r="W397" s="127"/>
      <c r="X397" s="128"/>
      <c r="Y397" s="127"/>
      <c r="Z397" s="128"/>
      <c r="AA397" s="127"/>
      <c r="AB397" s="128"/>
      <c r="AC397" s="127"/>
      <c r="AD397" s="128"/>
      <c r="AE397" s="129">
        <f>O397+Q397</f>
        <v>0</v>
      </c>
      <c r="AF397" s="128">
        <v>0</v>
      </c>
      <c r="AG397" s="130">
        <v>0</v>
      </c>
      <c r="AH397" s="131"/>
      <c r="AI397" s="131"/>
      <c r="AJ397" s="536"/>
      <c r="AK397" s="516"/>
    </row>
    <row r="398" spans="1:37" ht="195" customHeight="1">
      <c r="A398" s="516"/>
      <c r="B398" s="193" t="s">
        <v>543</v>
      </c>
      <c r="C398" s="537"/>
      <c r="D398" s="146"/>
      <c r="E398" s="518"/>
      <c r="F398" s="518"/>
      <c r="G398" s="518"/>
      <c r="H398" s="146" t="s">
        <v>544</v>
      </c>
      <c r="I398" s="147" t="s">
        <v>93</v>
      </c>
      <c r="J398" s="147"/>
      <c r="K398" s="518"/>
      <c r="L398" s="518"/>
      <c r="M398" s="518"/>
      <c r="N398" s="518"/>
      <c r="O398" s="518"/>
      <c r="P398" s="518"/>
      <c r="Q398" s="518"/>
      <c r="R398" s="518"/>
      <c r="S398" s="518"/>
      <c r="T398" s="518"/>
      <c r="U398" s="518"/>
      <c r="V398" s="518"/>
      <c r="W398" s="518"/>
      <c r="X398" s="518"/>
      <c r="Y398" s="518"/>
      <c r="Z398" s="518"/>
      <c r="AA398" s="518"/>
      <c r="AB398" s="518"/>
      <c r="AC398" s="518"/>
      <c r="AD398" s="518"/>
      <c r="AE398" s="518"/>
      <c r="AF398" s="518"/>
      <c r="AG398" s="537"/>
      <c r="AH398" s="518"/>
      <c r="AI398" s="518"/>
      <c r="AJ398" s="518"/>
      <c r="AK398" s="516"/>
    </row>
    <row r="399" spans="1:37" ht="63.75">
      <c r="A399" s="516"/>
      <c r="B399" s="137" t="s">
        <v>13</v>
      </c>
      <c r="C399" s="94" t="s">
        <v>30</v>
      </c>
      <c r="D399" s="94" t="s">
        <v>14</v>
      </c>
      <c r="E399" s="94" t="s">
        <v>25</v>
      </c>
      <c r="F399" s="94" t="s">
        <v>26</v>
      </c>
      <c r="G399" s="94" t="s">
        <v>27</v>
      </c>
      <c r="H399" s="125" t="s">
        <v>15</v>
      </c>
      <c r="I399" s="94" t="s">
        <v>31</v>
      </c>
      <c r="J399" s="126"/>
      <c r="K399" s="126"/>
      <c r="L399" s="126"/>
      <c r="M399" s="126"/>
      <c r="N399" s="126"/>
      <c r="O399" s="127">
        <v>0</v>
      </c>
      <c r="P399" s="128">
        <v>0</v>
      </c>
      <c r="Q399" s="127">
        <v>0</v>
      </c>
      <c r="R399" s="128">
        <v>0</v>
      </c>
      <c r="S399" s="127"/>
      <c r="T399" s="128"/>
      <c r="U399" s="127"/>
      <c r="V399" s="128"/>
      <c r="W399" s="127"/>
      <c r="X399" s="128"/>
      <c r="Y399" s="127"/>
      <c r="Z399" s="128"/>
      <c r="AA399" s="127"/>
      <c r="AB399" s="128"/>
      <c r="AC399" s="127"/>
      <c r="AD399" s="128"/>
      <c r="AE399" s="129">
        <f>O399+Q399</f>
        <v>0</v>
      </c>
      <c r="AF399" s="128">
        <v>0</v>
      </c>
      <c r="AG399" s="130">
        <v>0</v>
      </c>
      <c r="AH399" s="131"/>
      <c r="AI399" s="131"/>
      <c r="AJ399" s="536"/>
      <c r="AK399" s="516"/>
    </row>
    <row r="400" spans="1:37" ht="127.5">
      <c r="A400" s="516"/>
      <c r="B400" s="193" t="s">
        <v>545</v>
      </c>
      <c r="C400" s="537" t="s">
        <v>1509</v>
      </c>
      <c r="D400" s="146" t="s">
        <v>1523</v>
      </c>
      <c r="E400" s="518">
        <v>1</v>
      </c>
      <c r="F400" s="518"/>
      <c r="G400" s="518" t="s">
        <v>1444</v>
      </c>
      <c r="H400" s="146" t="s">
        <v>546</v>
      </c>
      <c r="I400" s="147" t="s">
        <v>982</v>
      </c>
      <c r="J400" s="147">
        <v>0</v>
      </c>
      <c r="K400" s="518">
        <v>4</v>
      </c>
      <c r="L400" s="518">
        <v>1</v>
      </c>
      <c r="M400" s="518">
        <v>0</v>
      </c>
      <c r="N400" s="518">
        <v>1</v>
      </c>
      <c r="O400" s="568">
        <v>33971712</v>
      </c>
      <c r="P400" s="568">
        <v>39693759</v>
      </c>
      <c r="Q400" s="518">
        <v>0</v>
      </c>
      <c r="R400" s="518">
        <v>0</v>
      </c>
      <c r="S400" s="518">
        <v>0</v>
      </c>
      <c r="T400" s="518">
        <v>0</v>
      </c>
      <c r="U400" s="518">
        <v>0</v>
      </c>
      <c r="V400" s="518">
        <v>0</v>
      </c>
      <c r="W400" s="518">
        <v>0</v>
      </c>
      <c r="X400" s="518">
        <v>0</v>
      </c>
      <c r="Y400" s="518">
        <v>0</v>
      </c>
      <c r="Z400" s="518">
        <v>0</v>
      </c>
      <c r="AA400" s="518">
        <v>0</v>
      </c>
      <c r="AB400" s="518">
        <v>0</v>
      </c>
      <c r="AC400" s="518">
        <v>0</v>
      </c>
      <c r="AD400" s="518">
        <v>0</v>
      </c>
      <c r="AE400" s="518">
        <v>0</v>
      </c>
      <c r="AF400" s="518">
        <v>0</v>
      </c>
      <c r="AG400" s="537">
        <v>600</v>
      </c>
      <c r="AH400" s="518"/>
      <c r="AI400" s="518"/>
      <c r="AJ400" s="518"/>
      <c r="AK400" s="516"/>
    </row>
    <row r="401" spans="1:37" ht="63.75">
      <c r="A401" s="516"/>
      <c r="B401" s="137" t="s">
        <v>13</v>
      </c>
      <c r="C401" s="94" t="s">
        <v>30</v>
      </c>
      <c r="D401" s="94" t="s">
        <v>14</v>
      </c>
      <c r="E401" s="94" t="s">
        <v>25</v>
      </c>
      <c r="F401" s="94" t="s">
        <v>26</v>
      </c>
      <c r="G401" s="94" t="s">
        <v>27</v>
      </c>
      <c r="H401" s="125" t="s">
        <v>15</v>
      </c>
      <c r="I401" s="94" t="s">
        <v>31</v>
      </c>
      <c r="J401" s="126"/>
      <c r="K401" s="126"/>
      <c r="L401" s="126"/>
      <c r="M401" s="126"/>
      <c r="N401" s="126"/>
      <c r="O401" s="127">
        <v>0</v>
      </c>
      <c r="P401" s="128">
        <v>0</v>
      </c>
      <c r="Q401" s="127">
        <v>0</v>
      </c>
      <c r="R401" s="128">
        <v>0</v>
      </c>
      <c r="S401" s="127"/>
      <c r="T401" s="128"/>
      <c r="U401" s="127"/>
      <c r="V401" s="128"/>
      <c r="W401" s="127"/>
      <c r="X401" s="128"/>
      <c r="Y401" s="127"/>
      <c r="Z401" s="128"/>
      <c r="AA401" s="127"/>
      <c r="AB401" s="128"/>
      <c r="AC401" s="127"/>
      <c r="AD401" s="128"/>
      <c r="AE401" s="129">
        <f>O401+Q401</f>
        <v>0</v>
      </c>
      <c r="AF401" s="128">
        <v>0</v>
      </c>
      <c r="AG401" s="130">
        <v>0</v>
      </c>
      <c r="AH401" s="131"/>
      <c r="AI401" s="131"/>
      <c r="AJ401" s="536"/>
      <c r="AK401" s="516"/>
    </row>
    <row r="402" spans="1:37" ht="63.75">
      <c r="A402" s="516"/>
      <c r="B402" s="193" t="s">
        <v>547</v>
      </c>
      <c r="C402" s="537"/>
      <c r="D402" s="146" t="s">
        <v>1524</v>
      </c>
      <c r="E402" s="518">
        <v>1</v>
      </c>
      <c r="F402" s="518"/>
      <c r="G402" s="518" t="s">
        <v>1393</v>
      </c>
      <c r="H402" s="146" t="s">
        <v>548</v>
      </c>
      <c r="I402" s="147" t="s">
        <v>94</v>
      </c>
      <c r="J402" s="147">
        <v>0</v>
      </c>
      <c r="K402" s="518">
        <v>1</v>
      </c>
      <c r="L402" s="518">
        <v>1</v>
      </c>
      <c r="M402" s="518">
        <v>0</v>
      </c>
      <c r="N402" s="518">
        <v>0</v>
      </c>
      <c r="O402" s="518">
        <v>0</v>
      </c>
      <c r="P402" s="518">
        <v>0</v>
      </c>
      <c r="Q402" s="518">
        <v>0</v>
      </c>
      <c r="R402" s="518">
        <v>0</v>
      </c>
      <c r="S402" s="518">
        <v>0</v>
      </c>
      <c r="T402" s="518">
        <v>0</v>
      </c>
      <c r="U402" s="518">
        <v>0</v>
      </c>
      <c r="V402" s="518">
        <v>0</v>
      </c>
      <c r="W402" s="518">
        <v>0</v>
      </c>
      <c r="X402" s="518">
        <v>0</v>
      </c>
      <c r="Y402" s="518">
        <v>0</v>
      </c>
      <c r="Z402" s="518">
        <v>0</v>
      </c>
      <c r="AA402" s="518">
        <v>0</v>
      </c>
      <c r="AB402" s="518">
        <v>0</v>
      </c>
      <c r="AC402" s="518">
        <v>0</v>
      </c>
      <c r="AD402" s="518">
        <v>0</v>
      </c>
      <c r="AE402" s="518">
        <v>0</v>
      </c>
      <c r="AF402" s="518">
        <v>0</v>
      </c>
      <c r="AG402" s="537">
        <v>0</v>
      </c>
      <c r="AH402" s="518"/>
      <c r="AI402" s="518"/>
      <c r="AJ402" s="518"/>
      <c r="AK402" s="516"/>
    </row>
    <row r="403" spans="1:37" ht="49.5" customHeight="1">
      <c r="A403" s="516"/>
      <c r="B403" s="755" t="s">
        <v>804</v>
      </c>
      <c r="C403" s="756"/>
      <c r="D403" s="756"/>
      <c r="E403" s="756"/>
      <c r="F403" s="756"/>
      <c r="G403" s="756"/>
      <c r="H403" s="757"/>
      <c r="I403" s="758" t="s">
        <v>1224</v>
      </c>
      <c r="J403" s="759"/>
      <c r="K403" s="759"/>
      <c r="L403" s="759"/>
      <c r="M403" s="759"/>
      <c r="N403" s="759"/>
      <c r="O403" s="759"/>
      <c r="P403" s="759"/>
      <c r="Q403" s="759"/>
      <c r="R403" s="759"/>
      <c r="S403" s="759"/>
      <c r="T403" s="760"/>
      <c r="U403" s="758" t="s">
        <v>1056</v>
      </c>
      <c r="V403" s="761"/>
      <c r="W403" s="761"/>
      <c r="X403" s="761"/>
      <c r="Y403" s="761"/>
      <c r="Z403" s="761"/>
      <c r="AA403" s="761"/>
      <c r="AB403" s="761"/>
      <c r="AC403" s="761"/>
      <c r="AD403" s="761"/>
      <c r="AE403" s="761"/>
      <c r="AF403" s="761"/>
      <c r="AG403" s="761"/>
      <c r="AH403" s="761"/>
      <c r="AI403" s="761"/>
      <c r="AJ403" s="762"/>
      <c r="AK403" s="516"/>
    </row>
    <row r="404" spans="1:37" ht="63.75" customHeight="1" thickBot="1">
      <c r="A404" s="516"/>
      <c r="B404" s="763" t="s">
        <v>1225</v>
      </c>
      <c r="C404" s="764"/>
      <c r="D404" s="765"/>
      <c r="E404" s="184"/>
      <c r="F404" s="766" t="s">
        <v>1226</v>
      </c>
      <c r="G404" s="766"/>
      <c r="H404" s="766"/>
      <c r="I404" s="766"/>
      <c r="J404" s="766"/>
      <c r="K404" s="766"/>
      <c r="L404" s="766"/>
      <c r="M404" s="766"/>
      <c r="N404" s="767"/>
      <c r="O404" s="768" t="s">
        <v>0</v>
      </c>
      <c r="P404" s="769"/>
      <c r="Q404" s="769"/>
      <c r="R404" s="769"/>
      <c r="S404" s="769"/>
      <c r="T404" s="769"/>
      <c r="U404" s="769"/>
      <c r="V404" s="769"/>
      <c r="W404" s="769"/>
      <c r="X404" s="769"/>
      <c r="Y404" s="769"/>
      <c r="Z404" s="769"/>
      <c r="AA404" s="769"/>
      <c r="AB404" s="769"/>
      <c r="AC404" s="769"/>
      <c r="AD404" s="769"/>
      <c r="AE404" s="769"/>
      <c r="AF404" s="770"/>
      <c r="AG404" s="771" t="s">
        <v>1</v>
      </c>
      <c r="AH404" s="772"/>
      <c r="AI404" s="772"/>
      <c r="AJ404" s="773"/>
      <c r="AK404" s="516"/>
    </row>
    <row r="405" spans="1:37">
      <c r="A405" s="516"/>
      <c r="B405" s="737" t="s">
        <v>1175</v>
      </c>
      <c r="C405" s="739" t="s">
        <v>2</v>
      </c>
      <c r="D405" s="740"/>
      <c r="E405" s="740"/>
      <c r="F405" s="740"/>
      <c r="G405" s="740"/>
      <c r="H405" s="740"/>
      <c r="I405" s="743" t="s">
        <v>3</v>
      </c>
      <c r="J405" s="745" t="s">
        <v>18</v>
      </c>
      <c r="K405" s="745" t="s">
        <v>4</v>
      </c>
      <c r="L405" s="747" t="s">
        <v>1057</v>
      </c>
      <c r="M405" s="799" t="s">
        <v>19</v>
      </c>
      <c r="N405" s="732" t="s">
        <v>20</v>
      </c>
      <c r="O405" s="734" t="s">
        <v>32</v>
      </c>
      <c r="P405" s="735"/>
      <c r="Q405" s="736" t="s">
        <v>33</v>
      </c>
      <c r="R405" s="735"/>
      <c r="S405" s="736" t="s">
        <v>34</v>
      </c>
      <c r="T405" s="735"/>
      <c r="U405" s="736" t="s">
        <v>7</v>
      </c>
      <c r="V405" s="735"/>
      <c r="W405" s="736" t="s">
        <v>6</v>
      </c>
      <c r="X405" s="735"/>
      <c r="Y405" s="736" t="s">
        <v>35</v>
      </c>
      <c r="Z405" s="735"/>
      <c r="AA405" s="736" t="s">
        <v>5</v>
      </c>
      <c r="AB405" s="735"/>
      <c r="AC405" s="736" t="s">
        <v>8</v>
      </c>
      <c r="AD405" s="735"/>
      <c r="AE405" s="736" t="s">
        <v>9</v>
      </c>
      <c r="AF405" s="796"/>
      <c r="AG405" s="797" t="s">
        <v>10</v>
      </c>
      <c r="AH405" s="780" t="s">
        <v>11</v>
      </c>
      <c r="AI405" s="782" t="s">
        <v>12</v>
      </c>
      <c r="AJ405" s="784" t="s">
        <v>21</v>
      </c>
      <c r="AK405" s="516"/>
    </row>
    <row r="406" spans="1:37" ht="72.75" customHeight="1" thickBot="1">
      <c r="A406" s="516"/>
      <c r="B406" s="738"/>
      <c r="C406" s="741"/>
      <c r="D406" s="742"/>
      <c r="E406" s="742"/>
      <c r="F406" s="742"/>
      <c r="G406" s="742"/>
      <c r="H406" s="742"/>
      <c r="I406" s="744"/>
      <c r="J406" s="746" t="s">
        <v>18</v>
      </c>
      <c r="K406" s="746"/>
      <c r="L406" s="748"/>
      <c r="M406" s="800"/>
      <c r="N406" s="733"/>
      <c r="O406" s="33" t="s">
        <v>22</v>
      </c>
      <c r="P406" s="34" t="s">
        <v>23</v>
      </c>
      <c r="Q406" s="35" t="s">
        <v>22</v>
      </c>
      <c r="R406" s="34" t="s">
        <v>23</v>
      </c>
      <c r="S406" s="35" t="s">
        <v>22</v>
      </c>
      <c r="T406" s="34" t="s">
        <v>23</v>
      </c>
      <c r="U406" s="35" t="s">
        <v>22</v>
      </c>
      <c r="V406" s="34" t="s">
        <v>23</v>
      </c>
      <c r="W406" s="35" t="s">
        <v>22</v>
      </c>
      <c r="X406" s="34" t="s">
        <v>23</v>
      </c>
      <c r="Y406" s="35" t="s">
        <v>22</v>
      </c>
      <c r="Z406" s="34" t="s">
        <v>23</v>
      </c>
      <c r="AA406" s="35" t="s">
        <v>22</v>
      </c>
      <c r="AB406" s="34" t="s">
        <v>24</v>
      </c>
      <c r="AC406" s="35" t="s">
        <v>22</v>
      </c>
      <c r="AD406" s="34" t="s">
        <v>24</v>
      </c>
      <c r="AE406" s="35" t="s">
        <v>22</v>
      </c>
      <c r="AF406" s="36" t="s">
        <v>24</v>
      </c>
      <c r="AG406" s="798"/>
      <c r="AH406" s="781"/>
      <c r="AI406" s="783"/>
      <c r="AJ406" s="785"/>
      <c r="AK406" s="516"/>
    </row>
    <row r="407" spans="1:37" ht="409.6" thickBot="1">
      <c r="A407" s="516"/>
      <c r="B407" s="37" t="s">
        <v>1166</v>
      </c>
      <c r="C407" s="862" t="s">
        <v>1228</v>
      </c>
      <c r="D407" s="863"/>
      <c r="E407" s="863"/>
      <c r="F407" s="863"/>
      <c r="G407" s="863"/>
      <c r="H407" s="863"/>
      <c r="I407" s="148" t="s">
        <v>444</v>
      </c>
      <c r="J407" s="149">
        <v>0</v>
      </c>
      <c r="K407" s="150" t="s">
        <v>1229</v>
      </c>
      <c r="L407" s="150" t="s">
        <v>445</v>
      </c>
      <c r="M407" s="151"/>
      <c r="N407" s="151"/>
      <c r="O407" s="152">
        <v>0</v>
      </c>
      <c r="P407" s="153">
        <v>0</v>
      </c>
      <c r="Q407" s="153">
        <v>0</v>
      </c>
      <c r="R407" s="153">
        <v>0</v>
      </c>
      <c r="S407" s="153">
        <v>0</v>
      </c>
      <c r="T407" s="153">
        <v>0</v>
      </c>
      <c r="U407" s="153">
        <v>0</v>
      </c>
      <c r="V407" s="153">
        <v>0</v>
      </c>
      <c r="W407" s="153">
        <v>0</v>
      </c>
      <c r="X407" s="153">
        <v>0</v>
      </c>
      <c r="Y407" s="153">
        <v>0</v>
      </c>
      <c r="Z407" s="153">
        <v>0</v>
      </c>
      <c r="AA407" s="153">
        <v>0</v>
      </c>
      <c r="AB407" s="153">
        <v>0</v>
      </c>
      <c r="AC407" s="153">
        <v>0</v>
      </c>
      <c r="AD407" s="153">
        <v>0</v>
      </c>
      <c r="AE407" s="153">
        <v>0</v>
      </c>
      <c r="AF407" s="154">
        <v>0</v>
      </c>
      <c r="AG407" s="155">
        <v>0</v>
      </c>
      <c r="AH407" s="156"/>
      <c r="AI407" s="156" t="s">
        <v>1221</v>
      </c>
      <c r="AJ407" s="157" t="s">
        <v>1166</v>
      </c>
      <c r="AK407" s="516"/>
    </row>
    <row r="408" spans="1:37" ht="69" customHeight="1">
      <c r="A408" s="516"/>
      <c r="B408" s="755" t="s">
        <v>804</v>
      </c>
      <c r="C408" s="756"/>
      <c r="D408" s="756"/>
      <c r="E408" s="756"/>
      <c r="F408" s="756"/>
      <c r="G408" s="756"/>
      <c r="H408" s="757"/>
      <c r="I408" s="758" t="s">
        <v>1224</v>
      </c>
      <c r="J408" s="759"/>
      <c r="K408" s="759"/>
      <c r="L408" s="759"/>
      <c r="M408" s="759"/>
      <c r="N408" s="759"/>
      <c r="O408" s="759"/>
      <c r="P408" s="759"/>
      <c r="Q408" s="759"/>
      <c r="R408" s="759"/>
      <c r="S408" s="759"/>
      <c r="T408" s="760"/>
      <c r="U408" s="758" t="s">
        <v>1056</v>
      </c>
      <c r="V408" s="759"/>
      <c r="W408" s="759"/>
      <c r="X408" s="759"/>
      <c r="Y408" s="759"/>
      <c r="Z408" s="759"/>
      <c r="AA408" s="759"/>
      <c r="AB408" s="759"/>
      <c r="AC408" s="759"/>
      <c r="AD408" s="759"/>
      <c r="AE408" s="759"/>
      <c r="AF408" s="759"/>
      <c r="AG408" s="759"/>
      <c r="AH408" s="759"/>
      <c r="AI408" s="759"/>
      <c r="AJ408" s="760"/>
      <c r="AK408" s="516"/>
    </row>
    <row r="409" spans="1:37" ht="60.75" customHeight="1" thickBot="1">
      <c r="A409" s="516"/>
      <c r="B409" s="763" t="s">
        <v>1225</v>
      </c>
      <c r="C409" s="764"/>
      <c r="D409" s="765"/>
      <c r="E409" s="184"/>
      <c r="F409" s="766" t="s">
        <v>1226</v>
      </c>
      <c r="G409" s="766"/>
      <c r="H409" s="766"/>
      <c r="I409" s="766"/>
      <c r="J409" s="766"/>
      <c r="K409" s="766"/>
      <c r="L409" s="766"/>
      <c r="M409" s="766"/>
      <c r="N409" s="767"/>
      <c r="O409" s="864" t="s">
        <v>0</v>
      </c>
      <c r="P409" s="865"/>
      <c r="Q409" s="865"/>
      <c r="R409" s="865"/>
      <c r="S409" s="865"/>
      <c r="T409" s="865"/>
      <c r="U409" s="865"/>
      <c r="V409" s="865"/>
      <c r="W409" s="865"/>
      <c r="X409" s="865"/>
      <c r="Y409" s="865"/>
      <c r="Z409" s="865"/>
      <c r="AA409" s="865"/>
      <c r="AB409" s="865"/>
      <c r="AC409" s="865"/>
      <c r="AD409" s="865"/>
      <c r="AE409" s="865"/>
      <c r="AF409" s="866"/>
      <c r="AG409" s="867" t="s">
        <v>1</v>
      </c>
      <c r="AH409" s="868"/>
      <c r="AI409" s="868"/>
      <c r="AJ409" s="869"/>
      <c r="AK409" s="516"/>
    </row>
    <row r="410" spans="1:37" ht="15" customHeight="1">
      <c r="A410" s="516"/>
      <c r="B410" s="737" t="s">
        <v>1175</v>
      </c>
      <c r="C410" s="739" t="s">
        <v>2</v>
      </c>
      <c r="D410" s="740"/>
      <c r="E410" s="740"/>
      <c r="F410" s="740"/>
      <c r="G410" s="740"/>
      <c r="H410" s="870"/>
      <c r="I410" s="743" t="s">
        <v>3</v>
      </c>
      <c r="J410" s="745" t="s">
        <v>18</v>
      </c>
      <c r="K410" s="745" t="s">
        <v>4</v>
      </c>
      <c r="L410" s="747" t="s">
        <v>1057</v>
      </c>
      <c r="M410" s="799" t="s">
        <v>19</v>
      </c>
      <c r="N410" s="732" t="s">
        <v>20</v>
      </c>
      <c r="O410" s="734" t="s">
        <v>32</v>
      </c>
      <c r="P410" s="735"/>
      <c r="Q410" s="736" t="s">
        <v>33</v>
      </c>
      <c r="R410" s="735"/>
      <c r="S410" s="736" t="s">
        <v>34</v>
      </c>
      <c r="T410" s="735"/>
      <c r="U410" s="736" t="s">
        <v>7</v>
      </c>
      <c r="V410" s="735"/>
      <c r="W410" s="736" t="s">
        <v>6</v>
      </c>
      <c r="X410" s="735"/>
      <c r="Y410" s="736" t="s">
        <v>35</v>
      </c>
      <c r="Z410" s="735"/>
      <c r="AA410" s="736" t="s">
        <v>5</v>
      </c>
      <c r="AB410" s="735"/>
      <c r="AC410" s="736" t="s">
        <v>8</v>
      </c>
      <c r="AD410" s="735"/>
      <c r="AE410" s="736" t="s">
        <v>9</v>
      </c>
      <c r="AF410" s="796"/>
      <c r="AG410" s="881" t="s">
        <v>10</v>
      </c>
      <c r="AH410" s="780" t="s">
        <v>11</v>
      </c>
      <c r="AI410" s="782" t="s">
        <v>12</v>
      </c>
      <c r="AJ410" s="784" t="s">
        <v>21</v>
      </c>
      <c r="AK410" s="516"/>
    </row>
    <row r="411" spans="1:37" ht="42.75" customHeight="1" thickBot="1">
      <c r="A411" s="516"/>
      <c r="B411" s="738"/>
      <c r="C411" s="741"/>
      <c r="D411" s="742"/>
      <c r="E411" s="742"/>
      <c r="F411" s="742"/>
      <c r="G411" s="742"/>
      <c r="H411" s="871"/>
      <c r="I411" s="872"/>
      <c r="J411" s="873" t="s">
        <v>18</v>
      </c>
      <c r="K411" s="873"/>
      <c r="L411" s="874"/>
      <c r="M411" s="883"/>
      <c r="N411" s="884"/>
      <c r="O411" s="33" t="s">
        <v>22</v>
      </c>
      <c r="P411" s="34" t="s">
        <v>23</v>
      </c>
      <c r="Q411" s="35" t="s">
        <v>22</v>
      </c>
      <c r="R411" s="34" t="s">
        <v>23</v>
      </c>
      <c r="S411" s="35" t="s">
        <v>22</v>
      </c>
      <c r="T411" s="34" t="s">
        <v>23</v>
      </c>
      <c r="U411" s="35" t="s">
        <v>22</v>
      </c>
      <c r="V411" s="34" t="s">
        <v>23</v>
      </c>
      <c r="W411" s="35" t="s">
        <v>22</v>
      </c>
      <c r="X411" s="34" t="s">
        <v>23</v>
      </c>
      <c r="Y411" s="35" t="s">
        <v>22</v>
      </c>
      <c r="Z411" s="34" t="s">
        <v>23</v>
      </c>
      <c r="AA411" s="35" t="s">
        <v>22</v>
      </c>
      <c r="AB411" s="34" t="s">
        <v>24</v>
      </c>
      <c r="AC411" s="35" t="s">
        <v>22</v>
      </c>
      <c r="AD411" s="34" t="s">
        <v>24</v>
      </c>
      <c r="AE411" s="35" t="s">
        <v>22</v>
      </c>
      <c r="AF411" s="36" t="s">
        <v>24</v>
      </c>
      <c r="AG411" s="882"/>
      <c r="AH411" s="875"/>
      <c r="AI411" s="876"/>
      <c r="AJ411" s="877"/>
      <c r="AK411" s="516"/>
    </row>
    <row r="412" spans="1:37" ht="324" thickBot="1">
      <c r="A412" s="516"/>
      <c r="B412" s="37" t="s">
        <v>1166</v>
      </c>
      <c r="C412" s="878" t="s">
        <v>1230</v>
      </c>
      <c r="D412" s="879"/>
      <c r="E412" s="879"/>
      <c r="F412" s="879"/>
      <c r="G412" s="879"/>
      <c r="H412" s="880"/>
      <c r="I412" s="148" t="s">
        <v>308</v>
      </c>
      <c r="J412" s="149">
        <v>0</v>
      </c>
      <c r="K412" s="150" t="s">
        <v>309</v>
      </c>
      <c r="L412" s="150" t="s">
        <v>484</v>
      </c>
      <c r="M412" s="151"/>
      <c r="N412" s="151"/>
      <c r="O412" s="152">
        <v>0</v>
      </c>
      <c r="P412" s="153">
        <v>0</v>
      </c>
      <c r="Q412" s="153">
        <v>0</v>
      </c>
      <c r="R412" s="153">
        <v>0</v>
      </c>
      <c r="S412" s="153">
        <v>0</v>
      </c>
      <c r="T412" s="153">
        <v>0</v>
      </c>
      <c r="U412" s="153">
        <v>0</v>
      </c>
      <c r="V412" s="153">
        <v>0</v>
      </c>
      <c r="W412" s="153">
        <v>0</v>
      </c>
      <c r="X412" s="153">
        <v>0</v>
      </c>
      <c r="Y412" s="153">
        <v>0</v>
      </c>
      <c r="Z412" s="153">
        <v>0</v>
      </c>
      <c r="AA412" s="153">
        <v>0</v>
      </c>
      <c r="AB412" s="153">
        <v>0</v>
      </c>
      <c r="AC412" s="153">
        <v>0</v>
      </c>
      <c r="AD412" s="153">
        <v>0</v>
      </c>
      <c r="AE412" s="153">
        <v>0</v>
      </c>
      <c r="AF412" s="154">
        <v>0</v>
      </c>
      <c r="AG412" s="155">
        <v>0</v>
      </c>
      <c r="AH412" s="156"/>
      <c r="AI412" s="156" t="s">
        <v>1221</v>
      </c>
      <c r="AJ412" s="157" t="s">
        <v>1166</v>
      </c>
      <c r="AK412" s="516"/>
    </row>
    <row r="413" spans="1:37" ht="63.75">
      <c r="A413" s="516"/>
      <c r="B413" s="137" t="s">
        <v>13</v>
      </c>
      <c r="C413" s="94" t="s">
        <v>30</v>
      </c>
      <c r="D413" s="94" t="s">
        <v>14</v>
      </c>
      <c r="E413" s="94" t="s">
        <v>25</v>
      </c>
      <c r="F413" s="94" t="s">
        <v>26</v>
      </c>
      <c r="G413" s="94" t="s">
        <v>27</v>
      </c>
      <c r="H413" s="125" t="s">
        <v>15</v>
      </c>
      <c r="I413" s="94" t="s">
        <v>31</v>
      </c>
      <c r="J413" s="126"/>
      <c r="K413" s="126"/>
      <c r="L413" s="126"/>
      <c r="M413" s="126"/>
      <c r="N413" s="126"/>
      <c r="O413" s="127">
        <v>0</v>
      </c>
      <c r="P413" s="128">
        <v>0</v>
      </c>
      <c r="Q413" s="127">
        <v>0</v>
      </c>
      <c r="R413" s="128">
        <v>0</v>
      </c>
      <c r="S413" s="127"/>
      <c r="T413" s="128"/>
      <c r="U413" s="127"/>
      <c r="V413" s="128"/>
      <c r="W413" s="127"/>
      <c r="X413" s="128"/>
      <c r="Y413" s="127"/>
      <c r="Z413" s="128"/>
      <c r="AA413" s="127"/>
      <c r="AB413" s="128"/>
      <c r="AC413" s="127"/>
      <c r="AD413" s="128"/>
      <c r="AE413" s="129">
        <f>O413+Q413</f>
        <v>0</v>
      </c>
      <c r="AF413" s="128">
        <v>0</v>
      </c>
      <c r="AG413" s="130">
        <v>0</v>
      </c>
      <c r="AH413" s="131"/>
      <c r="AI413" s="131"/>
      <c r="AJ413" s="536"/>
      <c r="AK413" s="516"/>
    </row>
    <row r="414" spans="1:37" ht="33.75" customHeight="1">
      <c r="A414" s="516"/>
      <c r="B414" s="802" t="s">
        <v>796</v>
      </c>
      <c r="C414" s="537" t="s">
        <v>1509</v>
      </c>
      <c r="D414" s="146" t="s">
        <v>1521</v>
      </c>
      <c r="E414" s="518">
        <v>14</v>
      </c>
      <c r="F414" s="518" t="s">
        <v>1444</v>
      </c>
      <c r="G414" s="518" t="s">
        <v>1444</v>
      </c>
      <c r="H414" s="146" t="s">
        <v>981</v>
      </c>
      <c r="I414" s="147" t="s">
        <v>980</v>
      </c>
      <c r="J414" s="147">
        <v>0</v>
      </c>
      <c r="K414" s="518">
        <v>1</v>
      </c>
      <c r="L414" s="518">
        <v>1</v>
      </c>
      <c r="M414" s="518">
        <v>1</v>
      </c>
      <c r="N414" s="518">
        <v>0</v>
      </c>
      <c r="O414" s="568">
        <v>97266667</v>
      </c>
      <c r="P414" s="568">
        <v>136980000</v>
      </c>
      <c r="Q414" s="518">
        <v>0</v>
      </c>
      <c r="R414" s="518">
        <v>0</v>
      </c>
      <c r="S414" s="518">
        <v>0</v>
      </c>
      <c r="T414" s="518">
        <v>0</v>
      </c>
      <c r="U414" s="518">
        <v>0</v>
      </c>
      <c r="V414" s="518">
        <v>0</v>
      </c>
      <c r="W414" s="518">
        <v>0</v>
      </c>
      <c r="X414" s="518">
        <v>0</v>
      </c>
      <c r="Y414" s="518">
        <v>0</v>
      </c>
      <c r="Z414" s="518">
        <v>0</v>
      </c>
      <c r="AA414" s="518">
        <v>0</v>
      </c>
      <c r="AB414" s="518">
        <v>0</v>
      </c>
      <c r="AC414" s="518">
        <v>0</v>
      </c>
      <c r="AD414" s="518">
        <v>0</v>
      </c>
      <c r="AE414" s="518">
        <v>0</v>
      </c>
      <c r="AF414" s="518">
        <v>0</v>
      </c>
      <c r="AG414" s="537">
        <v>600</v>
      </c>
      <c r="AH414" s="518"/>
      <c r="AI414" s="518"/>
      <c r="AJ414" s="518"/>
      <c r="AK414" s="516"/>
    </row>
    <row r="415" spans="1:37" ht="75.75" customHeight="1">
      <c r="A415" s="516"/>
      <c r="B415" s="802"/>
      <c r="C415" s="537" t="s">
        <v>1509</v>
      </c>
      <c r="D415" s="146" t="s">
        <v>1521</v>
      </c>
      <c r="E415" s="518">
        <v>1</v>
      </c>
      <c r="F415" s="518" t="s">
        <v>1444</v>
      </c>
      <c r="G415" s="518" t="s">
        <v>1444</v>
      </c>
      <c r="H415" s="146" t="s">
        <v>723</v>
      </c>
      <c r="I415" s="147" t="s">
        <v>549</v>
      </c>
      <c r="J415" s="147">
        <v>0</v>
      </c>
      <c r="K415" s="518">
        <v>1</v>
      </c>
      <c r="L415" s="518">
        <v>1</v>
      </c>
      <c r="M415" s="518">
        <v>1</v>
      </c>
      <c r="N415" s="518">
        <v>0</v>
      </c>
      <c r="O415" s="518">
        <v>0</v>
      </c>
      <c r="P415" s="518">
        <v>0</v>
      </c>
      <c r="Q415" s="518">
        <v>0</v>
      </c>
      <c r="R415" s="568">
        <v>5500000</v>
      </c>
      <c r="S415" s="518">
        <v>0</v>
      </c>
      <c r="T415" s="568">
        <v>5500000</v>
      </c>
      <c r="U415" s="518">
        <v>0</v>
      </c>
      <c r="V415" s="518">
        <v>0</v>
      </c>
      <c r="W415" s="518">
        <v>0</v>
      </c>
      <c r="X415" s="518">
        <v>0</v>
      </c>
      <c r="Y415" s="518">
        <v>0</v>
      </c>
      <c r="Z415" s="518">
        <v>0</v>
      </c>
      <c r="AA415" s="518">
        <v>0</v>
      </c>
      <c r="AB415" s="518">
        <v>0</v>
      </c>
      <c r="AC415" s="518">
        <v>0</v>
      </c>
      <c r="AD415" s="518">
        <v>0</v>
      </c>
      <c r="AE415" s="518">
        <v>0</v>
      </c>
      <c r="AF415" s="518">
        <v>0</v>
      </c>
      <c r="AG415" s="537">
        <v>100</v>
      </c>
      <c r="AH415" s="518"/>
      <c r="AI415" s="518"/>
      <c r="AJ415" s="518"/>
      <c r="AK415" s="516"/>
    </row>
    <row r="416" spans="1:37" ht="52.5" customHeight="1">
      <c r="A416" s="516"/>
      <c r="B416" s="755" t="s">
        <v>804</v>
      </c>
      <c r="C416" s="756"/>
      <c r="D416" s="756"/>
      <c r="E416" s="756"/>
      <c r="F416" s="756"/>
      <c r="G416" s="756"/>
      <c r="H416" s="757"/>
      <c r="I416" s="758" t="s">
        <v>1224</v>
      </c>
      <c r="J416" s="759"/>
      <c r="K416" s="759"/>
      <c r="L416" s="759"/>
      <c r="M416" s="759"/>
      <c r="N416" s="759"/>
      <c r="O416" s="759"/>
      <c r="P416" s="759"/>
      <c r="Q416" s="759"/>
      <c r="R416" s="759"/>
      <c r="S416" s="759"/>
      <c r="T416" s="760"/>
      <c r="U416" s="758" t="s">
        <v>1056</v>
      </c>
      <c r="V416" s="759"/>
      <c r="W416" s="759"/>
      <c r="X416" s="759"/>
      <c r="Y416" s="759"/>
      <c r="Z416" s="759"/>
      <c r="AA416" s="759"/>
      <c r="AB416" s="759"/>
      <c r="AC416" s="759"/>
      <c r="AD416" s="759"/>
      <c r="AE416" s="759"/>
      <c r="AF416" s="759"/>
      <c r="AG416" s="759"/>
      <c r="AH416" s="759"/>
      <c r="AI416" s="759"/>
      <c r="AJ416" s="760"/>
      <c r="AK416" s="516"/>
    </row>
    <row r="417" spans="1:37" ht="44.25" customHeight="1" thickBot="1">
      <c r="A417" s="516"/>
      <c r="B417" s="763" t="s">
        <v>1225</v>
      </c>
      <c r="C417" s="764"/>
      <c r="D417" s="765"/>
      <c r="E417" s="184"/>
      <c r="F417" s="766" t="s">
        <v>1226</v>
      </c>
      <c r="G417" s="766"/>
      <c r="H417" s="766"/>
      <c r="I417" s="766"/>
      <c r="J417" s="766"/>
      <c r="K417" s="766"/>
      <c r="L417" s="766"/>
      <c r="M417" s="766"/>
      <c r="N417" s="767"/>
      <c r="O417" s="864" t="s">
        <v>0</v>
      </c>
      <c r="P417" s="865"/>
      <c r="Q417" s="865"/>
      <c r="R417" s="865"/>
      <c r="S417" s="865"/>
      <c r="T417" s="865"/>
      <c r="U417" s="865"/>
      <c r="V417" s="865"/>
      <c r="W417" s="865"/>
      <c r="X417" s="865"/>
      <c r="Y417" s="865"/>
      <c r="Z417" s="865"/>
      <c r="AA417" s="865"/>
      <c r="AB417" s="865"/>
      <c r="AC417" s="865"/>
      <c r="AD417" s="865"/>
      <c r="AE417" s="865"/>
      <c r="AF417" s="866"/>
      <c r="AG417" s="867" t="s">
        <v>1</v>
      </c>
      <c r="AH417" s="868"/>
      <c r="AI417" s="868"/>
      <c r="AJ417" s="869"/>
      <c r="AK417" s="516"/>
    </row>
    <row r="418" spans="1:37">
      <c r="A418" s="516"/>
      <c r="B418" s="737" t="s">
        <v>1175</v>
      </c>
      <c r="C418" s="739" t="s">
        <v>2</v>
      </c>
      <c r="D418" s="740"/>
      <c r="E418" s="740"/>
      <c r="F418" s="740"/>
      <c r="G418" s="740"/>
      <c r="H418" s="870"/>
      <c r="I418" s="743" t="s">
        <v>3</v>
      </c>
      <c r="J418" s="745" t="s">
        <v>18</v>
      </c>
      <c r="K418" s="745" t="s">
        <v>4</v>
      </c>
      <c r="L418" s="747" t="s">
        <v>1057</v>
      </c>
      <c r="M418" s="799" t="s">
        <v>19</v>
      </c>
      <c r="N418" s="732" t="s">
        <v>20</v>
      </c>
      <c r="O418" s="734" t="s">
        <v>32</v>
      </c>
      <c r="P418" s="735"/>
      <c r="Q418" s="736" t="s">
        <v>33</v>
      </c>
      <c r="R418" s="735"/>
      <c r="S418" s="736" t="s">
        <v>34</v>
      </c>
      <c r="T418" s="735"/>
      <c r="U418" s="736" t="s">
        <v>7</v>
      </c>
      <c r="V418" s="735"/>
      <c r="W418" s="736" t="s">
        <v>6</v>
      </c>
      <c r="X418" s="735"/>
      <c r="Y418" s="736" t="s">
        <v>35</v>
      </c>
      <c r="Z418" s="735"/>
      <c r="AA418" s="736" t="s">
        <v>5</v>
      </c>
      <c r="AB418" s="735"/>
      <c r="AC418" s="736" t="s">
        <v>8</v>
      </c>
      <c r="AD418" s="735"/>
      <c r="AE418" s="736" t="s">
        <v>9</v>
      </c>
      <c r="AF418" s="796"/>
      <c r="AG418" s="881" t="s">
        <v>10</v>
      </c>
      <c r="AH418" s="780" t="s">
        <v>11</v>
      </c>
      <c r="AI418" s="782" t="s">
        <v>12</v>
      </c>
      <c r="AJ418" s="784" t="s">
        <v>21</v>
      </c>
      <c r="AK418" s="516"/>
    </row>
    <row r="419" spans="1:37" ht="72.75" customHeight="1" thickBot="1">
      <c r="A419" s="516"/>
      <c r="B419" s="738"/>
      <c r="C419" s="741"/>
      <c r="D419" s="742"/>
      <c r="E419" s="742"/>
      <c r="F419" s="742"/>
      <c r="G419" s="742"/>
      <c r="H419" s="871"/>
      <c r="I419" s="872"/>
      <c r="J419" s="873" t="s">
        <v>18</v>
      </c>
      <c r="K419" s="873"/>
      <c r="L419" s="874"/>
      <c r="M419" s="883"/>
      <c r="N419" s="884"/>
      <c r="O419" s="33" t="s">
        <v>22</v>
      </c>
      <c r="P419" s="34" t="s">
        <v>23</v>
      </c>
      <c r="Q419" s="35" t="s">
        <v>22</v>
      </c>
      <c r="R419" s="34" t="s">
        <v>23</v>
      </c>
      <c r="S419" s="35" t="s">
        <v>22</v>
      </c>
      <c r="T419" s="34" t="s">
        <v>23</v>
      </c>
      <c r="U419" s="35" t="s">
        <v>22</v>
      </c>
      <c r="V419" s="34" t="s">
        <v>23</v>
      </c>
      <c r="W419" s="35" t="s">
        <v>22</v>
      </c>
      <c r="X419" s="34" t="s">
        <v>23</v>
      </c>
      <c r="Y419" s="35" t="s">
        <v>22</v>
      </c>
      <c r="Z419" s="34" t="s">
        <v>23</v>
      </c>
      <c r="AA419" s="35" t="s">
        <v>22</v>
      </c>
      <c r="AB419" s="34" t="s">
        <v>24</v>
      </c>
      <c r="AC419" s="35" t="s">
        <v>22</v>
      </c>
      <c r="AD419" s="34" t="s">
        <v>24</v>
      </c>
      <c r="AE419" s="35" t="s">
        <v>22</v>
      </c>
      <c r="AF419" s="36" t="s">
        <v>24</v>
      </c>
      <c r="AG419" s="882"/>
      <c r="AH419" s="875"/>
      <c r="AI419" s="876"/>
      <c r="AJ419" s="877"/>
      <c r="AK419" s="516"/>
    </row>
    <row r="420" spans="1:37" ht="409.6" thickBot="1">
      <c r="A420" s="516"/>
      <c r="B420" s="37" t="s">
        <v>1166</v>
      </c>
      <c r="C420" s="878" t="s">
        <v>310</v>
      </c>
      <c r="D420" s="879"/>
      <c r="E420" s="879"/>
      <c r="F420" s="879"/>
      <c r="G420" s="879"/>
      <c r="H420" s="880"/>
      <c r="I420" s="148" t="s">
        <v>311</v>
      </c>
      <c r="J420" s="149">
        <v>0</v>
      </c>
      <c r="K420" s="150" t="s">
        <v>95</v>
      </c>
      <c r="L420" s="150" t="s">
        <v>485</v>
      </c>
      <c r="M420" s="151">
        <v>0.5</v>
      </c>
      <c r="N420" s="151">
        <v>0.5</v>
      </c>
      <c r="O420" s="152">
        <v>0</v>
      </c>
      <c r="P420" s="153">
        <v>0</v>
      </c>
      <c r="Q420" s="153">
        <v>0</v>
      </c>
      <c r="R420" s="153">
        <v>0</v>
      </c>
      <c r="S420" s="153">
        <v>0</v>
      </c>
      <c r="T420" s="153">
        <v>0</v>
      </c>
      <c r="U420" s="153">
        <v>0</v>
      </c>
      <c r="V420" s="153">
        <v>0</v>
      </c>
      <c r="W420" s="153">
        <v>0</v>
      </c>
      <c r="X420" s="153">
        <v>0</v>
      </c>
      <c r="Y420" s="153">
        <v>0</v>
      </c>
      <c r="Z420" s="153">
        <v>0</v>
      </c>
      <c r="AA420" s="153">
        <v>0</v>
      </c>
      <c r="AB420" s="153">
        <v>0</v>
      </c>
      <c r="AC420" s="153">
        <v>0</v>
      </c>
      <c r="AD420" s="153">
        <v>0</v>
      </c>
      <c r="AE420" s="153">
        <v>0</v>
      </c>
      <c r="AF420" s="154">
        <v>0</v>
      </c>
      <c r="AG420" s="155">
        <v>0</v>
      </c>
      <c r="AH420" s="156"/>
      <c r="AI420" s="156" t="s">
        <v>1221</v>
      </c>
      <c r="AJ420" s="157" t="s">
        <v>1166</v>
      </c>
      <c r="AK420" s="516"/>
    </row>
    <row r="421" spans="1:37" ht="63.75">
      <c r="A421" s="516"/>
      <c r="B421" s="137" t="s">
        <v>13</v>
      </c>
      <c r="C421" s="94" t="s">
        <v>30</v>
      </c>
      <c r="D421" s="94" t="s">
        <v>14</v>
      </c>
      <c r="E421" s="94" t="s">
        <v>25</v>
      </c>
      <c r="F421" s="94" t="s">
        <v>26</v>
      </c>
      <c r="G421" s="94" t="s">
        <v>27</v>
      </c>
      <c r="H421" s="125" t="s">
        <v>15</v>
      </c>
      <c r="I421" s="94" t="s">
        <v>31</v>
      </c>
      <c r="J421" s="126"/>
      <c r="K421" s="126"/>
      <c r="L421" s="126"/>
      <c r="M421" s="126"/>
      <c r="N421" s="126"/>
      <c r="O421" s="127">
        <v>0</v>
      </c>
      <c r="P421" s="128">
        <v>0</v>
      </c>
      <c r="Q421" s="127">
        <v>0</v>
      </c>
      <c r="R421" s="128">
        <v>0</v>
      </c>
      <c r="S421" s="127"/>
      <c r="T421" s="128"/>
      <c r="U421" s="127"/>
      <c r="V421" s="128"/>
      <c r="W421" s="127"/>
      <c r="X421" s="128"/>
      <c r="Y421" s="127"/>
      <c r="Z421" s="128"/>
      <c r="AA421" s="127"/>
      <c r="AB421" s="128"/>
      <c r="AC421" s="127"/>
      <c r="AD421" s="128"/>
      <c r="AE421" s="129">
        <f>O421+Q421</f>
        <v>0</v>
      </c>
      <c r="AF421" s="128">
        <v>0</v>
      </c>
      <c r="AG421" s="130">
        <v>0</v>
      </c>
      <c r="AH421" s="131"/>
      <c r="AI421" s="131"/>
      <c r="AJ421" s="536"/>
      <c r="AK421" s="516"/>
    </row>
    <row r="422" spans="1:37" ht="109.5" customHeight="1">
      <c r="A422" s="516"/>
      <c r="B422" s="193" t="s">
        <v>550</v>
      </c>
      <c r="C422" s="537" t="s">
        <v>1519</v>
      </c>
      <c r="D422" s="146" t="s">
        <v>1520</v>
      </c>
      <c r="E422" s="518">
        <v>2</v>
      </c>
      <c r="F422" s="518" t="s">
        <v>1444</v>
      </c>
      <c r="G422" s="518" t="s">
        <v>1444</v>
      </c>
      <c r="H422" s="146" t="s">
        <v>95</v>
      </c>
      <c r="I422" s="147" t="s">
        <v>551</v>
      </c>
      <c r="J422" s="147">
        <v>0</v>
      </c>
      <c r="K422" s="518">
        <v>1</v>
      </c>
      <c r="L422" s="518">
        <v>1</v>
      </c>
      <c r="M422" s="569">
        <v>1</v>
      </c>
      <c r="N422" s="570"/>
      <c r="O422" s="518">
        <v>0</v>
      </c>
      <c r="P422" s="568">
        <v>24200000</v>
      </c>
      <c r="Q422" s="518">
        <v>0</v>
      </c>
      <c r="R422" s="518">
        <v>0</v>
      </c>
      <c r="S422" s="518">
        <v>0</v>
      </c>
      <c r="T422" s="518">
        <v>0</v>
      </c>
      <c r="U422" s="518">
        <v>0</v>
      </c>
      <c r="V422" s="518">
        <v>0</v>
      </c>
      <c r="W422" s="518">
        <v>0</v>
      </c>
      <c r="X422" s="518">
        <v>0</v>
      </c>
      <c r="Y422" s="518">
        <v>0</v>
      </c>
      <c r="Z422" s="518">
        <v>0</v>
      </c>
      <c r="AA422" s="518">
        <v>0</v>
      </c>
      <c r="AB422" s="518">
        <v>0</v>
      </c>
      <c r="AC422" s="518">
        <v>0</v>
      </c>
      <c r="AD422" s="518">
        <v>0</v>
      </c>
      <c r="AE422" s="518">
        <v>0</v>
      </c>
      <c r="AF422" s="518">
        <v>0</v>
      </c>
      <c r="AG422" s="537">
        <v>20</v>
      </c>
      <c r="AH422" s="518"/>
      <c r="AI422" s="518"/>
      <c r="AJ422" s="518"/>
      <c r="AK422" s="516"/>
    </row>
    <row r="423" spans="1:37" ht="57" customHeight="1">
      <c r="A423" s="516"/>
      <c r="B423" s="755" t="s">
        <v>804</v>
      </c>
      <c r="C423" s="756"/>
      <c r="D423" s="756"/>
      <c r="E423" s="756"/>
      <c r="F423" s="756"/>
      <c r="G423" s="756"/>
      <c r="H423" s="757"/>
      <c r="I423" s="758" t="s">
        <v>1224</v>
      </c>
      <c r="J423" s="759"/>
      <c r="K423" s="759"/>
      <c r="L423" s="759"/>
      <c r="M423" s="759"/>
      <c r="N423" s="759"/>
      <c r="O423" s="759"/>
      <c r="P423" s="759"/>
      <c r="Q423" s="759"/>
      <c r="R423" s="759"/>
      <c r="S423" s="759"/>
      <c r="T423" s="760"/>
      <c r="U423" s="758" t="s">
        <v>1056</v>
      </c>
      <c r="V423" s="759"/>
      <c r="W423" s="759"/>
      <c r="X423" s="759"/>
      <c r="Y423" s="759"/>
      <c r="Z423" s="759"/>
      <c r="AA423" s="759"/>
      <c r="AB423" s="759"/>
      <c r="AC423" s="759"/>
      <c r="AD423" s="759"/>
      <c r="AE423" s="759"/>
      <c r="AF423" s="759"/>
      <c r="AG423" s="759"/>
      <c r="AH423" s="759"/>
      <c r="AI423" s="759"/>
      <c r="AJ423" s="760"/>
      <c r="AK423" s="516"/>
    </row>
    <row r="424" spans="1:37" ht="47.25" customHeight="1" thickBot="1">
      <c r="A424" s="516"/>
      <c r="B424" s="763" t="s">
        <v>1225</v>
      </c>
      <c r="C424" s="764"/>
      <c r="D424" s="765"/>
      <c r="E424" s="184"/>
      <c r="F424" s="766" t="s">
        <v>1226</v>
      </c>
      <c r="G424" s="766"/>
      <c r="H424" s="766"/>
      <c r="I424" s="766"/>
      <c r="J424" s="766"/>
      <c r="K424" s="766"/>
      <c r="L424" s="766"/>
      <c r="M424" s="766"/>
      <c r="N424" s="767"/>
      <c r="O424" s="864" t="s">
        <v>0</v>
      </c>
      <c r="P424" s="865"/>
      <c r="Q424" s="865"/>
      <c r="R424" s="865"/>
      <c r="S424" s="865"/>
      <c r="T424" s="865"/>
      <c r="U424" s="865"/>
      <c r="V424" s="865"/>
      <c r="W424" s="865"/>
      <c r="X424" s="865"/>
      <c r="Y424" s="865"/>
      <c r="Z424" s="865"/>
      <c r="AA424" s="865"/>
      <c r="AB424" s="865"/>
      <c r="AC424" s="865"/>
      <c r="AD424" s="865"/>
      <c r="AE424" s="865"/>
      <c r="AF424" s="866"/>
      <c r="AG424" s="867" t="s">
        <v>1</v>
      </c>
      <c r="AH424" s="868"/>
      <c r="AI424" s="868"/>
      <c r="AJ424" s="869"/>
      <c r="AK424" s="516"/>
    </row>
    <row r="425" spans="1:37">
      <c r="A425" s="516"/>
      <c r="B425" s="737" t="s">
        <v>1175</v>
      </c>
      <c r="C425" s="739" t="s">
        <v>2</v>
      </c>
      <c r="D425" s="740"/>
      <c r="E425" s="740"/>
      <c r="F425" s="740"/>
      <c r="G425" s="740"/>
      <c r="H425" s="870"/>
      <c r="I425" s="743" t="s">
        <v>3</v>
      </c>
      <c r="J425" s="745" t="s">
        <v>18</v>
      </c>
      <c r="K425" s="745" t="s">
        <v>4</v>
      </c>
      <c r="L425" s="747" t="s">
        <v>1057</v>
      </c>
      <c r="M425" s="799" t="s">
        <v>19</v>
      </c>
      <c r="N425" s="732" t="s">
        <v>20</v>
      </c>
      <c r="O425" s="734" t="s">
        <v>32</v>
      </c>
      <c r="P425" s="735"/>
      <c r="Q425" s="736" t="s">
        <v>33</v>
      </c>
      <c r="R425" s="735"/>
      <c r="S425" s="736" t="s">
        <v>34</v>
      </c>
      <c r="T425" s="735"/>
      <c r="U425" s="736" t="s">
        <v>7</v>
      </c>
      <c r="V425" s="735"/>
      <c r="W425" s="736" t="s">
        <v>6</v>
      </c>
      <c r="X425" s="735"/>
      <c r="Y425" s="736" t="s">
        <v>35</v>
      </c>
      <c r="Z425" s="735"/>
      <c r="AA425" s="736" t="s">
        <v>5</v>
      </c>
      <c r="AB425" s="735"/>
      <c r="AC425" s="736" t="s">
        <v>8</v>
      </c>
      <c r="AD425" s="735"/>
      <c r="AE425" s="736" t="s">
        <v>9</v>
      </c>
      <c r="AF425" s="796"/>
      <c r="AG425" s="881" t="s">
        <v>10</v>
      </c>
      <c r="AH425" s="780" t="s">
        <v>11</v>
      </c>
      <c r="AI425" s="782" t="s">
        <v>12</v>
      </c>
      <c r="AJ425" s="784" t="s">
        <v>21</v>
      </c>
      <c r="AK425" s="516"/>
    </row>
    <row r="426" spans="1:37" ht="72.75" customHeight="1" thickBot="1">
      <c r="A426" s="516"/>
      <c r="B426" s="738"/>
      <c r="C426" s="741"/>
      <c r="D426" s="742"/>
      <c r="E426" s="742"/>
      <c r="F426" s="742"/>
      <c r="G426" s="742"/>
      <c r="H426" s="871"/>
      <c r="I426" s="872"/>
      <c r="J426" s="873" t="s">
        <v>18</v>
      </c>
      <c r="K426" s="873"/>
      <c r="L426" s="874"/>
      <c r="M426" s="883"/>
      <c r="N426" s="884"/>
      <c r="O426" s="33" t="s">
        <v>22</v>
      </c>
      <c r="P426" s="34" t="s">
        <v>23</v>
      </c>
      <c r="Q426" s="35" t="s">
        <v>22</v>
      </c>
      <c r="R426" s="34" t="s">
        <v>23</v>
      </c>
      <c r="S426" s="35" t="s">
        <v>22</v>
      </c>
      <c r="T426" s="34" t="s">
        <v>23</v>
      </c>
      <c r="U426" s="35" t="s">
        <v>22</v>
      </c>
      <c r="V426" s="34" t="s">
        <v>23</v>
      </c>
      <c r="W426" s="35" t="s">
        <v>22</v>
      </c>
      <c r="X426" s="34" t="s">
        <v>23</v>
      </c>
      <c r="Y426" s="35" t="s">
        <v>22</v>
      </c>
      <c r="Z426" s="34" t="s">
        <v>23</v>
      </c>
      <c r="AA426" s="35" t="s">
        <v>22</v>
      </c>
      <c r="AB426" s="34" t="s">
        <v>24</v>
      </c>
      <c r="AC426" s="35" t="s">
        <v>22</v>
      </c>
      <c r="AD426" s="34" t="s">
        <v>24</v>
      </c>
      <c r="AE426" s="35" t="s">
        <v>22</v>
      </c>
      <c r="AF426" s="36" t="s">
        <v>24</v>
      </c>
      <c r="AG426" s="882"/>
      <c r="AH426" s="875"/>
      <c r="AI426" s="876"/>
      <c r="AJ426" s="877"/>
      <c r="AK426" s="516"/>
    </row>
    <row r="427" spans="1:37" ht="409.6" thickBot="1">
      <c r="A427" s="516"/>
      <c r="B427" s="37" t="s">
        <v>1166</v>
      </c>
      <c r="C427" s="878" t="s">
        <v>312</v>
      </c>
      <c r="D427" s="879"/>
      <c r="E427" s="879"/>
      <c r="F427" s="879"/>
      <c r="G427" s="879"/>
      <c r="H427" s="880"/>
      <c r="I427" s="148" t="s">
        <v>313</v>
      </c>
      <c r="J427" s="149">
        <v>0</v>
      </c>
      <c r="K427" s="150" t="s">
        <v>446</v>
      </c>
      <c r="L427" s="150" t="s">
        <v>486</v>
      </c>
      <c r="M427" s="151" t="s">
        <v>1231</v>
      </c>
      <c r="N427" s="151" t="s">
        <v>1231</v>
      </c>
      <c r="O427" s="152">
        <v>0</v>
      </c>
      <c r="P427" s="153">
        <v>0</v>
      </c>
      <c r="Q427" s="153">
        <v>0</v>
      </c>
      <c r="R427" s="153">
        <v>0</v>
      </c>
      <c r="S427" s="153">
        <v>0</v>
      </c>
      <c r="T427" s="153">
        <v>0</v>
      </c>
      <c r="U427" s="153">
        <v>0</v>
      </c>
      <c r="V427" s="153">
        <v>0</v>
      </c>
      <c r="W427" s="153">
        <v>0</v>
      </c>
      <c r="X427" s="153">
        <v>0</v>
      </c>
      <c r="Y427" s="153">
        <v>0</v>
      </c>
      <c r="Z427" s="153">
        <v>0</v>
      </c>
      <c r="AA427" s="153">
        <v>0</v>
      </c>
      <c r="AB427" s="153">
        <v>0</v>
      </c>
      <c r="AC427" s="153">
        <v>0</v>
      </c>
      <c r="AD427" s="153">
        <v>0</v>
      </c>
      <c r="AE427" s="153">
        <v>0</v>
      </c>
      <c r="AF427" s="154">
        <v>0</v>
      </c>
      <c r="AG427" s="155">
        <v>0</v>
      </c>
      <c r="AH427" s="156"/>
      <c r="AI427" s="156" t="s">
        <v>1221</v>
      </c>
      <c r="AJ427" s="157" t="s">
        <v>1166</v>
      </c>
      <c r="AK427" s="516"/>
    </row>
    <row r="428" spans="1:37" ht="63.75">
      <c r="A428" s="516"/>
      <c r="B428" s="137" t="s">
        <v>13</v>
      </c>
      <c r="C428" s="94" t="s">
        <v>30</v>
      </c>
      <c r="D428" s="94" t="s">
        <v>14</v>
      </c>
      <c r="E428" s="94" t="s">
        <v>25</v>
      </c>
      <c r="F428" s="94" t="s">
        <v>26</v>
      </c>
      <c r="G428" s="94" t="s">
        <v>27</v>
      </c>
      <c r="H428" s="125" t="s">
        <v>15</v>
      </c>
      <c r="I428" s="94" t="s">
        <v>31</v>
      </c>
      <c r="J428" s="126"/>
      <c r="K428" s="126"/>
      <c r="L428" s="126"/>
      <c r="M428" s="126"/>
      <c r="N428" s="126"/>
      <c r="O428" s="127">
        <v>0</v>
      </c>
      <c r="P428" s="128">
        <v>0</v>
      </c>
      <c r="Q428" s="127">
        <v>0</v>
      </c>
      <c r="R428" s="128">
        <v>0</v>
      </c>
      <c r="S428" s="127"/>
      <c r="T428" s="128"/>
      <c r="U428" s="127"/>
      <c r="V428" s="128"/>
      <c r="W428" s="127"/>
      <c r="X428" s="128"/>
      <c r="Y428" s="127"/>
      <c r="Z428" s="128"/>
      <c r="AA428" s="127"/>
      <c r="AB428" s="128"/>
      <c r="AC428" s="127"/>
      <c r="AD428" s="128"/>
      <c r="AE428" s="129">
        <f>O428+Q428</f>
        <v>0</v>
      </c>
      <c r="AF428" s="128">
        <v>0</v>
      </c>
      <c r="AG428" s="130">
        <v>0</v>
      </c>
      <c r="AH428" s="131"/>
      <c r="AI428" s="131"/>
      <c r="AJ428" s="536"/>
      <c r="AK428" s="516"/>
    </row>
    <row r="429" spans="1:37" ht="56.25" customHeight="1">
      <c r="A429" s="516"/>
      <c r="B429" s="802" t="s">
        <v>797</v>
      </c>
      <c r="C429" s="567" t="s">
        <v>1513</v>
      </c>
      <c r="D429" s="146" t="s">
        <v>1514</v>
      </c>
      <c r="E429" s="518">
        <v>2</v>
      </c>
      <c r="F429" s="518" t="s">
        <v>1444</v>
      </c>
      <c r="G429" s="518" t="s">
        <v>1444</v>
      </c>
      <c r="H429" s="146" t="s">
        <v>979</v>
      </c>
      <c r="I429" s="147" t="s">
        <v>978</v>
      </c>
      <c r="J429" s="147">
        <v>0</v>
      </c>
      <c r="K429" s="518">
        <v>3</v>
      </c>
      <c r="L429" s="518">
        <v>3</v>
      </c>
      <c r="M429" s="571">
        <v>1</v>
      </c>
      <c r="N429" s="571">
        <v>2</v>
      </c>
      <c r="O429" s="518">
        <v>0</v>
      </c>
      <c r="P429" s="518">
        <v>0</v>
      </c>
      <c r="Q429" s="518">
        <v>0</v>
      </c>
      <c r="R429" s="568">
        <v>27998032</v>
      </c>
      <c r="S429" s="518">
        <v>0</v>
      </c>
      <c r="T429" s="568">
        <v>4997650</v>
      </c>
      <c r="U429" s="518">
        <v>0</v>
      </c>
      <c r="V429" s="518">
        <v>0</v>
      </c>
      <c r="W429" s="518">
        <v>0</v>
      </c>
      <c r="X429" s="518">
        <v>0</v>
      </c>
      <c r="Y429" s="518">
        <v>0</v>
      </c>
      <c r="Z429" s="518">
        <v>0</v>
      </c>
      <c r="AA429" s="518">
        <v>0</v>
      </c>
      <c r="AB429" s="518">
        <v>0</v>
      </c>
      <c r="AC429" s="518">
        <v>0</v>
      </c>
      <c r="AD429" s="518">
        <v>0</v>
      </c>
      <c r="AE429" s="518">
        <v>0</v>
      </c>
      <c r="AF429" s="518">
        <v>0</v>
      </c>
      <c r="AG429" s="537">
        <v>3500</v>
      </c>
      <c r="AH429" s="518"/>
      <c r="AI429" s="518"/>
      <c r="AJ429" s="518"/>
      <c r="AK429" s="516"/>
    </row>
    <row r="430" spans="1:37" ht="28.5" customHeight="1">
      <c r="A430" s="516"/>
      <c r="B430" s="802"/>
      <c r="C430" s="537" t="s">
        <v>1509</v>
      </c>
      <c r="D430" s="146" t="s">
        <v>1515</v>
      </c>
      <c r="E430" s="518">
        <v>1</v>
      </c>
      <c r="F430" s="518"/>
      <c r="G430" s="518" t="s">
        <v>1444</v>
      </c>
      <c r="H430" s="146" t="s">
        <v>553</v>
      </c>
      <c r="I430" s="147" t="s">
        <v>552</v>
      </c>
      <c r="J430" s="147">
        <v>0</v>
      </c>
      <c r="K430" s="518">
        <v>20</v>
      </c>
      <c r="L430" s="518">
        <v>5</v>
      </c>
      <c r="M430" s="518"/>
      <c r="N430" s="518">
        <v>5</v>
      </c>
      <c r="O430" s="518"/>
      <c r="P430" s="568">
        <v>103000000</v>
      </c>
      <c r="Q430" s="518">
        <v>0</v>
      </c>
      <c r="R430" s="518">
        <v>0</v>
      </c>
      <c r="S430" s="518">
        <v>0</v>
      </c>
      <c r="T430" s="568">
        <v>17000000</v>
      </c>
      <c r="U430" s="518">
        <v>0</v>
      </c>
      <c r="V430" s="518">
        <v>0</v>
      </c>
      <c r="W430" s="518">
        <v>0</v>
      </c>
      <c r="X430" s="518">
        <v>0</v>
      </c>
      <c r="Y430" s="518">
        <v>0</v>
      </c>
      <c r="Z430" s="518">
        <v>0</v>
      </c>
      <c r="AA430" s="518">
        <v>0</v>
      </c>
      <c r="AB430" s="568">
        <v>5000000</v>
      </c>
      <c r="AC430" s="518">
        <v>0</v>
      </c>
      <c r="AD430" s="518">
        <v>0</v>
      </c>
      <c r="AE430" s="518">
        <v>0</v>
      </c>
      <c r="AF430" s="518">
        <v>0</v>
      </c>
      <c r="AG430" s="537">
        <v>3500</v>
      </c>
      <c r="AH430" s="518"/>
      <c r="AI430" s="518"/>
      <c r="AJ430" s="518"/>
      <c r="AK430" s="516"/>
    </row>
    <row r="431" spans="1:37" ht="31.5" customHeight="1">
      <c r="A431" s="516"/>
      <c r="B431" s="802"/>
      <c r="C431" s="537" t="s">
        <v>1509</v>
      </c>
      <c r="D431" s="146" t="s">
        <v>1516</v>
      </c>
      <c r="E431" s="518">
        <v>2</v>
      </c>
      <c r="F431" s="518"/>
      <c r="G431" s="518" t="s">
        <v>1444</v>
      </c>
      <c r="H431" s="146" t="s">
        <v>554</v>
      </c>
      <c r="I431" s="147" t="s">
        <v>96</v>
      </c>
      <c r="J431" s="147">
        <v>0</v>
      </c>
      <c r="K431" s="518">
        <v>8</v>
      </c>
      <c r="L431" s="518">
        <v>2</v>
      </c>
      <c r="M431" s="518">
        <v>0</v>
      </c>
      <c r="N431" s="518">
        <v>2</v>
      </c>
      <c r="O431" s="518"/>
      <c r="P431" s="518">
        <v>0</v>
      </c>
      <c r="Q431" s="568">
        <v>6000000</v>
      </c>
      <c r="R431" s="568">
        <v>4400000</v>
      </c>
      <c r="S431" s="518">
        <v>0</v>
      </c>
      <c r="T431" s="518">
        <v>0</v>
      </c>
      <c r="U431" s="518">
        <v>0</v>
      </c>
      <c r="V431" s="518">
        <v>0</v>
      </c>
      <c r="W431" s="518">
        <v>0</v>
      </c>
      <c r="X431" s="518">
        <v>0</v>
      </c>
      <c r="Y431" s="518">
        <v>0</v>
      </c>
      <c r="Z431" s="518">
        <v>0</v>
      </c>
      <c r="AA431" s="518">
        <v>0</v>
      </c>
      <c r="AB431" s="518">
        <v>0</v>
      </c>
      <c r="AC431" s="518">
        <v>0</v>
      </c>
      <c r="AD431" s="518">
        <v>0</v>
      </c>
      <c r="AE431" s="518">
        <v>0</v>
      </c>
      <c r="AF431" s="518">
        <v>0</v>
      </c>
      <c r="AG431" s="537">
        <v>3300</v>
      </c>
      <c r="AH431" s="518"/>
      <c r="AI431" s="518"/>
      <c r="AJ431" s="518"/>
      <c r="AK431" s="516"/>
    </row>
    <row r="432" spans="1:37" ht="63.75">
      <c r="A432" s="516"/>
      <c r="B432" s="137" t="s">
        <v>13</v>
      </c>
      <c r="C432" s="94" t="s">
        <v>30</v>
      </c>
      <c r="D432" s="94" t="s">
        <v>14</v>
      </c>
      <c r="E432" s="94" t="s">
        <v>25</v>
      </c>
      <c r="F432" s="94" t="s">
        <v>26</v>
      </c>
      <c r="G432" s="94" t="s">
        <v>27</v>
      </c>
      <c r="H432" s="125" t="s">
        <v>15</v>
      </c>
      <c r="I432" s="94" t="s">
        <v>31</v>
      </c>
      <c r="J432" s="126"/>
      <c r="K432" s="126"/>
      <c r="L432" s="126"/>
      <c r="M432" s="126"/>
      <c r="N432" s="126"/>
      <c r="O432" s="127">
        <v>0</v>
      </c>
      <c r="P432" s="128">
        <v>0</v>
      </c>
      <c r="Q432" s="127">
        <v>0</v>
      </c>
      <c r="R432" s="128">
        <v>0</v>
      </c>
      <c r="S432" s="127"/>
      <c r="T432" s="128"/>
      <c r="U432" s="127"/>
      <c r="V432" s="128"/>
      <c r="W432" s="127"/>
      <c r="X432" s="128"/>
      <c r="Y432" s="127"/>
      <c r="Z432" s="128"/>
      <c r="AA432" s="127"/>
      <c r="AB432" s="128"/>
      <c r="AC432" s="127"/>
      <c r="AD432" s="128"/>
      <c r="AE432" s="129">
        <f>O432+Q432</f>
        <v>0</v>
      </c>
      <c r="AF432" s="128">
        <v>0</v>
      </c>
      <c r="AG432" s="130">
        <v>0</v>
      </c>
      <c r="AH432" s="131"/>
      <c r="AI432" s="131"/>
      <c r="AJ432" s="536"/>
      <c r="AK432" s="516"/>
    </row>
    <row r="433" spans="1:37" ht="114.75" customHeight="1">
      <c r="A433" s="516"/>
      <c r="B433" s="193" t="s">
        <v>977</v>
      </c>
      <c r="C433" s="537" t="s">
        <v>1509</v>
      </c>
      <c r="D433" s="146" t="s">
        <v>1517</v>
      </c>
      <c r="E433" s="518">
        <v>1</v>
      </c>
      <c r="F433" s="518"/>
      <c r="G433" s="518" t="s">
        <v>1444</v>
      </c>
      <c r="H433" s="146" t="s">
        <v>976</v>
      </c>
      <c r="I433" s="147" t="s">
        <v>975</v>
      </c>
      <c r="J433" s="147">
        <v>0</v>
      </c>
      <c r="K433" s="518">
        <v>1</v>
      </c>
      <c r="L433" s="518">
        <v>0</v>
      </c>
      <c r="M433" s="518">
        <v>0</v>
      </c>
      <c r="N433" s="518">
        <v>1</v>
      </c>
      <c r="O433" s="518">
        <v>0</v>
      </c>
      <c r="P433" s="518">
        <v>0</v>
      </c>
      <c r="Q433" s="518">
        <v>0</v>
      </c>
      <c r="R433" s="518">
        <v>0</v>
      </c>
      <c r="S433" s="518">
        <v>0</v>
      </c>
      <c r="T433" s="518">
        <v>0</v>
      </c>
      <c r="U433" s="518">
        <v>0</v>
      </c>
      <c r="V433" s="518">
        <v>0</v>
      </c>
      <c r="W433" s="518">
        <v>0</v>
      </c>
      <c r="X433" s="518">
        <v>0</v>
      </c>
      <c r="Y433" s="518">
        <v>0</v>
      </c>
      <c r="Z433" s="518">
        <v>0</v>
      </c>
      <c r="AA433" s="518">
        <v>0</v>
      </c>
      <c r="AB433" s="518">
        <v>0</v>
      </c>
      <c r="AC433" s="518">
        <v>0</v>
      </c>
      <c r="AD433" s="518">
        <v>0</v>
      </c>
      <c r="AE433" s="518">
        <v>0</v>
      </c>
      <c r="AF433" s="518">
        <v>0</v>
      </c>
      <c r="AG433" s="537"/>
      <c r="AH433" s="518"/>
      <c r="AI433" s="518"/>
      <c r="AJ433" s="518"/>
      <c r="AK433" s="516"/>
    </row>
    <row r="434" spans="1:37" ht="63.75">
      <c r="A434" s="516"/>
      <c r="B434" s="137" t="s">
        <v>13</v>
      </c>
      <c r="C434" s="94" t="s">
        <v>30</v>
      </c>
      <c r="D434" s="94" t="s">
        <v>14</v>
      </c>
      <c r="E434" s="94" t="s">
        <v>25</v>
      </c>
      <c r="F434" s="94" t="s">
        <v>26</v>
      </c>
      <c r="G434" s="94" t="s">
        <v>27</v>
      </c>
      <c r="H434" s="125" t="s">
        <v>15</v>
      </c>
      <c r="I434" s="94" t="s">
        <v>31</v>
      </c>
      <c r="J434" s="126"/>
      <c r="K434" s="126"/>
      <c r="L434" s="126"/>
      <c r="M434" s="126"/>
      <c r="N434" s="126"/>
      <c r="O434" s="127">
        <f>+O435</f>
        <v>29333333</v>
      </c>
      <c r="P434" s="128">
        <f>+P435</f>
        <v>11773662</v>
      </c>
      <c r="Q434" s="127">
        <v>0</v>
      </c>
      <c r="R434" s="128">
        <v>0</v>
      </c>
      <c r="S434" s="127"/>
      <c r="T434" s="128"/>
      <c r="U434" s="127"/>
      <c r="V434" s="128"/>
      <c r="W434" s="127"/>
      <c r="X434" s="128"/>
      <c r="Y434" s="127"/>
      <c r="Z434" s="128"/>
      <c r="AA434" s="127"/>
      <c r="AB434" s="128"/>
      <c r="AC434" s="127"/>
      <c r="AD434" s="128"/>
      <c r="AE434" s="129">
        <f>O434+Q434</f>
        <v>29333333</v>
      </c>
      <c r="AF434" s="128">
        <v>0</v>
      </c>
      <c r="AG434" s="130">
        <v>225</v>
      </c>
      <c r="AH434" s="131"/>
      <c r="AI434" s="131"/>
      <c r="AJ434" s="536"/>
      <c r="AK434" s="516"/>
    </row>
    <row r="435" spans="1:37" ht="89.25">
      <c r="A435" s="516"/>
      <c r="B435" s="193" t="s">
        <v>799</v>
      </c>
      <c r="C435" s="537" t="s">
        <v>1509</v>
      </c>
      <c r="D435" s="146" t="s">
        <v>1518</v>
      </c>
      <c r="E435" s="518">
        <v>1</v>
      </c>
      <c r="F435" s="518" t="s">
        <v>1444</v>
      </c>
      <c r="G435" s="518" t="s">
        <v>1444</v>
      </c>
      <c r="H435" s="146" t="s">
        <v>679</v>
      </c>
      <c r="I435" s="147" t="s">
        <v>97</v>
      </c>
      <c r="J435" s="147">
        <v>0</v>
      </c>
      <c r="K435" s="518">
        <v>1</v>
      </c>
      <c r="L435" s="518">
        <v>0</v>
      </c>
      <c r="M435" s="518">
        <v>0</v>
      </c>
      <c r="N435" s="518">
        <v>1</v>
      </c>
      <c r="O435" s="568">
        <v>29333333</v>
      </c>
      <c r="P435" s="568">
        <v>11773662</v>
      </c>
      <c r="Q435" s="518">
        <v>0</v>
      </c>
      <c r="R435" s="518">
        <v>0</v>
      </c>
      <c r="S435" s="518">
        <v>0</v>
      </c>
      <c r="T435" s="518">
        <v>0</v>
      </c>
      <c r="U435" s="518">
        <v>0</v>
      </c>
      <c r="V435" s="518">
        <v>0</v>
      </c>
      <c r="W435" s="518">
        <v>0</v>
      </c>
      <c r="X435" s="518">
        <v>0</v>
      </c>
      <c r="Y435" s="518">
        <v>0</v>
      </c>
      <c r="Z435" s="518">
        <v>0</v>
      </c>
      <c r="AA435" s="518">
        <v>0</v>
      </c>
      <c r="AB435" s="518">
        <v>0</v>
      </c>
      <c r="AC435" s="518">
        <v>0</v>
      </c>
      <c r="AD435" s="518">
        <v>0</v>
      </c>
      <c r="AE435" s="518">
        <v>0</v>
      </c>
      <c r="AF435" s="518">
        <v>0</v>
      </c>
      <c r="AG435" s="537">
        <v>225</v>
      </c>
      <c r="AH435" s="518"/>
      <c r="AI435" s="518"/>
      <c r="AJ435" s="518"/>
      <c r="AK435" s="516"/>
    </row>
    <row r="436" spans="1:37" ht="34.5" customHeight="1">
      <c r="A436" s="516"/>
      <c r="B436" s="755" t="s">
        <v>804</v>
      </c>
      <c r="C436" s="756"/>
      <c r="D436" s="756"/>
      <c r="E436" s="756"/>
      <c r="F436" s="756"/>
      <c r="G436" s="756"/>
      <c r="H436" s="757"/>
      <c r="I436" s="758" t="s">
        <v>1224</v>
      </c>
      <c r="J436" s="759"/>
      <c r="K436" s="759"/>
      <c r="L436" s="759"/>
      <c r="M436" s="759"/>
      <c r="N436" s="759"/>
      <c r="O436" s="759"/>
      <c r="P436" s="759"/>
      <c r="Q436" s="759"/>
      <c r="R436" s="759"/>
      <c r="S436" s="759"/>
      <c r="T436" s="760"/>
      <c r="U436" s="758" t="s">
        <v>1056</v>
      </c>
      <c r="V436" s="759"/>
      <c r="W436" s="759"/>
      <c r="X436" s="759"/>
      <c r="Y436" s="759"/>
      <c r="Z436" s="759"/>
      <c r="AA436" s="759"/>
      <c r="AB436" s="759"/>
      <c r="AC436" s="759"/>
      <c r="AD436" s="759"/>
      <c r="AE436" s="759"/>
      <c r="AF436" s="759"/>
      <c r="AG436" s="759"/>
      <c r="AH436" s="759"/>
      <c r="AI436" s="759"/>
      <c r="AJ436" s="760"/>
      <c r="AK436" s="516"/>
    </row>
    <row r="437" spans="1:37" ht="45.75" customHeight="1" thickBot="1">
      <c r="A437" s="516"/>
      <c r="B437" s="763" t="s">
        <v>1225</v>
      </c>
      <c r="C437" s="764"/>
      <c r="D437" s="765"/>
      <c r="E437" s="184"/>
      <c r="F437" s="766" t="s">
        <v>1226</v>
      </c>
      <c r="G437" s="766"/>
      <c r="H437" s="766"/>
      <c r="I437" s="766"/>
      <c r="J437" s="766"/>
      <c r="K437" s="766"/>
      <c r="L437" s="766"/>
      <c r="M437" s="766"/>
      <c r="N437" s="767"/>
      <c r="O437" s="864" t="s">
        <v>0</v>
      </c>
      <c r="P437" s="865"/>
      <c r="Q437" s="865"/>
      <c r="R437" s="865"/>
      <c r="S437" s="865"/>
      <c r="T437" s="865"/>
      <c r="U437" s="865"/>
      <c r="V437" s="865"/>
      <c r="W437" s="865"/>
      <c r="X437" s="865"/>
      <c r="Y437" s="865"/>
      <c r="Z437" s="865"/>
      <c r="AA437" s="865"/>
      <c r="AB437" s="865"/>
      <c r="AC437" s="865"/>
      <c r="AD437" s="865"/>
      <c r="AE437" s="865"/>
      <c r="AF437" s="866"/>
      <c r="AG437" s="867" t="s">
        <v>1</v>
      </c>
      <c r="AH437" s="868"/>
      <c r="AI437" s="868"/>
      <c r="AJ437" s="869"/>
      <c r="AK437" s="516"/>
    </row>
    <row r="438" spans="1:37" ht="49.5" customHeight="1">
      <c r="A438" s="516"/>
      <c r="B438" s="737" t="s">
        <v>1175</v>
      </c>
      <c r="C438" s="739" t="s">
        <v>2</v>
      </c>
      <c r="D438" s="740"/>
      <c r="E438" s="740"/>
      <c r="F438" s="740"/>
      <c r="G438" s="740"/>
      <c r="H438" s="870"/>
      <c r="I438" s="743" t="s">
        <v>3</v>
      </c>
      <c r="J438" s="745" t="s">
        <v>18</v>
      </c>
      <c r="K438" s="745" t="s">
        <v>4</v>
      </c>
      <c r="L438" s="747" t="s">
        <v>1057</v>
      </c>
      <c r="M438" s="799" t="s">
        <v>19</v>
      </c>
      <c r="N438" s="732" t="s">
        <v>20</v>
      </c>
      <c r="O438" s="734" t="s">
        <v>32</v>
      </c>
      <c r="P438" s="735"/>
      <c r="Q438" s="736" t="s">
        <v>33</v>
      </c>
      <c r="R438" s="735"/>
      <c r="S438" s="736" t="s">
        <v>34</v>
      </c>
      <c r="T438" s="735"/>
      <c r="U438" s="736" t="s">
        <v>7</v>
      </c>
      <c r="V438" s="735"/>
      <c r="W438" s="736" t="s">
        <v>6</v>
      </c>
      <c r="X438" s="735"/>
      <c r="Y438" s="736" t="s">
        <v>35</v>
      </c>
      <c r="Z438" s="735"/>
      <c r="AA438" s="736" t="s">
        <v>5</v>
      </c>
      <c r="AB438" s="735"/>
      <c r="AC438" s="736" t="s">
        <v>8</v>
      </c>
      <c r="AD438" s="735"/>
      <c r="AE438" s="736" t="s">
        <v>9</v>
      </c>
      <c r="AF438" s="796"/>
      <c r="AG438" s="881" t="s">
        <v>10</v>
      </c>
      <c r="AH438" s="780" t="s">
        <v>11</v>
      </c>
      <c r="AI438" s="782" t="s">
        <v>12</v>
      </c>
      <c r="AJ438" s="784" t="s">
        <v>21</v>
      </c>
      <c r="AK438" s="516"/>
    </row>
    <row r="439" spans="1:37" ht="74.25" customHeight="1" thickBot="1">
      <c r="A439" s="516"/>
      <c r="B439" s="738"/>
      <c r="C439" s="741"/>
      <c r="D439" s="742"/>
      <c r="E439" s="742"/>
      <c r="F439" s="742"/>
      <c r="G439" s="742"/>
      <c r="H439" s="871"/>
      <c r="I439" s="872"/>
      <c r="J439" s="873" t="s">
        <v>18</v>
      </c>
      <c r="K439" s="873"/>
      <c r="L439" s="874"/>
      <c r="M439" s="883"/>
      <c r="N439" s="884"/>
      <c r="O439" s="33" t="s">
        <v>22</v>
      </c>
      <c r="P439" s="34" t="s">
        <v>23</v>
      </c>
      <c r="Q439" s="35" t="s">
        <v>22</v>
      </c>
      <c r="R439" s="34" t="s">
        <v>23</v>
      </c>
      <c r="S439" s="35" t="s">
        <v>22</v>
      </c>
      <c r="T439" s="34" t="s">
        <v>23</v>
      </c>
      <c r="U439" s="35" t="s">
        <v>22</v>
      </c>
      <c r="V439" s="34" t="s">
        <v>23</v>
      </c>
      <c r="W439" s="35" t="s">
        <v>22</v>
      </c>
      <c r="X439" s="34" t="s">
        <v>23</v>
      </c>
      <c r="Y439" s="35" t="s">
        <v>22</v>
      </c>
      <c r="Z439" s="34" t="s">
        <v>23</v>
      </c>
      <c r="AA439" s="35" t="s">
        <v>22</v>
      </c>
      <c r="AB439" s="34" t="s">
        <v>24</v>
      </c>
      <c r="AC439" s="35" t="s">
        <v>22</v>
      </c>
      <c r="AD439" s="34" t="s">
        <v>24</v>
      </c>
      <c r="AE439" s="35" t="s">
        <v>22</v>
      </c>
      <c r="AF439" s="36" t="s">
        <v>24</v>
      </c>
      <c r="AG439" s="882"/>
      <c r="AH439" s="875"/>
      <c r="AI439" s="876"/>
      <c r="AJ439" s="877"/>
      <c r="AK439" s="516"/>
    </row>
    <row r="440" spans="1:37" ht="409.6" thickBot="1">
      <c r="A440" s="516"/>
      <c r="B440" s="37" t="s">
        <v>1166</v>
      </c>
      <c r="C440" s="878" t="s">
        <v>314</v>
      </c>
      <c r="D440" s="879"/>
      <c r="E440" s="879"/>
      <c r="F440" s="879"/>
      <c r="G440" s="879"/>
      <c r="H440" s="880"/>
      <c r="I440" s="148" t="s">
        <v>315</v>
      </c>
      <c r="J440" s="149">
        <v>0</v>
      </c>
      <c r="K440" s="150" t="s">
        <v>314</v>
      </c>
      <c r="L440" s="150" t="s">
        <v>1232</v>
      </c>
      <c r="M440" s="151" t="s">
        <v>1233</v>
      </c>
      <c r="N440" s="151" t="s">
        <v>1233</v>
      </c>
      <c r="O440" s="152">
        <v>0</v>
      </c>
      <c r="P440" s="153">
        <v>0</v>
      </c>
      <c r="Q440" s="153">
        <v>0</v>
      </c>
      <c r="R440" s="153">
        <v>0</v>
      </c>
      <c r="S440" s="153">
        <v>0</v>
      </c>
      <c r="T440" s="153">
        <v>0</v>
      </c>
      <c r="U440" s="153">
        <v>0</v>
      </c>
      <c r="V440" s="153">
        <v>0</v>
      </c>
      <c r="W440" s="153">
        <v>0</v>
      </c>
      <c r="X440" s="153">
        <v>0</v>
      </c>
      <c r="Y440" s="153">
        <v>0</v>
      </c>
      <c r="Z440" s="153">
        <v>0</v>
      </c>
      <c r="AA440" s="153">
        <v>0</v>
      </c>
      <c r="AB440" s="153">
        <v>0</v>
      </c>
      <c r="AC440" s="153">
        <v>0</v>
      </c>
      <c r="AD440" s="153">
        <v>0</v>
      </c>
      <c r="AE440" s="153">
        <v>0</v>
      </c>
      <c r="AF440" s="154">
        <v>0</v>
      </c>
      <c r="AG440" s="155">
        <v>0</v>
      </c>
      <c r="AH440" s="156"/>
      <c r="AI440" s="156" t="s">
        <v>1221</v>
      </c>
      <c r="AJ440" s="157" t="s">
        <v>1166</v>
      </c>
      <c r="AK440" s="516"/>
    </row>
    <row r="441" spans="1:37" ht="63.75">
      <c r="A441" s="516"/>
      <c r="B441" s="137" t="s">
        <v>13</v>
      </c>
      <c r="C441" s="94" t="s">
        <v>30</v>
      </c>
      <c r="D441" s="94" t="s">
        <v>14</v>
      </c>
      <c r="E441" s="94" t="s">
        <v>25</v>
      </c>
      <c r="F441" s="94" t="s">
        <v>26</v>
      </c>
      <c r="G441" s="94" t="s">
        <v>27</v>
      </c>
      <c r="H441" s="125" t="s">
        <v>15</v>
      </c>
      <c r="I441" s="94" t="s">
        <v>31</v>
      </c>
      <c r="J441" s="126"/>
      <c r="K441" s="126"/>
      <c r="L441" s="126"/>
      <c r="M441" s="126"/>
      <c r="N441" s="126"/>
      <c r="O441" s="127">
        <v>0</v>
      </c>
      <c r="P441" s="128">
        <v>0</v>
      </c>
      <c r="Q441" s="127">
        <v>0</v>
      </c>
      <c r="R441" s="128">
        <v>0</v>
      </c>
      <c r="S441" s="127"/>
      <c r="T441" s="128"/>
      <c r="U441" s="127"/>
      <c r="V441" s="128"/>
      <c r="W441" s="127"/>
      <c r="X441" s="128"/>
      <c r="Y441" s="127"/>
      <c r="Z441" s="128"/>
      <c r="AA441" s="127"/>
      <c r="AB441" s="128"/>
      <c r="AC441" s="127"/>
      <c r="AD441" s="128"/>
      <c r="AE441" s="129">
        <f>O441+Q441</f>
        <v>0</v>
      </c>
      <c r="AF441" s="128">
        <v>0</v>
      </c>
      <c r="AG441" s="130">
        <v>0</v>
      </c>
      <c r="AH441" s="131"/>
      <c r="AI441" s="131"/>
      <c r="AJ441" s="536"/>
      <c r="AK441" s="516"/>
    </row>
    <row r="442" spans="1:37" ht="82.5" customHeight="1">
      <c r="A442" s="516"/>
      <c r="B442" s="193" t="s">
        <v>798</v>
      </c>
      <c r="C442" s="537"/>
      <c r="D442" s="146"/>
      <c r="E442" s="518"/>
      <c r="F442" s="518"/>
      <c r="G442" s="518"/>
      <c r="H442" s="146" t="s">
        <v>556</v>
      </c>
      <c r="I442" s="147" t="s">
        <v>555</v>
      </c>
      <c r="J442" s="147"/>
      <c r="K442" s="518"/>
      <c r="L442" s="518"/>
      <c r="M442" s="518"/>
      <c r="N442" s="518"/>
      <c r="O442" s="518"/>
      <c r="P442" s="518"/>
      <c r="Q442" s="518"/>
      <c r="R442" s="518"/>
      <c r="S442" s="518"/>
      <c r="T442" s="518"/>
      <c r="U442" s="518"/>
      <c r="V442" s="518"/>
      <c r="W442" s="518"/>
      <c r="X442" s="518"/>
      <c r="Y442" s="518"/>
      <c r="Z442" s="518"/>
      <c r="AA442" s="518"/>
      <c r="AB442" s="518"/>
      <c r="AC442" s="518"/>
      <c r="AD442" s="518"/>
      <c r="AE442" s="518"/>
      <c r="AF442" s="518"/>
      <c r="AG442" s="537"/>
      <c r="AH442" s="518"/>
      <c r="AI442" s="518"/>
      <c r="AJ442" s="518"/>
      <c r="AK442" s="516"/>
    </row>
    <row r="443" spans="1:37" ht="39" customHeight="1">
      <c r="A443" s="516"/>
      <c r="B443" s="755" t="s">
        <v>804</v>
      </c>
      <c r="C443" s="756"/>
      <c r="D443" s="756"/>
      <c r="E443" s="756"/>
      <c r="F443" s="756"/>
      <c r="G443" s="756"/>
      <c r="H443" s="757"/>
      <c r="I443" s="758" t="s">
        <v>1224</v>
      </c>
      <c r="J443" s="759"/>
      <c r="K443" s="759"/>
      <c r="L443" s="759"/>
      <c r="M443" s="759"/>
      <c r="N443" s="759"/>
      <c r="O443" s="759"/>
      <c r="P443" s="759"/>
      <c r="Q443" s="759"/>
      <c r="R443" s="759"/>
      <c r="S443" s="759"/>
      <c r="T443" s="760"/>
      <c r="U443" s="758" t="s">
        <v>1056</v>
      </c>
      <c r="V443" s="759"/>
      <c r="W443" s="759"/>
      <c r="X443" s="759"/>
      <c r="Y443" s="759"/>
      <c r="Z443" s="759"/>
      <c r="AA443" s="759"/>
      <c r="AB443" s="759"/>
      <c r="AC443" s="759"/>
      <c r="AD443" s="759"/>
      <c r="AE443" s="759"/>
      <c r="AF443" s="759"/>
      <c r="AG443" s="759"/>
      <c r="AH443" s="759"/>
      <c r="AI443" s="759"/>
      <c r="AJ443" s="760"/>
      <c r="AK443" s="516"/>
    </row>
    <row r="444" spans="1:37" ht="80.25" customHeight="1" thickBot="1">
      <c r="A444" s="516"/>
      <c r="B444" s="763" t="s">
        <v>1225</v>
      </c>
      <c r="C444" s="764"/>
      <c r="D444" s="765"/>
      <c r="E444" s="184"/>
      <c r="F444" s="766" t="s">
        <v>1226</v>
      </c>
      <c r="G444" s="766"/>
      <c r="H444" s="766"/>
      <c r="I444" s="766"/>
      <c r="J444" s="766"/>
      <c r="K444" s="766"/>
      <c r="L444" s="766"/>
      <c r="M444" s="766"/>
      <c r="N444" s="767"/>
      <c r="O444" s="864" t="s">
        <v>0</v>
      </c>
      <c r="P444" s="865"/>
      <c r="Q444" s="865"/>
      <c r="R444" s="865"/>
      <c r="S444" s="865"/>
      <c r="T444" s="865"/>
      <c r="U444" s="865"/>
      <c r="V444" s="865"/>
      <c r="W444" s="865"/>
      <c r="X444" s="865"/>
      <c r="Y444" s="865"/>
      <c r="Z444" s="865"/>
      <c r="AA444" s="865"/>
      <c r="AB444" s="865"/>
      <c r="AC444" s="865"/>
      <c r="AD444" s="865"/>
      <c r="AE444" s="865"/>
      <c r="AF444" s="866"/>
      <c r="AG444" s="867" t="s">
        <v>1</v>
      </c>
      <c r="AH444" s="868"/>
      <c r="AI444" s="868"/>
      <c r="AJ444" s="869"/>
      <c r="AK444" s="516"/>
    </row>
    <row r="445" spans="1:37">
      <c r="A445" s="516"/>
      <c r="B445" s="737" t="s">
        <v>1175</v>
      </c>
      <c r="C445" s="739" t="s">
        <v>2</v>
      </c>
      <c r="D445" s="740"/>
      <c r="E445" s="740"/>
      <c r="F445" s="740"/>
      <c r="G445" s="740"/>
      <c r="H445" s="870"/>
      <c r="I445" s="743" t="s">
        <v>3</v>
      </c>
      <c r="J445" s="745" t="s">
        <v>18</v>
      </c>
      <c r="K445" s="745" t="s">
        <v>4</v>
      </c>
      <c r="L445" s="747" t="s">
        <v>1057</v>
      </c>
      <c r="M445" s="799" t="s">
        <v>19</v>
      </c>
      <c r="N445" s="732" t="s">
        <v>20</v>
      </c>
      <c r="O445" s="734" t="s">
        <v>32</v>
      </c>
      <c r="P445" s="735"/>
      <c r="Q445" s="736" t="s">
        <v>33</v>
      </c>
      <c r="R445" s="735"/>
      <c r="S445" s="736" t="s">
        <v>34</v>
      </c>
      <c r="T445" s="735"/>
      <c r="U445" s="736" t="s">
        <v>7</v>
      </c>
      <c r="V445" s="735"/>
      <c r="W445" s="736" t="s">
        <v>6</v>
      </c>
      <c r="X445" s="735"/>
      <c r="Y445" s="736" t="s">
        <v>35</v>
      </c>
      <c r="Z445" s="735"/>
      <c r="AA445" s="736" t="s">
        <v>5</v>
      </c>
      <c r="AB445" s="735"/>
      <c r="AC445" s="736" t="s">
        <v>8</v>
      </c>
      <c r="AD445" s="735"/>
      <c r="AE445" s="736" t="s">
        <v>9</v>
      </c>
      <c r="AF445" s="796"/>
      <c r="AG445" s="881" t="s">
        <v>10</v>
      </c>
      <c r="AH445" s="780" t="s">
        <v>11</v>
      </c>
      <c r="AI445" s="782" t="s">
        <v>12</v>
      </c>
      <c r="AJ445" s="784" t="s">
        <v>21</v>
      </c>
      <c r="AK445" s="516"/>
    </row>
    <row r="446" spans="1:37" ht="66.75" customHeight="1" thickBot="1">
      <c r="A446" s="516"/>
      <c r="B446" s="738"/>
      <c r="C446" s="741"/>
      <c r="D446" s="742"/>
      <c r="E446" s="742"/>
      <c r="F446" s="742"/>
      <c r="G446" s="742"/>
      <c r="H446" s="871"/>
      <c r="I446" s="872"/>
      <c r="J446" s="873" t="s">
        <v>18</v>
      </c>
      <c r="K446" s="873"/>
      <c r="L446" s="874"/>
      <c r="M446" s="883"/>
      <c r="N446" s="884"/>
      <c r="O446" s="33" t="s">
        <v>22</v>
      </c>
      <c r="P446" s="34" t="s">
        <v>23</v>
      </c>
      <c r="Q446" s="35" t="s">
        <v>22</v>
      </c>
      <c r="R446" s="34" t="s">
        <v>23</v>
      </c>
      <c r="S446" s="35" t="s">
        <v>22</v>
      </c>
      <c r="T446" s="34" t="s">
        <v>23</v>
      </c>
      <c r="U446" s="35" t="s">
        <v>22</v>
      </c>
      <c r="V446" s="34" t="s">
        <v>23</v>
      </c>
      <c r="W446" s="35" t="s">
        <v>22</v>
      </c>
      <c r="X446" s="34" t="s">
        <v>23</v>
      </c>
      <c r="Y446" s="35" t="s">
        <v>22</v>
      </c>
      <c r="Z446" s="34" t="s">
        <v>23</v>
      </c>
      <c r="AA446" s="35" t="s">
        <v>22</v>
      </c>
      <c r="AB446" s="34" t="s">
        <v>24</v>
      </c>
      <c r="AC446" s="35" t="s">
        <v>22</v>
      </c>
      <c r="AD446" s="34" t="s">
        <v>24</v>
      </c>
      <c r="AE446" s="35" t="s">
        <v>22</v>
      </c>
      <c r="AF446" s="36" t="s">
        <v>24</v>
      </c>
      <c r="AG446" s="882"/>
      <c r="AH446" s="875"/>
      <c r="AI446" s="876"/>
      <c r="AJ446" s="877"/>
      <c r="AK446" s="516"/>
    </row>
    <row r="447" spans="1:37" ht="409.6" thickBot="1">
      <c r="A447" s="516"/>
      <c r="B447" s="37" t="s">
        <v>1166</v>
      </c>
      <c r="C447" s="878" t="s">
        <v>316</v>
      </c>
      <c r="D447" s="879"/>
      <c r="E447" s="879"/>
      <c r="F447" s="879"/>
      <c r="G447" s="879"/>
      <c r="H447" s="880"/>
      <c r="I447" s="148" t="s">
        <v>317</v>
      </c>
      <c r="J447" s="149" t="s">
        <v>305</v>
      </c>
      <c r="K447" s="150" t="s">
        <v>316</v>
      </c>
      <c r="L447" s="150" t="s">
        <v>487</v>
      </c>
      <c r="M447" s="151">
        <v>0.25</v>
      </c>
      <c r="N447" s="151">
        <v>0.25</v>
      </c>
      <c r="O447" s="152">
        <v>0</v>
      </c>
      <c r="P447" s="153">
        <v>0</v>
      </c>
      <c r="Q447" s="153">
        <v>0</v>
      </c>
      <c r="R447" s="153">
        <v>0</v>
      </c>
      <c r="S447" s="153">
        <v>0</v>
      </c>
      <c r="T447" s="153">
        <v>0</v>
      </c>
      <c r="U447" s="153">
        <v>0</v>
      </c>
      <c r="V447" s="153">
        <v>0</v>
      </c>
      <c r="W447" s="153">
        <v>0</v>
      </c>
      <c r="X447" s="153">
        <v>0</v>
      </c>
      <c r="Y447" s="153">
        <v>0</v>
      </c>
      <c r="Z447" s="153">
        <v>0</v>
      </c>
      <c r="AA447" s="153">
        <v>0</v>
      </c>
      <c r="AB447" s="153">
        <v>0</v>
      </c>
      <c r="AC447" s="153">
        <v>0</v>
      </c>
      <c r="AD447" s="153">
        <v>0</v>
      </c>
      <c r="AE447" s="153">
        <v>0</v>
      </c>
      <c r="AF447" s="154">
        <v>0</v>
      </c>
      <c r="AG447" s="155">
        <v>0</v>
      </c>
      <c r="AH447" s="156"/>
      <c r="AI447" s="156" t="s">
        <v>1221</v>
      </c>
      <c r="AJ447" s="157" t="s">
        <v>1166</v>
      </c>
      <c r="AK447" s="516"/>
    </row>
    <row r="448" spans="1:37" ht="63.75">
      <c r="A448" s="516"/>
      <c r="B448" s="137" t="s">
        <v>13</v>
      </c>
      <c r="C448" s="94" t="s">
        <v>30</v>
      </c>
      <c r="D448" s="94" t="s">
        <v>14</v>
      </c>
      <c r="E448" s="94" t="s">
        <v>25</v>
      </c>
      <c r="F448" s="94" t="s">
        <v>26</v>
      </c>
      <c r="G448" s="94" t="s">
        <v>27</v>
      </c>
      <c r="H448" s="125" t="s">
        <v>15</v>
      </c>
      <c r="I448" s="94" t="s">
        <v>31</v>
      </c>
      <c r="J448" s="126"/>
      <c r="K448" s="126"/>
      <c r="L448" s="126"/>
      <c r="M448" s="126"/>
      <c r="N448" s="126"/>
      <c r="O448" s="127">
        <v>0</v>
      </c>
      <c r="P448" s="128">
        <v>0</v>
      </c>
      <c r="Q448" s="127">
        <v>0</v>
      </c>
      <c r="R448" s="128">
        <v>0</v>
      </c>
      <c r="S448" s="127"/>
      <c r="T448" s="128"/>
      <c r="U448" s="127"/>
      <c r="V448" s="128"/>
      <c r="W448" s="127"/>
      <c r="X448" s="128"/>
      <c r="Y448" s="127"/>
      <c r="Z448" s="128"/>
      <c r="AA448" s="127"/>
      <c r="AB448" s="128"/>
      <c r="AC448" s="127"/>
      <c r="AD448" s="128"/>
      <c r="AE448" s="129">
        <f>O448+Q448</f>
        <v>0</v>
      </c>
      <c r="AF448" s="128">
        <v>0</v>
      </c>
      <c r="AG448" s="130">
        <v>0</v>
      </c>
      <c r="AH448" s="131"/>
      <c r="AI448" s="131"/>
      <c r="AJ448" s="536"/>
      <c r="AK448" s="516"/>
    </row>
    <row r="449" spans="1:37" ht="76.5">
      <c r="A449" s="516"/>
      <c r="B449" s="817" t="s">
        <v>550</v>
      </c>
      <c r="C449" s="537"/>
      <c r="D449" s="146" t="s">
        <v>1508</v>
      </c>
      <c r="E449" s="518">
        <v>1</v>
      </c>
      <c r="F449" s="518" t="s">
        <v>1444</v>
      </c>
      <c r="G449" s="518" t="s">
        <v>1444</v>
      </c>
      <c r="H449" s="146" t="s">
        <v>557</v>
      </c>
      <c r="I449" s="147" t="s">
        <v>98</v>
      </c>
      <c r="J449" s="147">
        <v>0</v>
      </c>
      <c r="K449" s="518">
        <v>1</v>
      </c>
      <c r="L449" s="518">
        <v>1</v>
      </c>
      <c r="M449" s="518">
        <v>0</v>
      </c>
      <c r="N449" s="518">
        <v>1</v>
      </c>
      <c r="O449" s="518">
        <v>0</v>
      </c>
      <c r="P449" s="518">
        <v>0</v>
      </c>
      <c r="Q449" s="518">
        <v>0</v>
      </c>
      <c r="R449" s="518">
        <v>0</v>
      </c>
      <c r="S449" s="518">
        <v>0</v>
      </c>
      <c r="T449" s="518">
        <v>0</v>
      </c>
      <c r="U449" s="518">
        <v>0</v>
      </c>
      <c r="V449" s="518">
        <v>0</v>
      </c>
      <c r="W449" s="518">
        <v>0</v>
      </c>
      <c r="X449" s="518">
        <v>0</v>
      </c>
      <c r="Y449" s="518">
        <v>0</v>
      </c>
      <c r="Z449" s="518">
        <v>0</v>
      </c>
      <c r="AA449" s="518">
        <v>0</v>
      </c>
      <c r="AB449" s="518">
        <v>0</v>
      </c>
      <c r="AC449" s="518">
        <v>0</v>
      </c>
      <c r="AD449" s="518">
        <v>0</v>
      </c>
      <c r="AE449" s="518">
        <v>0</v>
      </c>
      <c r="AF449" s="518">
        <v>0</v>
      </c>
      <c r="AG449" s="537">
        <v>0</v>
      </c>
      <c r="AH449" s="518"/>
      <c r="AI449" s="518"/>
      <c r="AJ449" s="518"/>
      <c r="AK449" s="516"/>
    </row>
    <row r="450" spans="1:37" ht="153">
      <c r="A450" s="516"/>
      <c r="B450" s="825"/>
      <c r="C450" s="537" t="s">
        <v>1509</v>
      </c>
      <c r="D450" s="147" t="s">
        <v>1510</v>
      </c>
      <c r="E450" s="518">
        <v>1</v>
      </c>
      <c r="F450" s="518"/>
      <c r="G450" s="518" t="s">
        <v>1444</v>
      </c>
      <c r="H450" s="147" t="s">
        <v>1234</v>
      </c>
      <c r="I450" s="147" t="s">
        <v>558</v>
      </c>
      <c r="J450" s="147">
        <v>4</v>
      </c>
      <c r="K450" s="518">
        <v>8</v>
      </c>
      <c r="L450" s="572">
        <v>2</v>
      </c>
      <c r="M450" s="518">
        <v>0</v>
      </c>
      <c r="N450" s="572">
        <v>2</v>
      </c>
      <c r="O450" s="518">
        <v>0</v>
      </c>
      <c r="P450" s="518">
        <v>0</v>
      </c>
      <c r="Q450" s="518">
        <v>0</v>
      </c>
      <c r="R450" s="568">
        <v>9300000</v>
      </c>
      <c r="S450" s="518">
        <v>0</v>
      </c>
      <c r="T450" s="518">
        <v>0</v>
      </c>
      <c r="U450" s="518">
        <v>0</v>
      </c>
      <c r="V450" s="518">
        <v>0</v>
      </c>
      <c r="W450" s="518">
        <v>0</v>
      </c>
      <c r="X450" s="518">
        <v>0</v>
      </c>
      <c r="Y450" s="518">
        <v>0</v>
      </c>
      <c r="Z450" s="518">
        <v>0</v>
      </c>
      <c r="AA450" s="518">
        <v>0</v>
      </c>
      <c r="AB450" s="518">
        <v>0</v>
      </c>
      <c r="AC450" s="518">
        <v>0</v>
      </c>
      <c r="AD450" s="518">
        <v>0</v>
      </c>
      <c r="AE450" s="518">
        <v>0</v>
      </c>
      <c r="AF450" s="518">
        <v>0</v>
      </c>
      <c r="AG450" s="537">
        <v>6600</v>
      </c>
      <c r="AH450" s="518"/>
      <c r="AI450" s="518"/>
      <c r="AJ450" s="518"/>
      <c r="AK450" s="516"/>
    </row>
    <row r="451" spans="1:37" ht="51">
      <c r="A451" s="516"/>
      <c r="B451" s="825"/>
      <c r="C451" s="537"/>
      <c r="D451" s="146" t="s">
        <v>1511</v>
      </c>
      <c r="E451" s="518"/>
      <c r="F451" s="518" t="s">
        <v>1444</v>
      </c>
      <c r="G451" s="518"/>
      <c r="H451" s="146" t="s">
        <v>560</v>
      </c>
      <c r="I451" s="147" t="s">
        <v>559</v>
      </c>
      <c r="J451" s="147">
        <v>1</v>
      </c>
      <c r="K451" s="518">
        <v>1</v>
      </c>
      <c r="L451" s="572">
        <v>1</v>
      </c>
      <c r="M451" s="518">
        <v>1</v>
      </c>
      <c r="N451" s="572">
        <v>0</v>
      </c>
      <c r="O451" s="518">
        <v>0</v>
      </c>
      <c r="P451" s="518">
        <v>0</v>
      </c>
      <c r="Q451" s="518">
        <v>0</v>
      </c>
      <c r="R451" s="518">
        <v>0</v>
      </c>
      <c r="S451" s="518">
        <v>0</v>
      </c>
      <c r="T451" s="518">
        <v>0</v>
      </c>
      <c r="U451" s="518">
        <v>0</v>
      </c>
      <c r="V451" s="518">
        <v>0</v>
      </c>
      <c r="W451" s="518">
        <v>0</v>
      </c>
      <c r="X451" s="518">
        <v>0</v>
      </c>
      <c r="Y451" s="518">
        <v>0</v>
      </c>
      <c r="Z451" s="518">
        <v>0</v>
      </c>
      <c r="AA451" s="518">
        <v>0</v>
      </c>
      <c r="AB451" s="518">
        <v>0</v>
      </c>
      <c r="AC451" s="518">
        <v>0</v>
      </c>
      <c r="AD451" s="518">
        <v>0</v>
      </c>
      <c r="AE451" s="518">
        <v>0</v>
      </c>
      <c r="AF451" s="518">
        <v>0</v>
      </c>
      <c r="AG451" s="537">
        <v>4500</v>
      </c>
      <c r="AH451" s="518"/>
      <c r="AI451" s="518"/>
      <c r="AJ451" s="518"/>
      <c r="AK451" s="516"/>
    </row>
    <row r="452" spans="1:37" ht="76.5">
      <c r="A452" s="516"/>
      <c r="B452" s="830"/>
      <c r="C452" s="537"/>
      <c r="D452" s="146" t="s">
        <v>1512</v>
      </c>
      <c r="E452" s="518">
        <v>1</v>
      </c>
      <c r="F452" s="518"/>
      <c r="G452" s="518" t="s">
        <v>1444</v>
      </c>
      <c r="H452" s="146" t="s">
        <v>680</v>
      </c>
      <c r="I452" s="147" t="s">
        <v>99</v>
      </c>
      <c r="J452" s="147">
        <v>0</v>
      </c>
      <c r="K452" s="518">
        <v>1</v>
      </c>
      <c r="L452" s="518">
        <v>1</v>
      </c>
      <c r="M452" s="518">
        <v>0</v>
      </c>
      <c r="N452" s="518">
        <v>0</v>
      </c>
      <c r="O452" s="518">
        <v>0</v>
      </c>
      <c r="P452" s="518">
        <v>0</v>
      </c>
      <c r="Q452" s="518">
        <v>0</v>
      </c>
      <c r="R452" s="518">
        <v>0</v>
      </c>
      <c r="S452" s="518">
        <v>0</v>
      </c>
      <c r="T452" s="518">
        <v>0</v>
      </c>
      <c r="U452" s="518">
        <v>0</v>
      </c>
      <c r="V452" s="518">
        <v>0</v>
      </c>
      <c r="W452" s="518">
        <v>0</v>
      </c>
      <c r="X452" s="518">
        <v>0</v>
      </c>
      <c r="Y452" s="518">
        <v>0</v>
      </c>
      <c r="Z452" s="518">
        <v>0</v>
      </c>
      <c r="AA452" s="518">
        <v>0</v>
      </c>
      <c r="AB452" s="518">
        <v>0</v>
      </c>
      <c r="AC452" s="518">
        <v>0</v>
      </c>
      <c r="AD452" s="518">
        <v>0</v>
      </c>
      <c r="AE452" s="518">
        <v>0</v>
      </c>
      <c r="AF452" s="518">
        <v>0</v>
      </c>
      <c r="AG452" s="537"/>
      <c r="AH452" s="518"/>
      <c r="AI452" s="518"/>
      <c r="AJ452" s="518"/>
      <c r="AK452" s="516"/>
    </row>
    <row r="453" spans="1:37" ht="70.5" customHeight="1">
      <c r="A453" s="516"/>
      <c r="B453" s="755" t="s">
        <v>804</v>
      </c>
      <c r="C453" s="756"/>
      <c r="D453" s="756"/>
      <c r="E453" s="756"/>
      <c r="F453" s="756"/>
      <c r="G453" s="756"/>
      <c r="H453" s="757"/>
      <c r="I453" s="758" t="s">
        <v>1235</v>
      </c>
      <c r="J453" s="759"/>
      <c r="K453" s="759"/>
      <c r="L453" s="759"/>
      <c r="M453" s="759"/>
      <c r="N453" s="759"/>
      <c r="O453" s="759"/>
      <c r="P453" s="759"/>
      <c r="Q453" s="759"/>
      <c r="R453" s="759"/>
      <c r="S453" s="759"/>
      <c r="T453" s="760"/>
      <c r="U453" s="758" t="s">
        <v>1056</v>
      </c>
      <c r="V453" s="759"/>
      <c r="W453" s="759"/>
      <c r="X453" s="759"/>
      <c r="Y453" s="759"/>
      <c r="Z453" s="759"/>
      <c r="AA453" s="759"/>
      <c r="AB453" s="759"/>
      <c r="AC453" s="759"/>
      <c r="AD453" s="759"/>
      <c r="AE453" s="759"/>
      <c r="AF453" s="759"/>
      <c r="AG453" s="759"/>
      <c r="AH453" s="759"/>
      <c r="AI453" s="759"/>
      <c r="AJ453" s="760"/>
      <c r="AK453" s="516"/>
    </row>
    <row r="454" spans="1:37" ht="78.75" customHeight="1" thickBot="1">
      <c r="A454" s="516"/>
      <c r="B454" s="763" t="s">
        <v>1236</v>
      </c>
      <c r="C454" s="764"/>
      <c r="D454" s="765"/>
      <c r="E454" s="184"/>
      <c r="F454" s="766" t="s">
        <v>1237</v>
      </c>
      <c r="G454" s="766"/>
      <c r="H454" s="766"/>
      <c r="I454" s="766"/>
      <c r="J454" s="766"/>
      <c r="K454" s="766"/>
      <c r="L454" s="766"/>
      <c r="M454" s="766"/>
      <c r="N454" s="767"/>
      <c r="O454" s="864" t="s">
        <v>0</v>
      </c>
      <c r="P454" s="865"/>
      <c r="Q454" s="865"/>
      <c r="R454" s="865"/>
      <c r="S454" s="865"/>
      <c r="T454" s="865"/>
      <c r="U454" s="865"/>
      <c r="V454" s="865"/>
      <c r="W454" s="865"/>
      <c r="X454" s="865"/>
      <c r="Y454" s="865"/>
      <c r="Z454" s="865"/>
      <c r="AA454" s="865"/>
      <c r="AB454" s="865"/>
      <c r="AC454" s="865"/>
      <c r="AD454" s="865"/>
      <c r="AE454" s="865"/>
      <c r="AF454" s="866"/>
      <c r="AG454" s="867"/>
      <c r="AH454" s="868"/>
      <c r="AI454" s="868"/>
      <c r="AJ454" s="869"/>
      <c r="AK454" s="516"/>
    </row>
    <row r="455" spans="1:37">
      <c r="A455" s="516"/>
      <c r="B455" s="737" t="s">
        <v>1238</v>
      </c>
      <c r="C455" s="739" t="s">
        <v>2</v>
      </c>
      <c r="D455" s="740"/>
      <c r="E455" s="740"/>
      <c r="F455" s="740"/>
      <c r="G455" s="740"/>
      <c r="H455" s="870"/>
      <c r="I455" s="743" t="s">
        <v>3</v>
      </c>
      <c r="J455" s="745" t="s">
        <v>18</v>
      </c>
      <c r="K455" s="745" t="s">
        <v>4</v>
      </c>
      <c r="L455" s="747" t="s">
        <v>1057</v>
      </c>
      <c r="M455" s="799" t="s">
        <v>19</v>
      </c>
      <c r="N455" s="732" t="s">
        <v>20</v>
      </c>
      <c r="O455" s="734" t="s">
        <v>32</v>
      </c>
      <c r="P455" s="735"/>
      <c r="Q455" s="736" t="s">
        <v>33</v>
      </c>
      <c r="R455" s="735"/>
      <c r="S455" s="736" t="s">
        <v>34</v>
      </c>
      <c r="T455" s="735"/>
      <c r="U455" s="736" t="s">
        <v>7</v>
      </c>
      <c r="V455" s="735"/>
      <c r="W455" s="736" t="s">
        <v>6</v>
      </c>
      <c r="X455" s="735"/>
      <c r="Y455" s="736" t="s">
        <v>35</v>
      </c>
      <c r="Z455" s="735"/>
      <c r="AA455" s="736" t="s">
        <v>5</v>
      </c>
      <c r="AB455" s="735"/>
      <c r="AC455" s="736" t="s">
        <v>8</v>
      </c>
      <c r="AD455" s="735"/>
      <c r="AE455" s="736" t="s">
        <v>9</v>
      </c>
      <c r="AF455" s="796"/>
      <c r="AG455" s="881" t="s">
        <v>10</v>
      </c>
      <c r="AH455" s="780" t="s">
        <v>11</v>
      </c>
      <c r="AI455" s="782" t="s">
        <v>12</v>
      </c>
      <c r="AJ455" s="784" t="s">
        <v>21</v>
      </c>
      <c r="AK455" s="516"/>
    </row>
    <row r="456" spans="1:37" ht="66.75" customHeight="1" thickBot="1">
      <c r="A456" s="516"/>
      <c r="B456" s="738"/>
      <c r="C456" s="741"/>
      <c r="D456" s="742"/>
      <c r="E456" s="742"/>
      <c r="F456" s="742"/>
      <c r="G456" s="742"/>
      <c r="H456" s="871"/>
      <c r="I456" s="872"/>
      <c r="J456" s="873" t="s">
        <v>18</v>
      </c>
      <c r="K456" s="873"/>
      <c r="L456" s="874"/>
      <c r="M456" s="883"/>
      <c r="N456" s="884"/>
      <c r="O456" s="33" t="s">
        <v>22</v>
      </c>
      <c r="P456" s="34" t="s">
        <v>23</v>
      </c>
      <c r="Q456" s="35" t="s">
        <v>22</v>
      </c>
      <c r="R456" s="34" t="s">
        <v>23</v>
      </c>
      <c r="S456" s="35" t="s">
        <v>22</v>
      </c>
      <c r="T456" s="34" t="s">
        <v>23</v>
      </c>
      <c r="U456" s="35" t="s">
        <v>22</v>
      </c>
      <c r="V456" s="34" t="s">
        <v>23</v>
      </c>
      <c r="W456" s="35" t="s">
        <v>22</v>
      </c>
      <c r="X456" s="34" t="s">
        <v>23</v>
      </c>
      <c r="Y456" s="35" t="s">
        <v>22</v>
      </c>
      <c r="Z456" s="34" t="s">
        <v>23</v>
      </c>
      <c r="AA456" s="35" t="s">
        <v>22</v>
      </c>
      <c r="AB456" s="34" t="s">
        <v>24</v>
      </c>
      <c r="AC456" s="35" t="s">
        <v>22</v>
      </c>
      <c r="AD456" s="34" t="s">
        <v>24</v>
      </c>
      <c r="AE456" s="35" t="s">
        <v>22</v>
      </c>
      <c r="AF456" s="36" t="s">
        <v>24</v>
      </c>
      <c r="AG456" s="882"/>
      <c r="AH456" s="875"/>
      <c r="AI456" s="876"/>
      <c r="AJ456" s="877"/>
      <c r="AK456" s="516"/>
    </row>
    <row r="457" spans="1:37" ht="409.6" thickBot="1">
      <c r="A457" s="516"/>
      <c r="B457" s="37" t="s">
        <v>1196</v>
      </c>
      <c r="C457" s="878" t="s">
        <v>318</v>
      </c>
      <c r="D457" s="879"/>
      <c r="E457" s="879"/>
      <c r="F457" s="879"/>
      <c r="G457" s="879"/>
      <c r="H457" s="880"/>
      <c r="I457" s="148" t="s">
        <v>447</v>
      </c>
      <c r="J457" s="149" t="s">
        <v>448</v>
      </c>
      <c r="K457" s="150" t="s">
        <v>318</v>
      </c>
      <c r="L457" s="150" t="s">
        <v>974</v>
      </c>
      <c r="M457" s="151">
        <v>0.05</v>
      </c>
      <c r="N457" s="151">
        <v>0.05</v>
      </c>
      <c r="O457" s="152">
        <v>0</v>
      </c>
      <c r="P457" s="153">
        <v>0</v>
      </c>
      <c r="Q457" s="153">
        <v>0</v>
      </c>
      <c r="R457" s="153">
        <v>0</v>
      </c>
      <c r="S457" s="153">
        <v>0</v>
      </c>
      <c r="T457" s="153">
        <v>0</v>
      </c>
      <c r="U457" s="153">
        <v>0</v>
      </c>
      <c r="V457" s="153">
        <v>0</v>
      </c>
      <c r="W457" s="153">
        <v>0</v>
      </c>
      <c r="X457" s="153">
        <v>0</v>
      </c>
      <c r="Y457" s="153">
        <v>0</v>
      </c>
      <c r="Z457" s="153">
        <v>0</v>
      </c>
      <c r="AA457" s="153">
        <v>0</v>
      </c>
      <c r="AB457" s="153">
        <v>0</v>
      </c>
      <c r="AC457" s="153">
        <v>0</v>
      </c>
      <c r="AD457" s="153">
        <v>0</v>
      </c>
      <c r="AE457" s="153">
        <v>0</v>
      </c>
      <c r="AF457" s="154">
        <v>0</v>
      </c>
      <c r="AG457" s="155">
        <v>0</v>
      </c>
      <c r="AH457" s="156"/>
      <c r="AI457" s="156" t="s">
        <v>1239</v>
      </c>
      <c r="AJ457" s="157" t="s">
        <v>1196</v>
      </c>
      <c r="AK457" s="516"/>
    </row>
    <row r="458" spans="1:37" ht="63.75">
      <c r="A458" s="516"/>
      <c r="B458" s="137" t="s">
        <v>13</v>
      </c>
      <c r="C458" s="94" t="s">
        <v>30</v>
      </c>
      <c r="D458" s="94" t="s">
        <v>14</v>
      </c>
      <c r="E458" s="94" t="s">
        <v>25</v>
      </c>
      <c r="F458" s="94" t="s">
        <v>26</v>
      </c>
      <c r="G458" s="94" t="s">
        <v>27</v>
      </c>
      <c r="H458" s="125" t="s">
        <v>15</v>
      </c>
      <c r="I458" s="94" t="s">
        <v>31</v>
      </c>
      <c r="J458" s="126"/>
      <c r="K458" s="126"/>
      <c r="L458" s="126"/>
      <c r="M458" s="126"/>
      <c r="N458" s="126"/>
      <c r="O458" s="127">
        <v>0</v>
      </c>
      <c r="P458" s="128">
        <v>0</v>
      </c>
      <c r="Q458" s="127">
        <v>0</v>
      </c>
      <c r="R458" s="128">
        <v>0</v>
      </c>
      <c r="S458" s="127"/>
      <c r="T458" s="128"/>
      <c r="U458" s="127"/>
      <c r="V458" s="128"/>
      <c r="W458" s="127"/>
      <c r="X458" s="128"/>
      <c r="Y458" s="127"/>
      <c r="Z458" s="128"/>
      <c r="AA458" s="127"/>
      <c r="AB458" s="128"/>
      <c r="AC458" s="127"/>
      <c r="AD458" s="128"/>
      <c r="AE458" s="129">
        <f>O458+Q458</f>
        <v>0</v>
      </c>
      <c r="AF458" s="128">
        <v>0</v>
      </c>
      <c r="AG458" s="130">
        <v>0</v>
      </c>
      <c r="AH458" s="131"/>
      <c r="AI458" s="131"/>
      <c r="AJ458" s="536"/>
      <c r="AK458" s="516"/>
    </row>
    <row r="459" spans="1:37" ht="88.5" customHeight="1">
      <c r="A459" s="516"/>
      <c r="B459" s="193" t="s">
        <v>643</v>
      </c>
      <c r="C459" s="537"/>
      <c r="D459" s="147"/>
      <c r="E459" s="518"/>
      <c r="F459" s="518"/>
      <c r="G459" s="518"/>
      <c r="H459" s="147" t="s">
        <v>644</v>
      </c>
      <c r="I459" s="147" t="s">
        <v>645</v>
      </c>
      <c r="J459" s="147"/>
      <c r="K459" s="518"/>
      <c r="L459" s="518"/>
      <c r="M459" s="518"/>
      <c r="N459" s="518"/>
      <c r="O459" s="518"/>
      <c r="P459" s="518"/>
      <c r="Q459" s="518"/>
      <c r="R459" s="518"/>
      <c r="S459" s="518"/>
      <c r="T459" s="518"/>
      <c r="U459" s="518"/>
      <c r="V459" s="518"/>
      <c r="W459" s="518"/>
      <c r="X459" s="518"/>
      <c r="Y459" s="518"/>
      <c r="Z459" s="518"/>
      <c r="AA459" s="518"/>
      <c r="AB459" s="518"/>
      <c r="AC459" s="518"/>
      <c r="AD459" s="518"/>
      <c r="AE459" s="518"/>
      <c r="AF459" s="518"/>
      <c r="AG459" s="537"/>
      <c r="AH459" s="518"/>
      <c r="AI459" s="518"/>
      <c r="AJ459" s="518"/>
      <c r="AK459" s="516"/>
    </row>
    <row r="460" spans="1:37" ht="63.75">
      <c r="A460" s="516"/>
      <c r="B460" s="137" t="s">
        <v>13</v>
      </c>
      <c r="C460" s="94" t="s">
        <v>30</v>
      </c>
      <c r="D460" s="94" t="s">
        <v>14</v>
      </c>
      <c r="E460" s="94" t="s">
        <v>25</v>
      </c>
      <c r="F460" s="94" t="s">
        <v>26</v>
      </c>
      <c r="G460" s="94" t="s">
        <v>27</v>
      </c>
      <c r="H460" s="125" t="s">
        <v>15</v>
      </c>
      <c r="I460" s="94" t="s">
        <v>31</v>
      </c>
      <c r="J460" s="126"/>
      <c r="K460" s="126"/>
      <c r="L460" s="126"/>
      <c r="M460" s="126"/>
      <c r="N460" s="126"/>
      <c r="O460" s="127">
        <v>0</v>
      </c>
      <c r="P460" s="128">
        <v>0</v>
      </c>
      <c r="Q460" s="127">
        <v>0</v>
      </c>
      <c r="R460" s="128">
        <v>0</v>
      </c>
      <c r="S460" s="127"/>
      <c r="T460" s="128"/>
      <c r="U460" s="127"/>
      <c r="V460" s="128"/>
      <c r="W460" s="127"/>
      <c r="X460" s="128"/>
      <c r="Y460" s="127"/>
      <c r="Z460" s="128"/>
      <c r="AA460" s="127"/>
      <c r="AB460" s="128"/>
      <c r="AC460" s="127"/>
      <c r="AD460" s="128"/>
      <c r="AE460" s="129">
        <f>O460+Q460</f>
        <v>0</v>
      </c>
      <c r="AF460" s="128">
        <v>0</v>
      </c>
      <c r="AG460" s="130">
        <v>0</v>
      </c>
      <c r="AH460" s="131"/>
      <c r="AI460" s="131"/>
      <c r="AJ460" s="536"/>
      <c r="AK460" s="516"/>
    </row>
    <row r="461" spans="1:37" ht="175.5" customHeight="1">
      <c r="A461" s="516"/>
      <c r="B461" s="193" t="s">
        <v>973</v>
      </c>
      <c r="C461" s="537"/>
      <c r="D461" s="147" t="s">
        <v>1576</v>
      </c>
      <c r="E461" s="256" t="s">
        <v>1577</v>
      </c>
      <c r="F461" s="256"/>
      <c r="G461" s="256">
        <v>4</v>
      </c>
      <c r="H461" s="147" t="s">
        <v>646</v>
      </c>
      <c r="I461" s="147" t="s">
        <v>100</v>
      </c>
      <c r="J461" s="147"/>
      <c r="K461" s="518"/>
      <c r="L461" s="518"/>
      <c r="M461" s="518"/>
      <c r="N461" s="518"/>
      <c r="O461" s="518">
        <v>0</v>
      </c>
      <c r="P461" s="518">
        <v>0</v>
      </c>
      <c r="Q461" s="518">
        <v>0</v>
      </c>
      <c r="R461" s="518">
        <v>0</v>
      </c>
      <c r="S461" s="518">
        <v>0</v>
      </c>
      <c r="T461" s="518">
        <v>0</v>
      </c>
      <c r="U461" s="518">
        <v>0</v>
      </c>
      <c r="V461" s="518">
        <v>0</v>
      </c>
      <c r="W461" s="518">
        <v>0</v>
      </c>
      <c r="X461" s="518">
        <v>0</v>
      </c>
      <c r="Y461" s="518">
        <v>0</v>
      </c>
      <c r="Z461" s="518">
        <v>0</v>
      </c>
      <c r="AA461" s="518">
        <v>0</v>
      </c>
      <c r="AB461" s="518">
        <v>0</v>
      </c>
      <c r="AC461" s="518">
        <v>0</v>
      </c>
      <c r="AD461" s="518">
        <v>0</v>
      </c>
      <c r="AE461" s="518">
        <v>0</v>
      </c>
      <c r="AF461" s="518">
        <v>0</v>
      </c>
      <c r="AG461" s="537"/>
      <c r="AH461" s="518"/>
      <c r="AI461" s="518"/>
      <c r="AJ461" s="573" t="s">
        <v>1578</v>
      </c>
      <c r="AK461" s="516"/>
    </row>
    <row r="462" spans="1:37" ht="63.75">
      <c r="A462" s="516"/>
      <c r="B462" s="137" t="s">
        <v>13</v>
      </c>
      <c r="C462" s="94" t="s">
        <v>30</v>
      </c>
      <c r="D462" s="94" t="s">
        <v>14</v>
      </c>
      <c r="E462" s="94" t="s">
        <v>25</v>
      </c>
      <c r="F462" s="94" t="s">
        <v>26</v>
      </c>
      <c r="G462" s="94" t="s">
        <v>27</v>
      </c>
      <c r="H462" s="125" t="s">
        <v>15</v>
      </c>
      <c r="I462" s="94" t="s">
        <v>31</v>
      </c>
      <c r="J462" s="126"/>
      <c r="K462" s="126"/>
      <c r="L462" s="126"/>
      <c r="M462" s="126"/>
      <c r="N462" s="126"/>
      <c r="O462" s="127">
        <v>0</v>
      </c>
      <c r="P462" s="128">
        <v>0</v>
      </c>
      <c r="Q462" s="127">
        <v>0</v>
      </c>
      <c r="R462" s="128">
        <v>0</v>
      </c>
      <c r="S462" s="127"/>
      <c r="T462" s="128"/>
      <c r="U462" s="127"/>
      <c r="V462" s="128"/>
      <c r="W462" s="127"/>
      <c r="X462" s="128"/>
      <c r="Y462" s="127"/>
      <c r="Z462" s="128"/>
      <c r="AA462" s="127"/>
      <c r="AB462" s="128"/>
      <c r="AC462" s="127"/>
      <c r="AD462" s="128"/>
      <c r="AE462" s="129">
        <f>O462+Q462</f>
        <v>0</v>
      </c>
      <c r="AF462" s="128">
        <v>0</v>
      </c>
      <c r="AG462" s="130">
        <v>0</v>
      </c>
      <c r="AH462" s="131"/>
      <c r="AI462" s="131"/>
      <c r="AJ462" s="536"/>
      <c r="AK462" s="516"/>
    </row>
    <row r="463" spans="1:37" ht="195" customHeight="1">
      <c r="A463" s="516"/>
      <c r="B463" s="193" t="s">
        <v>800</v>
      </c>
      <c r="C463" s="537"/>
      <c r="D463" s="147"/>
      <c r="E463" s="518"/>
      <c r="F463" s="518"/>
      <c r="G463" s="518"/>
      <c r="H463" s="147" t="s">
        <v>972</v>
      </c>
      <c r="I463" s="147" t="s">
        <v>971</v>
      </c>
      <c r="J463" s="147"/>
      <c r="K463" s="518"/>
      <c r="L463" s="518"/>
      <c r="M463" s="518"/>
      <c r="N463" s="518"/>
      <c r="O463" s="518"/>
      <c r="P463" s="518"/>
      <c r="Q463" s="518"/>
      <c r="R463" s="518"/>
      <c r="S463" s="518"/>
      <c r="T463" s="518"/>
      <c r="U463" s="518"/>
      <c r="V463" s="518"/>
      <c r="W463" s="518"/>
      <c r="X463" s="518"/>
      <c r="Y463" s="518"/>
      <c r="Z463" s="518"/>
      <c r="AA463" s="518"/>
      <c r="AB463" s="518"/>
      <c r="AC463" s="518"/>
      <c r="AD463" s="518"/>
      <c r="AE463" s="518"/>
      <c r="AF463" s="518"/>
      <c r="AG463" s="537"/>
      <c r="AH463" s="518"/>
      <c r="AI463" s="518"/>
      <c r="AJ463" s="518"/>
      <c r="AK463" s="516"/>
    </row>
    <row r="464" spans="1:37" ht="37.5" customHeight="1">
      <c r="A464" s="516"/>
      <c r="B464" s="755" t="s">
        <v>804</v>
      </c>
      <c r="C464" s="756"/>
      <c r="D464" s="756"/>
      <c r="E464" s="756"/>
      <c r="F464" s="756"/>
      <c r="G464" s="756"/>
      <c r="H464" s="757"/>
      <c r="I464" s="758" t="s">
        <v>1235</v>
      </c>
      <c r="J464" s="759"/>
      <c r="K464" s="759"/>
      <c r="L464" s="759"/>
      <c r="M464" s="759"/>
      <c r="N464" s="759"/>
      <c r="O464" s="759"/>
      <c r="P464" s="759"/>
      <c r="Q464" s="759"/>
      <c r="R464" s="759"/>
      <c r="S464" s="759"/>
      <c r="T464" s="760"/>
      <c r="U464" s="758" t="s">
        <v>1056</v>
      </c>
      <c r="V464" s="759"/>
      <c r="W464" s="759"/>
      <c r="X464" s="759"/>
      <c r="Y464" s="759"/>
      <c r="Z464" s="759"/>
      <c r="AA464" s="759"/>
      <c r="AB464" s="759"/>
      <c r="AC464" s="759"/>
      <c r="AD464" s="759"/>
      <c r="AE464" s="759"/>
      <c r="AF464" s="759"/>
      <c r="AG464" s="759"/>
      <c r="AH464" s="759"/>
      <c r="AI464" s="759"/>
      <c r="AJ464" s="760"/>
      <c r="AK464" s="516"/>
    </row>
    <row r="465" spans="1:37" ht="47.25" customHeight="1" thickBot="1">
      <c r="A465" s="516"/>
      <c r="B465" s="763" t="s">
        <v>1236</v>
      </c>
      <c r="C465" s="764"/>
      <c r="D465" s="765"/>
      <c r="E465" s="184"/>
      <c r="F465" s="766" t="s">
        <v>1237</v>
      </c>
      <c r="G465" s="766"/>
      <c r="H465" s="766"/>
      <c r="I465" s="766"/>
      <c r="J465" s="766"/>
      <c r="K465" s="766"/>
      <c r="L465" s="766"/>
      <c r="M465" s="766"/>
      <c r="N465" s="767"/>
      <c r="O465" s="864" t="s">
        <v>0</v>
      </c>
      <c r="P465" s="865"/>
      <c r="Q465" s="865"/>
      <c r="R465" s="865"/>
      <c r="S465" s="865"/>
      <c r="T465" s="865"/>
      <c r="U465" s="865"/>
      <c r="V465" s="865"/>
      <c r="W465" s="865"/>
      <c r="X465" s="865"/>
      <c r="Y465" s="865"/>
      <c r="Z465" s="865"/>
      <c r="AA465" s="865"/>
      <c r="AB465" s="865"/>
      <c r="AC465" s="865"/>
      <c r="AD465" s="865"/>
      <c r="AE465" s="865"/>
      <c r="AF465" s="866"/>
      <c r="AG465" s="867"/>
      <c r="AH465" s="868"/>
      <c r="AI465" s="868"/>
      <c r="AJ465" s="869"/>
      <c r="AK465" s="516"/>
    </row>
    <row r="466" spans="1:37">
      <c r="A466" s="516"/>
      <c r="B466" s="737" t="s">
        <v>1238</v>
      </c>
      <c r="C466" s="739" t="s">
        <v>2</v>
      </c>
      <c r="D466" s="740"/>
      <c r="E466" s="740"/>
      <c r="F466" s="740"/>
      <c r="G466" s="740"/>
      <c r="H466" s="870"/>
      <c r="I466" s="743" t="s">
        <v>3</v>
      </c>
      <c r="J466" s="745" t="s">
        <v>18</v>
      </c>
      <c r="K466" s="745" t="s">
        <v>4</v>
      </c>
      <c r="L466" s="747" t="s">
        <v>1057</v>
      </c>
      <c r="M466" s="799" t="s">
        <v>19</v>
      </c>
      <c r="N466" s="732" t="s">
        <v>20</v>
      </c>
      <c r="O466" s="734" t="s">
        <v>32</v>
      </c>
      <c r="P466" s="735"/>
      <c r="Q466" s="736" t="s">
        <v>33</v>
      </c>
      <c r="R466" s="735"/>
      <c r="S466" s="736" t="s">
        <v>34</v>
      </c>
      <c r="T466" s="735"/>
      <c r="U466" s="736" t="s">
        <v>7</v>
      </c>
      <c r="V466" s="735"/>
      <c r="W466" s="736" t="s">
        <v>6</v>
      </c>
      <c r="X466" s="735"/>
      <c r="Y466" s="736" t="s">
        <v>35</v>
      </c>
      <c r="Z466" s="735"/>
      <c r="AA466" s="736" t="s">
        <v>5</v>
      </c>
      <c r="AB466" s="735"/>
      <c r="AC466" s="736" t="s">
        <v>8</v>
      </c>
      <c r="AD466" s="735"/>
      <c r="AE466" s="736" t="s">
        <v>9</v>
      </c>
      <c r="AF466" s="796"/>
      <c r="AG466" s="881" t="s">
        <v>10</v>
      </c>
      <c r="AH466" s="780" t="s">
        <v>11</v>
      </c>
      <c r="AI466" s="782" t="s">
        <v>12</v>
      </c>
      <c r="AJ466" s="784" t="s">
        <v>21</v>
      </c>
      <c r="AK466" s="516"/>
    </row>
    <row r="467" spans="1:37" ht="66.75" customHeight="1" thickBot="1">
      <c r="A467" s="516"/>
      <c r="B467" s="738"/>
      <c r="C467" s="741"/>
      <c r="D467" s="742"/>
      <c r="E467" s="742"/>
      <c r="F467" s="742"/>
      <c r="G467" s="742"/>
      <c r="H467" s="871"/>
      <c r="I467" s="872"/>
      <c r="J467" s="873" t="s">
        <v>18</v>
      </c>
      <c r="K467" s="873"/>
      <c r="L467" s="874"/>
      <c r="M467" s="883"/>
      <c r="N467" s="884"/>
      <c r="O467" s="33" t="s">
        <v>22</v>
      </c>
      <c r="P467" s="34" t="s">
        <v>23</v>
      </c>
      <c r="Q467" s="35" t="s">
        <v>22</v>
      </c>
      <c r="R467" s="34" t="s">
        <v>23</v>
      </c>
      <c r="S467" s="35" t="s">
        <v>22</v>
      </c>
      <c r="T467" s="34" t="s">
        <v>23</v>
      </c>
      <c r="U467" s="35" t="s">
        <v>22</v>
      </c>
      <c r="V467" s="34" t="s">
        <v>23</v>
      </c>
      <c r="W467" s="35" t="s">
        <v>22</v>
      </c>
      <c r="X467" s="34" t="s">
        <v>23</v>
      </c>
      <c r="Y467" s="35" t="s">
        <v>22</v>
      </c>
      <c r="Z467" s="34" t="s">
        <v>23</v>
      </c>
      <c r="AA467" s="35" t="s">
        <v>22</v>
      </c>
      <c r="AB467" s="34" t="s">
        <v>24</v>
      </c>
      <c r="AC467" s="35" t="s">
        <v>22</v>
      </c>
      <c r="AD467" s="34" t="s">
        <v>24</v>
      </c>
      <c r="AE467" s="35" t="s">
        <v>22</v>
      </c>
      <c r="AF467" s="36" t="s">
        <v>24</v>
      </c>
      <c r="AG467" s="882"/>
      <c r="AH467" s="875"/>
      <c r="AI467" s="876"/>
      <c r="AJ467" s="877"/>
      <c r="AK467" s="516"/>
    </row>
    <row r="468" spans="1:37" ht="409.6" thickBot="1">
      <c r="A468" s="516"/>
      <c r="B468" s="37" t="s">
        <v>1196</v>
      </c>
      <c r="C468" s="878" t="s">
        <v>968</v>
      </c>
      <c r="D468" s="879"/>
      <c r="E468" s="879"/>
      <c r="F468" s="879"/>
      <c r="G468" s="879"/>
      <c r="H468" s="880"/>
      <c r="I468" s="148" t="s">
        <v>970</v>
      </c>
      <c r="J468" s="149" t="s">
        <v>305</v>
      </c>
      <c r="K468" s="150" t="s">
        <v>968</v>
      </c>
      <c r="L468" s="150" t="s">
        <v>969</v>
      </c>
      <c r="M468" s="151">
        <v>0.2</v>
      </c>
      <c r="N468" s="151">
        <v>0.2</v>
      </c>
      <c r="O468" s="152">
        <v>0</v>
      </c>
      <c r="P468" s="153">
        <v>0</v>
      </c>
      <c r="Q468" s="153">
        <v>0</v>
      </c>
      <c r="R468" s="153">
        <v>0</v>
      </c>
      <c r="S468" s="153">
        <v>0</v>
      </c>
      <c r="T468" s="153">
        <v>0</v>
      </c>
      <c r="U468" s="153">
        <v>0</v>
      </c>
      <c r="V468" s="153">
        <v>0</v>
      </c>
      <c r="W468" s="153">
        <v>0</v>
      </c>
      <c r="X468" s="153">
        <v>0</v>
      </c>
      <c r="Y468" s="153">
        <v>0</v>
      </c>
      <c r="Z468" s="153">
        <v>0</v>
      </c>
      <c r="AA468" s="153">
        <v>0</v>
      </c>
      <c r="AB468" s="153">
        <v>0</v>
      </c>
      <c r="AC468" s="153">
        <v>0</v>
      </c>
      <c r="AD468" s="153">
        <v>0</v>
      </c>
      <c r="AE468" s="153">
        <v>0</v>
      </c>
      <c r="AF468" s="154">
        <v>0</v>
      </c>
      <c r="AG468" s="155">
        <v>0</v>
      </c>
      <c r="AH468" s="156"/>
      <c r="AI468" s="156" t="s">
        <v>1239</v>
      </c>
      <c r="AJ468" s="157" t="s">
        <v>1196</v>
      </c>
      <c r="AK468" s="516"/>
    </row>
    <row r="469" spans="1:37" ht="63.75">
      <c r="A469" s="516"/>
      <c r="B469" s="137" t="s">
        <v>13</v>
      </c>
      <c r="C469" s="94" t="s">
        <v>30</v>
      </c>
      <c r="D469" s="94" t="s">
        <v>14</v>
      </c>
      <c r="E469" s="94" t="s">
        <v>25</v>
      </c>
      <c r="F469" s="94" t="s">
        <v>26</v>
      </c>
      <c r="G469" s="94" t="s">
        <v>27</v>
      </c>
      <c r="H469" s="125" t="s">
        <v>15</v>
      </c>
      <c r="I469" s="94" t="s">
        <v>31</v>
      </c>
      <c r="J469" s="126"/>
      <c r="K469" s="126"/>
      <c r="L469" s="126"/>
      <c r="M469" s="126"/>
      <c r="N469" s="126"/>
      <c r="O469" s="127">
        <v>0</v>
      </c>
      <c r="P469" s="128">
        <v>0</v>
      </c>
      <c r="Q469" s="127">
        <v>0</v>
      </c>
      <c r="R469" s="128">
        <v>0</v>
      </c>
      <c r="S469" s="127"/>
      <c r="T469" s="128"/>
      <c r="U469" s="127"/>
      <c r="V469" s="128"/>
      <c r="W469" s="127"/>
      <c r="X469" s="128"/>
      <c r="Y469" s="127"/>
      <c r="Z469" s="128"/>
      <c r="AA469" s="127"/>
      <c r="AB469" s="128"/>
      <c r="AC469" s="127"/>
      <c r="AD469" s="128"/>
      <c r="AE469" s="129">
        <f>O469+Q469</f>
        <v>0</v>
      </c>
      <c r="AF469" s="128">
        <v>0</v>
      </c>
      <c r="AG469" s="130">
        <v>0</v>
      </c>
      <c r="AH469" s="131"/>
      <c r="AI469" s="131"/>
      <c r="AJ469" s="536"/>
      <c r="AK469" s="516"/>
    </row>
    <row r="470" spans="1:37" ht="191.25">
      <c r="A470" s="516"/>
      <c r="B470" s="193" t="s">
        <v>648</v>
      </c>
      <c r="C470" s="537"/>
      <c r="D470" s="147"/>
      <c r="E470" s="518"/>
      <c r="F470" s="518"/>
      <c r="G470" s="518"/>
      <c r="H470" s="147" t="s">
        <v>647</v>
      </c>
      <c r="I470" s="210" t="s">
        <v>649</v>
      </c>
      <c r="J470" s="147"/>
      <c r="K470" s="518"/>
      <c r="L470" s="518"/>
      <c r="M470" s="518"/>
      <c r="N470" s="518"/>
      <c r="O470" s="518"/>
      <c r="P470" s="518"/>
      <c r="Q470" s="518"/>
      <c r="R470" s="518"/>
      <c r="S470" s="518"/>
      <c r="T470" s="518"/>
      <c r="U470" s="518"/>
      <c r="V470" s="518"/>
      <c r="W470" s="518"/>
      <c r="X470" s="518"/>
      <c r="Y470" s="518"/>
      <c r="Z470" s="518"/>
      <c r="AA470" s="518"/>
      <c r="AB470" s="518"/>
      <c r="AC470" s="518"/>
      <c r="AD470" s="518"/>
      <c r="AE470" s="518"/>
      <c r="AF470" s="518"/>
      <c r="AG470" s="537"/>
      <c r="AH470" s="518"/>
      <c r="AI470" s="518"/>
      <c r="AJ470" s="518"/>
      <c r="AK470" s="516"/>
    </row>
    <row r="471" spans="1:37" ht="63.75">
      <c r="A471" s="516"/>
      <c r="B471" s="137" t="s">
        <v>13</v>
      </c>
      <c r="C471" s="94" t="s">
        <v>30</v>
      </c>
      <c r="D471" s="94" t="s">
        <v>14</v>
      </c>
      <c r="E471" s="94" t="s">
        <v>25</v>
      </c>
      <c r="F471" s="94" t="s">
        <v>26</v>
      </c>
      <c r="G471" s="94" t="s">
        <v>27</v>
      </c>
      <c r="H471" s="125" t="s">
        <v>15</v>
      </c>
      <c r="I471" s="94" t="s">
        <v>31</v>
      </c>
      <c r="J471" s="126"/>
      <c r="K471" s="126"/>
      <c r="L471" s="126"/>
      <c r="M471" s="126"/>
      <c r="N471" s="126"/>
      <c r="O471" s="127">
        <v>0</v>
      </c>
      <c r="P471" s="128">
        <v>0</v>
      </c>
      <c r="Q471" s="127">
        <v>0</v>
      </c>
      <c r="R471" s="128">
        <v>0</v>
      </c>
      <c r="S471" s="127"/>
      <c r="T471" s="128"/>
      <c r="U471" s="127"/>
      <c r="V471" s="128"/>
      <c r="W471" s="127"/>
      <c r="X471" s="128"/>
      <c r="Y471" s="127"/>
      <c r="Z471" s="128"/>
      <c r="AA471" s="127"/>
      <c r="AB471" s="128"/>
      <c r="AC471" s="127"/>
      <c r="AD471" s="128"/>
      <c r="AE471" s="129">
        <f>O471+Q471</f>
        <v>0</v>
      </c>
      <c r="AF471" s="128">
        <v>0</v>
      </c>
      <c r="AG471" s="130">
        <v>0</v>
      </c>
      <c r="AH471" s="131"/>
      <c r="AI471" s="131"/>
      <c r="AJ471" s="536"/>
      <c r="AK471" s="516"/>
    </row>
    <row r="472" spans="1:37" ht="126" customHeight="1">
      <c r="A472" s="516"/>
      <c r="B472" s="614" t="s">
        <v>967</v>
      </c>
      <c r="C472" s="615"/>
      <c r="D472" s="620" t="s">
        <v>1646</v>
      </c>
      <c r="E472" s="617" t="s">
        <v>1632</v>
      </c>
      <c r="F472" s="617"/>
      <c r="G472" s="618">
        <v>1</v>
      </c>
      <c r="H472" s="616" t="s">
        <v>101</v>
      </c>
      <c r="I472" s="619" t="s">
        <v>1647</v>
      </c>
      <c r="J472" s="619">
        <v>0</v>
      </c>
      <c r="K472" s="617">
        <v>24</v>
      </c>
      <c r="L472" s="617">
        <v>6</v>
      </c>
      <c r="M472" s="618">
        <v>1</v>
      </c>
      <c r="N472" s="617"/>
      <c r="O472" s="617">
        <v>9360</v>
      </c>
      <c r="P472" s="617"/>
      <c r="Q472" s="617"/>
      <c r="R472" s="617"/>
      <c r="S472" s="617"/>
      <c r="T472" s="617"/>
      <c r="U472" s="617"/>
      <c r="V472" s="617"/>
      <c r="W472" s="617"/>
      <c r="X472" s="617"/>
      <c r="Y472" s="617"/>
      <c r="Z472" s="617"/>
      <c r="AA472" s="617"/>
      <c r="AB472" s="617"/>
      <c r="AC472" s="617"/>
      <c r="AD472" s="617"/>
      <c r="AE472" s="617"/>
      <c r="AF472" s="617"/>
      <c r="AG472" s="615">
        <v>26000</v>
      </c>
      <c r="AH472" s="617" t="s">
        <v>1648</v>
      </c>
      <c r="AI472" s="617" t="s">
        <v>1649</v>
      </c>
      <c r="AJ472" s="617" t="s">
        <v>1635</v>
      </c>
      <c r="AK472" s="516"/>
    </row>
    <row r="473" spans="1:37" ht="63.75">
      <c r="A473" s="516"/>
      <c r="B473" s="137" t="s">
        <v>13</v>
      </c>
      <c r="C473" s="94" t="s">
        <v>30</v>
      </c>
      <c r="D473" s="94" t="s">
        <v>14</v>
      </c>
      <c r="E473" s="94" t="s">
        <v>25</v>
      </c>
      <c r="F473" s="94" t="s">
        <v>26</v>
      </c>
      <c r="G473" s="94" t="s">
        <v>27</v>
      </c>
      <c r="H473" s="125" t="s">
        <v>15</v>
      </c>
      <c r="I473" s="94" t="s">
        <v>31</v>
      </c>
      <c r="J473" s="126"/>
      <c r="K473" s="126"/>
      <c r="L473" s="126"/>
      <c r="M473" s="126"/>
      <c r="N473" s="126"/>
      <c r="O473" s="127">
        <v>0</v>
      </c>
      <c r="P473" s="128">
        <v>0</v>
      </c>
      <c r="Q473" s="127">
        <v>0</v>
      </c>
      <c r="R473" s="128">
        <v>0</v>
      </c>
      <c r="S473" s="127"/>
      <c r="T473" s="128"/>
      <c r="U473" s="127"/>
      <c r="V473" s="128"/>
      <c r="W473" s="127"/>
      <c r="X473" s="128"/>
      <c r="Y473" s="127"/>
      <c r="Z473" s="128"/>
      <c r="AA473" s="127"/>
      <c r="AB473" s="128"/>
      <c r="AC473" s="127"/>
      <c r="AD473" s="128"/>
      <c r="AE473" s="129">
        <f>O473+Q473</f>
        <v>0</v>
      </c>
      <c r="AF473" s="128">
        <v>0</v>
      </c>
      <c r="AG473" s="130">
        <v>0</v>
      </c>
      <c r="AH473" s="131"/>
      <c r="AI473" s="131"/>
      <c r="AJ473" s="536"/>
      <c r="AK473" s="516"/>
    </row>
    <row r="474" spans="1:37" ht="34.5" customHeight="1">
      <c r="A474" s="516"/>
      <c r="B474" s="817" t="s">
        <v>801</v>
      </c>
      <c r="C474" s="537"/>
      <c r="D474" s="147" t="s">
        <v>1640</v>
      </c>
      <c r="E474" s="621" t="s">
        <v>1632</v>
      </c>
      <c r="F474" s="621"/>
      <c r="G474" s="622">
        <v>1</v>
      </c>
      <c r="H474" s="147" t="s">
        <v>650</v>
      </c>
      <c r="I474" s="132" t="s">
        <v>966</v>
      </c>
      <c r="J474" s="132">
        <v>0</v>
      </c>
      <c r="K474" s="621">
        <v>6</v>
      </c>
      <c r="L474" s="621">
        <v>2</v>
      </c>
      <c r="M474" s="621"/>
      <c r="N474" s="621">
        <v>2</v>
      </c>
      <c r="O474" s="621">
        <v>1000</v>
      </c>
      <c r="P474" s="621"/>
      <c r="Q474" s="621"/>
      <c r="R474" s="621"/>
      <c r="S474" s="621"/>
      <c r="T474" s="621"/>
      <c r="U474" s="621"/>
      <c r="V474" s="621"/>
      <c r="W474" s="621"/>
      <c r="X474" s="621"/>
      <c r="Y474" s="621"/>
      <c r="Z474" s="621"/>
      <c r="AA474" s="621"/>
      <c r="AB474" s="621"/>
      <c r="AC474" s="621"/>
      <c r="AD474" s="621"/>
      <c r="AE474" s="621">
        <v>1000</v>
      </c>
      <c r="AF474" s="621">
        <v>1000</v>
      </c>
      <c r="AG474" s="537">
        <v>26000</v>
      </c>
      <c r="AH474" s="621" t="s">
        <v>1641</v>
      </c>
      <c r="AI474" s="621"/>
      <c r="AJ474" s="621" t="s">
        <v>1635</v>
      </c>
      <c r="AK474" s="516"/>
    </row>
    <row r="475" spans="1:37" ht="38.25" customHeight="1">
      <c r="A475" s="516"/>
      <c r="B475" s="825"/>
      <c r="C475" s="537"/>
      <c r="D475" s="147" t="s">
        <v>1642</v>
      </c>
      <c r="E475" s="621" t="s">
        <v>1632</v>
      </c>
      <c r="F475" s="621"/>
      <c r="G475" s="622">
        <v>1</v>
      </c>
      <c r="H475" s="147" t="s">
        <v>651</v>
      </c>
      <c r="I475" s="132" t="s">
        <v>652</v>
      </c>
      <c r="J475" s="132">
        <v>0</v>
      </c>
      <c r="K475" s="622">
        <v>1</v>
      </c>
      <c r="L475" s="622">
        <v>1</v>
      </c>
      <c r="M475" s="621"/>
      <c r="N475" s="622">
        <v>1</v>
      </c>
      <c r="O475" s="621">
        <v>0</v>
      </c>
      <c r="P475" s="621"/>
      <c r="Q475" s="621"/>
      <c r="R475" s="621"/>
      <c r="S475" s="621"/>
      <c r="T475" s="621"/>
      <c r="U475" s="621"/>
      <c r="V475" s="621"/>
      <c r="W475" s="621"/>
      <c r="X475" s="621"/>
      <c r="Y475" s="621"/>
      <c r="Z475" s="621"/>
      <c r="AA475" s="621"/>
      <c r="AB475" s="621"/>
      <c r="AC475" s="621"/>
      <c r="AD475" s="621"/>
      <c r="AE475" s="621">
        <v>0</v>
      </c>
      <c r="AF475" s="621">
        <v>0</v>
      </c>
      <c r="AG475" s="537">
        <v>26000</v>
      </c>
      <c r="AH475" s="621" t="s">
        <v>1643</v>
      </c>
      <c r="AI475" s="621" t="s">
        <v>1634</v>
      </c>
      <c r="AJ475" s="621" t="s">
        <v>1635</v>
      </c>
      <c r="AK475" s="516"/>
    </row>
    <row r="476" spans="1:37" ht="31.5" customHeight="1">
      <c r="A476" s="516"/>
      <c r="B476" s="830"/>
      <c r="C476" s="537"/>
      <c r="D476" s="147" t="s">
        <v>1644</v>
      </c>
      <c r="E476" s="621" t="s">
        <v>1632</v>
      </c>
      <c r="F476" s="621"/>
      <c r="G476" s="622">
        <v>1</v>
      </c>
      <c r="H476" s="147" t="s">
        <v>653</v>
      </c>
      <c r="I476" s="132" t="s">
        <v>654</v>
      </c>
      <c r="J476" s="132">
        <v>54000</v>
      </c>
      <c r="K476" s="622">
        <v>1</v>
      </c>
      <c r="L476" s="622">
        <v>1</v>
      </c>
      <c r="M476" s="621"/>
      <c r="N476" s="622">
        <v>1</v>
      </c>
      <c r="O476" s="621">
        <v>54000</v>
      </c>
      <c r="P476" s="621">
        <v>54000</v>
      </c>
      <c r="Q476" s="621"/>
      <c r="R476" s="621"/>
      <c r="S476" s="621"/>
      <c r="T476" s="621"/>
      <c r="U476" s="621"/>
      <c r="V476" s="621"/>
      <c r="W476" s="621"/>
      <c r="X476" s="621"/>
      <c r="Y476" s="621"/>
      <c r="Z476" s="621"/>
      <c r="AA476" s="621"/>
      <c r="AB476" s="621"/>
      <c r="AC476" s="621"/>
      <c r="AD476" s="621"/>
      <c r="AE476" s="621">
        <v>54000</v>
      </c>
      <c r="AF476" s="621">
        <v>54000</v>
      </c>
      <c r="AG476" s="537">
        <v>26000</v>
      </c>
      <c r="AH476" s="621" t="s">
        <v>1645</v>
      </c>
      <c r="AI476" s="621"/>
      <c r="AJ476" s="621" t="s">
        <v>1635</v>
      </c>
      <c r="AK476" s="516"/>
    </row>
    <row r="477" spans="1:37" ht="63.75">
      <c r="A477" s="516"/>
      <c r="B477" s="137" t="s">
        <v>13</v>
      </c>
      <c r="C477" s="94" t="s">
        <v>30</v>
      </c>
      <c r="D477" s="94" t="s">
        <v>14</v>
      </c>
      <c r="E477" s="94" t="s">
        <v>25</v>
      </c>
      <c r="F477" s="94" t="s">
        <v>26</v>
      </c>
      <c r="G477" s="94" t="s">
        <v>27</v>
      </c>
      <c r="H477" s="125" t="s">
        <v>15</v>
      </c>
      <c r="I477" s="94" t="s">
        <v>31</v>
      </c>
      <c r="J477" s="126"/>
      <c r="K477" s="126"/>
      <c r="L477" s="126"/>
      <c r="M477" s="126"/>
      <c r="N477" s="126"/>
      <c r="O477" s="127">
        <v>0</v>
      </c>
      <c r="P477" s="128">
        <v>0</v>
      </c>
      <c r="Q477" s="127">
        <v>0</v>
      </c>
      <c r="R477" s="128">
        <v>0</v>
      </c>
      <c r="S477" s="127"/>
      <c r="T477" s="128"/>
      <c r="U477" s="127"/>
      <c r="V477" s="128"/>
      <c r="W477" s="127"/>
      <c r="X477" s="128"/>
      <c r="Y477" s="127"/>
      <c r="Z477" s="128"/>
      <c r="AA477" s="127"/>
      <c r="AB477" s="128"/>
      <c r="AC477" s="127"/>
      <c r="AD477" s="128"/>
      <c r="AE477" s="129">
        <f>O477+Q477</f>
        <v>0</v>
      </c>
      <c r="AF477" s="128">
        <v>0</v>
      </c>
      <c r="AG477" s="130">
        <v>0</v>
      </c>
      <c r="AH477" s="131"/>
      <c r="AI477" s="131"/>
      <c r="AJ477" s="536"/>
      <c r="AK477" s="516"/>
    </row>
    <row r="478" spans="1:37" ht="114.75" customHeight="1">
      <c r="A478" s="516"/>
      <c r="B478" s="193" t="s">
        <v>802</v>
      </c>
      <c r="C478" s="537"/>
      <c r="D478" s="147" t="s">
        <v>1631</v>
      </c>
      <c r="E478" s="621" t="s">
        <v>1632</v>
      </c>
      <c r="F478" s="621"/>
      <c r="G478" s="622">
        <v>1</v>
      </c>
      <c r="H478" s="147" t="s">
        <v>655</v>
      </c>
      <c r="I478" s="132" t="s">
        <v>656</v>
      </c>
      <c r="J478" s="132">
        <v>1</v>
      </c>
      <c r="K478" s="621">
        <v>4</v>
      </c>
      <c r="L478" s="621">
        <v>1</v>
      </c>
      <c r="M478" s="621"/>
      <c r="N478" s="621"/>
      <c r="O478" s="621">
        <v>12000</v>
      </c>
      <c r="P478" s="621">
        <v>12000</v>
      </c>
      <c r="Q478" s="621"/>
      <c r="R478" s="621"/>
      <c r="S478" s="621"/>
      <c r="T478" s="621"/>
      <c r="U478" s="621"/>
      <c r="V478" s="621"/>
      <c r="W478" s="621"/>
      <c r="X478" s="621"/>
      <c r="Y478" s="621"/>
      <c r="Z478" s="621"/>
      <c r="AA478" s="621"/>
      <c r="AB478" s="621"/>
      <c r="AC478" s="621"/>
      <c r="AD478" s="621"/>
      <c r="AE478" s="621"/>
      <c r="AF478" s="621"/>
      <c r="AG478" s="537">
        <v>26000</v>
      </c>
      <c r="AH478" s="621" t="s">
        <v>1633</v>
      </c>
      <c r="AI478" s="621" t="s">
        <v>1634</v>
      </c>
      <c r="AJ478" s="621" t="s">
        <v>1635</v>
      </c>
      <c r="AK478" s="516"/>
    </row>
    <row r="479" spans="1:37" ht="63.75">
      <c r="A479" s="516"/>
      <c r="B479" s="137" t="s">
        <v>13</v>
      </c>
      <c r="C479" s="94" t="s">
        <v>30</v>
      </c>
      <c r="D479" s="94" t="s">
        <v>14</v>
      </c>
      <c r="E479" s="94" t="s">
        <v>25</v>
      </c>
      <c r="F479" s="94" t="s">
        <v>26</v>
      </c>
      <c r="G479" s="94" t="s">
        <v>27</v>
      </c>
      <c r="H479" s="125" t="s">
        <v>15</v>
      </c>
      <c r="I479" s="94" t="s">
        <v>31</v>
      </c>
      <c r="J479" s="126"/>
      <c r="K479" s="126"/>
      <c r="L479" s="126"/>
      <c r="M479" s="126"/>
      <c r="N479" s="126"/>
      <c r="O479" s="127">
        <v>0</v>
      </c>
      <c r="P479" s="128">
        <v>0</v>
      </c>
      <c r="Q479" s="127">
        <v>0</v>
      </c>
      <c r="R479" s="128">
        <v>0</v>
      </c>
      <c r="S479" s="127"/>
      <c r="T479" s="128"/>
      <c r="U479" s="127"/>
      <c r="V479" s="128"/>
      <c r="W479" s="127"/>
      <c r="X479" s="128"/>
      <c r="Y479" s="127"/>
      <c r="Z479" s="128"/>
      <c r="AA479" s="127"/>
      <c r="AB479" s="128"/>
      <c r="AC479" s="127"/>
      <c r="AD479" s="128"/>
      <c r="AE479" s="129">
        <f>O479+Q479</f>
        <v>0</v>
      </c>
      <c r="AF479" s="128">
        <v>0</v>
      </c>
      <c r="AG479" s="130">
        <v>0</v>
      </c>
      <c r="AH479" s="131"/>
      <c r="AI479" s="131"/>
      <c r="AJ479" s="536"/>
      <c r="AK479" s="516"/>
    </row>
    <row r="480" spans="1:37" ht="44.25" customHeight="1">
      <c r="A480" s="516"/>
      <c r="B480" s="802" t="s">
        <v>965</v>
      </c>
      <c r="C480" s="537"/>
      <c r="D480" s="207" t="s">
        <v>1636</v>
      </c>
      <c r="E480" s="621" t="s">
        <v>1632</v>
      </c>
      <c r="F480" s="621"/>
      <c r="G480" s="622">
        <v>1</v>
      </c>
      <c r="H480" s="147" t="s">
        <v>964</v>
      </c>
      <c r="I480" s="132" t="s">
        <v>657</v>
      </c>
      <c r="J480" s="132">
        <v>0</v>
      </c>
      <c r="K480" s="621"/>
      <c r="L480" s="621"/>
      <c r="M480" s="621"/>
      <c r="N480" s="621"/>
      <c r="O480" s="621">
        <v>3200</v>
      </c>
      <c r="P480" s="621"/>
      <c r="Q480" s="621"/>
      <c r="R480" s="621"/>
      <c r="S480" s="621"/>
      <c r="T480" s="621"/>
      <c r="U480" s="621"/>
      <c r="V480" s="621"/>
      <c r="W480" s="621"/>
      <c r="X480" s="621"/>
      <c r="Y480" s="621"/>
      <c r="Z480" s="621"/>
      <c r="AA480" s="621"/>
      <c r="AB480" s="621"/>
      <c r="AC480" s="621"/>
      <c r="AD480" s="621"/>
      <c r="AE480" s="621"/>
      <c r="AF480" s="621"/>
      <c r="AG480" s="537">
        <v>26000</v>
      </c>
      <c r="AH480" s="621" t="s">
        <v>1637</v>
      </c>
      <c r="AI480" s="621"/>
      <c r="AJ480" s="621" t="s">
        <v>1635</v>
      </c>
      <c r="AK480" s="516"/>
    </row>
    <row r="481" spans="1:38" ht="43.5" customHeight="1">
      <c r="A481" s="516"/>
      <c r="B481" s="802"/>
      <c r="C481" s="537"/>
      <c r="D481" s="147" t="s">
        <v>1638</v>
      </c>
      <c r="E481" s="621" t="s">
        <v>1632</v>
      </c>
      <c r="F481" s="621"/>
      <c r="G481" s="622">
        <v>1</v>
      </c>
      <c r="H481" s="147" t="s">
        <v>963</v>
      </c>
      <c r="I481" s="132" t="s">
        <v>962</v>
      </c>
      <c r="J481" s="132">
        <v>0</v>
      </c>
      <c r="K481" s="621">
        <v>10</v>
      </c>
      <c r="L481" s="621">
        <v>3</v>
      </c>
      <c r="M481" s="621"/>
      <c r="N481" s="621"/>
      <c r="O481" s="621">
        <v>4200</v>
      </c>
      <c r="P481" s="621"/>
      <c r="Q481" s="621"/>
      <c r="R481" s="621"/>
      <c r="S481" s="621"/>
      <c r="T481" s="621"/>
      <c r="U481" s="621"/>
      <c r="V481" s="621"/>
      <c r="W481" s="621"/>
      <c r="X481" s="621"/>
      <c r="Y481" s="621"/>
      <c r="Z481" s="621"/>
      <c r="AA481" s="621"/>
      <c r="AB481" s="621"/>
      <c r="AC481" s="621"/>
      <c r="AD481" s="621"/>
      <c r="AE481" s="621"/>
      <c r="AF481" s="621"/>
      <c r="AG481" s="537">
        <v>26000</v>
      </c>
      <c r="AH481" s="621" t="s">
        <v>1639</v>
      </c>
      <c r="AI481" s="621"/>
      <c r="AJ481" s="621" t="s">
        <v>1635</v>
      </c>
      <c r="AK481" s="516"/>
    </row>
    <row r="482" spans="1:38" ht="63.75">
      <c r="A482" s="516"/>
      <c r="B482" s="137" t="s">
        <v>13</v>
      </c>
      <c r="C482" s="94" t="s">
        <v>30</v>
      </c>
      <c r="D482" s="94" t="s">
        <v>14</v>
      </c>
      <c r="E482" s="94" t="s">
        <v>25</v>
      </c>
      <c r="F482" s="94" t="s">
        <v>26</v>
      </c>
      <c r="G482" s="94" t="s">
        <v>27</v>
      </c>
      <c r="H482" s="125" t="s">
        <v>15</v>
      </c>
      <c r="I482" s="94" t="s">
        <v>31</v>
      </c>
      <c r="J482" s="126"/>
      <c r="K482" s="126"/>
      <c r="L482" s="126"/>
      <c r="M482" s="126"/>
      <c r="N482" s="126"/>
      <c r="O482" s="127">
        <v>0</v>
      </c>
      <c r="P482" s="128">
        <v>0</v>
      </c>
      <c r="Q482" s="127">
        <v>0</v>
      </c>
      <c r="R482" s="128">
        <v>0</v>
      </c>
      <c r="S482" s="127"/>
      <c r="T482" s="128"/>
      <c r="U482" s="127"/>
      <c r="V482" s="128"/>
      <c r="W482" s="127"/>
      <c r="X482" s="128"/>
      <c r="Y482" s="127"/>
      <c r="Z482" s="128"/>
      <c r="AA482" s="127"/>
      <c r="AB482" s="128"/>
      <c r="AC482" s="127"/>
      <c r="AD482" s="128"/>
      <c r="AE482" s="129">
        <f>O482+Q482</f>
        <v>0</v>
      </c>
      <c r="AF482" s="128">
        <v>0</v>
      </c>
      <c r="AG482" s="130">
        <v>0</v>
      </c>
      <c r="AH482" s="131"/>
      <c r="AI482" s="131"/>
      <c r="AJ482" s="536"/>
      <c r="AK482" s="516"/>
    </row>
    <row r="483" spans="1:38" ht="52.5" customHeight="1">
      <c r="A483" s="516"/>
      <c r="B483" s="817" t="s">
        <v>961</v>
      </c>
      <c r="C483" s="537"/>
      <c r="D483" s="147"/>
      <c r="E483" s="518"/>
      <c r="F483" s="518"/>
      <c r="G483" s="518"/>
      <c r="H483" s="147" t="s">
        <v>658</v>
      </c>
      <c r="I483" s="147" t="s">
        <v>659</v>
      </c>
      <c r="J483" s="147"/>
      <c r="K483" s="518"/>
      <c r="L483" s="518"/>
      <c r="M483" s="518"/>
      <c r="N483" s="518"/>
      <c r="O483" s="518"/>
      <c r="P483" s="518"/>
      <c r="Q483" s="518"/>
      <c r="R483" s="518"/>
      <c r="S483" s="518"/>
      <c r="T483" s="518"/>
      <c r="U483" s="518"/>
      <c r="V483" s="518"/>
      <c r="W483" s="518"/>
      <c r="X483" s="518"/>
      <c r="Y483" s="518"/>
      <c r="Z483" s="518"/>
      <c r="AA483" s="518"/>
      <c r="AB483" s="518"/>
      <c r="AC483" s="518"/>
      <c r="AD483" s="518"/>
      <c r="AE483" s="518"/>
      <c r="AF483" s="518"/>
      <c r="AG483" s="537"/>
      <c r="AH483" s="518"/>
      <c r="AI483" s="518"/>
      <c r="AJ483" s="518"/>
      <c r="AK483" s="516"/>
    </row>
    <row r="484" spans="1:38" ht="82.5" customHeight="1">
      <c r="A484" s="516"/>
      <c r="B484" s="830"/>
      <c r="C484" s="537"/>
      <c r="D484" s="147"/>
      <c r="E484" s="518"/>
      <c r="F484" s="518"/>
      <c r="G484" s="518"/>
      <c r="H484" s="147" t="s">
        <v>660</v>
      </c>
      <c r="I484" s="147" t="s">
        <v>498</v>
      </c>
      <c r="J484" s="147"/>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37"/>
      <c r="AH484" s="518"/>
      <c r="AI484" s="518"/>
      <c r="AJ484" s="518"/>
      <c r="AK484" s="516"/>
    </row>
    <row r="485" spans="1:38" ht="51" customHeight="1">
      <c r="A485" s="516"/>
      <c r="B485" s="755" t="s">
        <v>804</v>
      </c>
      <c r="C485" s="756"/>
      <c r="D485" s="756"/>
      <c r="E485" s="756"/>
      <c r="F485" s="756"/>
      <c r="G485" s="756"/>
      <c r="H485" s="757"/>
      <c r="I485" s="758" t="s">
        <v>1235</v>
      </c>
      <c r="J485" s="759"/>
      <c r="K485" s="759"/>
      <c r="L485" s="759"/>
      <c r="M485" s="759"/>
      <c r="N485" s="759"/>
      <c r="O485" s="759"/>
      <c r="P485" s="759"/>
      <c r="Q485" s="759"/>
      <c r="R485" s="759"/>
      <c r="S485" s="759"/>
      <c r="T485" s="760"/>
      <c r="U485" s="758" t="s">
        <v>1056</v>
      </c>
      <c r="V485" s="759"/>
      <c r="W485" s="759"/>
      <c r="X485" s="759"/>
      <c r="Y485" s="759"/>
      <c r="Z485" s="759"/>
      <c r="AA485" s="759"/>
      <c r="AB485" s="759"/>
      <c r="AC485" s="759"/>
      <c r="AD485" s="759"/>
      <c r="AE485" s="759"/>
      <c r="AF485" s="759"/>
      <c r="AG485" s="759"/>
      <c r="AH485" s="759"/>
      <c r="AI485" s="759"/>
      <c r="AJ485" s="760"/>
      <c r="AK485" s="516"/>
      <c r="AL485" s="10"/>
    </row>
    <row r="486" spans="1:38" ht="47.25" customHeight="1" thickBot="1">
      <c r="A486" s="516"/>
      <c r="B486" s="763" t="s">
        <v>1236</v>
      </c>
      <c r="C486" s="764"/>
      <c r="D486" s="765"/>
      <c r="E486" s="184"/>
      <c r="F486" s="766" t="s">
        <v>1237</v>
      </c>
      <c r="G486" s="766"/>
      <c r="H486" s="766"/>
      <c r="I486" s="766"/>
      <c r="J486" s="766"/>
      <c r="K486" s="766"/>
      <c r="L486" s="766"/>
      <c r="M486" s="766"/>
      <c r="N486" s="767"/>
      <c r="O486" s="864" t="s">
        <v>0</v>
      </c>
      <c r="P486" s="865"/>
      <c r="Q486" s="865"/>
      <c r="R486" s="865"/>
      <c r="S486" s="865"/>
      <c r="T486" s="865"/>
      <c r="U486" s="865"/>
      <c r="V486" s="865"/>
      <c r="W486" s="865"/>
      <c r="X486" s="865"/>
      <c r="Y486" s="865"/>
      <c r="Z486" s="865"/>
      <c r="AA486" s="865"/>
      <c r="AB486" s="865"/>
      <c r="AC486" s="865"/>
      <c r="AD486" s="865"/>
      <c r="AE486" s="865"/>
      <c r="AF486" s="866"/>
      <c r="AG486" s="867"/>
      <c r="AH486" s="868"/>
      <c r="AI486" s="868"/>
      <c r="AJ486" s="869"/>
      <c r="AK486" s="516"/>
    </row>
    <row r="487" spans="1:38">
      <c r="A487" s="516"/>
      <c r="B487" s="737" t="s">
        <v>1238</v>
      </c>
      <c r="C487" s="739" t="s">
        <v>2</v>
      </c>
      <c r="D487" s="740"/>
      <c r="E487" s="740"/>
      <c r="F487" s="740"/>
      <c r="G487" s="740"/>
      <c r="H487" s="870"/>
      <c r="I487" s="743" t="s">
        <v>3</v>
      </c>
      <c r="J487" s="745" t="s">
        <v>18</v>
      </c>
      <c r="K487" s="745" t="s">
        <v>4</v>
      </c>
      <c r="L487" s="747" t="s">
        <v>1057</v>
      </c>
      <c r="M487" s="799" t="s">
        <v>19</v>
      </c>
      <c r="N487" s="732" t="s">
        <v>20</v>
      </c>
      <c r="O487" s="734" t="s">
        <v>32</v>
      </c>
      <c r="P487" s="735"/>
      <c r="Q487" s="736" t="s">
        <v>33</v>
      </c>
      <c r="R487" s="735"/>
      <c r="S487" s="736" t="s">
        <v>34</v>
      </c>
      <c r="T487" s="735"/>
      <c r="U487" s="736" t="s">
        <v>7</v>
      </c>
      <c r="V487" s="735"/>
      <c r="W487" s="736" t="s">
        <v>6</v>
      </c>
      <c r="X487" s="735"/>
      <c r="Y487" s="736" t="s">
        <v>35</v>
      </c>
      <c r="Z487" s="735"/>
      <c r="AA487" s="736" t="s">
        <v>5</v>
      </c>
      <c r="AB487" s="735"/>
      <c r="AC487" s="736" t="s">
        <v>8</v>
      </c>
      <c r="AD487" s="735"/>
      <c r="AE487" s="736" t="s">
        <v>9</v>
      </c>
      <c r="AF487" s="796"/>
      <c r="AG487" s="881" t="s">
        <v>10</v>
      </c>
      <c r="AH487" s="780" t="s">
        <v>11</v>
      </c>
      <c r="AI487" s="782" t="s">
        <v>12</v>
      </c>
      <c r="AJ487" s="784" t="s">
        <v>21</v>
      </c>
      <c r="AK487" s="516"/>
    </row>
    <row r="488" spans="1:38" ht="72.75" customHeight="1" thickBot="1">
      <c r="A488" s="516"/>
      <c r="B488" s="738"/>
      <c r="C488" s="741"/>
      <c r="D488" s="742"/>
      <c r="E488" s="742"/>
      <c r="F488" s="742"/>
      <c r="G488" s="742"/>
      <c r="H488" s="871"/>
      <c r="I488" s="872"/>
      <c r="J488" s="873" t="s">
        <v>18</v>
      </c>
      <c r="K488" s="873"/>
      <c r="L488" s="874"/>
      <c r="M488" s="883"/>
      <c r="N488" s="884"/>
      <c r="O488" s="33" t="s">
        <v>22</v>
      </c>
      <c r="P488" s="34" t="s">
        <v>23</v>
      </c>
      <c r="Q488" s="35" t="s">
        <v>22</v>
      </c>
      <c r="R488" s="34" t="s">
        <v>23</v>
      </c>
      <c r="S488" s="35" t="s">
        <v>22</v>
      </c>
      <c r="T488" s="34" t="s">
        <v>23</v>
      </c>
      <c r="U488" s="35" t="s">
        <v>22</v>
      </c>
      <c r="V488" s="34" t="s">
        <v>23</v>
      </c>
      <c r="W488" s="35" t="s">
        <v>22</v>
      </c>
      <c r="X488" s="34" t="s">
        <v>23</v>
      </c>
      <c r="Y488" s="35" t="s">
        <v>22</v>
      </c>
      <c r="Z488" s="34" t="s">
        <v>23</v>
      </c>
      <c r="AA488" s="35" t="s">
        <v>22</v>
      </c>
      <c r="AB488" s="34" t="s">
        <v>24</v>
      </c>
      <c r="AC488" s="35" t="s">
        <v>22</v>
      </c>
      <c r="AD488" s="34" t="s">
        <v>24</v>
      </c>
      <c r="AE488" s="35" t="s">
        <v>22</v>
      </c>
      <c r="AF488" s="36" t="s">
        <v>24</v>
      </c>
      <c r="AG488" s="882"/>
      <c r="AH488" s="875"/>
      <c r="AI488" s="876"/>
      <c r="AJ488" s="877"/>
      <c r="AK488" s="516"/>
    </row>
    <row r="489" spans="1:38" ht="390.75" thickBot="1">
      <c r="A489" s="516"/>
      <c r="B489" s="37" t="s">
        <v>1196</v>
      </c>
      <c r="C489" s="878" t="s">
        <v>319</v>
      </c>
      <c r="D489" s="879"/>
      <c r="E489" s="879"/>
      <c r="F489" s="879"/>
      <c r="G489" s="879"/>
      <c r="H489" s="880"/>
      <c r="I489" s="148" t="s">
        <v>374</v>
      </c>
      <c r="J489" s="149" t="s">
        <v>449</v>
      </c>
      <c r="K489" s="150" t="s">
        <v>450</v>
      </c>
      <c r="L489" s="150" t="s">
        <v>488</v>
      </c>
      <c r="M489" s="151">
        <v>0.1</v>
      </c>
      <c r="N489" s="151">
        <v>0.1</v>
      </c>
      <c r="O489" s="152">
        <v>0</v>
      </c>
      <c r="P489" s="153">
        <v>0</v>
      </c>
      <c r="Q489" s="153">
        <v>0</v>
      </c>
      <c r="R489" s="153">
        <v>0</v>
      </c>
      <c r="S489" s="153">
        <v>0</v>
      </c>
      <c r="T489" s="153">
        <v>0</v>
      </c>
      <c r="U489" s="153">
        <v>0</v>
      </c>
      <c r="V489" s="153">
        <v>0</v>
      </c>
      <c r="W489" s="153">
        <v>0</v>
      </c>
      <c r="X489" s="153">
        <v>0</v>
      </c>
      <c r="Y489" s="153">
        <v>0</v>
      </c>
      <c r="Z489" s="153">
        <v>0</v>
      </c>
      <c r="AA489" s="153">
        <v>0</v>
      </c>
      <c r="AB489" s="153">
        <v>0</v>
      </c>
      <c r="AC489" s="153">
        <v>0</v>
      </c>
      <c r="AD489" s="153">
        <v>0</v>
      </c>
      <c r="AE489" s="153">
        <v>0</v>
      </c>
      <c r="AF489" s="154">
        <v>0</v>
      </c>
      <c r="AG489" s="155">
        <v>0</v>
      </c>
      <c r="AH489" s="156"/>
      <c r="AI489" s="156" t="s">
        <v>1239</v>
      </c>
      <c r="AJ489" s="157" t="s">
        <v>1196</v>
      </c>
      <c r="AK489" s="516"/>
    </row>
    <row r="490" spans="1:38" ht="63.75">
      <c r="A490" s="516"/>
      <c r="B490" s="137" t="s">
        <v>13</v>
      </c>
      <c r="C490" s="94" t="s">
        <v>30</v>
      </c>
      <c r="D490" s="94" t="s">
        <v>14</v>
      </c>
      <c r="E490" s="94" t="s">
        <v>25</v>
      </c>
      <c r="F490" s="94" t="s">
        <v>26</v>
      </c>
      <c r="G490" s="94" t="s">
        <v>27</v>
      </c>
      <c r="H490" s="125" t="s">
        <v>15</v>
      </c>
      <c r="I490" s="94" t="s">
        <v>31</v>
      </c>
      <c r="J490" s="126"/>
      <c r="K490" s="126"/>
      <c r="L490" s="126"/>
      <c r="M490" s="126"/>
      <c r="N490" s="126"/>
      <c r="O490" s="127">
        <v>0</v>
      </c>
      <c r="P490" s="128">
        <v>0</v>
      </c>
      <c r="Q490" s="127">
        <v>0</v>
      </c>
      <c r="R490" s="128">
        <v>0</v>
      </c>
      <c r="S490" s="127"/>
      <c r="T490" s="128"/>
      <c r="U490" s="127"/>
      <c r="V490" s="128"/>
      <c r="W490" s="127"/>
      <c r="X490" s="128"/>
      <c r="Y490" s="127"/>
      <c r="Z490" s="128"/>
      <c r="AA490" s="127"/>
      <c r="AB490" s="128"/>
      <c r="AC490" s="127"/>
      <c r="AD490" s="128"/>
      <c r="AE490" s="129">
        <f>O490+Q490</f>
        <v>0</v>
      </c>
      <c r="AF490" s="128">
        <v>0</v>
      </c>
      <c r="AG490" s="130">
        <v>0</v>
      </c>
      <c r="AH490" s="131"/>
      <c r="AI490" s="131"/>
      <c r="AJ490" s="536"/>
      <c r="AK490" s="516"/>
    </row>
    <row r="491" spans="1:38" ht="89.25">
      <c r="A491" s="516"/>
      <c r="B491" s="193" t="s">
        <v>960</v>
      </c>
      <c r="C491" s="537"/>
      <c r="D491" s="147"/>
      <c r="E491" s="518"/>
      <c r="F491" s="518"/>
      <c r="G491" s="518"/>
      <c r="H491" s="147" t="s">
        <v>661</v>
      </c>
      <c r="I491" s="147" t="s">
        <v>102</v>
      </c>
      <c r="J491" s="147"/>
      <c r="K491" s="518"/>
      <c r="L491" s="518"/>
      <c r="M491" s="518"/>
      <c r="N491" s="518"/>
      <c r="O491" s="518"/>
      <c r="P491" s="518"/>
      <c r="Q491" s="518"/>
      <c r="R491" s="518"/>
      <c r="S491" s="518"/>
      <c r="T491" s="518"/>
      <c r="U491" s="518"/>
      <c r="V491" s="518"/>
      <c r="W491" s="518"/>
      <c r="X491" s="518"/>
      <c r="Y491" s="518"/>
      <c r="Z491" s="518"/>
      <c r="AA491" s="518"/>
      <c r="AB491" s="518"/>
      <c r="AC491" s="518"/>
      <c r="AD491" s="518"/>
      <c r="AE491" s="518"/>
      <c r="AF491" s="518"/>
      <c r="AG491" s="537"/>
      <c r="AH491" s="518"/>
      <c r="AI491" s="518"/>
      <c r="AJ491" s="518"/>
      <c r="AK491" s="516"/>
    </row>
    <row r="492" spans="1:38" ht="55.5" customHeight="1">
      <c r="A492" s="516"/>
      <c r="B492" s="755" t="s">
        <v>804</v>
      </c>
      <c r="C492" s="756"/>
      <c r="D492" s="756"/>
      <c r="E492" s="756"/>
      <c r="F492" s="756"/>
      <c r="G492" s="756"/>
      <c r="H492" s="757"/>
      <c r="I492" s="758" t="s">
        <v>1240</v>
      </c>
      <c r="J492" s="759"/>
      <c r="K492" s="759"/>
      <c r="L492" s="759"/>
      <c r="M492" s="759"/>
      <c r="N492" s="759"/>
      <c r="O492" s="759"/>
      <c r="P492" s="759"/>
      <c r="Q492" s="759"/>
      <c r="R492" s="759"/>
      <c r="S492" s="759"/>
      <c r="T492" s="760"/>
      <c r="U492" s="758" t="s">
        <v>1056</v>
      </c>
      <c r="V492" s="759"/>
      <c r="W492" s="759"/>
      <c r="X492" s="759"/>
      <c r="Y492" s="759"/>
      <c r="Z492" s="759"/>
      <c r="AA492" s="759"/>
      <c r="AB492" s="759"/>
      <c r="AC492" s="759"/>
      <c r="AD492" s="759"/>
      <c r="AE492" s="759"/>
      <c r="AF492" s="759"/>
      <c r="AG492" s="759"/>
      <c r="AH492" s="759"/>
      <c r="AI492" s="759"/>
      <c r="AJ492" s="760"/>
      <c r="AK492" s="516"/>
    </row>
    <row r="493" spans="1:38" ht="74.25" customHeight="1" thickBot="1">
      <c r="A493" s="516"/>
      <c r="B493" s="763" t="s">
        <v>1241</v>
      </c>
      <c r="C493" s="764"/>
      <c r="D493" s="765"/>
      <c r="E493" s="184"/>
      <c r="F493" s="766" t="s">
        <v>1242</v>
      </c>
      <c r="G493" s="766"/>
      <c r="H493" s="766"/>
      <c r="I493" s="766"/>
      <c r="J493" s="766"/>
      <c r="K493" s="766"/>
      <c r="L493" s="766"/>
      <c r="M493" s="766"/>
      <c r="N493" s="767"/>
      <c r="O493" s="864" t="s">
        <v>0</v>
      </c>
      <c r="P493" s="865"/>
      <c r="Q493" s="865"/>
      <c r="R493" s="865"/>
      <c r="S493" s="865"/>
      <c r="T493" s="865"/>
      <c r="U493" s="865"/>
      <c r="V493" s="865"/>
      <c r="W493" s="865"/>
      <c r="X493" s="865"/>
      <c r="Y493" s="865"/>
      <c r="Z493" s="865"/>
      <c r="AA493" s="865"/>
      <c r="AB493" s="865"/>
      <c r="AC493" s="865"/>
      <c r="AD493" s="865"/>
      <c r="AE493" s="865"/>
      <c r="AF493" s="866"/>
      <c r="AG493" s="867"/>
      <c r="AH493" s="868"/>
      <c r="AI493" s="868"/>
      <c r="AJ493" s="869"/>
      <c r="AK493" s="516"/>
    </row>
    <row r="494" spans="1:38" ht="22.5" customHeight="1">
      <c r="A494" s="516"/>
      <c r="B494" s="737" t="s">
        <v>1175</v>
      </c>
      <c r="C494" s="739" t="s">
        <v>2</v>
      </c>
      <c r="D494" s="740"/>
      <c r="E494" s="740"/>
      <c r="F494" s="740"/>
      <c r="G494" s="740"/>
      <c r="H494" s="870"/>
      <c r="I494" s="743" t="s">
        <v>3</v>
      </c>
      <c r="J494" s="745" t="s">
        <v>18</v>
      </c>
      <c r="K494" s="745" t="s">
        <v>4</v>
      </c>
      <c r="L494" s="747" t="s">
        <v>1057</v>
      </c>
      <c r="M494" s="799" t="s">
        <v>19</v>
      </c>
      <c r="N494" s="732" t="s">
        <v>20</v>
      </c>
      <c r="O494" s="734" t="s">
        <v>32</v>
      </c>
      <c r="P494" s="735"/>
      <c r="Q494" s="736" t="s">
        <v>33</v>
      </c>
      <c r="R494" s="735"/>
      <c r="S494" s="736" t="s">
        <v>34</v>
      </c>
      <c r="T494" s="735"/>
      <c r="U494" s="736" t="s">
        <v>7</v>
      </c>
      <c r="V494" s="735"/>
      <c r="W494" s="736" t="s">
        <v>6</v>
      </c>
      <c r="X494" s="735"/>
      <c r="Y494" s="736" t="s">
        <v>35</v>
      </c>
      <c r="Z494" s="735"/>
      <c r="AA494" s="736" t="s">
        <v>5</v>
      </c>
      <c r="AB494" s="735"/>
      <c r="AC494" s="736" t="s">
        <v>8</v>
      </c>
      <c r="AD494" s="735"/>
      <c r="AE494" s="736" t="s">
        <v>9</v>
      </c>
      <c r="AF494" s="796"/>
      <c r="AG494" s="881" t="s">
        <v>10</v>
      </c>
      <c r="AH494" s="780" t="s">
        <v>11</v>
      </c>
      <c r="AI494" s="782" t="s">
        <v>12</v>
      </c>
      <c r="AJ494" s="784" t="s">
        <v>21</v>
      </c>
      <c r="AK494" s="516"/>
    </row>
    <row r="495" spans="1:38" ht="68.25" customHeight="1" thickBot="1">
      <c r="A495" s="516"/>
      <c r="B495" s="738"/>
      <c r="C495" s="741"/>
      <c r="D495" s="742"/>
      <c r="E495" s="742"/>
      <c r="F495" s="742"/>
      <c r="G495" s="742"/>
      <c r="H495" s="871"/>
      <c r="I495" s="872"/>
      <c r="J495" s="873" t="s">
        <v>18</v>
      </c>
      <c r="K495" s="873"/>
      <c r="L495" s="874"/>
      <c r="M495" s="883"/>
      <c r="N495" s="884"/>
      <c r="O495" s="33" t="s">
        <v>22</v>
      </c>
      <c r="P495" s="34" t="s">
        <v>23</v>
      </c>
      <c r="Q495" s="35" t="s">
        <v>22</v>
      </c>
      <c r="R495" s="34" t="s">
        <v>23</v>
      </c>
      <c r="S495" s="35" t="s">
        <v>22</v>
      </c>
      <c r="T495" s="34" t="s">
        <v>23</v>
      </c>
      <c r="U495" s="35" t="s">
        <v>22</v>
      </c>
      <c r="V495" s="34" t="s">
        <v>23</v>
      </c>
      <c r="W495" s="35" t="s">
        <v>22</v>
      </c>
      <c r="X495" s="34" t="s">
        <v>23</v>
      </c>
      <c r="Y495" s="35" t="s">
        <v>22</v>
      </c>
      <c r="Z495" s="34" t="s">
        <v>23</v>
      </c>
      <c r="AA495" s="35" t="s">
        <v>22</v>
      </c>
      <c r="AB495" s="34" t="s">
        <v>24</v>
      </c>
      <c r="AC495" s="35" t="s">
        <v>22</v>
      </c>
      <c r="AD495" s="34" t="s">
        <v>24</v>
      </c>
      <c r="AE495" s="35" t="s">
        <v>22</v>
      </c>
      <c r="AF495" s="36" t="s">
        <v>24</v>
      </c>
      <c r="AG495" s="882"/>
      <c r="AH495" s="875"/>
      <c r="AI495" s="876"/>
      <c r="AJ495" s="877"/>
      <c r="AK495" s="516"/>
    </row>
    <row r="496" spans="1:38" ht="231" thickBot="1">
      <c r="A496" s="516"/>
      <c r="B496" s="37" t="s">
        <v>1166</v>
      </c>
      <c r="C496" s="878" t="s">
        <v>320</v>
      </c>
      <c r="D496" s="879"/>
      <c r="E496" s="879"/>
      <c r="F496" s="879"/>
      <c r="G496" s="879"/>
      <c r="H496" s="880"/>
      <c r="I496" s="148" t="s">
        <v>451</v>
      </c>
      <c r="J496" s="149" t="s">
        <v>321</v>
      </c>
      <c r="K496" s="150" t="s">
        <v>1243</v>
      </c>
      <c r="L496" s="150" t="s">
        <v>1244</v>
      </c>
      <c r="M496" s="151">
        <v>0.41199999999999998</v>
      </c>
      <c r="N496" s="151">
        <v>0.41199999999999998</v>
      </c>
      <c r="O496" s="152">
        <v>0</v>
      </c>
      <c r="P496" s="153">
        <v>0</v>
      </c>
      <c r="Q496" s="153">
        <v>0</v>
      </c>
      <c r="R496" s="153">
        <v>0</v>
      </c>
      <c r="S496" s="153">
        <v>0</v>
      </c>
      <c r="T496" s="153">
        <v>0</v>
      </c>
      <c r="U496" s="153">
        <v>0</v>
      </c>
      <c r="V496" s="153">
        <v>0</v>
      </c>
      <c r="W496" s="153">
        <v>0</v>
      </c>
      <c r="X496" s="153">
        <v>0</v>
      </c>
      <c r="Y496" s="153">
        <v>0</v>
      </c>
      <c r="Z496" s="153">
        <v>0</v>
      </c>
      <c r="AA496" s="153">
        <v>0</v>
      </c>
      <c r="AB496" s="153">
        <v>0</v>
      </c>
      <c r="AC496" s="153">
        <v>0</v>
      </c>
      <c r="AD496" s="153">
        <v>0</v>
      </c>
      <c r="AE496" s="153">
        <v>0</v>
      </c>
      <c r="AF496" s="154">
        <v>0</v>
      </c>
      <c r="AG496" s="155">
        <v>0</v>
      </c>
      <c r="AH496" s="156"/>
      <c r="AI496" s="156" t="s">
        <v>1245</v>
      </c>
      <c r="AJ496" s="157" t="s">
        <v>1166</v>
      </c>
      <c r="AK496" s="516"/>
    </row>
    <row r="497" spans="1:37" ht="64.5" thickBot="1">
      <c r="A497" s="516"/>
      <c r="B497" s="137" t="s">
        <v>13</v>
      </c>
      <c r="C497" s="94" t="s">
        <v>30</v>
      </c>
      <c r="D497" s="94" t="s">
        <v>14</v>
      </c>
      <c r="E497" s="94" t="s">
        <v>25</v>
      </c>
      <c r="F497" s="94" t="s">
        <v>26</v>
      </c>
      <c r="G497" s="94" t="s">
        <v>27</v>
      </c>
      <c r="H497" s="125" t="s">
        <v>15</v>
      </c>
      <c r="I497" s="94" t="s">
        <v>31</v>
      </c>
      <c r="J497" s="126"/>
      <c r="K497" s="126"/>
      <c r="L497" s="126"/>
      <c r="M497" s="126"/>
      <c r="N497" s="126"/>
      <c r="O497" s="127">
        <v>0</v>
      </c>
      <c r="P497" s="128">
        <v>0</v>
      </c>
      <c r="Q497" s="127">
        <v>0</v>
      </c>
      <c r="R497" s="128">
        <v>0</v>
      </c>
      <c r="S497" s="127"/>
      <c r="T497" s="128"/>
      <c r="U497" s="127"/>
      <c r="V497" s="128"/>
      <c r="W497" s="127"/>
      <c r="X497" s="128"/>
      <c r="Y497" s="127"/>
      <c r="Z497" s="128"/>
      <c r="AA497" s="127"/>
      <c r="AB497" s="128"/>
      <c r="AC497" s="127"/>
      <c r="AD497" s="128"/>
      <c r="AE497" s="129">
        <f>O497+Q497</f>
        <v>0</v>
      </c>
      <c r="AF497" s="128">
        <v>0</v>
      </c>
      <c r="AG497" s="130">
        <v>0</v>
      </c>
      <c r="AH497" s="131"/>
      <c r="AI497" s="131"/>
      <c r="AJ497" s="536"/>
      <c r="AK497" s="516"/>
    </row>
    <row r="498" spans="1:37" ht="45" customHeight="1">
      <c r="A498" s="516"/>
      <c r="B498" s="889" t="s">
        <v>729</v>
      </c>
      <c r="C498" s="574"/>
      <c r="D498" s="480" t="s">
        <v>1579</v>
      </c>
      <c r="E498" s="511"/>
      <c r="F498" s="511"/>
      <c r="G498" s="511"/>
      <c r="H498" s="480" t="s">
        <v>1580</v>
      </c>
      <c r="I498" s="480" t="s">
        <v>103</v>
      </c>
      <c r="J498" s="480"/>
      <c r="K498" s="511"/>
      <c r="L498" s="511"/>
      <c r="M498" s="511"/>
      <c r="N498" s="511"/>
      <c r="O498" s="511"/>
      <c r="P498" s="575" t="s">
        <v>1581</v>
      </c>
      <c r="Q498" s="515">
        <v>962781908.75699997</v>
      </c>
      <c r="R498" s="511"/>
      <c r="S498" s="511"/>
      <c r="T498" s="511"/>
      <c r="U498" s="511"/>
      <c r="V498" s="511"/>
      <c r="W498" s="511"/>
      <c r="X498" s="511"/>
      <c r="Y498" s="511"/>
      <c r="Z498" s="511"/>
      <c r="AA498" s="511"/>
      <c r="AB498" s="575" t="s">
        <v>1582</v>
      </c>
      <c r="AC498" s="511"/>
      <c r="AD498" s="511"/>
      <c r="AE498" s="511"/>
      <c r="AF498" s="511"/>
      <c r="AG498" s="574">
        <v>7706</v>
      </c>
      <c r="AH498" s="231" t="s">
        <v>1583</v>
      </c>
      <c r="AI498" s="481" t="s">
        <v>1245</v>
      </c>
      <c r="AJ498" s="482" t="s">
        <v>1166</v>
      </c>
      <c r="AK498" s="516"/>
    </row>
    <row r="499" spans="1:37" ht="114.75" customHeight="1">
      <c r="A499" s="516"/>
      <c r="B499" s="890"/>
      <c r="C499" s="574"/>
      <c r="D499" s="511" t="s">
        <v>1584</v>
      </c>
      <c r="E499" s="511"/>
      <c r="F499" s="511"/>
      <c r="G499" s="511"/>
      <c r="H499" s="511" t="s">
        <v>104</v>
      </c>
      <c r="I499" s="480" t="s">
        <v>105</v>
      </c>
      <c r="J499" s="480"/>
      <c r="K499" s="511"/>
      <c r="L499" s="511"/>
      <c r="M499" s="511"/>
      <c r="N499" s="511"/>
      <c r="O499" s="511">
        <v>0</v>
      </c>
      <c r="P499" s="511">
        <v>0</v>
      </c>
      <c r="Q499" s="511">
        <v>0</v>
      </c>
      <c r="R499" s="511">
        <v>0</v>
      </c>
      <c r="S499" s="511">
        <v>0</v>
      </c>
      <c r="T499" s="511">
        <v>0</v>
      </c>
      <c r="U499" s="511">
        <v>0</v>
      </c>
      <c r="V499" s="511">
        <v>0</v>
      </c>
      <c r="W499" s="511">
        <v>0</v>
      </c>
      <c r="X499" s="511">
        <v>0</v>
      </c>
      <c r="Y499" s="511">
        <v>0</v>
      </c>
      <c r="Z499" s="511">
        <v>0</v>
      </c>
      <c r="AA499" s="511">
        <v>0</v>
      </c>
      <c r="AB499" s="511">
        <v>0</v>
      </c>
      <c r="AC499" s="511">
        <v>0</v>
      </c>
      <c r="AD499" s="511">
        <v>0</v>
      </c>
      <c r="AE499" s="511">
        <v>0</v>
      </c>
      <c r="AF499" s="511">
        <v>0</v>
      </c>
      <c r="AG499" s="574">
        <v>7706</v>
      </c>
      <c r="AH499" s="511" t="s">
        <v>1585</v>
      </c>
      <c r="AI499" s="511" t="s">
        <v>1245</v>
      </c>
      <c r="AJ499" s="511" t="s">
        <v>1166</v>
      </c>
      <c r="AK499" s="516"/>
    </row>
    <row r="500" spans="1:37" ht="76.5">
      <c r="A500" s="516"/>
      <c r="B500" s="891"/>
      <c r="C500" s="574"/>
      <c r="D500" s="480" t="s">
        <v>1586</v>
      </c>
      <c r="E500" s="511"/>
      <c r="F500" s="511"/>
      <c r="G500" s="511"/>
      <c r="H500" s="480" t="s">
        <v>500</v>
      </c>
      <c r="I500" s="480" t="s">
        <v>106</v>
      </c>
      <c r="J500" s="480"/>
      <c r="K500" s="511"/>
      <c r="L500" s="511"/>
      <c r="M500" s="511"/>
      <c r="N500" s="511"/>
      <c r="O500" s="511">
        <v>0</v>
      </c>
      <c r="P500" s="511">
        <v>0</v>
      </c>
      <c r="Q500" s="511">
        <v>0</v>
      </c>
      <c r="R500" s="511">
        <v>0</v>
      </c>
      <c r="S500" s="511">
        <v>0</v>
      </c>
      <c r="T500" s="511">
        <v>0</v>
      </c>
      <c r="U500" s="511">
        <v>0</v>
      </c>
      <c r="V500" s="511">
        <v>0</v>
      </c>
      <c r="W500" s="511">
        <v>0</v>
      </c>
      <c r="X500" s="511">
        <v>0</v>
      </c>
      <c r="Y500" s="511">
        <v>0</v>
      </c>
      <c r="Z500" s="511">
        <v>0</v>
      </c>
      <c r="AA500" s="511">
        <v>0</v>
      </c>
      <c r="AB500" s="511">
        <v>0</v>
      </c>
      <c r="AC500" s="511">
        <v>0</v>
      </c>
      <c r="AD500" s="511">
        <v>0</v>
      </c>
      <c r="AE500" s="511">
        <v>0</v>
      </c>
      <c r="AF500" s="511">
        <v>0</v>
      </c>
      <c r="AG500" s="574"/>
      <c r="AH500" s="511"/>
      <c r="AI500" s="511"/>
      <c r="AJ500" s="511"/>
      <c r="AK500" s="516"/>
    </row>
    <row r="501" spans="1:37" ht="63.75">
      <c r="A501" s="516"/>
      <c r="B501" s="473" t="s">
        <v>13</v>
      </c>
      <c r="C501" s="474" t="s">
        <v>30</v>
      </c>
      <c r="D501" s="474" t="s">
        <v>14</v>
      </c>
      <c r="E501" s="474" t="s">
        <v>25</v>
      </c>
      <c r="F501" s="474" t="s">
        <v>26</v>
      </c>
      <c r="G501" s="474" t="s">
        <v>27</v>
      </c>
      <c r="H501" s="474" t="s">
        <v>15</v>
      </c>
      <c r="I501" s="474" t="s">
        <v>31</v>
      </c>
      <c r="J501" s="475"/>
      <c r="K501" s="475"/>
      <c r="L501" s="475"/>
      <c r="M501" s="475"/>
      <c r="N501" s="475"/>
      <c r="O501" s="476">
        <v>0</v>
      </c>
      <c r="P501" s="477">
        <v>0</v>
      </c>
      <c r="Q501" s="476">
        <v>0</v>
      </c>
      <c r="R501" s="477">
        <v>0</v>
      </c>
      <c r="S501" s="476"/>
      <c r="T501" s="477"/>
      <c r="U501" s="484"/>
      <c r="V501" s="485"/>
      <c r="W501" s="484"/>
      <c r="X501" s="485"/>
      <c r="Y501" s="484"/>
      <c r="Z501" s="485"/>
      <c r="AA501" s="476"/>
      <c r="AB501" s="477"/>
      <c r="AC501" s="476"/>
      <c r="AD501" s="477"/>
      <c r="AE501" s="478">
        <f>O501+Q501</f>
        <v>0</v>
      </c>
      <c r="AF501" s="477">
        <v>0</v>
      </c>
      <c r="AG501" s="479">
        <v>0</v>
      </c>
      <c r="AH501" s="470"/>
      <c r="AI501" s="470"/>
      <c r="AJ501" s="576"/>
      <c r="AK501" s="516"/>
    </row>
    <row r="502" spans="1:37" ht="141" customHeight="1">
      <c r="A502" s="516"/>
      <c r="B502" s="483" t="s">
        <v>959</v>
      </c>
      <c r="C502" s="574"/>
      <c r="D502" s="480" t="s">
        <v>1587</v>
      </c>
      <c r="E502" s="511"/>
      <c r="F502" s="511"/>
      <c r="G502" s="511"/>
      <c r="H502" s="480" t="s">
        <v>107</v>
      </c>
      <c r="I502" s="480" t="s">
        <v>108</v>
      </c>
      <c r="J502" s="480"/>
      <c r="K502" s="511"/>
      <c r="L502" s="511"/>
      <c r="M502" s="511"/>
      <c r="N502" s="511"/>
      <c r="O502" s="511"/>
      <c r="P502" s="511">
        <v>7200000</v>
      </c>
      <c r="Q502" s="515">
        <v>23700000</v>
      </c>
      <c r="R502" s="511"/>
      <c r="S502" s="511"/>
      <c r="T502" s="511"/>
      <c r="U502" s="511"/>
      <c r="V502" s="511"/>
      <c r="W502" s="511"/>
      <c r="X502" s="511"/>
      <c r="Y502" s="511"/>
      <c r="Z502" s="511"/>
      <c r="AA502" s="511"/>
      <c r="AB502" s="511"/>
      <c r="AC502" s="515">
        <v>19366666.670000002</v>
      </c>
      <c r="AD502" s="511"/>
      <c r="AE502" s="511"/>
      <c r="AF502" s="511"/>
      <c r="AG502" s="574">
        <v>7706</v>
      </c>
      <c r="AH502" s="511" t="s">
        <v>1588</v>
      </c>
      <c r="AI502" s="511" t="s">
        <v>1245</v>
      </c>
      <c r="AJ502" s="511" t="s">
        <v>1166</v>
      </c>
      <c r="AK502" s="516"/>
    </row>
    <row r="503" spans="1:37" ht="43.5" customHeight="1">
      <c r="A503" s="516"/>
      <c r="B503" s="755" t="s">
        <v>804</v>
      </c>
      <c r="C503" s="756"/>
      <c r="D503" s="756"/>
      <c r="E503" s="756"/>
      <c r="F503" s="756"/>
      <c r="G503" s="756"/>
      <c r="H503" s="757"/>
      <c r="I503" s="758" t="s">
        <v>1240</v>
      </c>
      <c r="J503" s="759"/>
      <c r="K503" s="759"/>
      <c r="L503" s="759"/>
      <c r="M503" s="759"/>
      <c r="N503" s="759"/>
      <c r="O503" s="759"/>
      <c r="P503" s="759"/>
      <c r="Q503" s="759"/>
      <c r="R503" s="759"/>
      <c r="S503" s="759"/>
      <c r="T503" s="760"/>
      <c r="U503" s="758" t="s">
        <v>1056</v>
      </c>
      <c r="V503" s="759"/>
      <c r="W503" s="759"/>
      <c r="X503" s="759"/>
      <c r="Y503" s="759"/>
      <c r="Z503" s="759"/>
      <c r="AA503" s="759"/>
      <c r="AB503" s="759"/>
      <c r="AC503" s="759"/>
      <c r="AD503" s="759"/>
      <c r="AE503" s="759"/>
      <c r="AF503" s="759"/>
      <c r="AG503" s="759"/>
      <c r="AH503" s="759"/>
      <c r="AI503" s="759"/>
      <c r="AJ503" s="760"/>
      <c r="AK503" s="516"/>
    </row>
    <row r="504" spans="1:37" ht="50.25" customHeight="1" thickBot="1">
      <c r="A504" s="516"/>
      <c r="B504" s="763" t="s">
        <v>1241</v>
      </c>
      <c r="C504" s="764"/>
      <c r="D504" s="765"/>
      <c r="E504" s="184"/>
      <c r="F504" s="766" t="s">
        <v>1242</v>
      </c>
      <c r="G504" s="766"/>
      <c r="H504" s="766"/>
      <c r="I504" s="766"/>
      <c r="J504" s="766"/>
      <c r="K504" s="766"/>
      <c r="L504" s="766"/>
      <c r="M504" s="766"/>
      <c r="N504" s="767"/>
      <c r="O504" s="864" t="s">
        <v>0</v>
      </c>
      <c r="P504" s="865"/>
      <c r="Q504" s="865"/>
      <c r="R504" s="865"/>
      <c r="S504" s="865"/>
      <c r="T504" s="865"/>
      <c r="U504" s="865"/>
      <c r="V504" s="865"/>
      <c r="W504" s="865"/>
      <c r="X504" s="865"/>
      <c r="Y504" s="865"/>
      <c r="Z504" s="865"/>
      <c r="AA504" s="865"/>
      <c r="AB504" s="865"/>
      <c r="AC504" s="865"/>
      <c r="AD504" s="865"/>
      <c r="AE504" s="865"/>
      <c r="AF504" s="866"/>
      <c r="AG504" s="867"/>
      <c r="AH504" s="868"/>
      <c r="AI504" s="868"/>
      <c r="AJ504" s="869"/>
      <c r="AK504" s="516"/>
    </row>
    <row r="505" spans="1:37" ht="28.5" customHeight="1">
      <c r="A505" s="516"/>
      <c r="B505" s="737" t="s">
        <v>1175</v>
      </c>
      <c r="C505" s="739" t="s">
        <v>2</v>
      </c>
      <c r="D505" s="740"/>
      <c r="E505" s="740"/>
      <c r="F505" s="740"/>
      <c r="G505" s="740"/>
      <c r="H505" s="870"/>
      <c r="I505" s="743" t="s">
        <v>3</v>
      </c>
      <c r="J505" s="745" t="s">
        <v>18</v>
      </c>
      <c r="K505" s="745" t="s">
        <v>4</v>
      </c>
      <c r="L505" s="747" t="s">
        <v>1057</v>
      </c>
      <c r="M505" s="799" t="s">
        <v>19</v>
      </c>
      <c r="N505" s="732" t="s">
        <v>20</v>
      </c>
      <c r="O505" s="734" t="s">
        <v>32</v>
      </c>
      <c r="P505" s="735"/>
      <c r="Q505" s="736" t="s">
        <v>33</v>
      </c>
      <c r="R505" s="735"/>
      <c r="S505" s="736" t="s">
        <v>34</v>
      </c>
      <c r="T505" s="735"/>
      <c r="U505" s="736" t="s">
        <v>7</v>
      </c>
      <c r="V505" s="735"/>
      <c r="W505" s="736" t="s">
        <v>6</v>
      </c>
      <c r="X505" s="735"/>
      <c r="Y505" s="736" t="s">
        <v>35</v>
      </c>
      <c r="Z505" s="735"/>
      <c r="AA505" s="736" t="s">
        <v>5</v>
      </c>
      <c r="AB505" s="735"/>
      <c r="AC505" s="736" t="s">
        <v>8</v>
      </c>
      <c r="AD505" s="735"/>
      <c r="AE505" s="736" t="s">
        <v>9</v>
      </c>
      <c r="AF505" s="796"/>
      <c r="AG505" s="881" t="s">
        <v>10</v>
      </c>
      <c r="AH505" s="780" t="s">
        <v>11</v>
      </c>
      <c r="AI505" s="782" t="s">
        <v>12</v>
      </c>
      <c r="AJ505" s="784" t="s">
        <v>21</v>
      </c>
      <c r="AK505" s="516"/>
    </row>
    <row r="506" spans="1:37" ht="74.25" customHeight="1">
      <c r="A506" s="516"/>
      <c r="B506" s="885"/>
      <c r="C506" s="886"/>
      <c r="D506" s="887"/>
      <c r="E506" s="887"/>
      <c r="F506" s="887"/>
      <c r="G506" s="887"/>
      <c r="H506" s="888"/>
      <c r="I506" s="744"/>
      <c r="J506" s="746" t="s">
        <v>18</v>
      </c>
      <c r="K506" s="746"/>
      <c r="L506" s="748"/>
      <c r="M506" s="800"/>
      <c r="N506" s="733"/>
      <c r="O506" s="33" t="s">
        <v>22</v>
      </c>
      <c r="P506" s="34" t="s">
        <v>23</v>
      </c>
      <c r="Q506" s="35" t="s">
        <v>22</v>
      </c>
      <c r="R506" s="34" t="s">
        <v>23</v>
      </c>
      <c r="S506" s="35" t="s">
        <v>22</v>
      </c>
      <c r="T506" s="34" t="s">
        <v>23</v>
      </c>
      <c r="U506" s="35" t="s">
        <v>22</v>
      </c>
      <c r="V506" s="34" t="s">
        <v>23</v>
      </c>
      <c r="W506" s="35" t="s">
        <v>22</v>
      </c>
      <c r="X506" s="34" t="s">
        <v>23</v>
      </c>
      <c r="Y506" s="35" t="s">
        <v>22</v>
      </c>
      <c r="Z506" s="34" t="s">
        <v>23</v>
      </c>
      <c r="AA506" s="35" t="s">
        <v>22</v>
      </c>
      <c r="AB506" s="34" t="s">
        <v>24</v>
      </c>
      <c r="AC506" s="35" t="s">
        <v>22</v>
      </c>
      <c r="AD506" s="34" t="s">
        <v>24</v>
      </c>
      <c r="AE506" s="35" t="s">
        <v>22</v>
      </c>
      <c r="AF506" s="36" t="s">
        <v>24</v>
      </c>
      <c r="AG506" s="895"/>
      <c r="AH506" s="781"/>
      <c r="AI506" s="783"/>
      <c r="AJ506" s="785"/>
      <c r="AK506" s="516"/>
    </row>
    <row r="507" spans="1:37" ht="400.5">
      <c r="A507" s="516"/>
      <c r="B507" s="158" t="s">
        <v>1166</v>
      </c>
      <c r="C507" s="892" t="s">
        <v>322</v>
      </c>
      <c r="D507" s="893"/>
      <c r="E507" s="893"/>
      <c r="F507" s="893"/>
      <c r="G507" s="893"/>
      <c r="H507" s="894"/>
      <c r="I507" s="159" t="s">
        <v>375</v>
      </c>
      <c r="J507" s="160"/>
      <c r="K507" s="161" t="s">
        <v>1246</v>
      </c>
      <c r="L507" s="161"/>
      <c r="M507" s="162"/>
      <c r="N507" s="162"/>
      <c r="O507" s="163">
        <v>0</v>
      </c>
      <c r="P507" s="164">
        <v>0</v>
      </c>
      <c r="Q507" s="164">
        <v>0</v>
      </c>
      <c r="R507" s="164">
        <v>0</v>
      </c>
      <c r="S507" s="164">
        <v>0</v>
      </c>
      <c r="T507" s="164">
        <v>0</v>
      </c>
      <c r="U507" s="164">
        <v>0</v>
      </c>
      <c r="V507" s="164">
        <v>0</v>
      </c>
      <c r="W507" s="164">
        <v>0</v>
      </c>
      <c r="X507" s="164">
        <v>0</v>
      </c>
      <c r="Y507" s="164">
        <v>0</v>
      </c>
      <c r="Z507" s="164">
        <v>0</v>
      </c>
      <c r="AA507" s="164">
        <v>0</v>
      </c>
      <c r="AB507" s="164">
        <v>0</v>
      </c>
      <c r="AC507" s="164">
        <v>0</v>
      </c>
      <c r="AD507" s="164">
        <v>0</v>
      </c>
      <c r="AE507" s="164">
        <v>0</v>
      </c>
      <c r="AF507" s="165">
        <v>0</v>
      </c>
      <c r="AG507" s="166">
        <v>0</v>
      </c>
      <c r="AH507" s="167"/>
      <c r="AI507" s="167" t="s">
        <v>1245</v>
      </c>
      <c r="AJ507" s="168" t="s">
        <v>1166</v>
      </c>
      <c r="AK507" s="516"/>
    </row>
    <row r="508" spans="1:37" ht="63.75">
      <c r="A508" s="516"/>
      <c r="B508" s="137" t="s">
        <v>13</v>
      </c>
      <c r="C508" s="94" t="s">
        <v>30</v>
      </c>
      <c r="D508" s="94" t="s">
        <v>14</v>
      </c>
      <c r="E508" s="94" t="s">
        <v>25</v>
      </c>
      <c r="F508" s="94" t="s">
        <v>26</v>
      </c>
      <c r="G508" s="94" t="s">
        <v>27</v>
      </c>
      <c r="H508" s="125" t="s">
        <v>15</v>
      </c>
      <c r="I508" s="94" t="s">
        <v>31</v>
      </c>
      <c r="J508" s="126"/>
      <c r="K508" s="126"/>
      <c r="L508" s="126"/>
      <c r="M508" s="126"/>
      <c r="N508" s="126"/>
      <c r="O508" s="127">
        <v>0</v>
      </c>
      <c r="P508" s="128">
        <v>0</v>
      </c>
      <c r="Q508" s="127">
        <v>0</v>
      </c>
      <c r="R508" s="128">
        <v>0</v>
      </c>
      <c r="S508" s="127"/>
      <c r="T508" s="128"/>
      <c r="U508" s="127"/>
      <c r="V508" s="128"/>
      <c r="W508" s="127"/>
      <c r="X508" s="128"/>
      <c r="Y508" s="127"/>
      <c r="Z508" s="128"/>
      <c r="AA508" s="127"/>
      <c r="AB508" s="128"/>
      <c r="AC508" s="127"/>
      <c r="AD508" s="128"/>
      <c r="AE508" s="129">
        <f>O508+Q508</f>
        <v>0</v>
      </c>
      <c r="AF508" s="128">
        <v>0</v>
      </c>
      <c r="AG508" s="130">
        <v>0</v>
      </c>
      <c r="AH508" s="131"/>
      <c r="AI508" s="131"/>
      <c r="AJ508" s="536"/>
      <c r="AK508" s="516"/>
    </row>
    <row r="509" spans="1:37" ht="101.25" customHeight="1">
      <c r="A509" s="516"/>
      <c r="B509" s="193" t="s">
        <v>958</v>
      </c>
      <c r="C509" s="537"/>
      <c r="D509" s="147"/>
      <c r="E509" s="518"/>
      <c r="F509" s="518"/>
      <c r="G509" s="518"/>
      <c r="H509" s="147" t="s">
        <v>109</v>
      </c>
      <c r="I509" s="147" t="s">
        <v>499</v>
      </c>
      <c r="J509" s="147"/>
      <c r="K509" s="518"/>
      <c r="L509" s="518"/>
      <c r="M509" s="518"/>
      <c r="N509" s="518"/>
      <c r="O509" s="518"/>
      <c r="P509" s="518"/>
      <c r="Q509" s="518"/>
      <c r="R509" s="518"/>
      <c r="S509" s="518"/>
      <c r="T509" s="518"/>
      <c r="U509" s="518"/>
      <c r="V509" s="518"/>
      <c r="W509" s="518"/>
      <c r="X509" s="518"/>
      <c r="Y509" s="518"/>
      <c r="Z509" s="518"/>
      <c r="AA509" s="518"/>
      <c r="AB509" s="518"/>
      <c r="AC509" s="518"/>
      <c r="AD509" s="518"/>
      <c r="AE509" s="518"/>
      <c r="AF509" s="518"/>
      <c r="AG509" s="537"/>
      <c r="AH509" s="518"/>
      <c r="AI509" s="518"/>
      <c r="AJ509" s="518"/>
      <c r="AK509" s="516"/>
    </row>
    <row r="510" spans="1:37" ht="38.25" customHeight="1">
      <c r="A510" s="516"/>
      <c r="B510" s="755" t="s">
        <v>804</v>
      </c>
      <c r="C510" s="756"/>
      <c r="D510" s="756"/>
      <c r="E510" s="756"/>
      <c r="F510" s="756"/>
      <c r="G510" s="756"/>
      <c r="H510" s="757"/>
      <c r="I510" s="758" t="s">
        <v>1240</v>
      </c>
      <c r="J510" s="759"/>
      <c r="K510" s="759"/>
      <c r="L510" s="759"/>
      <c r="M510" s="759"/>
      <c r="N510" s="759"/>
      <c r="O510" s="759"/>
      <c r="P510" s="759"/>
      <c r="Q510" s="759"/>
      <c r="R510" s="759"/>
      <c r="S510" s="759"/>
      <c r="T510" s="760"/>
      <c r="U510" s="758" t="s">
        <v>1056</v>
      </c>
      <c r="V510" s="759"/>
      <c r="W510" s="759"/>
      <c r="X510" s="759"/>
      <c r="Y510" s="759"/>
      <c r="Z510" s="759"/>
      <c r="AA510" s="759"/>
      <c r="AB510" s="759"/>
      <c r="AC510" s="759"/>
      <c r="AD510" s="759"/>
      <c r="AE510" s="759"/>
      <c r="AF510" s="759"/>
      <c r="AG510" s="759"/>
      <c r="AH510" s="759"/>
      <c r="AI510" s="759"/>
      <c r="AJ510" s="760"/>
      <c r="AK510" s="516"/>
    </row>
    <row r="511" spans="1:37" ht="49.5" customHeight="1" thickBot="1">
      <c r="A511" s="516"/>
      <c r="B511" s="763" t="s">
        <v>1241</v>
      </c>
      <c r="C511" s="764"/>
      <c r="D511" s="765"/>
      <c r="E511" s="184"/>
      <c r="F511" s="766" t="s">
        <v>1242</v>
      </c>
      <c r="G511" s="766"/>
      <c r="H511" s="766"/>
      <c r="I511" s="766"/>
      <c r="J511" s="766"/>
      <c r="K511" s="766"/>
      <c r="L511" s="766"/>
      <c r="M511" s="766"/>
      <c r="N511" s="767"/>
      <c r="O511" s="864" t="s">
        <v>0</v>
      </c>
      <c r="P511" s="865"/>
      <c r="Q511" s="865"/>
      <c r="R511" s="865"/>
      <c r="S511" s="865"/>
      <c r="T511" s="865"/>
      <c r="U511" s="865"/>
      <c r="V511" s="865"/>
      <c r="W511" s="865"/>
      <c r="X511" s="865"/>
      <c r="Y511" s="865"/>
      <c r="Z511" s="865"/>
      <c r="AA511" s="865"/>
      <c r="AB511" s="865"/>
      <c r="AC511" s="865"/>
      <c r="AD511" s="865"/>
      <c r="AE511" s="865"/>
      <c r="AF511" s="866"/>
      <c r="AG511" s="867"/>
      <c r="AH511" s="868"/>
      <c r="AI511" s="868"/>
      <c r="AJ511" s="869"/>
      <c r="AK511" s="516"/>
    </row>
    <row r="512" spans="1:37" ht="28.5" customHeight="1">
      <c r="A512" s="516"/>
      <c r="B512" s="737" t="s">
        <v>1175</v>
      </c>
      <c r="C512" s="739" t="s">
        <v>2</v>
      </c>
      <c r="D512" s="740"/>
      <c r="E512" s="740"/>
      <c r="F512" s="740"/>
      <c r="G512" s="740"/>
      <c r="H512" s="870"/>
      <c r="I512" s="743" t="s">
        <v>3</v>
      </c>
      <c r="J512" s="745" t="s">
        <v>18</v>
      </c>
      <c r="K512" s="745" t="s">
        <v>4</v>
      </c>
      <c r="L512" s="747" t="s">
        <v>1057</v>
      </c>
      <c r="M512" s="799" t="s">
        <v>19</v>
      </c>
      <c r="N512" s="732" t="s">
        <v>20</v>
      </c>
      <c r="O512" s="734" t="s">
        <v>32</v>
      </c>
      <c r="P512" s="735"/>
      <c r="Q512" s="736" t="s">
        <v>33</v>
      </c>
      <c r="R512" s="735"/>
      <c r="S512" s="736" t="s">
        <v>34</v>
      </c>
      <c r="T512" s="735"/>
      <c r="U512" s="736" t="s">
        <v>7</v>
      </c>
      <c r="V512" s="735"/>
      <c r="W512" s="736" t="s">
        <v>6</v>
      </c>
      <c r="X512" s="735"/>
      <c r="Y512" s="736" t="s">
        <v>35</v>
      </c>
      <c r="Z512" s="735"/>
      <c r="AA512" s="736" t="s">
        <v>5</v>
      </c>
      <c r="AB512" s="735"/>
      <c r="AC512" s="736" t="s">
        <v>8</v>
      </c>
      <c r="AD512" s="735"/>
      <c r="AE512" s="736" t="s">
        <v>9</v>
      </c>
      <c r="AF512" s="796"/>
      <c r="AG512" s="881" t="s">
        <v>10</v>
      </c>
      <c r="AH512" s="780" t="s">
        <v>11</v>
      </c>
      <c r="AI512" s="782" t="s">
        <v>12</v>
      </c>
      <c r="AJ512" s="784" t="s">
        <v>21</v>
      </c>
      <c r="AK512" s="516"/>
    </row>
    <row r="513" spans="1:37" ht="61.5" customHeight="1">
      <c r="A513" s="516"/>
      <c r="B513" s="885"/>
      <c r="C513" s="886"/>
      <c r="D513" s="887"/>
      <c r="E513" s="887"/>
      <c r="F513" s="887"/>
      <c r="G513" s="887"/>
      <c r="H513" s="888"/>
      <c r="I513" s="744"/>
      <c r="J513" s="746" t="s">
        <v>18</v>
      </c>
      <c r="K513" s="746"/>
      <c r="L513" s="748"/>
      <c r="M513" s="800"/>
      <c r="N513" s="733"/>
      <c r="O513" s="33" t="s">
        <v>22</v>
      </c>
      <c r="P513" s="34" t="s">
        <v>23</v>
      </c>
      <c r="Q513" s="35" t="s">
        <v>22</v>
      </c>
      <c r="R513" s="34" t="s">
        <v>23</v>
      </c>
      <c r="S513" s="35" t="s">
        <v>22</v>
      </c>
      <c r="T513" s="34" t="s">
        <v>23</v>
      </c>
      <c r="U513" s="35" t="s">
        <v>22</v>
      </c>
      <c r="V513" s="34" t="s">
        <v>23</v>
      </c>
      <c r="W513" s="35" t="s">
        <v>22</v>
      </c>
      <c r="X513" s="34" t="s">
        <v>23</v>
      </c>
      <c r="Y513" s="35" t="s">
        <v>22</v>
      </c>
      <c r="Z513" s="34" t="s">
        <v>23</v>
      </c>
      <c r="AA513" s="35" t="s">
        <v>22</v>
      </c>
      <c r="AB513" s="34" t="s">
        <v>24</v>
      </c>
      <c r="AC513" s="35" t="s">
        <v>22</v>
      </c>
      <c r="AD513" s="34" t="s">
        <v>24</v>
      </c>
      <c r="AE513" s="35" t="s">
        <v>22</v>
      </c>
      <c r="AF513" s="36" t="s">
        <v>24</v>
      </c>
      <c r="AG513" s="895"/>
      <c r="AH513" s="781"/>
      <c r="AI513" s="783"/>
      <c r="AJ513" s="785"/>
      <c r="AK513" s="516"/>
    </row>
    <row r="514" spans="1:37" ht="409.5">
      <c r="A514" s="516"/>
      <c r="B514" s="158" t="s">
        <v>1166</v>
      </c>
      <c r="C514" s="892" t="s">
        <v>323</v>
      </c>
      <c r="D514" s="893"/>
      <c r="E514" s="893"/>
      <c r="F514" s="893"/>
      <c r="G514" s="893"/>
      <c r="H514" s="894"/>
      <c r="I514" s="159" t="s">
        <v>376</v>
      </c>
      <c r="J514" s="160"/>
      <c r="K514" s="161" t="s">
        <v>1247</v>
      </c>
      <c r="L514" s="161" t="s">
        <v>489</v>
      </c>
      <c r="M514" s="162">
        <v>0.5</v>
      </c>
      <c r="N514" s="162">
        <v>0.5</v>
      </c>
      <c r="O514" s="163">
        <v>0</v>
      </c>
      <c r="P514" s="164">
        <v>0</v>
      </c>
      <c r="Q514" s="164">
        <v>0</v>
      </c>
      <c r="R514" s="164">
        <v>0</v>
      </c>
      <c r="S514" s="164">
        <v>0</v>
      </c>
      <c r="T514" s="164">
        <v>0</v>
      </c>
      <c r="U514" s="164">
        <v>0</v>
      </c>
      <c r="V514" s="164">
        <v>0</v>
      </c>
      <c r="W514" s="164">
        <v>0</v>
      </c>
      <c r="X514" s="164">
        <v>0</v>
      </c>
      <c r="Y514" s="164">
        <v>0</v>
      </c>
      <c r="Z514" s="164">
        <v>0</v>
      </c>
      <c r="AA514" s="164">
        <v>0</v>
      </c>
      <c r="AB514" s="164">
        <v>0</v>
      </c>
      <c r="AC514" s="164">
        <v>0</v>
      </c>
      <c r="AD514" s="164">
        <v>0</v>
      </c>
      <c r="AE514" s="164">
        <v>0</v>
      </c>
      <c r="AF514" s="165">
        <v>0</v>
      </c>
      <c r="AG514" s="166">
        <v>0</v>
      </c>
      <c r="AH514" s="167"/>
      <c r="AI514" s="167" t="s">
        <v>1245</v>
      </c>
      <c r="AJ514" s="168" t="s">
        <v>1166</v>
      </c>
      <c r="AK514" s="516"/>
    </row>
    <row r="515" spans="1:37" ht="37.5" customHeight="1">
      <c r="A515" s="516"/>
      <c r="B515" s="755" t="s">
        <v>804</v>
      </c>
      <c r="C515" s="756"/>
      <c r="D515" s="756"/>
      <c r="E515" s="756"/>
      <c r="F515" s="756"/>
      <c r="G515" s="756"/>
      <c r="H515" s="757"/>
      <c r="I515" s="758" t="s">
        <v>1240</v>
      </c>
      <c r="J515" s="759"/>
      <c r="K515" s="759"/>
      <c r="L515" s="759"/>
      <c r="M515" s="759"/>
      <c r="N515" s="759"/>
      <c r="O515" s="759"/>
      <c r="P515" s="759"/>
      <c r="Q515" s="759"/>
      <c r="R515" s="759"/>
      <c r="S515" s="759"/>
      <c r="T515" s="760"/>
      <c r="U515" s="758" t="s">
        <v>1056</v>
      </c>
      <c r="V515" s="759"/>
      <c r="W515" s="759"/>
      <c r="X515" s="759"/>
      <c r="Y515" s="759"/>
      <c r="Z515" s="759"/>
      <c r="AA515" s="759"/>
      <c r="AB515" s="759"/>
      <c r="AC515" s="759"/>
      <c r="AD515" s="759"/>
      <c r="AE515" s="759"/>
      <c r="AF515" s="759"/>
      <c r="AG515" s="759"/>
      <c r="AH515" s="759"/>
      <c r="AI515" s="759"/>
      <c r="AJ515" s="760"/>
      <c r="AK515" s="516"/>
    </row>
    <row r="516" spans="1:37" ht="51" customHeight="1" thickBot="1">
      <c r="A516" s="516"/>
      <c r="B516" s="763" t="s">
        <v>1241</v>
      </c>
      <c r="C516" s="764"/>
      <c r="D516" s="765"/>
      <c r="E516" s="184"/>
      <c r="F516" s="766" t="s">
        <v>1242</v>
      </c>
      <c r="G516" s="766"/>
      <c r="H516" s="766"/>
      <c r="I516" s="766"/>
      <c r="J516" s="766"/>
      <c r="K516" s="766"/>
      <c r="L516" s="766"/>
      <c r="M516" s="766"/>
      <c r="N516" s="767"/>
      <c r="O516" s="864" t="s">
        <v>0</v>
      </c>
      <c r="P516" s="865"/>
      <c r="Q516" s="865"/>
      <c r="R516" s="865"/>
      <c r="S516" s="865"/>
      <c r="T516" s="865"/>
      <c r="U516" s="865"/>
      <c r="V516" s="865"/>
      <c r="W516" s="865"/>
      <c r="X516" s="865"/>
      <c r="Y516" s="865"/>
      <c r="Z516" s="865"/>
      <c r="AA516" s="865"/>
      <c r="AB516" s="865"/>
      <c r="AC516" s="865"/>
      <c r="AD516" s="865"/>
      <c r="AE516" s="865"/>
      <c r="AF516" s="866"/>
      <c r="AG516" s="867"/>
      <c r="AH516" s="868"/>
      <c r="AI516" s="868"/>
      <c r="AJ516" s="869"/>
      <c r="AK516" s="516"/>
    </row>
    <row r="517" spans="1:37" ht="31.5" customHeight="1">
      <c r="A517" s="516"/>
      <c r="B517" s="737" t="s">
        <v>1175</v>
      </c>
      <c r="C517" s="739" t="s">
        <v>2</v>
      </c>
      <c r="D517" s="740"/>
      <c r="E517" s="740"/>
      <c r="F517" s="740"/>
      <c r="G517" s="740"/>
      <c r="H517" s="870"/>
      <c r="I517" s="743" t="s">
        <v>3</v>
      </c>
      <c r="J517" s="745" t="s">
        <v>18</v>
      </c>
      <c r="K517" s="745" t="s">
        <v>4</v>
      </c>
      <c r="L517" s="747" t="s">
        <v>1057</v>
      </c>
      <c r="M517" s="799" t="s">
        <v>19</v>
      </c>
      <c r="N517" s="732" t="s">
        <v>20</v>
      </c>
      <c r="O517" s="734" t="s">
        <v>32</v>
      </c>
      <c r="P517" s="735"/>
      <c r="Q517" s="736" t="s">
        <v>33</v>
      </c>
      <c r="R517" s="735"/>
      <c r="S517" s="736" t="s">
        <v>34</v>
      </c>
      <c r="T517" s="735"/>
      <c r="U517" s="736" t="s">
        <v>7</v>
      </c>
      <c r="V517" s="735"/>
      <c r="W517" s="736" t="s">
        <v>6</v>
      </c>
      <c r="X517" s="735"/>
      <c r="Y517" s="736" t="s">
        <v>35</v>
      </c>
      <c r="Z517" s="735"/>
      <c r="AA517" s="736" t="s">
        <v>5</v>
      </c>
      <c r="AB517" s="735"/>
      <c r="AC517" s="736" t="s">
        <v>8</v>
      </c>
      <c r="AD517" s="735"/>
      <c r="AE517" s="736" t="s">
        <v>9</v>
      </c>
      <c r="AF517" s="796"/>
      <c r="AG517" s="881" t="s">
        <v>10</v>
      </c>
      <c r="AH517" s="780" t="s">
        <v>11</v>
      </c>
      <c r="AI517" s="782" t="s">
        <v>12</v>
      </c>
      <c r="AJ517" s="784" t="s">
        <v>21</v>
      </c>
      <c r="AK517" s="516"/>
    </row>
    <row r="518" spans="1:37" ht="66.75" customHeight="1">
      <c r="A518" s="516"/>
      <c r="B518" s="885"/>
      <c r="C518" s="886"/>
      <c r="D518" s="887"/>
      <c r="E518" s="887"/>
      <c r="F518" s="887"/>
      <c r="G518" s="887"/>
      <c r="H518" s="888"/>
      <c r="I518" s="744"/>
      <c r="J518" s="746" t="s">
        <v>18</v>
      </c>
      <c r="K518" s="746"/>
      <c r="L518" s="748"/>
      <c r="M518" s="800"/>
      <c r="N518" s="733"/>
      <c r="O518" s="33" t="s">
        <v>22</v>
      </c>
      <c r="P518" s="34" t="s">
        <v>23</v>
      </c>
      <c r="Q518" s="35" t="s">
        <v>22</v>
      </c>
      <c r="R518" s="34" t="s">
        <v>23</v>
      </c>
      <c r="S518" s="35" t="s">
        <v>22</v>
      </c>
      <c r="T518" s="34" t="s">
        <v>23</v>
      </c>
      <c r="U518" s="35" t="s">
        <v>22</v>
      </c>
      <c r="V518" s="34" t="s">
        <v>23</v>
      </c>
      <c r="W518" s="35" t="s">
        <v>22</v>
      </c>
      <c r="X518" s="34" t="s">
        <v>23</v>
      </c>
      <c r="Y518" s="35" t="s">
        <v>22</v>
      </c>
      <c r="Z518" s="34" t="s">
        <v>23</v>
      </c>
      <c r="AA518" s="35" t="s">
        <v>22</v>
      </c>
      <c r="AB518" s="34" t="s">
        <v>24</v>
      </c>
      <c r="AC518" s="35" t="s">
        <v>22</v>
      </c>
      <c r="AD518" s="34" t="s">
        <v>24</v>
      </c>
      <c r="AE518" s="35" t="s">
        <v>22</v>
      </c>
      <c r="AF518" s="36" t="s">
        <v>24</v>
      </c>
      <c r="AG518" s="895"/>
      <c r="AH518" s="781"/>
      <c r="AI518" s="783"/>
      <c r="AJ518" s="785"/>
      <c r="AK518" s="516"/>
    </row>
    <row r="519" spans="1:37" ht="409.5">
      <c r="A519" s="516"/>
      <c r="B519" s="158" t="s">
        <v>1166</v>
      </c>
      <c r="C519" s="892" t="s">
        <v>324</v>
      </c>
      <c r="D519" s="893"/>
      <c r="E519" s="893"/>
      <c r="F519" s="893"/>
      <c r="G519" s="893"/>
      <c r="H519" s="894"/>
      <c r="I519" s="159" t="s">
        <v>324</v>
      </c>
      <c r="J519" s="160"/>
      <c r="K519" s="161" t="s">
        <v>1248</v>
      </c>
      <c r="L519" s="161"/>
      <c r="M519" s="162"/>
      <c r="N519" s="162"/>
      <c r="O519" s="163">
        <v>0</v>
      </c>
      <c r="P519" s="164">
        <v>0</v>
      </c>
      <c r="Q519" s="164">
        <v>0</v>
      </c>
      <c r="R519" s="164">
        <v>0</v>
      </c>
      <c r="S519" s="164">
        <v>0</v>
      </c>
      <c r="T519" s="164">
        <v>0</v>
      </c>
      <c r="U519" s="164">
        <v>0</v>
      </c>
      <c r="V519" s="164">
        <v>0</v>
      </c>
      <c r="W519" s="164">
        <v>0</v>
      </c>
      <c r="X519" s="164">
        <v>0</v>
      </c>
      <c r="Y519" s="164">
        <v>0</v>
      </c>
      <c r="Z519" s="164">
        <v>0</v>
      </c>
      <c r="AA519" s="164">
        <v>0</v>
      </c>
      <c r="AB519" s="164">
        <v>0</v>
      </c>
      <c r="AC519" s="164">
        <v>0</v>
      </c>
      <c r="AD519" s="164">
        <v>0</v>
      </c>
      <c r="AE519" s="164">
        <v>0</v>
      </c>
      <c r="AF519" s="165">
        <v>0</v>
      </c>
      <c r="AG519" s="166">
        <v>0</v>
      </c>
      <c r="AH519" s="167"/>
      <c r="AI519" s="167" t="s">
        <v>1245</v>
      </c>
      <c r="AJ519" s="168" t="s">
        <v>1166</v>
      </c>
      <c r="AK519" s="516"/>
    </row>
    <row r="520" spans="1:37" ht="48.75" customHeight="1">
      <c r="A520" s="516"/>
      <c r="B520" s="755" t="s">
        <v>804</v>
      </c>
      <c r="C520" s="756"/>
      <c r="D520" s="756"/>
      <c r="E520" s="756"/>
      <c r="F520" s="756"/>
      <c r="G520" s="756"/>
      <c r="H520" s="757"/>
      <c r="I520" s="758" t="s">
        <v>1240</v>
      </c>
      <c r="J520" s="759"/>
      <c r="K520" s="759"/>
      <c r="L520" s="759"/>
      <c r="M520" s="759"/>
      <c r="N520" s="759"/>
      <c r="O520" s="759"/>
      <c r="P520" s="759"/>
      <c r="Q520" s="759"/>
      <c r="R520" s="759"/>
      <c r="S520" s="759"/>
      <c r="T520" s="760"/>
      <c r="U520" s="758" t="s">
        <v>1056</v>
      </c>
      <c r="V520" s="759"/>
      <c r="W520" s="759"/>
      <c r="X520" s="759"/>
      <c r="Y520" s="759"/>
      <c r="Z520" s="759"/>
      <c r="AA520" s="759"/>
      <c r="AB520" s="759"/>
      <c r="AC520" s="759"/>
      <c r="AD520" s="759"/>
      <c r="AE520" s="759"/>
      <c r="AF520" s="759"/>
      <c r="AG520" s="759"/>
      <c r="AH520" s="759"/>
      <c r="AI520" s="759"/>
      <c r="AJ520" s="760"/>
      <c r="AK520" s="516"/>
    </row>
    <row r="521" spans="1:37" ht="62.25" customHeight="1" thickBot="1">
      <c r="A521" s="516"/>
      <c r="B521" s="763" t="s">
        <v>1241</v>
      </c>
      <c r="C521" s="764"/>
      <c r="D521" s="765"/>
      <c r="E521" s="184"/>
      <c r="F521" s="766" t="s">
        <v>1249</v>
      </c>
      <c r="G521" s="766"/>
      <c r="H521" s="766"/>
      <c r="I521" s="766"/>
      <c r="J521" s="766"/>
      <c r="K521" s="766"/>
      <c r="L521" s="766"/>
      <c r="M521" s="766"/>
      <c r="N521" s="767"/>
      <c r="O521" s="864" t="s">
        <v>0</v>
      </c>
      <c r="P521" s="865"/>
      <c r="Q521" s="865"/>
      <c r="R521" s="865"/>
      <c r="S521" s="865"/>
      <c r="T521" s="865"/>
      <c r="U521" s="865"/>
      <c r="V521" s="865"/>
      <c r="W521" s="865"/>
      <c r="X521" s="865"/>
      <c r="Y521" s="865"/>
      <c r="Z521" s="865"/>
      <c r="AA521" s="865"/>
      <c r="AB521" s="865"/>
      <c r="AC521" s="865"/>
      <c r="AD521" s="865"/>
      <c r="AE521" s="865"/>
      <c r="AF521" s="866"/>
      <c r="AG521" s="867"/>
      <c r="AH521" s="868"/>
      <c r="AI521" s="868"/>
      <c r="AJ521" s="869"/>
      <c r="AK521" s="516"/>
    </row>
    <row r="522" spans="1:37" ht="35.25" customHeight="1">
      <c r="A522" s="516"/>
      <c r="B522" s="737" t="s">
        <v>1175</v>
      </c>
      <c r="C522" s="739" t="s">
        <v>2</v>
      </c>
      <c r="D522" s="740"/>
      <c r="E522" s="740"/>
      <c r="F522" s="740"/>
      <c r="G522" s="740"/>
      <c r="H522" s="870"/>
      <c r="I522" s="743" t="s">
        <v>3</v>
      </c>
      <c r="J522" s="745" t="s">
        <v>18</v>
      </c>
      <c r="K522" s="745" t="s">
        <v>4</v>
      </c>
      <c r="L522" s="747" t="s">
        <v>1057</v>
      </c>
      <c r="M522" s="799" t="s">
        <v>19</v>
      </c>
      <c r="N522" s="732" t="s">
        <v>20</v>
      </c>
      <c r="O522" s="734" t="s">
        <v>32</v>
      </c>
      <c r="P522" s="735"/>
      <c r="Q522" s="736" t="s">
        <v>33</v>
      </c>
      <c r="R522" s="735"/>
      <c r="S522" s="736" t="s">
        <v>34</v>
      </c>
      <c r="T522" s="735"/>
      <c r="U522" s="736" t="s">
        <v>7</v>
      </c>
      <c r="V522" s="735"/>
      <c r="W522" s="736" t="s">
        <v>6</v>
      </c>
      <c r="X522" s="735"/>
      <c r="Y522" s="736" t="s">
        <v>35</v>
      </c>
      <c r="Z522" s="735"/>
      <c r="AA522" s="736" t="s">
        <v>5</v>
      </c>
      <c r="AB522" s="735"/>
      <c r="AC522" s="736" t="s">
        <v>8</v>
      </c>
      <c r="AD522" s="735"/>
      <c r="AE522" s="736" t="s">
        <v>9</v>
      </c>
      <c r="AF522" s="796"/>
      <c r="AG522" s="881" t="s">
        <v>10</v>
      </c>
      <c r="AH522" s="780" t="s">
        <v>11</v>
      </c>
      <c r="AI522" s="782" t="s">
        <v>12</v>
      </c>
      <c r="AJ522" s="784" t="s">
        <v>21</v>
      </c>
      <c r="AK522" s="516"/>
    </row>
    <row r="523" spans="1:37" ht="56.25" customHeight="1" thickBot="1">
      <c r="A523" s="516"/>
      <c r="B523" s="738"/>
      <c r="C523" s="741"/>
      <c r="D523" s="742"/>
      <c r="E523" s="742"/>
      <c r="F523" s="742"/>
      <c r="G523" s="742"/>
      <c r="H523" s="871"/>
      <c r="I523" s="872"/>
      <c r="J523" s="873" t="s">
        <v>18</v>
      </c>
      <c r="K523" s="873"/>
      <c r="L523" s="874"/>
      <c r="M523" s="883"/>
      <c r="N523" s="884"/>
      <c r="O523" s="33" t="s">
        <v>22</v>
      </c>
      <c r="P523" s="34" t="s">
        <v>23</v>
      </c>
      <c r="Q523" s="35" t="s">
        <v>22</v>
      </c>
      <c r="R523" s="34" t="s">
        <v>23</v>
      </c>
      <c r="S523" s="35" t="s">
        <v>22</v>
      </c>
      <c r="T523" s="34" t="s">
        <v>23</v>
      </c>
      <c r="U523" s="35" t="s">
        <v>22</v>
      </c>
      <c r="V523" s="34" t="s">
        <v>23</v>
      </c>
      <c r="W523" s="35" t="s">
        <v>22</v>
      </c>
      <c r="X523" s="34" t="s">
        <v>23</v>
      </c>
      <c r="Y523" s="35" t="s">
        <v>22</v>
      </c>
      <c r="Z523" s="34" t="s">
        <v>23</v>
      </c>
      <c r="AA523" s="35" t="s">
        <v>22</v>
      </c>
      <c r="AB523" s="34" t="s">
        <v>24</v>
      </c>
      <c r="AC523" s="35" t="s">
        <v>22</v>
      </c>
      <c r="AD523" s="34" t="s">
        <v>24</v>
      </c>
      <c r="AE523" s="35" t="s">
        <v>22</v>
      </c>
      <c r="AF523" s="36" t="s">
        <v>24</v>
      </c>
      <c r="AG523" s="882"/>
      <c r="AH523" s="875"/>
      <c r="AI523" s="876"/>
      <c r="AJ523" s="877"/>
      <c r="AK523" s="516"/>
    </row>
    <row r="524" spans="1:37" ht="409.6" thickBot="1">
      <c r="A524" s="516"/>
      <c r="B524" s="37" t="s">
        <v>1166</v>
      </c>
      <c r="C524" s="878" t="s">
        <v>325</v>
      </c>
      <c r="D524" s="879"/>
      <c r="E524" s="879"/>
      <c r="F524" s="879"/>
      <c r="G524" s="879"/>
      <c r="H524" s="880"/>
      <c r="I524" s="148" t="s">
        <v>326</v>
      </c>
      <c r="J524" s="149">
        <v>0</v>
      </c>
      <c r="K524" s="150" t="s">
        <v>452</v>
      </c>
      <c r="L524" s="150" t="s">
        <v>490</v>
      </c>
      <c r="M524" s="151">
        <v>7.4999999999999997E-2</v>
      </c>
      <c r="N524" s="151">
        <v>7.4999999999999997E-2</v>
      </c>
      <c r="O524" s="152">
        <v>0</v>
      </c>
      <c r="P524" s="153">
        <v>0</v>
      </c>
      <c r="Q524" s="153">
        <v>0</v>
      </c>
      <c r="R524" s="153">
        <v>0</v>
      </c>
      <c r="S524" s="153">
        <v>0</v>
      </c>
      <c r="T524" s="153">
        <v>0</v>
      </c>
      <c r="U524" s="153">
        <v>0</v>
      </c>
      <c r="V524" s="153">
        <v>0</v>
      </c>
      <c r="W524" s="153">
        <v>0</v>
      </c>
      <c r="X524" s="153">
        <v>0</v>
      </c>
      <c r="Y524" s="153">
        <v>0</v>
      </c>
      <c r="Z524" s="153">
        <v>0</v>
      </c>
      <c r="AA524" s="153">
        <v>0</v>
      </c>
      <c r="AB524" s="153">
        <v>0</v>
      </c>
      <c r="AC524" s="153">
        <v>0</v>
      </c>
      <c r="AD524" s="153">
        <v>0</v>
      </c>
      <c r="AE524" s="153">
        <v>0</v>
      </c>
      <c r="AF524" s="154">
        <v>0</v>
      </c>
      <c r="AG524" s="155">
        <v>0</v>
      </c>
      <c r="AH524" s="156"/>
      <c r="AI524" s="156" t="s">
        <v>1245</v>
      </c>
      <c r="AJ524" s="157" t="s">
        <v>1166</v>
      </c>
      <c r="AK524" s="516"/>
    </row>
    <row r="525" spans="1:37" ht="64.5" thickBot="1">
      <c r="A525" s="516"/>
      <c r="B525" s="137" t="s">
        <v>13</v>
      </c>
      <c r="C525" s="94" t="s">
        <v>30</v>
      </c>
      <c r="D525" s="94" t="s">
        <v>14</v>
      </c>
      <c r="E525" s="94" t="s">
        <v>25</v>
      </c>
      <c r="F525" s="94" t="s">
        <v>26</v>
      </c>
      <c r="G525" s="94" t="s">
        <v>27</v>
      </c>
      <c r="H525" s="125" t="s">
        <v>15</v>
      </c>
      <c r="I525" s="94" t="s">
        <v>31</v>
      </c>
      <c r="J525" s="126"/>
      <c r="K525" s="126"/>
      <c r="L525" s="126"/>
      <c r="M525" s="126"/>
      <c r="N525" s="126"/>
      <c r="O525" s="127"/>
      <c r="P525" s="128"/>
      <c r="Q525" s="127"/>
      <c r="R525" s="128"/>
      <c r="S525" s="127"/>
      <c r="T525" s="128"/>
      <c r="U525" s="127"/>
      <c r="V525" s="128"/>
      <c r="W525" s="127"/>
      <c r="X525" s="128"/>
      <c r="Y525" s="127"/>
      <c r="Z525" s="128"/>
      <c r="AA525" s="127"/>
      <c r="AB525" s="128"/>
      <c r="AC525" s="127"/>
      <c r="AD525" s="128"/>
      <c r="AE525" s="129"/>
      <c r="AF525" s="128"/>
      <c r="AG525" s="130"/>
      <c r="AH525" s="131"/>
      <c r="AI525" s="131"/>
      <c r="AJ525" s="536"/>
      <c r="AK525" s="516"/>
    </row>
    <row r="526" spans="1:37" ht="19.5" customHeight="1" thickBot="1">
      <c r="A526" s="516"/>
      <c r="B526" s="486" t="s">
        <v>1166</v>
      </c>
      <c r="C526" s="878" t="s">
        <v>325</v>
      </c>
      <c r="D526" s="879"/>
      <c r="E526" s="879"/>
      <c r="F526" s="879"/>
      <c r="G526" s="879"/>
      <c r="H526" s="880"/>
      <c r="I526" s="148" t="s">
        <v>326</v>
      </c>
      <c r="J526" s="149">
        <v>0</v>
      </c>
      <c r="K526" s="487" t="s">
        <v>452</v>
      </c>
      <c r="L526" s="487" t="s">
        <v>490</v>
      </c>
      <c r="M526" s="487">
        <v>7.4999999999999997E-2</v>
      </c>
      <c r="N526" s="487">
        <v>7.4999999999999997E-2</v>
      </c>
      <c r="O526" s="488"/>
      <c r="P526" s="128"/>
      <c r="Q526" s="489"/>
      <c r="R526" s="128"/>
      <c r="S526" s="489"/>
      <c r="T526" s="128"/>
      <c r="U526" s="492"/>
      <c r="V526" s="491"/>
      <c r="W526" s="492"/>
      <c r="X526" s="491"/>
      <c r="Y526" s="492"/>
      <c r="Z526" s="491"/>
      <c r="AA526" s="489"/>
      <c r="AB526" s="128"/>
      <c r="AC526" s="489"/>
      <c r="AD526" s="128"/>
      <c r="AE526" s="489"/>
      <c r="AF526" s="128"/>
      <c r="AG526" s="490"/>
      <c r="AH526" s="471"/>
      <c r="AI526" s="471" t="s">
        <v>1245</v>
      </c>
      <c r="AJ526" s="472" t="s">
        <v>1166</v>
      </c>
      <c r="AK526" s="516"/>
    </row>
    <row r="527" spans="1:37" ht="64.5" thickBot="1">
      <c r="A527" s="516"/>
      <c r="B527" s="473" t="s">
        <v>13</v>
      </c>
      <c r="C527" s="474" t="s">
        <v>30</v>
      </c>
      <c r="D527" s="474" t="s">
        <v>14</v>
      </c>
      <c r="E527" s="474" t="s">
        <v>25</v>
      </c>
      <c r="F527" s="474" t="s">
        <v>26</v>
      </c>
      <c r="G527" s="474" t="s">
        <v>27</v>
      </c>
      <c r="H527" s="474" t="s">
        <v>15</v>
      </c>
      <c r="I527" s="474" t="s">
        <v>31</v>
      </c>
      <c r="J527" s="475"/>
      <c r="K527" s="475"/>
      <c r="L527" s="475"/>
      <c r="M527" s="475"/>
      <c r="N527" s="475"/>
      <c r="O527" s="476"/>
      <c r="P527" s="128"/>
      <c r="Q527" s="476"/>
      <c r="R527" s="128"/>
      <c r="S527" s="489"/>
      <c r="T527" s="128"/>
      <c r="U527" s="492"/>
      <c r="V527" s="491"/>
      <c r="W527" s="492"/>
      <c r="X527" s="491"/>
      <c r="Y527" s="492"/>
      <c r="Z527" s="491"/>
      <c r="AA527" s="489"/>
      <c r="AB527" s="128"/>
      <c r="AC527" s="489"/>
      <c r="AD527" s="128"/>
      <c r="AE527" s="489"/>
      <c r="AF527" s="128"/>
      <c r="AG527" s="479"/>
      <c r="AH527" s="470"/>
      <c r="AI527" s="470"/>
      <c r="AJ527" s="576"/>
      <c r="AK527" s="516"/>
    </row>
    <row r="528" spans="1:37" ht="65.25" customHeight="1" thickBot="1">
      <c r="A528" s="516"/>
      <c r="B528" s="890"/>
      <c r="C528" s="896" t="s">
        <v>1589</v>
      </c>
      <c r="D528" s="511" t="s">
        <v>1590</v>
      </c>
      <c r="E528" s="511"/>
      <c r="F528" s="511"/>
      <c r="G528" s="511"/>
      <c r="H528" s="511" t="s">
        <v>110</v>
      </c>
      <c r="I528" s="480" t="s">
        <v>111</v>
      </c>
      <c r="J528" s="480">
        <v>1</v>
      </c>
      <c r="K528" s="511"/>
      <c r="L528" s="511"/>
      <c r="M528" s="511"/>
      <c r="N528" s="511"/>
      <c r="O528" s="511">
        <v>722000</v>
      </c>
      <c r="P528" s="481">
        <v>722000</v>
      </c>
      <c r="Q528" s="511">
        <v>3936500</v>
      </c>
      <c r="R528" s="481">
        <v>3936500</v>
      </c>
      <c r="S528" s="481">
        <v>0</v>
      </c>
      <c r="T528" s="481">
        <v>0</v>
      </c>
      <c r="U528" s="481">
        <v>0</v>
      </c>
      <c r="V528" s="481">
        <v>0</v>
      </c>
      <c r="W528" s="481">
        <v>0</v>
      </c>
      <c r="X528" s="481">
        <v>0</v>
      </c>
      <c r="Y528" s="481">
        <v>0</v>
      </c>
      <c r="Z528" s="481">
        <v>0</v>
      </c>
      <c r="AA528" s="481">
        <v>0</v>
      </c>
      <c r="AB528" s="481">
        <v>0</v>
      </c>
      <c r="AC528" s="481">
        <v>0</v>
      </c>
      <c r="AD528" s="481">
        <v>0</v>
      </c>
      <c r="AE528" s="481">
        <v>0</v>
      </c>
      <c r="AF528" s="482">
        <v>0</v>
      </c>
      <c r="AG528" s="574">
        <v>6</v>
      </c>
      <c r="AH528" s="511" t="s">
        <v>1591</v>
      </c>
      <c r="AI528" s="511" t="s">
        <v>1245</v>
      </c>
      <c r="AJ528" s="511" t="s">
        <v>1166</v>
      </c>
      <c r="AK528" s="521"/>
    </row>
    <row r="529" spans="1:37" ht="102.75" customHeight="1" thickBot="1">
      <c r="A529" s="516"/>
      <c r="B529" s="890"/>
      <c r="C529" s="896"/>
      <c r="D529" s="511" t="s">
        <v>1592</v>
      </c>
      <c r="E529" s="511"/>
      <c r="F529" s="511"/>
      <c r="G529" s="511"/>
      <c r="H529" s="511" t="s">
        <v>112</v>
      </c>
      <c r="I529" s="480" t="s">
        <v>112</v>
      </c>
      <c r="J529" s="480">
        <v>1</v>
      </c>
      <c r="K529" s="511"/>
      <c r="L529" s="511"/>
      <c r="M529" s="511"/>
      <c r="N529" s="511"/>
      <c r="O529" s="511">
        <v>500000</v>
      </c>
      <c r="P529" s="481">
        <v>500000</v>
      </c>
      <c r="Q529" s="511">
        <v>500000</v>
      </c>
      <c r="R529" s="481">
        <v>500000</v>
      </c>
      <c r="S529" s="481">
        <v>0</v>
      </c>
      <c r="T529" s="481">
        <v>0</v>
      </c>
      <c r="U529" s="481">
        <v>0</v>
      </c>
      <c r="V529" s="481">
        <v>0</v>
      </c>
      <c r="W529" s="481">
        <v>0</v>
      </c>
      <c r="X529" s="481">
        <v>0</v>
      </c>
      <c r="Y529" s="481">
        <v>0</v>
      </c>
      <c r="Z529" s="481">
        <v>0</v>
      </c>
      <c r="AA529" s="481">
        <v>0</v>
      </c>
      <c r="AB529" s="481">
        <v>0</v>
      </c>
      <c r="AC529" s="481">
        <v>0</v>
      </c>
      <c r="AD529" s="481">
        <v>0</v>
      </c>
      <c r="AE529" s="481">
        <v>0</v>
      </c>
      <c r="AF529" s="482">
        <v>0</v>
      </c>
      <c r="AG529" s="574">
        <v>26449</v>
      </c>
      <c r="AH529" s="511" t="s">
        <v>1593</v>
      </c>
      <c r="AI529" s="511" t="s">
        <v>1245</v>
      </c>
      <c r="AJ529" s="511" t="s">
        <v>1166</v>
      </c>
      <c r="AK529" s="521"/>
    </row>
    <row r="530" spans="1:37" ht="102.75" customHeight="1" thickBot="1">
      <c r="A530" s="516"/>
      <c r="B530" s="890"/>
      <c r="C530" s="896"/>
      <c r="D530" s="898" t="s">
        <v>1594</v>
      </c>
      <c r="E530" s="511"/>
      <c r="F530" s="511"/>
      <c r="G530" s="511"/>
      <c r="H530" s="511" t="s">
        <v>957</v>
      </c>
      <c r="I530" s="480" t="s">
        <v>504</v>
      </c>
      <c r="J530" s="480">
        <v>0</v>
      </c>
      <c r="K530" s="511"/>
      <c r="L530" s="511"/>
      <c r="M530" s="511"/>
      <c r="N530" s="511"/>
      <c r="O530" s="511">
        <v>2000000</v>
      </c>
      <c r="P530" s="481">
        <v>0</v>
      </c>
      <c r="Q530" s="511">
        <v>2000000</v>
      </c>
      <c r="R530" s="481">
        <v>0</v>
      </c>
      <c r="S530" s="481">
        <v>0</v>
      </c>
      <c r="T530" s="481">
        <v>0</v>
      </c>
      <c r="U530" s="481">
        <v>0</v>
      </c>
      <c r="V530" s="481">
        <v>0</v>
      </c>
      <c r="W530" s="481">
        <v>0</v>
      </c>
      <c r="X530" s="481">
        <v>0</v>
      </c>
      <c r="Y530" s="481">
        <v>0</v>
      </c>
      <c r="Z530" s="481">
        <v>0</v>
      </c>
      <c r="AA530" s="481">
        <v>0</v>
      </c>
      <c r="AB530" s="481">
        <v>0</v>
      </c>
      <c r="AC530" s="481">
        <v>0</v>
      </c>
      <c r="AD530" s="481">
        <v>0</v>
      </c>
      <c r="AE530" s="481">
        <v>0</v>
      </c>
      <c r="AF530" s="482">
        <v>0</v>
      </c>
      <c r="AG530" s="574" t="s">
        <v>1595</v>
      </c>
      <c r="AH530" s="511" t="s">
        <v>1596</v>
      </c>
      <c r="AI530" s="511" t="s">
        <v>1245</v>
      </c>
      <c r="AJ530" s="511" t="s">
        <v>1166</v>
      </c>
      <c r="AK530" s="521"/>
    </row>
    <row r="531" spans="1:37" ht="77.25" customHeight="1" thickBot="1">
      <c r="A531" s="516"/>
      <c r="B531" s="890"/>
      <c r="C531" s="896"/>
      <c r="D531" s="899"/>
      <c r="E531" s="511"/>
      <c r="F531" s="511"/>
      <c r="G531" s="511"/>
      <c r="H531" s="511" t="s">
        <v>956</v>
      </c>
      <c r="I531" s="480" t="s">
        <v>113</v>
      </c>
      <c r="J531" s="480">
        <v>1</v>
      </c>
      <c r="K531" s="511"/>
      <c r="L531" s="511"/>
      <c r="M531" s="511"/>
      <c r="N531" s="511"/>
      <c r="O531" s="511">
        <v>0</v>
      </c>
      <c r="P531" s="481">
        <v>0</v>
      </c>
      <c r="Q531" s="511">
        <v>500000</v>
      </c>
      <c r="R531" s="481">
        <v>0</v>
      </c>
      <c r="S531" s="481">
        <v>0</v>
      </c>
      <c r="T531" s="481">
        <v>0</v>
      </c>
      <c r="U531" s="481">
        <v>0</v>
      </c>
      <c r="V531" s="481">
        <v>0</v>
      </c>
      <c r="W531" s="481">
        <v>0</v>
      </c>
      <c r="X531" s="481">
        <v>0</v>
      </c>
      <c r="Y531" s="481">
        <v>0</v>
      </c>
      <c r="Z531" s="481">
        <v>0</v>
      </c>
      <c r="AA531" s="481">
        <v>0</v>
      </c>
      <c r="AB531" s="481">
        <v>0</v>
      </c>
      <c r="AC531" s="481">
        <v>0</v>
      </c>
      <c r="AD531" s="481">
        <v>0</v>
      </c>
      <c r="AE531" s="481">
        <v>0</v>
      </c>
      <c r="AF531" s="482">
        <v>0</v>
      </c>
      <c r="AG531" s="574"/>
      <c r="AH531" s="511" t="s">
        <v>1624</v>
      </c>
      <c r="AI531" s="511" t="s">
        <v>1245</v>
      </c>
      <c r="AJ531" s="511" t="s">
        <v>1166</v>
      </c>
      <c r="AK531" s="521"/>
    </row>
    <row r="532" spans="1:37" ht="102.75" customHeight="1" thickBot="1">
      <c r="A532" s="516"/>
      <c r="B532" s="890"/>
      <c r="C532" s="896"/>
      <c r="D532" s="899"/>
      <c r="E532" s="511"/>
      <c r="F532" s="511"/>
      <c r="G532" s="511"/>
      <c r="H532" s="511" t="s">
        <v>955</v>
      </c>
      <c r="I532" s="480" t="s">
        <v>114</v>
      </c>
      <c r="J532" s="480">
        <v>1</v>
      </c>
      <c r="K532" s="511"/>
      <c r="L532" s="511"/>
      <c r="M532" s="511"/>
      <c r="N532" s="511"/>
      <c r="O532" s="511">
        <v>1000000</v>
      </c>
      <c r="P532" s="481">
        <v>0</v>
      </c>
      <c r="Q532" s="511">
        <v>1500000</v>
      </c>
      <c r="R532" s="481">
        <v>0</v>
      </c>
      <c r="S532" s="481">
        <v>0</v>
      </c>
      <c r="T532" s="481">
        <v>0</v>
      </c>
      <c r="U532" s="481">
        <v>0</v>
      </c>
      <c r="V532" s="481">
        <v>0</v>
      </c>
      <c r="W532" s="481">
        <v>0</v>
      </c>
      <c r="X532" s="481">
        <v>0</v>
      </c>
      <c r="Y532" s="481">
        <v>0</v>
      </c>
      <c r="Z532" s="481">
        <v>0</v>
      </c>
      <c r="AA532" s="481">
        <v>0</v>
      </c>
      <c r="AB532" s="481">
        <v>0</v>
      </c>
      <c r="AC532" s="481">
        <v>0</v>
      </c>
      <c r="AD532" s="481">
        <v>0</v>
      </c>
      <c r="AE532" s="481">
        <v>0</v>
      </c>
      <c r="AF532" s="482">
        <v>0</v>
      </c>
      <c r="AG532" s="574" t="s">
        <v>1597</v>
      </c>
      <c r="AH532" s="511" t="s">
        <v>1596</v>
      </c>
      <c r="AI532" s="511" t="s">
        <v>1245</v>
      </c>
      <c r="AJ532" s="511" t="s">
        <v>1166</v>
      </c>
      <c r="AK532" s="521"/>
    </row>
    <row r="533" spans="1:37" ht="90" thickBot="1">
      <c r="A533" s="516"/>
      <c r="B533" s="890"/>
      <c r="C533" s="896"/>
      <c r="D533" s="899"/>
      <c r="E533" s="511"/>
      <c r="F533" s="511"/>
      <c r="G533" s="511"/>
      <c r="H533" s="511" t="s">
        <v>954</v>
      </c>
      <c r="I533" s="480" t="s">
        <v>505</v>
      </c>
      <c r="J533" s="480">
        <v>1</v>
      </c>
      <c r="K533" s="511"/>
      <c r="L533" s="511"/>
      <c r="M533" s="511"/>
      <c r="N533" s="511"/>
      <c r="O533" s="511">
        <v>1000000</v>
      </c>
      <c r="P533" s="481">
        <v>0</v>
      </c>
      <c r="Q533" s="511">
        <v>1500000</v>
      </c>
      <c r="R533" s="481">
        <v>0</v>
      </c>
      <c r="S533" s="481">
        <v>0</v>
      </c>
      <c r="T533" s="481">
        <v>0</v>
      </c>
      <c r="U533" s="481">
        <v>0</v>
      </c>
      <c r="V533" s="481">
        <v>0</v>
      </c>
      <c r="W533" s="481">
        <v>0</v>
      </c>
      <c r="X533" s="481">
        <v>0</v>
      </c>
      <c r="Y533" s="481">
        <v>0</v>
      </c>
      <c r="Z533" s="481">
        <v>0</v>
      </c>
      <c r="AA533" s="481">
        <v>0</v>
      </c>
      <c r="AB533" s="481">
        <v>0</v>
      </c>
      <c r="AC533" s="481">
        <v>0</v>
      </c>
      <c r="AD533" s="481">
        <v>0</v>
      </c>
      <c r="AE533" s="481">
        <v>0</v>
      </c>
      <c r="AF533" s="482">
        <v>0</v>
      </c>
      <c r="AG533" s="574" t="s">
        <v>1598</v>
      </c>
      <c r="AH533" s="511" t="s">
        <v>1596</v>
      </c>
      <c r="AI533" s="511" t="s">
        <v>1245</v>
      </c>
      <c r="AJ533" s="511" t="s">
        <v>1166</v>
      </c>
      <c r="AK533" s="521"/>
    </row>
    <row r="534" spans="1:37" ht="90" customHeight="1" thickBot="1">
      <c r="A534" s="516"/>
      <c r="B534" s="890"/>
      <c r="C534" s="896"/>
      <c r="D534" s="900"/>
      <c r="E534" s="511"/>
      <c r="F534" s="511"/>
      <c r="G534" s="511"/>
      <c r="H534" s="511" t="s">
        <v>953</v>
      </c>
      <c r="I534" s="480" t="s">
        <v>115</v>
      </c>
      <c r="J534" s="480">
        <v>1</v>
      </c>
      <c r="K534" s="511"/>
      <c r="L534" s="511"/>
      <c r="M534" s="511"/>
      <c r="N534" s="511"/>
      <c r="O534" s="511">
        <v>1000000</v>
      </c>
      <c r="P534" s="481">
        <v>0</v>
      </c>
      <c r="Q534" s="511">
        <v>1000000</v>
      </c>
      <c r="R534" s="481">
        <v>0</v>
      </c>
      <c r="S534" s="481">
        <v>0</v>
      </c>
      <c r="T534" s="481">
        <v>0</v>
      </c>
      <c r="U534" s="481">
        <v>0</v>
      </c>
      <c r="V534" s="481">
        <v>0</v>
      </c>
      <c r="W534" s="481">
        <v>0</v>
      </c>
      <c r="X534" s="481">
        <v>0</v>
      </c>
      <c r="Y534" s="481">
        <v>0</v>
      </c>
      <c r="Z534" s="481">
        <v>0</v>
      </c>
      <c r="AA534" s="481">
        <v>0</v>
      </c>
      <c r="AB534" s="481">
        <v>0</v>
      </c>
      <c r="AC534" s="481">
        <v>0</v>
      </c>
      <c r="AD534" s="481">
        <v>0</v>
      </c>
      <c r="AE534" s="481">
        <v>0</v>
      </c>
      <c r="AF534" s="482">
        <v>0</v>
      </c>
      <c r="AG534" s="574"/>
      <c r="AH534" s="511" t="s">
        <v>1596</v>
      </c>
      <c r="AI534" s="511" t="s">
        <v>1245</v>
      </c>
      <c r="AJ534" s="511" t="s">
        <v>1166</v>
      </c>
      <c r="AK534" s="521"/>
    </row>
    <row r="535" spans="1:37" ht="154.5" customHeight="1" thickBot="1">
      <c r="A535" s="516"/>
      <c r="B535" s="890"/>
      <c r="C535" s="896"/>
      <c r="D535" s="898" t="s">
        <v>1599</v>
      </c>
      <c r="E535" s="511"/>
      <c r="F535" s="511"/>
      <c r="G535" s="511"/>
      <c r="H535" s="511" t="s">
        <v>116</v>
      </c>
      <c r="I535" s="480" t="s">
        <v>116</v>
      </c>
      <c r="J535" s="480">
        <v>1</v>
      </c>
      <c r="K535" s="511"/>
      <c r="L535" s="511"/>
      <c r="M535" s="511"/>
      <c r="N535" s="511"/>
      <c r="O535" s="511"/>
      <c r="P535" s="481">
        <v>0</v>
      </c>
      <c r="Q535" s="511">
        <v>500000</v>
      </c>
      <c r="R535" s="901">
        <v>9140000</v>
      </c>
      <c r="S535" s="481">
        <v>0</v>
      </c>
      <c r="T535" s="481">
        <v>0</v>
      </c>
      <c r="U535" s="481">
        <v>0</v>
      </c>
      <c r="V535" s="481">
        <v>0</v>
      </c>
      <c r="W535" s="481">
        <v>0</v>
      </c>
      <c r="X535" s="481">
        <v>0</v>
      </c>
      <c r="Y535" s="481">
        <v>0</v>
      </c>
      <c r="Z535" s="481">
        <v>0</v>
      </c>
      <c r="AA535" s="481">
        <v>0</v>
      </c>
      <c r="AB535" s="481">
        <v>0</v>
      </c>
      <c r="AC535" s="481">
        <v>0</v>
      </c>
      <c r="AD535" s="481">
        <v>0</v>
      </c>
      <c r="AE535" s="481">
        <v>0</v>
      </c>
      <c r="AF535" s="482">
        <v>0</v>
      </c>
      <c r="AG535" s="574" t="s">
        <v>1600</v>
      </c>
      <c r="AH535" s="511" t="s">
        <v>1601</v>
      </c>
      <c r="AI535" s="511" t="s">
        <v>1245</v>
      </c>
      <c r="AJ535" s="511" t="s">
        <v>1166</v>
      </c>
      <c r="AK535" s="521"/>
    </row>
    <row r="536" spans="1:37" ht="167.25" customHeight="1" thickBot="1">
      <c r="A536" s="516"/>
      <c r="B536" s="890"/>
      <c r="C536" s="896"/>
      <c r="D536" s="899"/>
      <c r="E536" s="511"/>
      <c r="F536" s="511"/>
      <c r="G536" s="511"/>
      <c r="H536" s="511" t="s">
        <v>952</v>
      </c>
      <c r="I536" s="480" t="s">
        <v>453</v>
      </c>
      <c r="J536" s="480">
        <v>1</v>
      </c>
      <c r="K536" s="511"/>
      <c r="L536" s="511"/>
      <c r="M536" s="511"/>
      <c r="N536" s="511"/>
      <c r="O536" s="511"/>
      <c r="P536" s="481">
        <v>0</v>
      </c>
      <c r="Q536" s="511">
        <v>500000</v>
      </c>
      <c r="R536" s="890"/>
      <c r="S536" s="481">
        <v>0</v>
      </c>
      <c r="T536" s="481">
        <v>0</v>
      </c>
      <c r="U536" s="481">
        <v>0</v>
      </c>
      <c r="V536" s="481">
        <v>0</v>
      </c>
      <c r="W536" s="481">
        <v>0</v>
      </c>
      <c r="X536" s="481">
        <v>0</v>
      </c>
      <c r="Y536" s="481">
        <v>0</v>
      </c>
      <c r="Z536" s="481">
        <v>0</v>
      </c>
      <c r="AA536" s="481">
        <v>0</v>
      </c>
      <c r="AB536" s="481">
        <v>0</v>
      </c>
      <c r="AC536" s="481">
        <v>0</v>
      </c>
      <c r="AD536" s="481">
        <v>0</v>
      </c>
      <c r="AE536" s="481">
        <v>0</v>
      </c>
      <c r="AF536" s="482">
        <v>0</v>
      </c>
      <c r="AG536" s="574">
        <v>200</v>
      </c>
      <c r="AH536" s="511" t="s">
        <v>1602</v>
      </c>
      <c r="AI536" s="511" t="s">
        <v>1245</v>
      </c>
      <c r="AJ536" s="511" t="s">
        <v>1166</v>
      </c>
      <c r="AK536" s="521"/>
    </row>
    <row r="537" spans="1:37" ht="64.5" customHeight="1" thickBot="1">
      <c r="A537" s="516"/>
      <c r="B537" s="890"/>
      <c r="C537" s="896"/>
      <c r="D537" s="899"/>
      <c r="E537" s="511"/>
      <c r="F537" s="511"/>
      <c r="G537" s="511"/>
      <c r="H537" s="511" t="s">
        <v>951</v>
      </c>
      <c r="I537" s="480" t="s">
        <v>1250</v>
      </c>
      <c r="J537" s="480">
        <v>1</v>
      </c>
      <c r="K537" s="511"/>
      <c r="L537" s="511"/>
      <c r="M537" s="511"/>
      <c r="N537" s="511"/>
      <c r="O537" s="511"/>
      <c r="P537" s="481">
        <v>0</v>
      </c>
      <c r="Q537" s="511">
        <v>500000</v>
      </c>
      <c r="R537" s="890"/>
      <c r="S537" s="481">
        <v>0</v>
      </c>
      <c r="T537" s="481">
        <v>0</v>
      </c>
      <c r="U537" s="481">
        <v>0</v>
      </c>
      <c r="V537" s="481">
        <v>0</v>
      </c>
      <c r="W537" s="481">
        <v>0</v>
      </c>
      <c r="X537" s="481">
        <v>0</v>
      </c>
      <c r="Y537" s="481">
        <v>0</v>
      </c>
      <c r="Z537" s="481">
        <v>0</v>
      </c>
      <c r="AA537" s="481">
        <v>0</v>
      </c>
      <c r="AB537" s="481">
        <v>0</v>
      </c>
      <c r="AC537" s="481">
        <v>0</v>
      </c>
      <c r="AD537" s="481">
        <v>0</v>
      </c>
      <c r="AE537" s="481">
        <v>0</v>
      </c>
      <c r="AF537" s="482">
        <v>0</v>
      </c>
      <c r="AG537" s="574">
        <v>900</v>
      </c>
      <c r="AH537" s="511" t="s">
        <v>1603</v>
      </c>
      <c r="AI537" s="511" t="s">
        <v>1245</v>
      </c>
      <c r="AJ537" s="511" t="s">
        <v>1166</v>
      </c>
      <c r="AK537" s="521"/>
    </row>
    <row r="538" spans="1:37" ht="102" customHeight="1" thickBot="1">
      <c r="A538" s="516"/>
      <c r="B538" s="890"/>
      <c r="C538" s="896"/>
      <c r="D538" s="900"/>
      <c r="E538" s="511"/>
      <c r="F538" s="511"/>
      <c r="G538" s="511"/>
      <c r="H538" s="511" t="s">
        <v>117</v>
      </c>
      <c r="I538" s="480" t="s">
        <v>117</v>
      </c>
      <c r="J538" s="480">
        <v>1</v>
      </c>
      <c r="K538" s="511"/>
      <c r="L538" s="511"/>
      <c r="M538" s="511"/>
      <c r="N538" s="511"/>
      <c r="O538" s="511"/>
      <c r="P538" s="481">
        <v>0</v>
      </c>
      <c r="Q538" s="511">
        <v>500000</v>
      </c>
      <c r="R538" s="902"/>
      <c r="S538" s="481">
        <v>0</v>
      </c>
      <c r="T538" s="481">
        <v>0</v>
      </c>
      <c r="U538" s="481">
        <v>0</v>
      </c>
      <c r="V538" s="481">
        <v>0</v>
      </c>
      <c r="W538" s="481">
        <v>0</v>
      </c>
      <c r="X538" s="481">
        <v>0</v>
      </c>
      <c r="Y538" s="481">
        <v>0</v>
      </c>
      <c r="Z538" s="481">
        <v>0</v>
      </c>
      <c r="AA538" s="481">
        <v>0</v>
      </c>
      <c r="AB538" s="481">
        <v>0</v>
      </c>
      <c r="AC538" s="481">
        <v>0</v>
      </c>
      <c r="AD538" s="481">
        <v>0</v>
      </c>
      <c r="AE538" s="481">
        <v>0</v>
      </c>
      <c r="AF538" s="482">
        <v>0</v>
      </c>
      <c r="AG538" s="574"/>
      <c r="AH538" s="511"/>
      <c r="AI538" s="511" t="s">
        <v>1245</v>
      </c>
      <c r="AJ538" s="511" t="s">
        <v>1166</v>
      </c>
      <c r="AK538" s="521"/>
    </row>
    <row r="539" spans="1:37" ht="90" customHeight="1" thickBot="1">
      <c r="A539" s="516"/>
      <c r="B539" s="890"/>
      <c r="C539" s="896"/>
      <c r="D539" s="903" t="s">
        <v>1604</v>
      </c>
      <c r="E539" s="511"/>
      <c r="F539" s="511"/>
      <c r="G539" s="511"/>
      <c r="H539" s="511" t="s">
        <v>950</v>
      </c>
      <c r="I539" s="480" t="s">
        <v>118</v>
      </c>
      <c r="J539" s="480">
        <v>1</v>
      </c>
      <c r="K539" s="511"/>
      <c r="L539" s="511"/>
      <c r="M539" s="511"/>
      <c r="N539" s="511"/>
      <c r="O539" s="511">
        <v>40000000</v>
      </c>
      <c r="P539" s="481">
        <v>0</v>
      </c>
      <c r="Q539" s="511">
        <v>10500000</v>
      </c>
      <c r="R539" s="481">
        <v>0</v>
      </c>
      <c r="S539" s="481">
        <v>0</v>
      </c>
      <c r="T539" s="481">
        <v>0</v>
      </c>
      <c r="U539" s="481">
        <v>0</v>
      </c>
      <c r="V539" s="481">
        <v>0</v>
      </c>
      <c r="W539" s="481">
        <v>0</v>
      </c>
      <c r="X539" s="481">
        <v>0</v>
      </c>
      <c r="Y539" s="481">
        <v>0</v>
      </c>
      <c r="Z539" s="481">
        <v>0</v>
      </c>
      <c r="AA539" s="481">
        <v>0</v>
      </c>
      <c r="AB539" s="481">
        <v>0</v>
      </c>
      <c r="AC539" s="481">
        <v>0</v>
      </c>
      <c r="AD539" s="481">
        <v>0</v>
      </c>
      <c r="AE539" s="481">
        <v>0</v>
      </c>
      <c r="AF539" s="482">
        <v>0</v>
      </c>
      <c r="AG539" s="577">
        <v>0.5</v>
      </c>
      <c r="AH539" s="511" t="s">
        <v>1605</v>
      </c>
      <c r="AI539" s="511" t="s">
        <v>1245</v>
      </c>
      <c r="AJ539" s="511" t="s">
        <v>1166</v>
      </c>
      <c r="AK539" s="521"/>
    </row>
    <row r="540" spans="1:37" ht="167.25" customHeight="1" thickBot="1">
      <c r="A540" s="516"/>
      <c r="B540" s="890"/>
      <c r="C540" s="896"/>
      <c r="D540" s="903"/>
      <c r="E540" s="511"/>
      <c r="F540" s="511"/>
      <c r="G540" s="511"/>
      <c r="H540" s="511" t="s">
        <v>119</v>
      </c>
      <c r="I540" s="480" t="s">
        <v>119</v>
      </c>
      <c r="J540" s="480">
        <v>1</v>
      </c>
      <c r="K540" s="511"/>
      <c r="L540" s="511"/>
      <c r="M540" s="511"/>
      <c r="N540" s="511"/>
      <c r="O540" s="511">
        <v>500000</v>
      </c>
      <c r="P540" s="481">
        <v>0</v>
      </c>
      <c r="Q540" s="511"/>
      <c r="R540" s="481">
        <v>0</v>
      </c>
      <c r="S540" s="481">
        <v>0</v>
      </c>
      <c r="T540" s="481">
        <v>0</v>
      </c>
      <c r="U540" s="481">
        <v>0</v>
      </c>
      <c r="V540" s="481">
        <v>0</v>
      </c>
      <c r="W540" s="481">
        <v>0</v>
      </c>
      <c r="X540" s="481">
        <v>0</v>
      </c>
      <c r="Y540" s="481">
        <v>0</v>
      </c>
      <c r="Z540" s="481">
        <v>0</v>
      </c>
      <c r="AA540" s="481">
        <v>0</v>
      </c>
      <c r="AB540" s="481">
        <v>0</v>
      </c>
      <c r="AC540" s="481">
        <v>0</v>
      </c>
      <c r="AD540" s="481">
        <v>0</v>
      </c>
      <c r="AE540" s="481">
        <v>0</v>
      </c>
      <c r="AF540" s="482">
        <v>0</v>
      </c>
      <c r="AG540" s="577">
        <v>0.5</v>
      </c>
      <c r="AH540" s="511" t="s">
        <v>1605</v>
      </c>
      <c r="AI540" s="511" t="s">
        <v>1245</v>
      </c>
      <c r="AJ540" s="511" t="s">
        <v>1166</v>
      </c>
      <c r="AK540" s="521"/>
    </row>
    <row r="541" spans="1:37" ht="76.5" customHeight="1" thickBot="1">
      <c r="A541" s="516"/>
      <c r="B541" s="890"/>
      <c r="C541" s="896"/>
      <c r="D541" s="903"/>
      <c r="E541" s="511"/>
      <c r="F541" s="511"/>
      <c r="G541" s="511"/>
      <c r="H541" s="511" t="s">
        <v>120</v>
      </c>
      <c r="I541" s="480" t="s">
        <v>120</v>
      </c>
      <c r="J541" s="480">
        <v>1</v>
      </c>
      <c r="K541" s="511"/>
      <c r="L541" s="511"/>
      <c r="M541" s="511"/>
      <c r="N541" s="511"/>
      <c r="O541" s="511"/>
      <c r="P541" s="481">
        <v>0</v>
      </c>
      <c r="Q541" s="511">
        <v>500000</v>
      </c>
      <c r="R541" s="481">
        <v>0</v>
      </c>
      <c r="S541" s="481">
        <v>0</v>
      </c>
      <c r="T541" s="481">
        <v>0</v>
      </c>
      <c r="U541" s="481">
        <v>0</v>
      </c>
      <c r="V541" s="481">
        <v>0</v>
      </c>
      <c r="W541" s="481">
        <v>0</v>
      </c>
      <c r="X541" s="481">
        <v>0</v>
      </c>
      <c r="Y541" s="481">
        <v>0</v>
      </c>
      <c r="Z541" s="481">
        <v>0</v>
      </c>
      <c r="AA541" s="481">
        <v>0</v>
      </c>
      <c r="AB541" s="481">
        <v>0</v>
      </c>
      <c r="AC541" s="481">
        <v>0</v>
      </c>
      <c r="AD541" s="481">
        <v>0</v>
      </c>
      <c r="AE541" s="481">
        <v>0</v>
      </c>
      <c r="AF541" s="482">
        <v>0</v>
      </c>
      <c r="AG541" s="577">
        <v>0.5</v>
      </c>
      <c r="AH541" s="511" t="s">
        <v>1605</v>
      </c>
      <c r="AI541" s="511" t="s">
        <v>1245</v>
      </c>
      <c r="AJ541" s="511" t="s">
        <v>1166</v>
      </c>
      <c r="AK541" s="521"/>
    </row>
    <row r="542" spans="1:37" ht="167.25" customHeight="1" thickBot="1">
      <c r="A542" s="516"/>
      <c r="B542" s="890"/>
      <c r="C542" s="896"/>
      <c r="D542" s="903"/>
      <c r="E542" s="511"/>
      <c r="F542" s="511"/>
      <c r="G542" s="511"/>
      <c r="H542" s="511" t="s">
        <v>121</v>
      </c>
      <c r="I542" s="480" t="s">
        <v>121</v>
      </c>
      <c r="J542" s="480">
        <v>1</v>
      </c>
      <c r="K542" s="511"/>
      <c r="L542" s="511"/>
      <c r="M542" s="511"/>
      <c r="N542" s="511"/>
      <c r="O542" s="511"/>
      <c r="P542" s="481">
        <v>0</v>
      </c>
      <c r="Q542" s="511">
        <v>500000</v>
      </c>
      <c r="R542" s="481">
        <v>0</v>
      </c>
      <c r="S542" s="481">
        <v>0</v>
      </c>
      <c r="T542" s="481">
        <v>0</v>
      </c>
      <c r="U542" s="481">
        <v>0</v>
      </c>
      <c r="V542" s="481">
        <v>0</v>
      </c>
      <c r="W542" s="481">
        <v>0</v>
      </c>
      <c r="X542" s="481">
        <v>0</v>
      </c>
      <c r="Y542" s="481">
        <v>0</v>
      </c>
      <c r="Z542" s="481">
        <v>0</v>
      </c>
      <c r="AA542" s="481">
        <v>0</v>
      </c>
      <c r="AB542" s="481">
        <v>0</v>
      </c>
      <c r="AC542" s="481">
        <v>0</v>
      </c>
      <c r="AD542" s="481">
        <v>0</v>
      </c>
      <c r="AE542" s="481">
        <v>0</v>
      </c>
      <c r="AF542" s="482">
        <v>0</v>
      </c>
      <c r="AG542" s="577">
        <v>0.5</v>
      </c>
      <c r="AH542" s="511" t="s">
        <v>1605</v>
      </c>
      <c r="AI542" s="511" t="s">
        <v>1245</v>
      </c>
      <c r="AJ542" s="511" t="s">
        <v>1166</v>
      </c>
      <c r="AK542" s="521"/>
    </row>
    <row r="543" spans="1:37" ht="167.25" customHeight="1" thickBot="1">
      <c r="A543" s="516"/>
      <c r="B543" s="890"/>
      <c r="C543" s="896"/>
      <c r="D543" s="903"/>
      <c r="E543" s="511"/>
      <c r="F543" s="511"/>
      <c r="G543" s="511"/>
      <c r="H543" s="511" t="s">
        <v>122</v>
      </c>
      <c r="I543" s="480" t="s">
        <v>122</v>
      </c>
      <c r="J543" s="480">
        <v>1</v>
      </c>
      <c r="K543" s="511"/>
      <c r="L543" s="511"/>
      <c r="M543" s="511"/>
      <c r="N543" s="511"/>
      <c r="O543" s="511"/>
      <c r="P543" s="481">
        <v>0</v>
      </c>
      <c r="Q543" s="511">
        <v>500000</v>
      </c>
      <c r="R543" s="481">
        <v>0</v>
      </c>
      <c r="S543" s="481">
        <v>0</v>
      </c>
      <c r="T543" s="481">
        <v>0</v>
      </c>
      <c r="U543" s="481">
        <v>0</v>
      </c>
      <c r="V543" s="481">
        <v>0</v>
      </c>
      <c r="W543" s="481">
        <v>0</v>
      </c>
      <c r="X543" s="481">
        <v>0</v>
      </c>
      <c r="Y543" s="481">
        <v>0</v>
      </c>
      <c r="Z543" s="481">
        <v>0</v>
      </c>
      <c r="AA543" s="481">
        <v>0</v>
      </c>
      <c r="AB543" s="481">
        <v>0</v>
      </c>
      <c r="AC543" s="481">
        <v>0</v>
      </c>
      <c r="AD543" s="481">
        <v>0</v>
      </c>
      <c r="AE543" s="481">
        <v>0</v>
      </c>
      <c r="AF543" s="482">
        <v>0</v>
      </c>
      <c r="AG543" s="577">
        <v>0.46</v>
      </c>
      <c r="AH543" s="511" t="s">
        <v>1605</v>
      </c>
      <c r="AI543" s="511" t="s">
        <v>1245</v>
      </c>
      <c r="AJ543" s="511" t="s">
        <v>1166</v>
      </c>
      <c r="AK543" s="521"/>
    </row>
    <row r="544" spans="1:37" ht="167.25" customHeight="1" thickBot="1">
      <c r="A544" s="516"/>
      <c r="B544" s="890"/>
      <c r="C544" s="896"/>
      <c r="D544" s="903"/>
      <c r="E544" s="511"/>
      <c r="F544" s="511"/>
      <c r="G544" s="511"/>
      <c r="H544" s="511" t="s">
        <v>123</v>
      </c>
      <c r="I544" s="480" t="s">
        <v>123</v>
      </c>
      <c r="J544" s="480">
        <v>1</v>
      </c>
      <c r="K544" s="511"/>
      <c r="L544" s="511"/>
      <c r="M544" s="511"/>
      <c r="N544" s="511"/>
      <c r="O544" s="511"/>
      <c r="P544" s="481">
        <v>0</v>
      </c>
      <c r="Q544" s="511">
        <v>500000</v>
      </c>
      <c r="R544" s="481">
        <v>0</v>
      </c>
      <c r="S544" s="481">
        <v>0</v>
      </c>
      <c r="T544" s="481">
        <v>0</v>
      </c>
      <c r="U544" s="481">
        <v>0</v>
      </c>
      <c r="V544" s="481">
        <v>0</v>
      </c>
      <c r="W544" s="481">
        <v>0</v>
      </c>
      <c r="X544" s="481">
        <v>0</v>
      </c>
      <c r="Y544" s="481">
        <v>0</v>
      </c>
      <c r="Z544" s="481">
        <v>0</v>
      </c>
      <c r="AA544" s="481">
        <v>0</v>
      </c>
      <c r="AB544" s="481">
        <v>0</v>
      </c>
      <c r="AC544" s="481">
        <v>0</v>
      </c>
      <c r="AD544" s="481">
        <v>0</v>
      </c>
      <c r="AE544" s="481">
        <v>0</v>
      </c>
      <c r="AF544" s="482">
        <v>0</v>
      </c>
      <c r="AG544" s="577">
        <v>0.46</v>
      </c>
      <c r="AH544" s="511" t="s">
        <v>1605</v>
      </c>
      <c r="AI544" s="511" t="s">
        <v>1245</v>
      </c>
      <c r="AJ544" s="511" t="s">
        <v>1166</v>
      </c>
      <c r="AK544" s="521"/>
    </row>
    <row r="545" spans="1:37" ht="76.5" customHeight="1" thickBot="1">
      <c r="A545" s="516"/>
      <c r="B545" s="890"/>
      <c r="C545" s="896"/>
      <c r="D545" s="903"/>
      <c r="E545" s="511"/>
      <c r="F545" s="511"/>
      <c r="G545" s="511"/>
      <c r="H545" s="511" t="s">
        <v>124</v>
      </c>
      <c r="I545" s="480" t="s">
        <v>124</v>
      </c>
      <c r="J545" s="480">
        <v>1</v>
      </c>
      <c r="K545" s="511"/>
      <c r="L545" s="511"/>
      <c r="M545" s="511"/>
      <c r="N545" s="511"/>
      <c r="O545" s="511"/>
      <c r="P545" s="481">
        <v>0</v>
      </c>
      <c r="Q545" s="511">
        <v>500000</v>
      </c>
      <c r="R545" s="481">
        <v>0</v>
      </c>
      <c r="S545" s="481">
        <v>0</v>
      </c>
      <c r="T545" s="481">
        <v>0</v>
      </c>
      <c r="U545" s="481">
        <v>0</v>
      </c>
      <c r="V545" s="481">
        <v>0</v>
      </c>
      <c r="W545" s="481">
        <v>0</v>
      </c>
      <c r="X545" s="481">
        <v>0</v>
      </c>
      <c r="Y545" s="481">
        <v>0</v>
      </c>
      <c r="Z545" s="481">
        <v>0</v>
      </c>
      <c r="AA545" s="481">
        <v>0</v>
      </c>
      <c r="AB545" s="481">
        <v>0</v>
      </c>
      <c r="AC545" s="481">
        <v>0</v>
      </c>
      <c r="AD545" s="481">
        <v>0</v>
      </c>
      <c r="AE545" s="481">
        <v>0</v>
      </c>
      <c r="AF545" s="482">
        <v>0</v>
      </c>
      <c r="AG545" s="577">
        <v>0.55000000000000004</v>
      </c>
      <c r="AH545" s="511" t="s">
        <v>1605</v>
      </c>
      <c r="AI545" s="511" t="s">
        <v>1245</v>
      </c>
      <c r="AJ545" s="511" t="s">
        <v>1166</v>
      </c>
      <c r="AK545" s="521"/>
    </row>
    <row r="546" spans="1:37" ht="167.25" customHeight="1" thickBot="1">
      <c r="A546" s="516"/>
      <c r="B546" s="890"/>
      <c r="C546" s="896"/>
      <c r="D546" s="903"/>
      <c r="E546" s="511"/>
      <c r="F546" s="511"/>
      <c r="G546" s="511"/>
      <c r="H546" s="511" t="s">
        <v>125</v>
      </c>
      <c r="I546" s="480" t="s">
        <v>125</v>
      </c>
      <c r="J546" s="480">
        <v>1</v>
      </c>
      <c r="K546" s="511"/>
      <c r="L546" s="511"/>
      <c r="M546" s="511"/>
      <c r="N546" s="511"/>
      <c r="O546" s="511">
        <v>500000</v>
      </c>
      <c r="P546" s="481">
        <v>0</v>
      </c>
      <c r="Q546" s="511"/>
      <c r="R546" s="481">
        <v>0</v>
      </c>
      <c r="S546" s="481">
        <v>0</v>
      </c>
      <c r="T546" s="481">
        <v>0</v>
      </c>
      <c r="U546" s="481">
        <v>0</v>
      </c>
      <c r="V546" s="481">
        <v>0</v>
      </c>
      <c r="W546" s="481">
        <v>0</v>
      </c>
      <c r="X546" s="481">
        <v>0</v>
      </c>
      <c r="Y546" s="481">
        <v>0</v>
      </c>
      <c r="Z546" s="481">
        <v>0</v>
      </c>
      <c r="AA546" s="481">
        <v>0</v>
      </c>
      <c r="AB546" s="481">
        <v>0</v>
      </c>
      <c r="AC546" s="481">
        <v>0</v>
      </c>
      <c r="AD546" s="481">
        <v>0</v>
      </c>
      <c r="AE546" s="481">
        <v>0</v>
      </c>
      <c r="AF546" s="482">
        <v>0</v>
      </c>
      <c r="AG546" s="577">
        <v>0.45</v>
      </c>
      <c r="AH546" s="511" t="s">
        <v>1605</v>
      </c>
      <c r="AI546" s="511" t="s">
        <v>1245</v>
      </c>
      <c r="AJ546" s="511" t="s">
        <v>1166</v>
      </c>
      <c r="AK546" s="521"/>
    </row>
    <row r="547" spans="1:37" ht="89.25" customHeight="1" thickBot="1">
      <c r="A547" s="516"/>
      <c r="B547" s="890"/>
      <c r="C547" s="896"/>
      <c r="D547" s="511" t="s">
        <v>1606</v>
      </c>
      <c r="E547" s="511"/>
      <c r="F547" s="511"/>
      <c r="G547" s="511"/>
      <c r="H547" s="511" t="s">
        <v>949</v>
      </c>
      <c r="I547" s="480" t="s">
        <v>126</v>
      </c>
      <c r="J547" s="480">
        <v>1</v>
      </c>
      <c r="K547" s="511"/>
      <c r="L547" s="511"/>
      <c r="M547" s="511"/>
      <c r="N547" s="511"/>
      <c r="O547" s="511">
        <v>1000000</v>
      </c>
      <c r="P547" s="481">
        <v>0</v>
      </c>
      <c r="Q547" s="511">
        <v>1500000</v>
      </c>
      <c r="R547" s="481">
        <v>0</v>
      </c>
      <c r="S547" s="481">
        <v>0</v>
      </c>
      <c r="T547" s="481">
        <v>0</v>
      </c>
      <c r="U547" s="481">
        <v>0</v>
      </c>
      <c r="V547" s="481">
        <v>0</v>
      </c>
      <c r="W547" s="481">
        <v>0</v>
      </c>
      <c r="X547" s="481">
        <v>0</v>
      </c>
      <c r="Y547" s="481">
        <v>0</v>
      </c>
      <c r="Z547" s="481">
        <v>0</v>
      </c>
      <c r="AA547" s="481">
        <v>0</v>
      </c>
      <c r="AB547" s="481">
        <v>0</v>
      </c>
      <c r="AC547" s="481">
        <v>0</v>
      </c>
      <c r="AD547" s="481">
        <v>0</v>
      </c>
      <c r="AE547" s="481">
        <v>0</v>
      </c>
      <c r="AF547" s="482">
        <v>0</v>
      </c>
      <c r="AG547" s="574">
        <v>129</v>
      </c>
      <c r="AH547" s="511" t="s">
        <v>1607</v>
      </c>
      <c r="AI547" s="511" t="s">
        <v>1245</v>
      </c>
      <c r="AJ547" s="511" t="s">
        <v>1166</v>
      </c>
      <c r="AK547" s="521"/>
    </row>
    <row r="548" spans="1:37" ht="102" customHeight="1" thickBot="1">
      <c r="A548" s="516"/>
      <c r="B548" s="890"/>
      <c r="C548" s="896"/>
      <c r="D548" s="903" t="s">
        <v>1608</v>
      </c>
      <c r="E548" s="511"/>
      <c r="F548" s="511"/>
      <c r="G548" s="511"/>
      <c r="H548" s="511" t="s">
        <v>127</v>
      </c>
      <c r="I548" s="480" t="s">
        <v>128</v>
      </c>
      <c r="J548" s="480">
        <v>1</v>
      </c>
      <c r="K548" s="511"/>
      <c r="L548" s="511"/>
      <c r="M548" s="511"/>
      <c r="N548" s="511"/>
      <c r="O548" s="511">
        <v>500000</v>
      </c>
      <c r="P548" s="481">
        <v>0</v>
      </c>
      <c r="Q548" s="511">
        <v>500000</v>
      </c>
      <c r="R548" s="481">
        <v>0</v>
      </c>
      <c r="S548" s="481">
        <v>0</v>
      </c>
      <c r="T548" s="481">
        <v>0</v>
      </c>
      <c r="U548" s="481">
        <v>0</v>
      </c>
      <c r="V548" s="481">
        <v>0</v>
      </c>
      <c r="W548" s="481">
        <v>0</v>
      </c>
      <c r="X548" s="481">
        <v>0</v>
      </c>
      <c r="Y548" s="481">
        <v>0</v>
      </c>
      <c r="Z548" s="481">
        <v>0</v>
      </c>
      <c r="AA548" s="481">
        <v>0</v>
      </c>
      <c r="AB548" s="481">
        <v>0</v>
      </c>
      <c r="AC548" s="481">
        <v>0</v>
      </c>
      <c r="AD548" s="481">
        <v>0</v>
      </c>
      <c r="AE548" s="481">
        <v>0</v>
      </c>
      <c r="AF548" s="482">
        <v>0</v>
      </c>
      <c r="AG548" s="574">
        <v>0</v>
      </c>
      <c r="AH548" s="511"/>
      <c r="AI548" s="511" t="s">
        <v>1245</v>
      </c>
      <c r="AJ548" s="511" t="s">
        <v>1166</v>
      </c>
      <c r="AK548" s="521"/>
    </row>
    <row r="549" spans="1:37" ht="77.25" thickBot="1">
      <c r="A549" s="516"/>
      <c r="B549" s="890"/>
      <c r="C549" s="896"/>
      <c r="D549" s="903"/>
      <c r="E549" s="511"/>
      <c r="F549" s="511"/>
      <c r="G549" s="511"/>
      <c r="H549" s="511" t="s">
        <v>129</v>
      </c>
      <c r="I549" s="480" t="s">
        <v>129</v>
      </c>
      <c r="J549" s="480">
        <v>1</v>
      </c>
      <c r="K549" s="511"/>
      <c r="L549" s="511"/>
      <c r="M549" s="511"/>
      <c r="N549" s="511"/>
      <c r="O549" s="511">
        <v>500000</v>
      </c>
      <c r="P549" s="481">
        <v>0</v>
      </c>
      <c r="Q549" s="511">
        <v>500000</v>
      </c>
      <c r="R549" s="481">
        <v>0</v>
      </c>
      <c r="S549" s="481">
        <v>0</v>
      </c>
      <c r="T549" s="481">
        <v>0</v>
      </c>
      <c r="U549" s="481">
        <v>0</v>
      </c>
      <c r="V549" s="481">
        <v>0</v>
      </c>
      <c r="W549" s="481">
        <v>0</v>
      </c>
      <c r="X549" s="481">
        <v>0</v>
      </c>
      <c r="Y549" s="481">
        <v>0</v>
      </c>
      <c r="Z549" s="481">
        <v>0</v>
      </c>
      <c r="AA549" s="481">
        <v>0</v>
      </c>
      <c r="AB549" s="481">
        <v>0</v>
      </c>
      <c r="AC549" s="481">
        <v>0</v>
      </c>
      <c r="AD549" s="481">
        <v>0</v>
      </c>
      <c r="AE549" s="481">
        <v>0</v>
      </c>
      <c r="AF549" s="482">
        <v>0</v>
      </c>
      <c r="AG549" s="574">
        <v>0</v>
      </c>
      <c r="AH549" s="511"/>
      <c r="AI549" s="511" t="s">
        <v>1245</v>
      </c>
      <c r="AJ549" s="511" t="s">
        <v>1166</v>
      </c>
      <c r="AK549" s="521"/>
    </row>
    <row r="550" spans="1:37" ht="102.75" customHeight="1" thickBot="1">
      <c r="A550" s="516"/>
      <c r="B550" s="890"/>
      <c r="C550" s="896"/>
      <c r="D550" s="903" t="s">
        <v>1609</v>
      </c>
      <c r="E550" s="511"/>
      <c r="F550" s="511"/>
      <c r="G550" s="511"/>
      <c r="H550" s="511" t="s">
        <v>130</v>
      </c>
      <c r="I550" s="480" t="s">
        <v>131</v>
      </c>
      <c r="J550" s="480">
        <v>1</v>
      </c>
      <c r="K550" s="511"/>
      <c r="L550" s="511"/>
      <c r="M550" s="511"/>
      <c r="N550" s="511"/>
      <c r="O550" s="511">
        <v>500000</v>
      </c>
      <c r="P550" s="481">
        <v>0</v>
      </c>
      <c r="Q550" s="511">
        <v>500000</v>
      </c>
      <c r="R550" s="901">
        <v>14000000</v>
      </c>
      <c r="S550" s="481">
        <v>0</v>
      </c>
      <c r="T550" s="481">
        <v>0</v>
      </c>
      <c r="U550" s="481">
        <v>0</v>
      </c>
      <c r="V550" s="481">
        <v>0</v>
      </c>
      <c r="W550" s="481">
        <v>0</v>
      </c>
      <c r="X550" s="481">
        <v>0</v>
      </c>
      <c r="Y550" s="481">
        <v>0</v>
      </c>
      <c r="Z550" s="481">
        <v>0</v>
      </c>
      <c r="AA550" s="481">
        <v>0</v>
      </c>
      <c r="AB550" s="481">
        <v>0</v>
      </c>
      <c r="AC550" s="481">
        <v>0</v>
      </c>
      <c r="AD550" s="481">
        <v>0</v>
      </c>
      <c r="AE550" s="481">
        <v>0</v>
      </c>
      <c r="AF550" s="482">
        <v>0</v>
      </c>
      <c r="AG550" s="574"/>
      <c r="AH550" s="511" t="s">
        <v>1591</v>
      </c>
      <c r="AI550" s="511" t="s">
        <v>1245</v>
      </c>
      <c r="AJ550" s="511" t="s">
        <v>1166</v>
      </c>
      <c r="AK550" s="521"/>
    </row>
    <row r="551" spans="1:37" ht="102" customHeight="1" thickBot="1">
      <c r="A551" s="516"/>
      <c r="B551" s="890"/>
      <c r="C551" s="896"/>
      <c r="D551" s="903"/>
      <c r="E551" s="511"/>
      <c r="F551" s="511"/>
      <c r="G551" s="511"/>
      <c r="H551" s="511" t="s">
        <v>501</v>
      </c>
      <c r="I551" s="480" t="s">
        <v>132</v>
      </c>
      <c r="J551" s="480">
        <v>1</v>
      </c>
      <c r="K551" s="511"/>
      <c r="L551" s="511"/>
      <c r="M551" s="511"/>
      <c r="N551" s="511"/>
      <c r="O551" s="511">
        <v>500000</v>
      </c>
      <c r="P551" s="481">
        <v>0</v>
      </c>
      <c r="Q551" s="511">
        <v>500000</v>
      </c>
      <c r="R551" s="902"/>
      <c r="S551" s="481">
        <v>0</v>
      </c>
      <c r="T551" s="481">
        <v>0</v>
      </c>
      <c r="U551" s="481">
        <v>0</v>
      </c>
      <c r="V551" s="481">
        <v>0</v>
      </c>
      <c r="W551" s="481">
        <v>0</v>
      </c>
      <c r="X551" s="481">
        <v>0</v>
      </c>
      <c r="Y551" s="481">
        <v>0</v>
      </c>
      <c r="Z551" s="481">
        <v>0</v>
      </c>
      <c r="AA551" s="481">
        <v>0</v>
      </c>
      <c r="AB551" s="481">
        <v>0</v>
      </c>
      <c r="AC551" s="481">
        <v>0</v>
      </c>
      <c r="AD551" s="481">
        <v>0</v>
      </c>
      <c r="AE551" s="481">
        <v>0</v>
      </c>
      <c r="AF551" s="482">
        <v>0</v>
      </c>
      <c r="AG551" s="574"/>
      <c r="AH551" s="511" t="s">
        <v>1610</v>
      </c>
      <c r="AI551" s="511" t="s">
        <v>1245</v>
      </c>
      <c r="AJ551" s="511" t="s">
        <v>1166</v>
      </c>
      <c r="AK551" s="521"/>
    </row>
    <row r="552" spans="1:37" ht="102" customHeight="1" thickBot="1">
      <c r="A552" s="516"/>
      <c r="B552" s="890"/>
      <c r="C552" s="896"/>
      <c r="D552" s="511" t="s">
        <v>1611</v>
      </c>
      <c r="E552" s="511"/>
      <c r="F552" s="511"/>
      <c r="G552" s="511"/>
      <c r="H552" s="511" t="s">
        <v>133</v>
      </c>
      <c r="I552" s="480" t="s">
        <v>133</v>
      </c>
      <c r="J552" s="480">
        <v>1</v>
      </c>
      <c r="K552" s="511"/>
      <c r="L552" s="511"/>
      <c r="M552" s="511"/>
      <c r="N552" s="511"/>
      <c r="O552" s="511">
        <v>720000</v>
      </c>
      <c r="P552" s="481">
        <v>15920000</v>
      </c>
      <c r="Q552" s="511">
        <v>3936500</v>
      </c>
      <c r="R552" s="481">
        <v>0</v>
      </c>
      <c r="S552" s="481">
        <v>0</v>
      </c>
      <c r="T552" s="481">
        <v>0</v>
      </c>
      <c r="U552" s="481">
        <v>0</v>
      </c>
      <c r="V552" s="481">
        <v>0</v>
      </c>
      <c r="W552" s="481">
        <v>0</v>
      </c>
      <c r="X552" s="481">
        <v>0</v>
      </c>
      <c r="Y552" s="481">
        <v>0</v>
      </c>
      <c r="Z552" s="481">
        <v>0</v>
      </c>
      <c r="AA552" s="481">
        <v>0</v>
      </c>
      <c r="AB552" s="481">
        <v>0</v>
      </c>
      <c r="AC552" s="481">
        <v>0</v>
      </c>
      <c r="AD552" s="481">
        <v>0</v>
      </c>
      <c r="AE552" s="481">
        <v>0</v>
      </c>
      <c r="AF552" s="482">
        <v>0</v>
      </c>
      <c r="AG552" s="574" t="s">
        <v>1612</v>
      </c>
      <c r="AH552" s="511" t="s">
        <v>1613</v>
      </c>
      <c r="AI552" s="511" t="s">
        <v>1245</v>
      </c>
      <c r="AJ552" s="511" t="s">
        <v>1166</v>
      </c>
      <c r="AK552" s="521"/>
    </row>
    <row r="553" spans="1:37" ht="153.75" thickBot="1">
      <c r="A553" s="516"/>
      <c r="B553" s="890"/>
      <c r="C553" s="896"/>
      <c r="D553" s="511" t="s">
        <v>1614</v>
      </c>
      <c r="E553" s="511"/>
      <c r="F553" s="511"/>
      <c r="G553" s="511"/>
      <c r="H553" s="511" t="s">
        <v>134</v>
      </c>
      <c r="I553" s="480" t="s">
        <v>135</v>
      </c>
      <c r="J553" s="480">
        <v>1</v>
      </c>
      <c r="K553" s="511"/>
      <c r="L553" s="511"/>
      <c r="M553" s="511"/>
      <c r="N553" s="511"/>
      <c r="O553" s="511">
        <v>500000</v>
      </c>
      <c r="P553" s="481">
        <v>0</v>
      </c>
      <c r="Q553" s="511">
        <v>50000</v>
      </c>
      <c r="R553" s="481">
        <v>4750000</v>
      </c>
      <c r="S553" s="481">
        <v>0</v>
      </c>
      <c r="T553" s="481">
        <v>0</v>
      </c>
      <c r="U553" s="481">
        <v>0</v>
      </c>
      <c r="V553" s="481">
        <v>0</v>
      </c>
      <c r="W553" s="481">
        <v>0</v>
      </c>
      <c r="X553" s="481">
        <v>0</v>
      </c>
      <c r="Y553" s="481">
        <v>0</v>
      </c>
      <c r="Z553" s="481">
        <v>0</v>
      </c>
      <c r="AA553" s="481">
        <v>0</v>
      </c>
      <c r="AB553" s="481">
        <v>0</v>
      </c>
      <c r="AC553" s="481">
        <v>0</v>
      </c>
      <c r="AD553" s="481">
        <v>0</v>
      </c>
      <c r="AE553" s="481">
        <v>0</v>
      </c>
      <c r="AF553" s="482">
        <v>0</v>
      </c>
      <c r="AG553" s="574">
        <v>3</v>
      </c>
      <c r="AH553" s="511" t="s">
        <v>1615</v>
      </c>
      <c r="AI553" s="511" t="s">
        <v>1245</v>
      </c>
      <c r="AJ553" s="511" t="s">
        <v>1166</v>
      </c>
      <c r="AK553" s="521"/>
    </row>
    <row r="554" spans="1:37" ht="179.25" thickBot="1">
      <c r="A554" s="516"/>
      <c r="B554" s="890"/>
      <c r="C554" s="896"/>
      <c r="D554" s="511" t="s">
        <v>1616</v>
      </c>
      <c r="E554" s="511"/>
      <c r="F554" s="511"/>
      <c r="G554" s="511"/>
      <c r="H554" s="511" t="s">
        <v>136</v>
      </c>
      <c r="I554" s="480" t="s">
        <v>136</v>
      </c>
      <c r="J554" s="480">
        <v>1</v>
      </c>
      <c r="K554" s="511"/>
      <c r="L554" s="511"/>
      <c r="M554" s="511"/>
      <c r="N554" s="511"/>
      <c r="O554" s="511">
        <v>500000</v>
      </c>
      <c r="P554" s="481">
        <v>0</v>
      </c>
      <c r="Q554" s="511">
        <v>50000</v>
      </c>
      <c r="R554" s="481">
        <v>0</v>
      </c>
      <c r="S554" s="481">
        <v>0</v>
      </c>
      <c r="T554" s="481">
        <v>0</v>
      </c>
      <c r="U554" s="481">
        <v>0</v>
      </c>
      <c r="V554" s="481">
        <v>0</v>
      </c>
      <c r="W554" s="481">
        <v>0</v>
      </c>
      <c r="X554" s="481">
        <v>0</v>
      </c>
      <c r="Y554" s="481">
        <v>0</v>
      </c>
      <c r="Z554" s="481">
        <v>0</v>
      </c>
      <c r="AA554" s="481">
        <v>0</v>
      </c>
      <c r="AB554" s="481">
        <v>0</v>
      </c>
      <c r="AC554" s="481">
        <v>0</v>
      </c>
      <c r="AD554" s="481">
        <v>0</v>
      </c>
      <c r="AE554" s="481">
        <v>0</v>
      </c>
      <c r="AF554" s="482">
        <v>0</v>
      </c>
      <c r="AG554" s="574">
        <v>60</v>
      </c>
      <c r="AH554" s="511" t="s">
        <v>1617</v>
      </c>
      <c r="AI554" s="511" t="s">
        <v>1245</v>
      </c>
      <c r="AJ554" s="511" t="s">
        <v>1166</v>
      </c>
      <c r="AK554" s="521"/>
    </row>
    <row r="555" spans="1:37" ht="102">
      <c r="A555" s="516"/>
      <c r="B555" s="890"/>
      <c r="C555" s="896"/>
      <c r="D555" s="578" t="s">
        <v>1618</v>
      </c>
      <c r="E555" s="579"/>
      <c r="F555" s="579"/>
      <c r="G555" s="579"/>
      <c r="H555" s="579" t="s">
        <v>137</v>
      </c>
      <c r="I555" s="512" t="s">
        <v>137</v>
      </c>
      <c r="J555" s="512">
        <v>1</v>
      </c>
      <c r="K555" s="579"/>
      <c r="L555" s="579"/>
      <c r="M555" s="579"/>
      <c r="N555" s="579"/>
      <c r="O555" s="579">
        <v>500000</v>
      </c>
      <c r="P555" s="481">
        <v>0</v>
      </c>
      <c r="Q555" s="579">
        <v>50000</v>
      </c>
      <c r="R555" s="481">
        <v>0</v>
      </c>
      <c r="S555" s="481">
        <v>0</v>
      </c>
      <c r="T555" s="481">
        <v>0</v>
      </c>
      <c r="U555" s="481">
        <v>0</v>
      </c>
      <c r="V555" s="481">
        <v>0</v>
      </c>
      <c r="W555" s="481">
        <v>0</v>
      </c>
      <c r="X555" s="481">
        <v>0</v>
      </c>
      <c r="Y555" s="481">
        <v>0</v>
      </c>
      <c r="Z555" s="481">
        <v>0</v>
      </c>
      <c r="AA555" s="481">
        <v>0</v>
      </c>
      <c r="AB555" s="481">
        <v>0</v>
      </c>
      <c r="AC555" s="481">
        <v>0</v>
      </c>
      <c r="AD555" s="481">
        <v>0</v>
      </c>
      <c r="AE555" s="481">
        <v>0</v>
      </c>
      <c r="AF555" s="482">
        <v>0</v>
      </c>
      <c r="AG555" s="580"/>
      <c r="AH555" s="579"/>
      <c r="AI555" s="579" t="s">
        <v>1245</v>
      </c>
      <c r="AJ555" s="579" t="s">
        <v>1166</v>
      </c>
      <c r="AK555" s="521"/>
    </row>
    <row r="556" spans="1:37" ht="30" customHeight="1">
      <c r="A556" s="516"/>
      <c r="B556" s="891"/>
      <c r="C556" s="897"/>
      <c r="D556" s="511"/>
      <c r="E556" s="511"/>
      <c r="F556" s="511"/>
      <c r="G556" s="511"/>
      <c r="H556" s="511" t="s">
        <v>1619</v>
      </c>
      <c r="I556" s="511" t="s">
        <v>1619</v>
      </c>
      <c r="J556" s="511">
        <v>1</v>
      </c>
      <c r="K556" s="511"/>
      <c r="L556" s="511"/>
      <c r="M556" s="511"/>
      <c r="N556" s="511"/>
      <c r="O556" s="511">
        <v>0</v>
      </c>
      <c r="P556" s="511">
        <v>0</v>
      </c>
      <c r="Q556" s="511">
        <v>0</v>
      </c>
      <c r="R556" s="511">
        <v>0</v>
      </c>
      <c r="S556" s="511">
        <v>0</v>
      </c>
      <c r="T556" s="511">
        <v>0</v>
      </c>
      <c r="U556" s="511">
        <v>0</v>
      </c>
      <c r="V556" s="511">
        <v>0</v>
      </c>
      <c r="W556" s="511">
        <v>0</v>
      </c>
      <c r="X556" s="511">
        <v>0</v>
      </c>
      <c r="Y556" s="511">
        <v>0</v>
      </c>
      <c r="Z556" s="511">
        <v>0</v>
      </c>
      <c r="AA556" s="511">
        <v>0</v>
      </c>
      <c r="AB556" s="511">
        <v>0</v>
      </c>
      <c r="AC556" s="511">
        <v>0</v>
      </c>
      <c r="AD556" s="511">
        <v>0</v>
      </c>
      <c r="AE556" s="511">
        <v>0</v>
      </c>
      <c r="AF556" s="511">
        <v>0</v>
      </c>
      <c r="AG556" s="511"/>
      <c r="AH556" s="511"/>
      <c r="AI556" s="579" t="s">
        <v>1245</v>
      </c>
      <c r="AJ556" s="579" t="s">
        <v>1166</v>
      </c>
      <c r="AK556" s="521"/>
    </row>
    <row r="557" spans="1:37" ht="49.5" customHeight="1" thickBot="1">
      <c r="A557" s="516"/>
      <c r="B557" s="763" t="s">
        <v>1241</v>
      </c>
      <c r="C557" s="764"/>
      <c r="D557" s="765"/>
      <c r="E557" s="184"/>
      <c r="F557" s="766" t="s">
        <v>1249</v>
      </c>
      <c r="G557" s="766"/>
      <c r="H557" s="766"/>
      <c r="I557" s="766"/>
      <c r="J557" s="766"/>
      <c r="K557" s="766"/>
      <c r="L557" s="766"/>
      <c r="M557" s="766"/>
      <c r="N557" s="767"/>
      <c r="O557" s="864" t="s">
        <v>0</v>
      </c>
      <c r="P557" s="865"/>
      <c r="Q557" s="865"/>
      <c r="R557" s="865"/>
      <c r="S557" s="865"/>
      <c r="T557" s="865"/>
      <c r="U557" s="865"/>
      <c r="V557" s="865"/>
      <c r="W557" s="865"/>
      <c r="X557" s="865"/>
      <c r="Y557" s="865"/>
      <c r="Z557" s="865"/>
      <c r="AA557" s="865"/>
      <c r="AB557" s="865"/>
      <c r="AC557" s="865"/>
      <c r="AD557" s="865"/>
      <c r="AE557" s="865"/>
      <c r="AF557" s="866"/>
      <c r="AG557" s="867"/>
      <c r="AH557" s="868"/>
      <c r="AI557" s="868"/>
      <c r="AJ557" s="869"/>
      <c r="AK557" s="516"/>
    </row>
    <row r="558" spans="1:37" ht="22.5" customHeight="1">
      <c r="A558" s="516"/>
      <c r="B558" s="737" t="s">
        <v>1175</v>
      </c>
      <c r="C558" s="739" t="s">
        <v>2</v>
      </c>
      <c r="D558" s="740"/>
      <c r="E558" s="740"/>
      <c r="F558" s="740"/>
      <c r="G558" s="740"/>
      <c r="H558" s="870"/>
      <c r="I558" s="743" t="s">
        <v>3</v>
      </c>
      <c r="J558" s="745" t="s">
        <v>18</v>
      </c>
      <c r="K558" s="745" t="s">
        <v>4</v>
      </c>
      <c r="L558" s="747" t="s">
        <v>1057</v>
      </c>
      <c r="M558" s="799" t="s">
        <v>19</v>
      </c>
      <c r="N558" s="732" t="s">
        <v>20</v>
      </c>
      <c r="O558" s="734" t="s">
        <v>32</v>
      </c>
      <c r="P558" s="735"/>
      <c r="Q558" s="736" t="s">
        <v>33</v>
      </c>
      <c r="R558" s="735"/>
      <c r="S558" s="736" t="s">
        <v>34</v>
      </c>
      <c r="T558" s="735"/>
      <c r="U558" s="736" t="s">
        <v>7</v>
      </c>
      <c r="V558" s="735"/>
      <c r="W558" s="736" t="s">
        <v>6</v>
      </c>
      <c r="X558" s="735"/>
      <c r="Y558" s="736" t="s">
        <v>35</v>
      </c>
      <c r="Z558" s="735"/>
      <c r="AA558" s="736" t="s">
        <v>5</v>
      </c>
      <c r="AB558" s="735"/>
      <c r="AC558" s="736" t="s">
        <v>8</v>
      </c>
      <c r="AD558" s="735"/>
      <c r="AE558" s="736" t="s">
        <v>9</v>
      </c>
      <c r="AF558" s="796"/>
      <c r="AG558" s="881" t="s">
        <v>10</v>
      </c>
      <c r="AH558" s="780" t="s">
        <v>11</v>
      </c>
      <c r="AI558" s="782" t="s">
        <v>12</v>
      </c>
      <c r="AJ558" s="784" t="s">
        <v>21</v>
      </c>
      <c r="AK558" s="516"/>
    </row>
    <row r="559" spans="1:37" ht="63" customHeight="1" thickBot="1">
      <c r="A559" s="516"/>
      <c r="B559" s="738"/>
      <c r="C559" s="741"/>
      <c r="D559" s="742"/>
      <c r="E559" s="742"/>
      <c r="F559" s="742"/>
      <c r="G559" s="742"/>
      <c r="H559" s="871"/>
      <c r="I559" s="872"/>
      <c r="J559" s="873" t="s">
        <v>18</v>
      </c>
      <c r="K559" s="873"/>
      <c r="L559" s="874"/>
      <c r="M559" s="883"/>
      <c r="N559" s="884"/>
      <c r="O559" s="33" t="s">
        <v>22</v>
      </c>
      <c r="P559" s="34" t="s">
        <v>23</v>
      </c>
      <c r="Q559" s="35" t="s">
        <v>22</v>
      </c>
      <c r="R559" s="34" t="s">
        <v>23</v>
      </c>
      <c r="S559" s="35" t="s">
        <v>22</v>
      </c>
      <c r="T559" s="34" t="s">
        <v>23</v>
      </c>
      <c r="U559" s="35" t="s">
        <v>22</v>
      </c>
      <c r="V559" s="34" t="s">
        <v>23</v>
      </c>
      <c r="W559" s="35" t="s">
        <v>22</v>
      </c>
      <c r="X559" s="34" t="s">
        <v>23</v>
      </c>
      <c r="Y559" s="35" t="s">
        <v>22</v>
      </c>
      <c r="Z559" s="34" t="s">
        <v>23</v>
      </c>
      <c r="AA559" s="35" t="s">
        <v>22</v>
      </c>
      <c r="AB559" s="34" t="s">
        <v>24</v>
      </c>
      <c r="AC559" s="35" t="s">
        <v>22</v>
      </c>
      <c r="AD559" s="34" t="s">
        <v>24</v>
      </c>
      <c r="AE559" s="35" t="s">
        <v>22</v>
      </c>
      <c r="AF559" s="36" t="s">
        <v>24</v>
      </c>
      <c r="AG559" s="882"/>
      <c r="AH559" s="875"/>
      <c r="AI559" s="876"/>
      <c r="AJ559" s="877"/>
      <c r="AK559" s="516"/>
    </row>
    <row r="560" spans="1:37" ht="409.6" thickBot="1">
      <c r="A560" s="516"/>
      <c r="B560" s="37" t="s">
        <v>1166</v>
      </c>
      <c r="C560" s="878" t="s">
        <v>327</v>
      </c>
      <c r="D560" s="879"/>
      <c r="E560" s="879"/>
      <c r="F560" s="879"/>
      <c r="G560" s="879"/>
      <c r="H560" s="880"/>
      <c r="I560" s="148" t="s">
        <v>454</v>
      </c>
      <c r="J560" s="149">
        <v>0</v>
      </c>
      <c r="K560" s="150" t="s">
        <v>327</v>
      </c>
      <c r="L560" s="150" t="s">
        <v>327</v>
      </c>
      <c r="M560" s="151"/>
      <c r="N560" s="151"/>
      <c r="O560" s="152"/>
      <c r="P560" s="153"/>
      <c r="Q560" s="153"/>
      <c r="R560" s="153"/>
      <c r="S560" s="153"/>
      <c r="T560" s="153"/>
      <c r="U560" s="153"/>
      <c r="V560" s="153"/>
      <c r="W560" s="153"/>
      <c r="X560" s="153"/>
      <c r="Y560" s="153"/>
      <c r="Z560" s="153"/>
      <c r="AA560" s="153"/>
      <c r="AB560" s="153"/>
      <c r="AC560" s="153"/>
      <c r="AD560" s="153"/>
      <c r="AE560" s="153"/>
      <c r="AF560" s="154"/>
      <c r="AG560" s="155"/>
      <c r="AH560" s="156"/>
      <c r="AI560" s="156" t="s">
        <v>1245</v>
      </c>
      <c r="AJ560" s="157" t="s">
        <v>1166</v>
      </c>
      <c r="AK560" s="516"/>
    </row>
    <row r="561" spans="1:37" ht="64.5" thickBot="1">
      <c r="A561" s="516"/>
      <c r="B561" s="137" t="s">
        <v>13</v>
      </c>
      <c r="C561" s="124" t="s">
        <v>30</v>
      </c>
      <c r="D561" s="124" t="s">
        <v>14</v>
      </c>
      <c r="E561" s="124" t="s">
        <v>25</v>
      </c>
      <c r="F561" s="124" t="s">
        <v>26</v>
      </c>
      <c r="G561" s="124" t="s">
        <v>27</v>
      </c>
      <c r="H561" s="169" t="s">
        <v>15</v>
      </c>
      <c r="I561" s="124" t="s">
        <v>31</v>
      </c>
      <c r="J561" s="170"/>
      <c r="K561" s="170"/>
      <c r="L561" s="170"/>
      <c r="M561" s="170"/>
      <c r="N561" s="170"/>
      <c r="O561" s="171"/>
      <c r="P561" s="172"/>
      <c r="Q561" s="171"/>
      <c r="R561" s="172"/>
      <c r="S561" s="171"/>
      <c r="T561" s="172"/>
      <c r="U561" s="171"/>
      <c r="V561" s="172"/>
      <c r="W561" s="171"/>
      <c r="X561" s="172"/>
      <c r="Y561" s="171"/>
      <c r="Z561" s="172"/>
      <c r="AA561" s="171"/>
      <c r="AB561" s="172"/>
      <c r="AC561" s="171"/>
      <c r="AD561" s="172"/>
      <c r="AE561" s="173"/>
      <c r="AF561" s="172"/>
      <c r="AG561" s="174"/>
      <c r="AH561" s="175"/>
      <c r="AI561" s="175"/>
      <c r="AJ561" s="581"/>
      <c r="AK561" s="516"/>
    </row>
    <row r="562" spans="1:37" ht="105.75" customHeight="1" thickBot="1">
      <c r="A562" s="516"/>
      <c r="B562" s="582" t="s">
        <v>948</v>
      </c>
      <c r="C562" s="583"/>
      <c r="D562" s="513" t="s">
        <v>1620</v>
      </c>
      <c r="E562" s="513"/>
      <c r="F562" s="513"/>
      <c r="G562" s="513"/>
      <c r="H562" s="513" t="s">
        <v>138</v>
      </c>
      <c r="I562" s="469" t="s">
        <v>138</v>
      </c>
      <c r="J562" s="469">
        <v>1</v>
      </c>
      <c r="K562" s="513"/>
      <c r="L562" s="513"/>
      <c r="M562" s="513"/>
      <c r="N562" s="513"/>
      <c r="O562" s="513">
        <v>1000000</v>
      </c>
      <c r="P562" s="513">
        <v>0</v>
      </c>
      <c r="Q562" s="513">
        <v>0</v>
      </c>
      <c r="R562" s="513">
        <v>0</v>
      </c>
      <c r="S562" s="513">
        <v>0</v>
      </c>
      <c r="T562" s="513">
        <v>0</v>
      </c>
      <c r="U562" s="481">
        <v>0</v>
      </c>
      <c r="V562" s="481">
        <v>0</v>
      </c>
      <c r="W562" s="481">
        <v>0</v>
      </c>
      <c r="X562" s="481">
        <v>0</v>
      </c>
      <c r="Y562" s="481">
        <v>0</v>
      </c>
      <c r="Z562" s="481">
        <v>0</v>
      </c>
      <c r="AA562" s="511">
        <v>0</v>
      </c>
      <c r="AB562" s="513">
        <v>0</v>
      </c>
      <c r="AC562" s="513">
        <v>0</v>
      </c>
      <c r="AD562" s="513">
        <v>0</v>
      </c>
      <c r="AE562" s="513">
        <v>0</v>
      </c>
      <c r="AF562" s="513">
        <v>0</v>
      </c>
      <c r="AG562" s="583">
        <v>30</v>
      </c>
      <c r="AH562" s="513" t="s">
        <v>1621</v>
      </c>
      <c r="AI562" s="513" t="s">
        <v>1245</v>
      </c>
      <c r="AJ562" s="513" t="s">
        <v>1166</v>
      </c>
      <c r="AK562" s="516"/>
    </row>
    <row r="563" spans="1:37" ht="64.5" thickBot="1">
      <c r="A563" s="516"/>
      <c r="B563" s="473" t="s">
        <v>13</v>
      </c>
      <c r="C563" s="493" t="s">
        <v>30</v>
      </c>
      <c r="D563" s="493" t="s">
        <v>14</v>
      </c>
      <c r="E563" s="493" t="s">
        <v>25</v>
      </c>
      <c r="F563" s="493" t="s">
        <v>26</v>
      </c>
      <c r="G563" s="493" t="s">
        <v>27</v>
      </c>
      <c r="H563" s="493" t="s">
        <v>15</v>
      </c>
      <c r="I563" s="493" t="s">
        <v>31</v>
      </c>
      <c r="J563" s="494"/>
      <c r="K563" s="494"/>
      <c r="L563" s="494"/>
      <c r="M563" s="494"/>
      <c r="N563" s="494"/>
      <c r="O563" s="495"/>
      <c r="P563" s="496"/>
      <c r="Q563" s="495"/>
      <c r="R563" s="496"/>
      <c r="S563" s="495"/>
      <c r="T563" s="496"/>
      <c r="U563" s="492"/>
      <c r="V563" s="491"/>
      <c r="W563" s="492"/>
      <c r="X563" s="491"/>
      <c r="Y563" s="492"/>
      <c r="Z563" s="491"/>
      <c r="AA563" s="495"/>
      <c r="AB563" s="496"/>
      <c r="AC563" s="495"/>
      <c r="AD563" s="496"/>
      <c r="AE563" s="497"/>
      <c r="AF563" s="496"/>
      <c r="AG563" s="498"/>
      <c r="AH563" s="499"/>
      <c r="AI563" s="499"/>
      <c r="AJ563" s="584"/>
      <c r="AK563" s="516"/>
    </row>
    <row r="564" spans="1:37" ht="167.25" customHeight="1">
      <c r="A564" s="516"/>
      <c r="B564" s="582" t="s">
        <v>947</v>
      </c>
      <c r="C564" s="583"/>
      <c r="D564" s="513" t="s">
        <v>1622</v>
      </c>
      <c r="E564" s="513"/>
      <c r="F564" s="513"/>
      <c r="G564" s="513"/>
      <c r="H564" s="513" t="s">
        <v>139</v>
      </c>
      <c r="I564" s="469" t="s">
        <v>139</v>
      </c>
      <c r="J564" s="469">
        <v>1</v>
      </c>
      <c r="K564" s="513"/>
      <c r="L564" s="513"/>
      <c r="M564" s="513"/>
      <c r="N564" s="513"/>
      <c r="O564" s="513">
        <v>1000000</v>
      </c>
      <c r="P564" s="513">
        <v>0</v>
      </c>
      <c r="Q564" s="513">
        <v>0</v>
      </c>
      <c r="R564" s="513">
        <v>0</v>
      </c>
      <c r="S564" s="513">
        <v>0</v>
      </c>
      <c r="T564" s="511">
        <v>0</v>
      </c>
      <c r="U564" s="481">
        <v>0</v>
      </c>
      <c r="V564" s="481">
        <v>0</v>
      </c>
      <c r="W564" s="481">
        <v>0</v>
      </c>
      <c r="X564" s="481">
        <v>0</v>
      </c>
      <c r="Y564" s="481">
        <v>0</v>
      </c>
      <c r="Z564" s="481">
        <v>0</v>
      </c>
      <c r="AA564" s="511">
        <v>0</v>
      </c>
      <c r="AB564" s="511">
        <v>0</v>
      </c>
      <c r="AC564" s="513">
        <v>0</v>
      </c>
      <c r="AD564" s="513">
        <v>0</v>
      </c>
      <c r="AE564" s="513">
        <v>0</v>
      </c>
      <c r="AF564" s="513">
        <v>0</v>
      </c>
      <c r="AG564" s="583">
        <v>12</v>
      </c>
      <c r="AH564" s="513" t="s">
        <v>1623</v>
      </c>
      <c r="AI564" s="513" t="s">
        <v>1245</v>
      </c>
      <c r="AJ564" s="513" t="s">
        <v>1166</v>
      </c>
      <c r="AK564" s="516"/>
    </row>
    <row r="565" spans="1:37">
      <c r="B565" s="176"/>
      <c r="C565" s="176"/>
      <c r="D565" s="177"/>
      <c r="E565" s="177"/>
      <c r="F565" s="177"/>
      <c r="G565" s="177"/>
      <c r="H565" s="178"/>
      <c r="I565" s="178"/>
      <c r="J565" s="178"/>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6"/>
      <c r="AH565" s="177"/>
    </row>
    <row r="566" spans="1:37">
      <c r="B566" s="176"/>
      <c r="C566" s="176"/>
      <c r="D566" s="177"/>
      <c r="E566" s="177"/>
      <c r="F566" s="177"/>
      <c r="G566" s="177"/>
      <c r="H566" s="178"/>
      <c r="I566" s="178"/>
      <c r="J566" s="178"/>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6"/>
      <c r="AH566" s="177"/>
    </row>
    <row r="567" spans="1:37">
      <c r="B567" s="176"/>
      <c r="C567" s="176"/>
      <c r="D567" s="177"/>
      <c r="E567" s="177"/>
      <c r="F567" s="177"/>
      <c r="G567" s="177"/>
      <c r="H567" s="178"/>
      <c r="I567" s="178"/>
      <c r="J567" s="178"/>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6"/>
      <c r="AH567" s="177"/>
    </row>
  </sheetData>
  <mergeCells count="1266">
    <mergeCell ref="J355:J356"/>
    <mergeCell ref="O355:O356"/>
    <mergeCell ref="P355:P356"/>
    <mergeCell ref="AE355:AE356"/>
    <mergeCell ref="AF355:AF356"/>
    <mergeCell ref="AG355:AG356"/>
    <mergeCell ref="AH355:AH356"/>
    <mergeCell ref="AI355:AI356"/>
    <mergeCell ref="AJ355:AJ356"/>
    <mergeCell ref="AH558:AH559"/>
    <mergeCell ref="AI558:AI559"/>
    <mergeCell ref="AJ558:AJ559"/>
    <mergeCell ref="C560:H560"/>
    <mergeCell ref="W558:X558"/>
    <mergeCell ref="Y558:Z558"/>
    <mergeCell ref="AA558:AB558"/>
    <mergeCell ref="AC558:AD558"/>
    <mergeCell ref="AE558:AF558"/>
    <mergeCell ref="AG558:AG559"/>
    <mergeCell ref="M558:M559"/>
    <mergeCell ref="N558:N559"/>
    <mergeCell ref="O558:P558"/>
    <mergeCell ref="Q558:R558"/>
    <mergeCell ref="S558:T558"/>
    <mergeCell ref="U558:V558"/>
    <mergeCell ref="B557:D557"/>
    <mergeCell ref="F557:N557"/>
    <mergeCell ref="O557:AF557"/>
    <mergeCell ref="AG557:AJ557"/>
    <mergeCell ref="B558:B559"/>
    <mergeCell ref="C558:H559"/>
    <mergeCell ref="I558:I559"/>
    <mergeCell ref="J522:J523"/>
    <mergeCell ref="K522:K523"/>
    <mergeCell ref="L522:L523"/>
    <mergeCell ref="AH522:AH523"/>
    <mergeCell ref="AI522:AI523"/>
    <mergeCell ref="AJ522:AJ523"/>
    <mergeCell ref="J558:J559"/>
    <mergeCell ref="K558:K559"/>
    <mergeCell ref="L558:L559"/>
    <mergeCell ref="C524:H524"/>
    <mergeCell ref="W522:X522"/>
    <mergeCell ref="Y522:Z522"/>
    <mergeCell ref="AA522:AB522"/>
    <mergeCell ref="AC522:AD522"/>
    <mergeCell ref="AE522:AF522"/>
    <mergeCell ref="AG522:AG523"/>
    <mergeCell ref="M522:M523"/>
    <mergeCell ref="N522:N523"/>
    <mergeCell ref="O522:P522"/>
    <mergeCell ref="Q522:R522"/>
    <mergeCell ref="S522:T522"/>
    <mergeCell ref="U522:V522"/>
    <mergeCell ref="C526:H526"/>
    <mergeCell ref="C519:H519"/>
    <mergeCell ref="B520:H520"/>
    <mergeCell ref="I520:T520"/>
    <mergeCell ref="U520:AJ520"/>
    <mergeCell ref="W517:X517"/>
    <mergeCell ref="Y517:Z517"/>
    <mergeCell ref="AA517:AB517"/>
    <mergeCell ref="AC517:AD517"/>
    <mergeCell ref="AE517:AF517"/>
    <mergeCell ref="AG517:AG518"/>
    <mergeCell ref="M517:M518"/>
    <mergeCell ref="N517:N518"/>
    <mergeCell ref="O517:P517"/>
    <mergeCell ref="Q517:R517"/>
    <mergeCell ref="S517:T517"/>
    <mergeCell ref="U517:V517"/>
    <mergeCell ref="B528:B556"/>
    <mergeCell ref="C528:C556"/>
    <mergeCell ref="D530:D534"/>
    <mergeCell ref="D535:D538"/>
    <mergeCell ref="R535:R538"/>
    <mergeCell ref="D539:D546"/>
    <mergeCell ref="D548:D549"/>
    <mergeCell ref="D550:D551"/>
    <mergeCell ref="R550:R551"/>
    <mergeCell ref="B521:D521"/>
    <mergeCell ref="F521:N521"/>
    <mergeCell ref="O521:AF521"/>
    <mergeCell ref="AG521:AJ521"/>
    <mergeCell ref="B522:B523"/>
    <mergeCell ref="C522:H523"/>
    <mergeCell ref="I522:I523"/>
    <mergeCell ref="B516:D516"/>
    <mergeCell ref="F516:N516"/>
    <mergeCell ref="O516:AF516"/>
    <mergeCell ref="AG516:AJ516"/>
    <mergeCell ref="B517:B518"/>
    <mergeCell ref="C517:H518"/>
    <mergeCell ref="I517:I518"/>
    <mergeCell ref="J517:J518"/>
    <mergeCell ref="K517:K518"/>
    <mergeCell ref="L517:L518"/>
    <mergeCell ref="AH512:AH513"/>
    <mergeCell ref="AI512:AI513"/>
    <mergeCell ref="AJ512:AJ513"/>
    <mergeCell ref="C514:H514"/>
    <mergeCell ref="B515:H515"/>
    <mergeCell ref="I515:T515"/>
    <mergeCell ref="U515:AJ515"/>
    <mergeCell ref="W512:X512"/>
    <mergeCell ref="Y512:Z512"/>
    <mergeCell ref="AA512:AB512"/>
    <mergeCell ref="AC512:AD512"/>
    <mergeCell ref="AE512:AF512"/>
    <mergeCell ref="AG512:AG513"/>
    <mergeCell ref="M512:M513"/>
    <mergeCell ref="N512:N513"/>
    <mergeCell ref="O512:P512"/>
    <mergeCell ref="Q512:R512"/>
    <mergeCell ref="S512:T512"/>
    <mergeCell ref="U512:V512"/>
    <mergeCell ref="AH517:AH518"/>
    <mergeCell ref="AI517:AI518"/>
    <mergeCell ref="AJ517:AJ518"/>
    <mergeCell ref="B511:D511"/>
    <mergeCell ref="F511:N511"/>
    <mergeCell ref="O511:AF511"/>
    <mergeCell ref="AG511:AJ511"/>
    <mergeCell ref="B512:B513"/>
    <mergeCell ref="C512:H513"/>
    <mergeCell ref="I512:I513"/>
    <mergeCell ref="J512:J513"/>
    <mergeCell ref="K512:K513"/>
    <mergeCell ref="L512:L513"/>
    <mergeCell ref="AH505:AH506"/>
    <mergeCell ref="AI505:AI506"/>
    <mergeCell ref="AJ505:AJ506"/>
    <mergeCell ref="C507:H507"/>
    <mergeCell ref="B510:H510"/>
    <mergeCell ref="I510:T510"/>
    <mergeCell ref="U510:AJ510"/>
    <mergeCell ref="W505:X505"/>
    <mergeCell ref="Y505:Z505"/>
    <mergeCell ref="AA505:AB505"/>
    <mergeCell ref="AC505:AD505"/>
    <mergeCell ref="AE505:AF505"/>
    <mergeCell ref="AG505:AG506"/>
    <mergeCell ref="M505:M506"/>
    <mergeCell ref="N505:N506"/>
    <mergeCell ref="O505:P505"/>
    <mergeCell ref="Q505:R505"/>
    <mergeCell ref="S505:T505"/>
    <mergeCell ref="U505:V505"/>
    <mergeCell ref="B504:D504"/>
    <mergeCell ref="F504:N504"/>
    <mergeCell ref="O504:AF504"/>
    <mergeCell ref="AG504:AJ504"/>
    <mergeCell ref="B505:B506"/>
    <mergeCell ref="C505:H506"/>
    <mergeCell ref="I505:I506"/>
    <mergeCell ref="J505:J506"/>
    <mergeCell ref="K505:K506"/>
    <mergeCell ref="L505:L506"/>
    <mergeCell ref="AH494:AH495"/>
    <mergeCell ref="AI494:AI495"/>
    <mergeCell ref="AJ494:AJ495"/>
    <mergeCell ref="C496:H496"/>
    <mergeCell ref="B498:B500"/>
    <mergeCell ref="B503:H503"/>
    <mergeCell ref="I503:T503"/>
    <mergeCell ref="U503:AJ503"/>
    <mergeCell ref="W494:X494"/>
    <mergeCell ref="Y494:Z494"/>
    <mergeCell ref="AA494:AB494"/>
    <mergeCell ref="AC494:AD494"/>
    <mergeCell ref="AE494:AF494"/>
    <mergeCell ref="AG494:AG495"/>
    <mergeCell ref="M494:M495"/>
    <mergeCell ref="N494:N495"/>
    <mergeCell ref="O494:P494"/>
    <mergeCell ref="Q494:R494"/>
    <mergeCell ref="S494:T494"/>
    <mergeCell ref="U494:V494"/>
    <mergeCell ref="B493:D493"/>
    <mergeCell ref="F493:N493"/>
    <mergeCell ref="O493:AF493"/>
    <mergeCell ref="AG493:AJ493"/>
    <mergeCell ref="B494:B495"/>
    <mergeCell ref="C494:H495"/>
    <mergeCell ref="I494:I495"/>
    <mergeCell ref="J494:J495"/>
    <mergeCell ref="K494:K495"/>
    <mergeCell ref="L494:L495"/>
    <mergeCell ref="AH487:AH488"/>
    <mergeCell ref="AI487:AI488"/>
    <mergeCell ref="AJ487:AJ488"/>
    <mergeCell ref="C489:H489"/>
    <mergeCell ref="B492:H492"/>
    <mergeCell ref="I492:T492"/>
    <mergeCell ref="U492:AJ492"/>
    <mergeCell ref="W487:X487"/>
    <mergeCell ref="Y487:Z487"/>
    <mergeCell ref="AA487:AB487"/>
    <mergeCell ref="AC487:AD487"/>
    <mergeCell ref="AE487:AF487"/>
    <mergeCell ref="AG487:AG488"/>
    <mergeCell ref="M487:M488"/>
    <mergeCell ref="N487:N488"/>
    <mergeCell ref="O487:P487"/>
    <mergeCell ref="Q487:R487"/>
    <mergeCell ref="S487:T487"/>
    <mergeCell ref="U487:V487"/>
    <mergeCell ref="B487:B488"/>
    <mergeCell ref="C487:H488"/>
    <mergeCell ref="I487:I488"/>
    <mergeCell ref="J487:J488"/>
    <mergeCell ref="K487:K488"/>
    <mergeCell ref="L487:L488"/>
    <mergeCell ref="B483:B484"/>
    <mergeCell ref="B485:H485"/>
    <mergeCell ref="I485:T485"/>
    <mergeCell ref="U485:AJ485"/>
    <mergeCell ref="B486:D486"/>
    <mergeCell ref="F486:N486"/>
    <mergeCell ref="O486:AF486"/>
    <mergeCell ref="AG486:AJ486"/>
    <mergeCell ref="AH466:AH467"/>
    <mergeCell ref="AI466:AI467"/>
    <mergeCell ref="AJ466:AJ467"/>
    <mergeCell ref="C468:H468"/>
    <mergeCell ref="B474:B476"/>
    <mergeCell ref="B480:B481"/>
    <mergeCell ref="W466:X466"/>
    <mergeCell ref="Y466:Z466"/>
    <mergeCell ref="AA466:AB466"/>
    <mergeCell ref="AC466:AD466"/>
    <mergeCell ref="AE466:AF466"/>
    <mergeCell ref="AG466:AG467"/>
    <mergeCell ref="M466:M467"/>
    <mergeCell ref="N466:N467"/>
    <mergeCell ref="O466:P466"/>
    <mergeCell ref="Q466:R466"/>
    <mergeCell ref="S466:T466"/>
    <mergeCell ref="U466:V466"/>
    <mergeCell ref="B465:D465"/>
    <mergeCell ref="F465:N465"/>
    <mergeCell ref="O465:AF465"/>
    <mergeCell ref="AG465:AJ465"/>
    <mergeCell ref="B466:B467"/>
    <mergeCell ref="C466:H467"/>
    <mergeCell ref="I466:I467"/>
    <mergeCell ref="J466:J467"/>
    <mergeCell ref="K466:K467"/>
    <mergeCell ref="L466:L467"/>
    <mergeCell ref="AH455:AH456"/>
    <mergeCell ref="AI455:AI456"/>
    <mergeCell ref="AJ455:AJ456"/>
    <mergeCell ref="C457:H457"/>
    <mergeCell ref="B464:H464"/>
    <mergeCell ref="I464:T464"/>
    <mergeCell ref="U464:AJ464"/>
    <mergeCell ref="W455:X455"/>
    <mergeCell ref="Y455:Z455"/>
    <mergeCell ref="AA455:AB455"/>
    <mergeCell ref="AC455:AD455"/>
    <mergeCell ref="AE455:AF455"/>
    <mergeCell ref="AG455:AG456"/>
    <mergeCell ref="M455:M456"/>
    <mergeCell ref="N455:N456"/>
    <mergeCell ref="O455:P455"/>
    <mergeCell ref="Q455:R455"/>
    <mergeCell ref="S455:T455"/>
    <mergeCell ref="U455:V455"/>
    <mergeCell ref="B454:D454"/>
    <mergeCell ref="F454:N454"/>
    <mergeCell ref="O454:AF454"/>
    <mergeCell ref="AG454:AJ454"/>
    <mergeCell ref="B455:B456"/>
    <mergeCell ref="C455:H456"/>
    <mergeCell ref="I455:I456"/>
    <mergeCell ref="J455:J456"/>
    <mergeCell ref="K455:K456"/>
    <mergeCell ref="L455:L456"/>
    <mergeCell ref="AH445:AH446"/>
    <mergeCell ref="AI445:AI446"/>
    <mergeCell ref="AJ445:AJ446"/>
    <mergeCell ref="C447:H447"/>
    <mergeCell ref="B449:B452"/>
    <mergeCell ref="B453:H453"/>
    <mergeCell ref="I453:T453"/>
    <mergeCell ref="U453:AJ453"/>
    <mergeCell ref="W445:X445"/>
    <mergeCell ref="Y445:Z445"/>
    <mergeCell ref="AA445:AB445"/>
    <mergeCell ref="AC445:AD445"/>
    <mergeCell ref="AE445:AF445"/>
    <mergeCell ref="AG445:AG446"/>
    <mergeCell ref="M445:M446"/>
    <mergeCell ref="N445:N446"/>
    <mergeCell ref="O445:P445"/>
    <mergeCell ref="Q445:R445"/>
    <mergeCell ref="S445:T445"/>
    <mergeCell ref="U445:V445"/>
    <mergeCell ref="B444:D444"/>
    <mergeCell ref="F444:N444"/>
    <mergeCell ref="O444:AF444"/>
    <mergeCell ref="AG444:AJ444"/>
    <mergeCell ref="B445:B446"/>
    <mergeCell ref="C445:H446"/>
    <mergeCell ref="I445:I446"/>
    <mergeCell ref="J445:J446"/>
    <mergeCell ref="K445:K446"/>
    <mergeCell ref="L445:L446"/>
    <mergeCell ref="AH438:AH439"/>
    <mergeCell ref="AI438:AI439"/>
    <mergeCell ref="AJ438:AJ439"/>
    <mergeCell ref="C440:H440"/>
    <mergeCell ref="B443:H443"/>
    <mergeCell ref="I443:T443"/>
    <mergeCell ref="U443:AJ443"/>
    <mergeCell ref="W438:X438"/>
    <mergeCell ref="Y438:Z438"/>
    <mergeCell ref="AA438:AB438"/>
    <mergeCell ref="AC438:AD438"/>
    <mergeCell ref="AE438:AF438"/>
    <mergeCell ref="AG438:AG439"/>
    <mergeCell ref="M438:M439"/>
    <mergeCell ref="N438:N439"/>
    <mergeCell ref="O438:P438"/>
    <mergeCell ref="Q438:R438"/>
    <mergeCell ref="S438:T438"/>
    <mergeCell ref="U438:V438"/>
    <mergeCell ref="B437:D437"/>
    <mergeCell ref="F437:N437"/>
    <mergeCell ref="O437:AF437"/>
    <mergeCell ref="AG437:AJ437"/>
    <mergeCell ref="B438:B439"/>
    <mergeCell ref="C438:H439"/>
    <mergeCell ref="I438:I439"/>
    <mergeCell ref="J438:J439"/>
    <mergeCell ref="K438:K439"/>
    <mergeCell ref="L438:L439"/>
    <mergeCell ref="AH425:AH426"/>
    <mergeCell ref="AI425:AI426"/>
    <mergeCell ref="AJ425:AJ426"/>
    <mergeCell ref="C427:H427"/>
    <mergeCell ref="B429:B431"/>
    <mergeCell ref="B436:H436"/>
    <mergeCell ref="I436:T436"/>
    <mergeCell ref="U436:AJ436"/>
    <mergeCell ref="W425:X425"/>
    <mergeCell ref="Y425:Z425"/>
    <mergeCell ref="AA425:AB425"/>
    <mergeCell ref="AC425:AD425"/>
    <mergeCell ref="AE425:AF425"/>
    <mergeCell ref="AG425:AG426"/>
    <mergeCell ref="M425:M426"/>
    <mergeCell ref="N425:N426"/>
    <mergeCell ref="O425:P425"/>
    <mergeCell ref="Q425:R425"/>
    <mergeCell ref="S425:T425"/>
    <mergeCell ref="U425:V425"/>
    <mergeCell ref="B424:D424"/>
    <mergeCell ref="F424:N424"/>
    <mergeCell ref="O424:AF424"/>
    <mergeCell ref="AG424:AJ424"/>
    <mergeCell ref="B425:B426"/>
    <mergeCell ref="C425:H426"/>
    <mergeCell ref="I425:I426"/>
    <mergeCell ref="J425:J426"/>
    <mergeCell ref="K425:K426"/>
    <mergeCell ref="L425:L426"/>
    <mergeCell ref="AH418:AH419"/>
    <mergeCell ref="AI418:AI419"/>
    <mergeCell ref="AJ418:AJ419"/>
    <mergeCell ref="C420:H420"/>
    <mergeCell ref="B423:H423"/>
    <mergeCell ref="I423:T423"/>
    <mergeCell ref="U423:AJ423"/>
    <mergeCell ref="W418:X418"/>
    <mergeCell ref="Y418:Z418"/>
    <mergeCell ref="AA418:AB418"/>
    <mergeCell ref="AC418:AD418"/>
    <mergeCell ref="AE418:AF418"/>
    <mergeCell ref="AG418:AG419"/>
    <mergeCell ref="M418:M419"/>
    <mergeCell ref="N418:N419"/>
    <mergeCell ref="O418:P418"/>
    <mergeCell ref="Q418:R418"/>
    <mergeCell ref="S418:T418"/>
    <mergeCell ref="U418:V418"/>
    <mergeCell ref="B417:D417"/>
    <mergeCell ref="F417:N417"/>
    <mergeCell ref="O417:AF417"/>
    <mergeCell ref="AG417:AJ417"/>
    <mergeCell ref="B418:B419"/>
    <mergeCell ref="C418:H419"/>
    <mergeCell ref="I418:I419"/>
    <mergeCell ref="J418:J419"/>
    <mergeCell ref="K418:K419"/>
    <mergeCell ref="L418:L419"/>
    <mergeCell ref="AH410:AH411"/>
    <mergeCell ref="AI410:AI411"/>
    <mergeCell ref="AJ410:AJ411"/>
    <mergeCell ref="C412:H412"/>
    <mergeCell ref="B414:B415"/>
    <mergeCell ref="B416:H416"/>
    <mergeCell ref="I416:T416"/>
    <mergeCell ref="U416:AJ416"/>
    <mergeCell ref="W410:X410"/>
    <mergeCell ref="Y410:Z410"/>
    <mergeCell ref="AA410:AB410"/>
    <mergeCell ref="AC410:AD410"/>
    <mergeCell ref="AE410:AF410"/>
    <mergeCell ref="AG410:AG411"/>
    <mergeCell ref="M410:M411"/>
    <mergeCell ref="N410:N411"/>
    <mergeCell ref="O410:P410"/>
    <mergeCell ref="Q410:R410"/>
    <mergeCell ref="S410:T410"/>
    <mergeCell ref="U410:V410"/>
    <mergeCell ref="B409:D409"/>
    <mergeCell ref="F409:N409"/>
    <mergeCell ref="O409:AF409"/>
    <mergeCell ref="AG409:AJ409"/>
    <mergeCell ref="B410:B411"/>
    <mergeCell ref="C410:H411"/>
    <mergeCell ref="I410:I411"/>
    <mergeCell ref="J410:J411"/>
    <mergeCell ref="K410:K411"/>
    <mergeCell ref="L410:L411"/>
    <mergeCell ref="AH405:AH406"/>
    <mergeCell ref="AI405:AI406"/>
    <mergeCell ref="AJ405:AJ406"/>
    <mergeCell ref="C407:H407"/>
    <mergeCell ref="B408:H408"/>
    <mergeCell ref="I408:T408"/>
    <mergeCell ref="U408:AJ408"/>
    <mergeCell ref="W405:X405"/>
    <mergeCell ref="Y405:Z405"/>
    <mergeCell ref="AA405:AB405"/>
    <mergeCell ref="AC405:AD405"/>
    <mergeCell ref="AE405:AF405"/>
    <mergeCell ref="AG405:AG406"/>
    <mergeCell ref="M405:M406"/>
    <mergeCell ref="N405:N406"/>
    <mergeCell ref="O405:P405"/>
    <mergeCell ref="Q405:R405"/>
    <mergeCell ref="S405:T405"/>
    <mergeCell ref="U405:V405"/>
    <mergeCell ref="B404:D404"/>
    <mergeCell ref="F404:N404"/>
    <mergeCell ref="O404:AF404"/>
    <mergeCell ref="AG404:AJ404"/>
    <mergeCell ref="B405:B406"/>
    <mergeCell ref="C405:H406"/>
    <mergeCell ref="I405:I406"/>
    <mergeCell ref="J405:J406"/>
    <mergeCell ref="K405:K406"/>
    <mergeCell ref="L405:L406"/>
    <mergeCell ref="AH390:AH391"/>
    <mergeCell ref="AI390:AI391"/>
    <mergeCell ref="AJ390:AJ391"/>
    <mergeCell ref="C392:H392"/>
    <mergeCell ref="B403:H403"/>
    <mergeCell ref="I403:T403"/>
    <mergeCell ref="U403:AJ403"/>
    <mergeCell ref="W390:X390"/>
    <mergeCell ref="Y390:Z390"/>
    <mergeCell ref="AA390:AB390"/>
    <mergeCell ref="AC390:AD390"/>
    <mergeCell ref="AE390:AF390"/>
    <mergeCell ref="AG390:AG391"/>
    <mergeCell ref="M390:M391"/>
    <mergeCell ref="N390:N391"/>
    <mergeCell ref="O390:P390"/>
    <mergeCell ref="Q390:R390"/>
    <mergeCell ref="S390:T390"/>
    <mergeCell ref="U390:V390"/>
    <mergeCell ref="B389:D389"/>
    <mergeCell ref="F389:N389"/>
    <mergeCell ref="O389:AF389"/>
    <mergeCell ref="AG389:AJ389"/>
    <mergeCell ref="B390:B391"/>
    <mergeCell ref="C390:H391"/>
    <mergeCell ref="I390:I391"/>
    <mergeCell ref="J390:J391"/>
    <mergeCell ref="K390:K391"/>
    <mergeCell ref="L390:L391"/>
    <mergeCell ref="AH380:AH381"/>
    <mergeCell ref="AI380:AI381"/>
    <mergeCell ref="AJ380:AJ381"/>
    <mergeCell ref="C382:H382"/>
    <mergeCell ref="B384:B387"/>
    <mergeCell ref="B388:H388"/>
    <mergeCell ref="I388:T388"/>
    <mergeCell ref="U388:AJ388"/>
    <mergeCell ref="W380:X380"/>
    <mergeCell ref="Y380:Z380"/>
    <mergeCell ref="AA380:AB380"/>
    <mergeCell ref="AC380:AD380"/>
    <mergeCell ref="AE380:AF380"/>
    <mergeCell ref="AG380:AG381"/>
    <mergeCell ref="M380:M381"/>
    <mergeCell ref="N380:N381"/>
    <mergeCell ref="O380:P380"/>
    <mergeCell ref="Q380:R380"/>
    <mergeCell ref="S380:T380"/>
    <mergeCell ref="U380:V380"/>
    <mergeCell ref="B379:D379"/>
    <mergeCell ref="F379:N379"/>
    <mergeCell ref="O379:AF379"/>
    <mergeCell ref="AG379:AJ379"/>
    <mergeCell ref="B380:B381"/>
    <mergeCell ref="C380:H381"/>
    <mergeCell ref="I380:I381"/>
    <mergeCell ref="J380:J381"/>
    <mergeCell ref="K380:K381"/>
    <mergeCell ref="L380:L381"/>
    <mergeCell ref="AH371:AH372"/>
    <mergeCell ref="AI371:AI372"/>
    <mergeCell ref="AJ371:AJ372"/>
    <mergeCell ref="C373:H373"/>
    <mergeCell ref="B375:B377"/>
    <mergeCell ref="B378:H378"/>
    <mergeCell ref="I378:T378"/>
    <mergeCell ref="U378:AJ378"/>
    <mergeCell ref="W371:X371"/>
    <mergeCell ref="Y371:Z371"/>
    <mergeCell ref="AA371:AB371"/>
    <mergeCell ref="AC371:AD371"/>
    <mergeCell ref="AE371:AF371"/>
    <mergeCell ref="AG371:AG372"/>
    <mergeCell ref="M371:M372"/>
    <mergeCell ref="N371:N372"/>
    <mergeCell ref="O371:P371"/>
    <mergeCell ref="Q371:R371"/>
    <mergeCell ref="S371:T371"/>
    <mergeCell ref="U371:V371"/>
    <mergeCell ref="B371:B372"/>
    <mergeCell ref="C371:H372"/>
    <mergeCell ref="I371:I372"/>
    <mergeCell ref="J371:J372"/>
    <mergeCell ref="K371:K372"/>
    <mergeCell ref="L371:L372"/>
    <mergeCell ref="B369:H369"/>
    <mergeCell ref="I369:T369"/>
    <mergeCell ref="U369:AJ369"/>
    <mergeCell ref="B370:D370"/>
    <mergeCell ref="F370:N370"/>
    <mergeCell ref="O370:AF370"/>
    <mergeCell ref="AG370:AJ370"/>
    <mergeCell ref="AH358:AH359"/>
    <mergeCell ref="AI358:AI359"/>
    <mergeCell ref="AJ358:AJ359"/>
    <mergeCell ref="C360:H360"/>
    <mergeCell ref="B362:B363"/>
    <mergeCell ref="B365:B368"/>
    <mergeCell ref="W358:X358"/>
    <mergeCell ref="Y358:Z358"/>
    <mergeCell ref="AA358:AB358"/>
    <mergeCell ref="AC358:AD358"/>
    <mergeCell ref="AE358:AF358"/>
    <mergeCell ref="AG358:AG359"/>
    <mergeCell ref="M358:M359"/>
    <mergeCell ref="N358:N359"/>
    <mergeCell ref="O358:P358"/>
    <mergeCell ref="Q358:R358"/>
    <mergeCell ref="S358:T358"/>
    <mergeCell ref="U358:V358"/>
    <mergeCell ref="B358:B359"/>
    <mergeCell ref="C358:H359"/>
    <mergeCell ref="I358:I359"/>
    <mergeCell ref="J358:J359"/>
    <mergeCell ref="K358:K359"/>
    <mergeCell ref="L358:L359"/>
    <mergeCell ref="AH347:AH348"/>
    <mergeCell ref="AI347:AI348"/>
    <mergeCell ref="AJ347:AJ348"/>
    <mergeCell ref="C349:H349"/>
    <mergeCell ref="W347:X347"/>
    <mergeCell ref="Y347:Z347"/>
    <mergeCell ref="AA347:AB347"/>
    <mergeCell ref="AC347:AD347"/>
    <mergeCell ref="AE347:AF347"/>
    <mergeCell ref="AG347:AG348"/>
    <mergeCell ref="M347:M348"/>
    <mergeCell ref="N347:N348"/>
    <mergeCell ref="O347:P347"/>
    <mergeCell ref="Q347:R347"/>
    <mergeCell ref="S347:T347"/>
    <mergeCell ref="U347:V347"/>
    <mergeCell ref="H351:H354"/>
    <mergeCell ref="I351:I353"/>
    <mergeCell ref="J351:J354"/>
    <mergeCell ref="O351:O354"/>
    <mergeCell ref="P351:P354"/>
    <mergeCell ref="AE351:AE354"/>
    <mergeCell ref="AF351:AF354"/>
    <mergeCell ref="AG351:AG354"/>
    <mergeCell ref="AH351:AH354"/>
    <mergeCell ref="AI351:AI354"/>
    <mergeCell ref="AJ351:AJ354"/>
    <mergeCell ref="C355:C356"/>
    <mergeCell ref="H355:H356"/>
    <mergeCell ref="B351:B356"/>
    <mergeCell ref="C351:C354"/>
    <mergeCell ref="B346:D346"/>
    <mergeCell ref="F346:N346"/>
    <mergeCell ref="O346:AF346"/>
    <mergeCell ref="AG346:AJ346"/>
    <mergeCell ref="B347:B348"/>
    <mergeCell ref="C347:H348"/>
    <mergeCell ref="I347:I348"/>
    <mergeCell ref="J347:J348"/>
    <mergeCell ref="K347:K348"/>
    <mergeCell ref="L347:L348"/>
    <mergeCell ref="AH340:AH341"/>
    <mergeCell ref="AI340:AI341"/>
    <mergeCell ref="AJ340:AJ341"/>
    <mergeCell ref="C342:H342"/>
    <mergeCell ref="B345:H345"/>
    <mergeCell ref="I345:T345"/>
    <mergeCell ref="U345:AJ345"/>
    <mergeCell ref="W340:X340"/>
    <mergeCell ref="Y340:Z340"/>
    <mergeCell ref="AA340:AB340"/>
    <mergeCell ref="AC340:AD340"/>
    <mergeCell ref="AE340:AF340"/>
    <mergeCell ref="AG340:AG341"/>
    <mergeCell ref="M340:M341"/>
    <mergeCell ref="N340:N341"/>
    <mergeCell ref="O340:P340"/>
    <mergeCell ref="Q340:R340"/>
    <mergeCell ref="S340:T340"/>
    <mergeCell ref="U340:V340"/>
    <mergeCell ref="I355:I356"/>
    <mergeCell ref="B339:D339"/>
    <mergeCell ref="F339:N339"/>
    <mergeCell ref="O339:AF339"/>
    <mergeCell ref="AG339:AJ339"/>
    <mergeCell ref="B340:B341"/>
    <mergeCell ref="C340:H341"/>
    <mergeCell ref="I340:I341"/>
    <mergeCell ref="J340:J341"/>
    <mergeCell ref="K340:K341"/>
    <mergeCell ref="L340:L341"/>
    <mergeCell ref="AH325:AH326"/>
    <mergeCell ref="AI325:AI326"/>
    <mergeCell ref="AJ325:AJ326"/>
    <mergeCell ref="C327:H327"/>
    <mergeCell ref="B338:H338"/>
    <mergeCell ref="I338:T338"/>
    <mergeCell ref="U338:AJ338"/>
    <mergeCell ref="W325:X325"/>
    <mergeCell ref="Y325:Z325"/>
    <mergeCell ref="AA325:AB325"/>
    <mergeCell ref="AC325:AD325"/>
    <mergeCell ref="AE325:AF325"/>
    <mergeCell ref="AG325:AG326"/>
    <mergeCell ref="M325:M326"/>
    <mergeCell ref="N325:N326"/>
    <mergeCell ref="O325:P325"/>
    <mergeCell ref="Q325:R325"/>
    <mergeCell ref="S325:T325"/>
    <mergeCell ref="U325:V325"/>
    <mergeCell ref="B325:B326"/>
    <mergeCell ref="C325:H326"/>
    <mergeCell ref="I325:I326"/>
    <mergeCell ref="J325:J326"/>
    <mergeCell ref="K325:K326"/>
    <mergeCell ref="L325:L326"/>
    <mergeCell ref="B323:H323"/>
    <mergeCell ref="I323:T323"/>
    <mergeCell ref="U323:AJ323"/>
    <mergeCell ref="B324:D324"/>
    <mergeCell ref="F324:N324"/>
    <mergeCell ref="O324:AF324"/>
    <mergeCell ref="AG324:AJ324"/>
    <mergeCell ref="AH306:AH307"/>
    <mergeCell ref="AI306:AI307"/>
    <mergeCell ref="AJ306:AJ307"/>
    <mergeCell ref="C308:H308"/>
    <mergeCell ref="B310:B313"/>
    <mergeCell ref="B317:B318"/>
    <mergeCell ref="W306:X306"/>
    <mergeCell ref="Y306:Z306"/>
    <mergeCell ref="AA306:AB306"/>
    <mergeCell ref="AC306:AD306"/>
    <mergeCell ref="AE306:AF306"/>
    <mergeCell ref="AG306:AG307"/>
    <mergeCell ref="M306:M307"/>
    <mergeCell ref="N306:N307"/>
    <mergeCell ref="O306:P306"/>
    <mergeCell ref="Q306:R306"/>
    <mergeCell ref="S306:T306"/>
    <mergeCell ref="U306:V306"/>
    <mergeCell ref="B305:D305"/>
    <mergeCell ref="F305:N305"/>
    <mergeCell ref="O305:AF305"/>
    <mergeCell ref="AG305:AJ305"/>
    <mergeCell ref="B306:B307"/>
    <mergeCell ref="C306:H307"/>
    <mergeCell ref="I306:I307"/>
    <mergeCell ref="J306:J307"/>
    <mergeCell ref="K306:K307"/>
    <mergeCell ref="L306:L307"/>
    <mergeCell ref="AH298:AH299"/>
    <mergeCell ref="AI298:AI299"/>
    <mergeCell ref="AJ298:AJ299"/>
    <mergeCell ref="C300:H300"/>
    <mergeCell ref="B302:B303"/>
    <mergeCell ref="B304:H304"/>
    <mergeCell ref="I304:T304"/>
    <mergeCell ref="U304:AJ304"/>
    <mergeCell ref="W298:X298"/>
    <mergeCell ref="Y298:Z298"/>
    <mergeCell ref="AA298:AB298"/>
    <mergeCell ref="AC298:AD298"/>
    <mergeCell ref="AE298:AF298"/>
    <mergeCell ref="AG298:AG299"/>
    <mergeCell ref="M298:M299"/>
    <mergeCell ref="N298:N299"/>
    <mergeCell ref="O298:P298"/>
    <mergeCell ref="Q298:R298"/>
    <mergeCell ref="S298:T298"/>
    <mergeCell ref="U298:V298"/>
    <mergeCell ref="B297:D297"/>
    <mergeCell ref="F297:N297"/>
    <mergeCell ref="O297:AF297"/>
    <mergeCell ref="AG297:AJ297"/>
    <mergeCell ref="B298:B299"/>
    <mergeCell ref="C298:H299"/>
    <mergeCell ref="I298:I299"/>
    <mergeCell ref="J298:J299"/>
    <mergeCell ref="K298:K299"/>
    <mergeCell ref="L298:L299"/>
    <mergeCell ref="AH279:AH280"/>
    <mergeCell ref="AI279:AI280"/>
    <mergeCell ref="AJ279:AJ280"/>
    <mergeCell ref="C281:H281"/>
    <mergeCell ref="B296:H296"/>
    <mergeCell ref="I296:T296"/>
    <mergeCell ref="U296:AJ296"/>
    <mergeCell ref="W279:X279"/>
    <mergeCell ref="Y279:Z279"/>
    <mergeCell ref="AA279:AB279"/>
    <mergeCell ref="AC279:AD279"/>
    <mergeCell ref="AE279:AF279"/>
    <mergeCell ref="AG279:AG280"/>
    <mergeCell ref="M279:M280"/>
    <mergeCell ref="N279:N280"/>
    <mergeCell ref="O279:P279"/>
    <mergeCell ref="Q279:R279"/>
    <mergeCell ref="S279:T279"/>
    <mergeCell ref="U279:V279"/>
    <mergeCell ref="B279:B280"/>
    <mergeCell ref="C279:H280"/>
    <mergeCell ref="I279:I280"/>
    <mergeCell ref="J279:J280"/>
    <mergeCell ref="K279:K280"/>
    <mergeCell ref="L279:L280"/>
    <mergeCell ref="B277:H277"/>
    <mergeCell ref="I277:T277"/>
    <mergeCell ref="U277:AJ277"/>
    <mergeCell ref="B278:D278"/>
    <mergeCell ref="F278:N278"/>
    <mergeCell ref="O278:AF278"/>
    <mergeCell ref="AG278:AJ278"/>
    <mergeCell ref="AF236:AF237"/>
    <mergeCell ref="AH236:AH237"/>
    <mergeCell ref="AI236:AI237"/>
    <mergeCell ref="AJ236:AJ237"/>
    <mergeCell ref="B245:B246"/>
    <mergeCell ref="B270:B276"/>
    <mergeCell ref="AH232:AH233"/>
    <mergeCell ref="AI232:AI233"/>
    <mergeCell ref="AJ232:AJ233"/>
    <mergeCell ref="C234:H234"/>
    <mergeCell ref="B236:B237"/>
    <mergeCell ref="I236:I237"/>
    <mergeCell ref="K236:K237"/>
    <mergeCell ref="M236:M237"/>
    <mergeCell ref="N236:N237"/>
    <mergeCell ref="AE236:AE237"/>
    <mergeCell ref="W232:X232"/>
    <mergeCell ref="Y232:Z232"/>
    <mergeCell ref="AA232:AB232"/>
    <mergeCell ref="AC232:AD232"/>
    <mergeCell ref="AE232:AF232"/>
    <mergeCell ref="AG232:AG233"/>
    <mergeCell ref="M232:M233"/>
    <mergeCell ref="N232:N233"/>
    <mergeCell ref="O232:P232"/>
    <mergeCell ref="Q232:R232"/>
    <mergeCell ref="S232:T232"/>
    <mergeCell ref="U232:V232"/>
    <mergeCell ref="B231:D231"/>
    <mergeCell ref="F231:N231"/>
    <mergeCell ref="O231:AF231"/>
    <mergeCell ref="AG231:AJ231"/>
    <mergeCell ref="B232:B233"/>
    <mergeCell ref="C232:H233"/>
    <mergeCell ref="I232:I233"/>
    <mergeCell ref="J232:J233"/>
    <mergeCell ref="K232:K233"/>
    <mergeCell ref="L232:L233"/>
    <mergeCell ref="AH222:AH224"/>
    <mergeCell ref="AI222:AI224"/>
    <mergeCell ref="AJ222:AJ224"/>
    <mergeCell ref="B230:H230"/>
    <mergeCell ref="I230:T230"/>
    <mergeCell ref="U230:AJ230"/>
    <mergeCell ref="AH217:AH218"/>
    <mergeCell ref="AI217:AI218"/>
    <mergeCell ref="AJ217:AJ218"/>
    <mergeCell ref="C219:H219"/>
    <mergeCell ref="B222:B224"/>
    <mergeCell ref="K222:K224"/>
    <mergeCell ref="M222:M224"/>
    <mergeCell ref="N222:N224"/>
    <mergeCell ref="AE222:AE224"/>
    <mergeCell ref="AF222:AF224"/>
    <mergeCell ref="W217:X217"/>
    <mergeCell ref="Y217:Z217"/>
    <mergeCell ref="AA217:AB217"/>
    <mergeCell ref="AC217:AD217"/>
    <mergeCell ref="AE217:AF217"/>
    <mergeCell ref="AG217:AG218"/>
    <mergeCell ref="M217:M218"/>
    <mergeCell ref="N217:N218"/>
    <mergeCell ref="O217:P217"/>
    <mergeCell ref="Q217:R217"/>
    <mergeCell ref="S217:T217"/>
    <mergeCell ref="U217:V217"/>
    <mergeCell ref="B217:B218"/>
    <mergeCell ref="C217:H218"/>
    <mergeCell ref="I217:I218"/>
    <mergeCell ref="J217:J218"/>
    <mergeCell ref="K217:K218"/>
    <mergeCell ref="L217:L218"/>
    <mergeCell ref="AJ209:AJ210"/>
    <mergeCell ref="B215:H215"/>
    <mergeCell ref="I215:T215"/>
    <mergeCell ref="U215:AJ215"/>
    <mergeCell ref="B216:D216"/>
    <mergeCell ref="F216:N216"/>
    <mergeCell ref="O216:AF216"/>
    <mergeCell ref="AG216:AJ216"/>
    <mergeCell ref="AI204:AI205"/>
    <mergeCell ref="AJ204:AJ205"/>
    <mergeCell ref="B209:B210"/>
    <mergeCell ref="K209:K210"/>
    <mergeCell ref="M209:M210"/>
    <mergeCell ref="N209:N210"/>
    <mergeCell ref="AE209:AE210"/>
    <mergeCell ref="AF209:AF210"/>
    <mergeCell ref="AH209:AH210"/>
    <mergeCell ref="AI209:AI210"/>
    <mergeCell ref="AH201:AH203"/>
    <mergeCell ref="AI201:AI203"/>
    <mergeCell ref="AJ201:AJ203"/>
    <mergeCell ref="B204:B205"/>
    <mergeCell ref="K204:K205"/>
    <mergeCell ref="M204:M205"/>
    <mergeCell ref="N204:N205"/>
    <mergeCell ref="AE204:AE205"/>
    <mergeCell ref="AF204:AF205"/>
    <mergeCell ref="AH204:AH205"/>
    <mergeCell ref="AH196:AH197"/>
    <mergeCell ref="AI196:AI197"/>
    <mergeCell ref="AJ196:AJ197"/>
    <mergeCell ref="C198:H198"/>
    <mergeCell ref="B201:B203"/>
    <mergeCell ref="K201:K203"/>
    <mergeCell ref="M201:M203"/>
    <mergeCell ref="N201:N203"/>
    <mergeCell ref="AE201:AE203"/>
    <mergeCell ref="AF201:AF203"/>
    <mergeCell ref="W196:X196"/>
    <mergeCell ref="Y196:Z196"/>
    <mergeCell ref="AA196:AB196"/>
    <mergeCell ref="AC196:AD196"/>
    <mergeCell ref="AE196:AF196"/>
    <mergeCell ref="AG196:AG197"/>
    <mergeCell ref="M196:M197"/>
    <mergeCell ref="N196:N197"/>
    <mergeCell ref="O196:P196"/>
    <mergeCell ref="Q196:R196"/>
    <mergeCell ref="S196:T196"/>
    <mergeCell ref="U196:V196"/>
    <mergeCell ref="B196:B197"/>
    <mergeCell ref="C196:H197"/>
    <mergeCell ref="I196:I197"/>
    <mergeCell ref="J196:J197"/>
    <mergeCell ref="K196:K197"/>
    <mergeCell ref="L196:L197"/>
    <mergeCell ref="AJ190:AJ192"/>
    <mergeCell ref="B194:H194"/>
    <mergeCell ref="I194:T194"/>
    <mergeCell ref="U194:AJ194"/>
    <mergeCell ref="B195:D195"/>
    <mergeCell ref="F195:N195"/>
    <mergeCell ref="O195:AF195"/>
    <mergeCell ref="AG195:AJ195"/>
    <mergeCell ref="AI186:AI187"/>
    <mergeCell ref="AJ186:AJ187"/>
    <mergeCell ref="B190:B192"/>
    <mergeCell ref="K190:K192"/>
    <mergeCell ref="M190:M192"/>
    <mergeCell ref="N190:N192"/>
    <mergeCell ref="AE190:AE192"/>
    <mergeCell ref="AF190:AF192"/>
    <mergeCell ref="AH190:AH192"/>
    <mergeCell ref="AI190:AI192"/>
    <mergeCell ref="AH178:AH180"/>
    <mergeCell ref="AI178:AI180"/>
    <mergeCell ref="AJ178:AJ180"/>
    <mergeCell ref="B186:B187"/>
    <mergeCell ref="K186:K187"/>
    <mergeCell ref="M186:M187"/>
    <mergeCell ref="N186:N187"/>
    <mergeCell ref="AE186:AE187"/>
    <mergeCell ref="AF186:AF187"/>
    <mergeCell ref="AH186:AH187"/>
    <mergeCell ref="AH174:AH175"/>
    <mergeCell ref="AI174:AI175"/>
    <mergeCell ref="AJ174:AJ175"/>
    <mergeCell ref="C176:H176"/>
    <mergeCell ref="B178:B180"/>
    <mergeCell ref="K178:K180"/>
    <mergeCell ref="M178:M180"/>
    <mergeCell ref="N178:N180"/>
    <mergeCell ref="AE178:AE180"/>
    <mergeCell ref="AF178:AF180"/>
    <mergeCell ref="W174:X174"/>
    <mergeCell ref="Y174:Z174"/>
    <mergeCell ref="AA174:AB174"/>
    <mergeCell ref="AC174:AD174"/>
    <mergeCell ref="AE174:AF174"/>
    <mergeCell ref="AG174:AG175"/>
    <mergeCell ref="M174:M175"/>
    <mergeCell ref="N174:N175"/>
    <mergeCell ref="O174:P174"/>
    <mergeCell ref="Q174:R174"/>
    <mergeCell ref="S174:T174"/>
    <mergeCell ref="U174:V174"/>
    <mergeCell ref="B174:B175"/>
    <mergeCell ref="C174:H175"/>
    <mergeCell ref="I174:I175"/>
    <mergeCell ref="J174:J175"/>
    <mergeCell ref="K174:K175"/>
    <mergeCell ref="L174:L175"/>
    <mergeCell ref="AI150:AI152"/>
    <mergeCell ref="AJ150:AJ152"/>
    <mergeCell ref="B172:H172"/>
    <mergeCell ref="I172:T172"/>
    <mergeCell ref="U172:AJ172"/>
    <mergeCell ref="B173:D173"/>
    <mergeCell ref="F173:N173"/>
    <mergeCell ref="O173:AF173"/>
    <mergeCell ref="AG173:AJ173"/>
    <mergeCell ref="AH147:AH149"/>
    <mergeCell ref="AI147:AI149"/>
    <mergeCell ref="AJ147:AJ149"/>
    <mergeCell ref="B150:B152"/>
    <mergeCell ref="AH150:AH152"/>
    <mergeCell ref="N109:N113"/>
    <mergeCell ref="AH142:AH143"/>
    <mergeCell ref="AI142:AI143"/>
    <mergeCell ref="AJ142:AJ143"/>
    <mergeCell ref="C144:H144"/>
    <mergeCell ref="B147:B149"/>
    <mergeCell ref="W142:X142"/>
    <mergeCell ref="Y142:Z142"/>
    <mergeCell ref="AA142:AB142"/>
    <mergeCell ref="AC142:AD142"/>
    <mergeCell ref="AE142:AF142"/>
    <mergeCell ref="AG142:AG143"/>
    <mergeCell ref="M142:M143"/>
    <mergeCell ref="N142:N143"/>
    <mergeCell ref="O142:P142"/>
    <mergeCell ref="Q142:R142"/>
    <mergeCell ref="S142:T142"/>
    <mergeCell ref="U142:V142"/>
    <mergeCell ref="B142:B143"/>
    <mergeCell ref="C142:H143"/>
    <mergeCell ref="I142:I143"/>
    <mergeCell ref="J142:J143"/>
    <mergeCell ref="AE109:AE113"/>
    <mergeCell ref="AF109:AF113"/>
    <mergeCell ref="AH109:AH113"/>
    <mergeCell ref="AI109:AI113"/>
    <mergeCell ref="AJ109:AJ113"/>
    <mergeCell ref="K142:K143"/>
    <mergeCell ref="L142:L143"/>
    <mergeCell ref="N106:N107"/>
    <mergeCell ref="AE106:AE107"/>
    <mergeCell ref="AF106:AF107"/>
    <mergeCell ref="AH106:AH107"/>
    <mergeCell ref="AI106:AI107"/>
    <mergeCell ref="AJ106:AJ107"/>
    <mergeCell ref="AH101:AH102"/>
    <mergeCell ref="AI101:AI102"/>
    <mergeCell ref="AJ101:AJ102"/>
    <mergeCell ref="C103:H103"/>
    <mergeCell ref="B104:AJ104"/>
    <mergeCell ref="B106:B107"/>
    <mergeCell ref="H106:H107"/>
    <mergeCell ref="I106:I107"/>
    <mergeCell ref="K106:K107"/>
    <mergeCell ref="M106:M107"/>
    <mergeCell ref="W101:X101"/>
    <mergeCell ref="Y101:Z101"/>
    <mergeCell ref="AA101:AB101"/>
    <mergeCell ref="AC101:AD101"/>
    <mergeCell ref="AE101:AF101"/>
    <mergeCell ref="AG101:AG102"/>
    <mergeCell ref="M101:M102"/>
    <mergeCell ref="N101:N102"/>
    <mergeCell ref="O101:P101"/>
    <mergeCell ref="Q101:R101"/>
    <mergeCell ref="S101:T101"/>
    <mergeCell ref="U101:V101"/>
    <mergeCell ref="B100:D100"/>
    <mergeCell ref="F100:N100"/>
    <mergeCell ref="O100:AF100"/>
    <mergeCell ref="AG100:AJ100"/>
    <mergeCell ref="B101:B102"/>
    <mergeCell ref="C101:H102"/>
    <mergeCell ref="I101:I102"/>
    <mergeCell ref="J101:J102"/>
    <mergeCell ref="K101:K102"/>
    <mergeCell ref="L101:L102"/>
    <mergeCell ref="AF93:AF94"/>
    <mergeCell ref="AH93:AH94"/>
    <mergeCell ref="AI93:AI94"/>
    <mergeCell ref="AJ93:AJ94"/>
    <mergeCell ref="B99:H99"/>
    <mergeCell ref="I99:T99"/>
    <mergeCell ref="U99:AJ99"/>
    <mergeCell ref="AH88:AH89"/>
    <mergeCell ref="AI88:AI89"/>
    <mergeCell ref="AJ88:AJ89"/>
    <mergeCell ref="C90:H90"/>
    <mergeCell ref="B91:AJ91"/>
    <mergeCell ref="B93:B94"/>
    <mergeCell ref="K93:K94"/>
    <mergeCell ref="M93:M94"/>
    <mergeCell ref="N93:N94"/>
    <mergeCell ref="AE93:AE94"/>
    <mergeCell ref="W88:X88"/>
    <mergeCell ref="Y88:Z88"/>
    <mergeCell ref="AA88:AB88"/>
    <mergeCell ref="AC88:AD88"/>
    <mergeCell ref="AE88:AF88"/>
    <mergeCell ref="AG88:AG89"/>
    <mergeCell ref="M88:M89"/>
    <mergeCell ref="N88:N89"/>
    <mergeCell ref="O88:P88"/>
    <mergeCell ref="Q88:R88"/>
    <mergeCell ref="S88:T88"/>
    <mergeCell ref="U88:V88"/>
    <mergeCell ref="B87:D87"/>
    <mergeCell ref="F87:N87"/>
    <mergeCell ref="O87:AF87"/>
    <mergeCell ref="AG87:AJ87"/>
    <mergeCell ref="B88:B89"/>
    <mergeCell ref="C88:H89"/>
    <mergeCell ref="I88:I89"/>
    <mergeCell ref="J88:J89"/>
    <mergeCell ref="K88:K89"/>
    <mergeCell ref="L88:L89"/>
    <mergeCell ref="AH76:AH78"/>
    <mergeCell ref="AI76:AI78"/>
    <mergeCell ref="AJ76:AJ78"/>
    <mergeCell ref="B86:H86"/>
    <mergeCell ref="I86:T86"/>
    <mergeCell ref="U86:AJ86"/>
    <mergeCell ref="AH71:AH72"/>
    <mergeCell ref="AI71:AI72"/>
    <mergeCell ref="AJ71:AJ72"/>
    <mergeCell ref="C73:H73"/>
    <mergeCell ref="B76:B78"/>
    <mergeCell ref="K76:K78"/>
    <mergeCell ref="M76:M78"/>
    <mergeCell ref="N76:N78"/>
    <mergeCell ref="AE76:AE78"/>
    <mergeCell ref="AF76:AF78"/>
    <mergeCell ref="W71:X71"/>
    <mergeCell ref="Y71:Z71"/>
    <mergeCell ref="AA71:AB71"/>
    <mergeCell ref="AC71:AD71"/>
    <mergeCell ref="AE71:AF71"/>
    <mergeCell ref="AG71:AG72"/>
    <mergeCell ref="M71:M72"/>
    <mergeCell ref="N71:N72"/>
    <mergeCell ref="O71:P71"/>
    <mergeCell ref="Q71:R71"/>
    <mergeCell ref="S71:T71"/>
    <mergeCell ref="U71:V71"/>
    <mergeCell ref="B70:D70"/>
    <mergeCell ref="F70:N70"/>
    <mergeCell ref="O70:AF70"/>
    <mergeCell ref="AG70:AJ70"/>
    <mergeCell ref="B71:B72"/>
    <mergeCell ref="C71:H72"/>
    <mergeCell ref="I71:I72"/>
    <mergeCell ref="J71:J72"/>
    <mergeCell ref="K71:K72"/>
    <mergeCell ref="L71:L72"/>
    <mergeCell ref="AH57:AH58"/>
    <mergeCell ref="AI57:AI58"/>
    <mergeCell ref="AJ57:AJ58"/>
    <mergeCell ref="B69:H69"/>
    <mergeCell ref="I69:T69"/>
    <mergeCell ref="U69:AJ69"/>
    <mergeCell ref="B57:B58"/>
    <mergeCell ref="K57:K58"/>
    <mergeCell ref="M57:M58"/>
    <mergeCell ref="N57:N58"/>
    <mergeCell ref="AE57:AE58"/>
    <mergeCell ref="AF57:AF58"/>
    <mergeCell ref="B46:AJ46"/>
    <mergeCell ref="B48:B51"/>
    <mergeCell ref="K48:K51"/>
    <mergeCell ref="M48:M51"/>
    <mergeCell ref="N48:N51"/>
    <mergeCell ref="AE48:AE51"/>
    <mergeCell ref="AF48:AF51"/>
    <mergeCell ref="AH48:AH51"/>
    <mergeCell ref="AI48:AI51"/>
    <mergeCell ref="AJ48:AJ51"/>
    <mergeCell ref="AH37:AH38"/>
    <mergeCell ref="AI37:AI38"/>
    <mergeCell ref="AJ37:AJ38"/>
    <mergeCell ref="C39:H39"/>
    <mergeCell ref="B40:AJ40"/>
    <mergeCell ref="B43:AJ43"/>
    <mergeCell ref="W37:X37"/>
    <mergeCell ref="Y37:Z37"/>
    <mergeCell ref="AA37:AB37"/>
    <mergeCell ref="AC37:AD37"/>
    <mergeCell ref="AE37:AF37"/>
    <mergeCell ref="AG37:AG38"/>
    <mergeCell ref="M37:M38"/>
    <mergeCell ref="N37:N38"/>
    <mergeCell ref="O37:P37"/>
    <mergeCell ref="Q37:R37"/>
    <mergeCell ref="S37:T37"/>
    <mergeCell ref="U37:V37"/>
    <mergeCell ref="B37:B38"/>
    <mergeCell ref="C37:H38"/>
    <mergeCell ref="I37:I38"/>
    <mergeCell ref="J37:J38"/>
    <mergeCell ref="K37:K38"/>
    <mergeCell ref="L37:L38"/>
    <mergeCell ref="B31:AJ31"/>
    <mergeCell ref="B35:H35"/>
    <mergeCell ref="I35:T35"/>
    <mergeCell ref="U35:AJ35"/>
    <mergeCell ref="B36:D36"/>
    <mergeCell ref="F36:N36"/>
    <mergeCell ref="O36:AF36"/>
    <mergeCell ref="AG36:AJ36"/>
    <mergeCell ref="AH22:AH23"/>
    <mergeCell ref="AI22:AI23"/>
    <mergeCell ref="AJ22:AJ23"/>
    <mergeCell ref="C24:H24"/>
    <mergeCell ref="B25:AJ25"/>
    <mergeCell ref="B28:AJ28"/>
    <mergeCell ref="W22:X22"/>
    <mergeCell ref="Y22:Z22"/>
    <mergeCell ref="AA22:AB22"/>
    <mergeCell ref="AC22:AD22"/>
    <mergeCell ref="AE22:AF22"/>
    <mergeCell ref="AG22:AG23"/>
    <mergeCell ref="M22:M23"/>
    <mergeCell ref="N22:N23"/>
    <mergeCell ref="O22:P22"/>
    <mergeCell ref="Q22:R22"/>
    <mergeCell ref="S22:T22"/>
    <mergeCell ref="U22:V22"/>
    <mergeCell ref="B22:B23"/>
    <mergeCell ref="C22:H23"/>
    <mergeCell ref="I22:I23"/>
    <mergeCell ref="J22:J23"/>
    <mergeCell ref="K22:K23"/>
    <mergeCell ref="L22:L23"/>
    <mergeCell ref="B20:H20"/>
    <mergeCell ref="I20:T20"/>
    <mergeCell ref="U20:AJ20"/>
    <mergeCell ref="B21:D21"/>
    <mergeCell ref="F21:N21"/>
    <mergeCell ref="O21:AF21"/>
    <mergeCell ref="AG21:AJ21"/>
    <mergeCell ref="AF11:AF12"/>
    <mergeCell ref="AH11:AH12"/>
    <mergeCell ref="AI11:AI12"/>
    <mergeCell ref="AJ11:AJ12"/>
    <mergeCell ref="B13:AJ13"/>
    <mergeCell ref="B16:AJ16"/>
    <mergeCell ref="AH6:AH7"/>
    <mergeCell ref="AI6:AI7"/>
    <mergeCell ref="AJ6:AJ7"/>
    <mergeCell ref="C8:H8"/>
    <mergeCell ref="B9:AJ9"/>
    <mergeCell ref="B11:B12"/>
    <mergeCell ref="K11:K12"/>
    <mergeCell ref="M11:M12"/>
    <mergeCell ref="N11:N12"/>
    <mergeCell ref="AE11:AE12"/>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 ref="B109:B114"/>
    <mergeCell ref="B126:B129"/>
    <mergeCell ref="K126:K129"/>
    <mergeCell ref="M126:M129"/>
    <mergeCell ref="N126:N129"/>
    <mergeCell ref="AE126:AE129"/>
    <mergeCell ref="AF126:AF129"/>
    <mergeCell ref="AH126:AH129"/>
    <mergeCell ref="AI126:AI129"/>
    <mergeCell ref="AJ126:AJ129"/>
    <mergeCell ref="B130:B132"/>
    <mergeCell ref="K130:K132"/>
    <mergeCell ref="M130:M132"/>
    <mergeCell ref="N130:N132"/>
    <mergeCell ref="AE130:AE132"/>
    <mergeCell ref="AF130:AF132"/>
    <mergeCell ref="AH130:AH132"/>
    <mergeCell ref="AI130:AI132"/>
    <mergeCell ref="AJ130:AJ132"/>
    <mergeCell ref="AF120:AF122"/>
    <mergeCell ref="AH120:AH122"/>
    <mergeCell ref="AI120:AI122"/>
    <mergeCell ref="AJ120:AJ122"/>
    <mergeCell ref="B120:B122"/>
    <mergeCell ref="K120:K122"/>
    <mergeCell ref="M120:M122"/>
    <mergeCell ref="N120:N122"/>
    <mergeCell ref="AE120:AE122"/>
    <mergeCell ref="H109:H113"/>
    <mergeCell ref="I109:I113"/>
    <mergeCell ref="K109:K113"/>
    <mergeCell ref="M109:M11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AM216"/>
  <sheetViews>
    <sheetView zoomScale="50" zoomScaleNormal="50" workbookViewId="0">
      <selection activeCell="E17" sqref="E17:E20"/>
    </sheetView>
  </sheetViews>
  <sheetFormatPr baseColWidth="10" defaultRowHeight="15"/>
  <cols>
    <col min="1" max="1" width="4.5703125" style="2" customWidth="1"/>
    <col min="2" max="2" width="15.85546875" style="14" customWidth="1"/>
    <col min="3" max="3" width="12" style="14" customWidth="1"/>
    <col min="4" max="4" width="27.7109375" style="2" customWidth="1"/>
    <col min="5" max="5" width="10" style="2" customWidth="1"/>
    <col min="6" max="7" width="11.42578125" style="2"/>
    <col min="8" max="8" width="19.28515625" style="7" customWidth="1"/>
    <col min="9" max="9" width="15.7109375" style="7" customWidth="1"/>
    <col min="10" max="10" width="12.28515625" style="7" customWidth="1"/>
    <col min="11" max="11" width="8.85546875" style="2" customWidth="1"/>
    <col min="12" max="12" width="5.7109375" style="2" customWidth="1"/>
    <col min="13" max="13" width="6.5703125" style="2" customWidth="1"/>
    <col min="14" max="14" width="6.140625" style="2" customWidth="1"/>
    <col min="15" max="15" width="5.28515625" style="2" bestFit="1" customWidth="1"/>
    <col min="16" max="16" width="19.28515625" style="2" bestFit="1" customWidth="1"/>
    <col min="17" max="21" width="5.28515625" style="2" bestFit="1" customWidth="1"/>
    <col min="22" max="30" width="5" style="2" customWidth="1"/>
    <col min="31" max="31" width="5.5703125" style="2" bestFit="1" customWidth="1"/>
    <col min="32" max="32" width="5.28515625" style="2" bestFit="1" customWidth="1"/>
    <col min="33" max="33" width="5.140625" style="15" customWidth="1"/>
    <col min="34" max="34" width="5.42578125" style="2" customWidth="1"/>
    <col min="35" max="35" width="4.85546875" style="2" customWidth="1"/>
    <col min="36" max="36" width="7.140625" style="2" customWidth="1"/>
    <col min="37" max="16384" width="11.42578125" style="2"/>
  </cols>
  <sheetData>
    <row r="1" spans="2:39" ht="15.75" thickBot="1">
      <c r="B1" s="12"/>
      <c r="C1" s="12"/>
      <c r="D1" s="12"/>
      <c r="E1" s="12"/>
      <c r="F1" s="12"/>
      <c r="G1" s="12"/>
      <c r="H1" s="3"/>
      <c r="I1" s="3"/>
      <c r="J1" s="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516"/>
      <c r="AL1" s="516"/>
      <c r="AM1" s="516"/>
    </row>
    <row r="2" spans="2:39">
      <c r="B2" s="749" t="s">
        <v>805</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1"/>
      <c r="AK2" s="516"/>
      <c r="AL2" s="516"/>
      <c r="AM2" s="516"/>
    </row>
    <row r="3" spans="2:39" ht="15.75" thickBot="1">
      <c r="B3" s="752" t="s">
        <v>806</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4"/>
      <c r="AK3" s="516"/>
      <c r="AL3" s="516"/>
      <c r="AM3" s="516"/>
    </row>
    <row r="4" spans="2:39" ht="42" customHeight="1">
      <c r="B4" s="755" t="s">
        <v>1058</v>
      </c>
      <c r="C4" s="756"/>
      <c r="D4" s="756"/>
      <c r="E4" s="756"/>
      <c r="F4" s="756"/>
      <c r="G4" s="756"/>
      <c r="H4" s="757"/>
      <c r="I4" s="758" t="s">
        <v>1059</v>
      </c>
      <c r="J4" s="759"/>
      <c r="K4" s="759"/>
      <c r="L4" s="759"/>
      <c r="M4" s="759"/>
      <c r="N4" s="759"/>
      <c r="O4" s="759"/>
      <c r="P4" s="759"/>
      <c r="Q4" s="759"/>
      <c r="R4" s="759"/>
      <c r="S4" s="759"/>
      <c r="T4" s="760"/>
      <c r="U4" s="758" t="s">
        <v>1060</v>
      </c>
      <c r="V4" s="761"/>
      <c r="W4" s="761"/>
      <c r="X4" s="761"/>
      <c r="Y4" s="761"/>
      <c r="Z4" s="761"/>
      <c r="AA4" s="761"/>
      <c r="AB4" s="761"/>
      <c r="AC4" s="761"/>
      <c r="AD4" s="761"/>
      <c r="AE4" s="761"/>
      <c r="AF4" s="761"/>
      <c r="AG4" s="761"/>
      <c r="AH4" s="761"/>
      <c r="AI4" s="761"/>
      <c r="AJ4" s="762"/>
      <c r="AK4" s="516"/>
      <c r="AL4" s="516"/>
      <c r="AM4" s="516"/>
    </row>
    <row r="5" spans="2:39" ht="99" customHeight="1" thickBot="1">
      <c r="B5" s="763" t="s">
        <v>1625</v>
      </c>
      <c r="C5" s="764"/>
      <c r="D5" s="765"/>
      <c r="E5" s="184"/>
      <c r="F5" s="766" t="s">
        <v>1626</v>
      </c>
      <c r="G5" s="766"/>
      <c r="H5" s="766"/>
      <c r="I5" s="766"/>
      <c r="J5" s="766"/>
      <c r="K5" s="766"/>
      <c r="L5" s="766"/>
      <c r="M5" s="766"/>
      <c r="N5" s="767"/>
      <c r="O5" s="768" t="s">
        <v>0</v>
      </c>
      <c r="P5" s="769"/>
      <c r="Q5" s="769"/>
      <c r="R5" s="769"/>
      <c r="S5" s="769"/>
      <c r="T5" s="769"/>
      <c r="U5" s="769"/>
      <c r="V5" s="769"/>
      <c r="W5" s="769"/>
      <c r="X5" s="769"/>
      <c r="Y5" s="769"/>
      <c r="Z5" s="769"/>
      <c r="AA5" s="769"/>
      <c r="AB5" s="769"/>
      <c r="AC5" s="769"/>
      <c r="AD5" s="769"/>
      <c r="AE5" s="769"/>
      <c r="AF5" s="770"/>
      <c r="AG5" s="771" t="s">
        <v>1</v>
      </c>
      <c r="AH5" s="772"/>
      <c r="AI5" s="772"/>
      <c r="AJ5" s="773"/>
      <c r="AK5" s="516"/>
      <c r="AL5" s="516"/>
      <c r="AM5" s="516"/>
    </row>
    <row r="6" spans="2:39" ht="16.5" customHeight="1">
      <c r="B6" s="737" t="s">
        <v>1157</v>
      </c>
      <c r="C6" s="739" t="s">
        <v>2</v>
      </c>
      <c r="D6" s="740"/>
      <c r="E6" s="740"/>
      <c r="F6" s="740"/>
      <c r="G6" s="740"/>
      <c r="H6" s="740"/>
      <c r="I6" s="743" t="s">
        <v>3</v>
      </c>
      <c r="J6" s="745" t="s">
        <v>18</v>
      </c>
      <c r="K6" s="745" t="s">
        <v>4</v>
      </c>
      <c r="L6" s="747" t="s">
        <v>1057</v>
      </c>
      <c r="M6" s="799" t="s">
        <v>19</v>
      </c>
      <c r="N6" s="732" t="s">
        <v>20</v>
      </c>
      <c r="O6" s="734" t="s">
        <v>32</v>
      </c>
      <c r="P6" s="735"/>
      <c r="Q6" s="736" t="s">
        <v>33</v>
      </c>
      <c r="R6" s="735"/>
      <c r="S6" s="736" t="s">
        <v>34</v>
      </c>
      <c r="T6" s="735"/>
      <c r="U6" s="736" t="s">
        <v>7</v>
      </c>
      <c r="V6" s="735"/>
      <c r="W6" s="736" t="s">
        <v>6</v>
      </c>
      <c r="X6" s="735"/>
      <c r="Y6" s="736" t="s">
        <v>35</v>
      </c>
      <c r="Z6" s="735"/>
      <c r="AA6" s="736" t="s">
        <v>5</v>
      </c>
      <c r="AB6" s="735"/>
      <c r="AC6" s="736" t="s">
        <v>8</v>
      </c>
      <c r="AD6" s="735"/>
      <c r="AE6" s="736" t="s">
        <v>9</v>
      </c>
      <c r="AF6" s="796"/>
      <c r="AG6" s="797" t="s">
        <v>10</v>
      </c>
      <c r="AH6" s="780" t="s">
        <v>11</v>
      </c>
      <c r="AI6" s="782" t="s">
        <v>12</v>
      </c>
      <c r="AJ6" s="784" t="s">
        <v>21</v>
      </c>
      <c r="AK6" s="516"/>
      <c r="AL6" s="516"/>
      <c r="AM6" s="516"/>
    </row>
    <row r="7" spans="2:39" ht="90" customHeight="1" thickBot="1">
      <c r="B7" s="738"/>
      <c r="C7" s="741"/>
      <c r="D7" s="742"/>
      <c r="E7" s="742"/>
      <c r="F7" s="742"/>
      <c r="G7" s="742"/>
      <c r="H7" s="742"/>
      <c r="I7" s="744"/>
      <c r="J7" s="746" t="s">
        <v>18</v>
      </c>
      <c r="K7" s="746"/>
      <c r="L7" s="748"/>
      <c r="M7" s="800"/>
      <c r="N7" s="733"/>
      <c r="O7" s="33" t="s">
        <v>22</v>
      </c>
      <c r="P7" s="34" t="s">
        <v>23</v>
      </c>
      <c r="Q7" s="35" t="s">
        <v>22</v>
      </c>
      <c r="R7" s="34" t="s">
        <v>23</v>
      </c>
      <c r="S7" s="35" t="s">
        <v>22</v>
      </c>
      <c r="T7" s="34" t="s">
        <v>23</v>
      </c>
      <c r="U7" s="35" t="s">
        <v>22</v>
      </c>
      <c r="V7" s="34" t="s">
        <v>23</v>
      </c>
      <c r="W7" s="35" t="s">
        <v>22</v>
      </c>
      <c r="X7" s="34" t="s">
        <v>23</v>
      </c>
      <c r="Y7" s="35" t="s">
        <v>22</v>
      </c>
      <c r="Z7" s="34" t="s">
        <v>23</v>
      </c>
      <c r="AA7" s="35" t="s">
        <v>22</v>
      </c>
      <c r="AB7" s="34" t="s">
        <v>24</v>
      </c>
      <c r="AC7" s="35" t="s">
        <v>22</v>
      </c>
      <c r="AD7" s="34" t="s">
        <v>24</v>
      </c>
      <c r="AE7" s="35" t="s">
        <v>22</v>
      </c>
      <c r="AF7" s="36" t="s">
        <v>24</v>
      </c>
      <c r="AG7" s="798"/>
      <c r="AH7" s="781"/>
      <c r="AI7" s="783"/>
      <c r="AJ7" s="785"/>
      <c r="AK7" s="516"/>
      <c r="AL7" s="516"/>
      <c r="AM7" s="516"/>
    </row>
    <row r="8" spans="2:39" ht="170.25" customHeight="1" thickBot="1">
      <c r="B8" s="37" t="s">
        <v>807</v>
      </c>
      <c r="C8" s="786" t="s">
        <v>328</v>
      </c>
      <c r="D8" s="787"/>
      <c r="E8" s="787"/>
      <c r="F8" s="787"/>
      <c r="G8" s="787"/>
      <c r="H8" s="787"/>
      <c r="I8" s="38" t="s">
        <v>1158</v>
      </c>
      <c r="J8" s="585">
        <v>9559</v>
      </c>
      <c r="K8" s="586">
        <v>5.2299999999999999E-2</v>
      </c>
      <c r="L8" s="587">
        <v>1.31</v>
      </c>
      <c r="M8" s="348">
        <f>+L8/2</f>
        <v>0.65500000000000003</v>
      </c>
      <c r="N8" s="107">
        <f>+L8/2</f>
        <v>0.65500000000000003</v>
      </c>
      <c r="O8" s="43">
        <f t="shared" ref="O8:AD8" si="0">O10+O16+O22</f>
        <v>19999998</v>
      </c>
      <c r="P8" s="44">
        <f t="shared" si="0"/>
        <v>0</v>
      </c>
      <c r="Q8" s="44">
        <f t="shared" si="0"/>
        <v>0</v>
      </c>
      <c r="R8" s="44">
        <f t="shared" si="0"/>
        <v>0</v>
      </c>
      <c r="S8" s="44">
        <f t="shared" si="0"/>
        <v>0</v>
      </c>
      <c r="T8" s="44">
        <f t="shared" si="0"/>
        <v>0</v>
      </c>
      <c r="U8" s="44">
        <f t="shared" si="0"/>
        <v>0</v>
      </c>
      <c r="V8" s="44">
        <f t="shared" si="0"/>
        <v>0</v>
      </c>
      <c r="W8" s="44">
        <f t="shared" si="0"/>
        <v>0</v>
      </c>
      <c r="X8" s="44">
        <f t="shared" si="0"/>
        <v>0</v>
      </c>
      <c r="Y8" s="44">
        <f t="shared" si="0"/>
        <v>0</v>
      </c>
      <c r="Z8" s="44">
        <f t="shared" si="0"/>
        <v>0</v>
      </c>
      <c r="AA8" s="44">
        <f t="shared" si="0"/>
        <v>0</v>
      </c>
      <c r="AB8" s="44">
        <f t="shared" si="0"/>
        <v>0</v>
      </c>
      <c r="AC8" s="44">
        <f t="shared" si="0"/>
        <v>0</v>
      </c>
      <c r="AD8" s="44">
        <f t="shared" si="0"/>
        <v>0</v>
      </c>
      <c r="AE8" s="44">
        <f>+AE10+AE16+AE22</f>
        <v>19999998</v>
      </c>
      <c r="AF8" s="45">
        <f>AF10+AF16+AF22</f>
        <v>0</v>
      </c>
      <c r="AG8" s="46">
        <f>AG10+AG16+AG22</f>
        <v>0</v>
      </c>
      <c r="AH8" s="47"/>
      <c r="AI8" s="47"/>
      <c r="AJ8" s="48"/>
      <c r="AK8" s="516"/>
      <c r="AL8" s="516"/>
      <c r="AM8" s="516"/>
    </row>
    <row r="9" spans="2:39" ht="15.75" thickBot="1">
      <c r="B9" s="788"/>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90"/>
      <c r="AK9" s="516"/>
      <c r="AL9" s="516"/>
      <c r="AM9" s="516"/>
    </row>
    <row r="10" spans="2:39" ht="105.75" customHeight="1" thickBot="1">
      <c r="B10" s="49" t="s">
        <v>13</v>
      </c>
      <c r="C10" s="50" t="s">
        <v>30</v>
      </c>
      <c r="D10" s="50" t="s">
        <v>14</v>
      </c>
      <c r="E10" s="50" t="s">
        <v>25</v>
      </c>
      <c r="F10" s="50" t="s">
        <v>26</v>
      </c>
      <c r="G10" s="50" t="s">
        <v>27</v>
      </c>
      <c r="H10" s="51" t="s">
        <v>15</v>
      </c>
      <c r="I10" s="74" t="s">
        <v>31</v>
      </c>
      <c r="J10" s="53"/>
      <c r="K10" s="53"/>
      <c r="L10" s="53"/>
      <c r="M10" s="53"/>
      <c r="N10" s="54"/>
      <c r="O10" s="55">
        <f>SUM(O11:O14)</f>
        <v>6666666</v>
      </c>
      <c r="P10" s="56">
        <f>SUM(P11:P14)</f>
        <v>0</v>
      </c>
      <c r="Q10" s="57">
        <f>SUM(Q11:Q14)</f>
        <v>0</v>
      </c>
      <c r="R10" s="56">
        <f>SUM(R11:R14)</f>
        <v>0</v>
      </c>
      <c r="S10" s="57"/>
      <c r="T10" s="56"/>
      <c r="U10" s="57"/>
      <c r="V10" s="56"/>
      <c r="W10" s="57"/>
      <c r="X10" s="56"/>
      <c r="Y10" s="57"/>
      <c r="Z10" s="56"/>
      <c r="AA10" s="57"/>
      <c r="AB10" s="56"/>
      <c r="AC10" s="57"/>
      <c r="AD10" s="56"/>
      <c r="AE10" s="58">
        <f>O10+Q10</f>
        <v>6666666</v>
      </c>
      <c r="AF10" s="56">
        <f>AF11</f>
        <v>0</v>
      </c>
      <c r="AG10" s="59">
        <f>SUM(AG11:AG14)</f>
        <v>0</v>
      </c>
      <c r="AH10" s="60"/>
      <c r="AI10" s="60"/>
      <c r="AJ10" s="517"/>
      <c r="AK10" s="516"/>
      <c r="AL10" s="516"/>
      <c r="AM10" s="516"/>
    </row>
    <row r="11" spans="2:39" ht="17.25" customHeight="1">
      <c r="B11" s="983" t="s">
        <v>521</v>
      </c>
      <c r="C11" s="61"/>
      <c r="D11" s="62" t="s">
        <v>1474</v>
      </c>
      <c r="E11" s="915" t="s">
        <v>1475</v>
      </c>
      <c r="F11" s="918"/>
      <c r="G11" s="921">
        <v>375</v>
      </c>
      <c r="H11" s="986" t="s">
        <v>140</v>
      </c>
      <c r="I11" s="989" t="s">
        <v>675</v>
      </c>
      <c r="J11" s="950">
        <v>0</v>
      </c>
      <c r="K11" s="953" t="s">
        <v>140</v>
      </c>
      <c r="L11" s="953">
        <f>1500/4</f>
        <v>375</v>
      </c>
      <c r="M11" s="794"/>
      <c r="N11" s="795"/>
      <c r="O11" s="922">
        <v>6666666</v>
      </c>
      <c r="P11" s="66"/>
      <c r="Q11" s="519"/>
      <c r="R11" s="67"/>
      <c r="S11" s="67"/>
      <c r="T11" s="67"/>
      <c r="U11" s="67"/>
      <c r="V11" s="67"/>
      <c r="W11" s="67"/>
      <c r="X11" s="67"/>
      <c r="Y11" s="67"/>
      <c r="Z11" s="67"/>
      <c r="AA11" s="67"/>
      <c r="AB11" s="67"/>
      <c r="AC11" s="68"/>
      <c r="AD11" s="68"/>
      <c r="AE11" s="774">
        <v>6666666</v>
      </c>
      <c r="AF11" s="774"/>
      <c r="AG11" s="69"/>
      <c r="AH11" s="775"/>
      <c r="AI11" s="775"/>
      <c r="AJ11" s="776"/>
      <c r="AK11" s="516"/>
      <c r="AL11" s="516"/>
      <c r="AM11" s="516"/>
    </row>
    <row r="12" spans="2:39" ht="17.25" customHeight="1">
      <c r="B12" s="984"/>
      <c r="C12" s="70"/>
      <c r="D12" s="71" t="s">
        <v>1476</v>
      </c>
      <c r="E12" s="916"/>
      <c r="F12" s="919"/>
      <c r="G12" s="916"/>
      <c r="H12" s="987"/>
      <c r="I12" s="989"/>
      <c r="J12" s="951"/>
      <c r="K12" s="953"/>
      <c r="L12" s="953"/>
      <c r="M12" s="794"/>
      <c r="N12" s="795"/>
      <c r="O12" s="923"/>
      <c r="P12" s="66"/>
      <c r="Q12" s="73"/>
      <c r="R12" s="68"/>
      <c r="S12" s="68"/>
      <c r="T12" s="68"/>
      <c r="U12" s="68"/>
      <c r="V12" s="68"/>
      <c r="W12" s="68"/>
      <c r="X12" s="68"/>
      <c r="Y12" s="68"/>
      <c r="Z12" s="68"/>
      <c r="AA12" s="68"/>
      <c r="AB12" s="68"/>
      <c r="AC12" s="68"/>
      <c r="AD12" s="68"/>
      <c r="AE12" s="774"/>
      <c r="AF12" s="774"/>
      <c r="AG12" s="69"/>
      <c r="AH12" s="775"/>
      <c r="AI12" s="775"/>
      <c r="AJ12" s="776"/>
      <c r="AK12" s="516"/>
      <c r="AL12" s="516"/>
      <c r="AM12" s="516"/>
    </row>
    <row r="13" spans="2:39" ht="17.25" customHeight="1">
      <c r="B13" s="984"/>
      <c r="C13" s="70"/>
      <c r="D13" s="71"/>
      <c r="E13" s="916"/>
      <c r="F13" s="919"/>
      <c r="G13" s="916"/>
      <c r="H13" s="987"/>
      <c r="I13" s="989"/>
      <c r="J13" s="951"/>
      <c r="K13" s="953"/>
      <c r="L13" s="953"/>
      <c r="M13" s="794"/>
      <c r="N13" s="795"/>
      <c r="O13" s="923"/>
      <c r="P13" s="66"/>
      <c r="Q13" s="528"/>
      <c r="R13" s="68"/>
      <c r="S13" s="68"/>
      <c r="T13" s="68"/>
      <c r="U13" s="68"/>
      <c r="V13" s="68"/>
      <c r="W13" s="68"/>
      <c r="X13" s="68"/>
      <c r="Y13" s="68"/>
      <c r="Z13" s="68"/>
      <c r="AA13" s="68"/>
      <c r="AB13" s="68"/>
      <c r="AC13" s="68"/>
      <c r="AD13" s="68"/>
      <c r="AE13" s="774"/>
      <c r="AF13" s="774"/>
      <c r="AG13" s="375"/>
      <c r="AH13" s="775"/>
      <c r="AI13" s="775"/>
      <c r="AJ13" s="776"/>
      <c r="AK13" s="516"/>
      <c r="AL13" s="516"/>
      <c r="AM13" s="516"/>
    </row>
    <row r="14" spans="2:39" ht="17.25" customHeight="1" thickBot="1">
      <c r="B14" s="985"/>
      <c r="C14" s="368"/>
      <c r="D14" s="369"/>
      <c r="E14" s="917"/>
      <c r="F14" s="920"/>
      <c r="G14" s="917"/>
      <c r="H14" s="988"/>
      <c r="I14" s="990"/>
      <c r="J14" s="952"/>
      <c r="K14" s="954"/>
      <c r="L14" s="954"/>
      <c r="M14" s="824"/>
      <c r="N14" s="971"/>
      <c r="O14" s="924"/>
      <c r="P14" s="297"/>
      <c r="Q14" s="588"/>
      <c r="R14" s="379"/>
      <c r="S14" s="379"/>
      <c r="T14" s="379"/>
      <c r="U14" s="379"/>
      <c r="V14" s="379"/>
      <c r="W14" s="379"/>
      <c r="X14" s="379"/>
      <c r="Y14" s="379"/>
      <c r="Z14" s="379"/>
      <c r="AA14" s="379"/>
      <c r="AB14" s="379"/>
      <c r="AC14" s="379"/>
      <c r="AD14" s="379"/>
      <c r="AE14" s="968"/>
      <c r="AF14" s="968"/>
      <c r="AG14" s="380"/>
      <c r="AH14" s="969"/>
      <c r="AI14" s="969"/>
      <c r="AJ14" s="975"/>
      <c r="AK14" s="516"/>
      <c r="AL14" s="516"/>
      <c r="AM14" s="516"/>
    </row>
    <row r="15" spans="2:39" ht="4.5" customHeight="1" thickBot="1">
      <c r="B15" s="777"/>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9"/>
      <c r="AK15" s="516"/>
      <c r="AL15" s="516"/>
      <c r="AM15" s="516"/>
    </row>
    <row r="16" spans="2:39" ht="36" customHeight="1" thickBot="1">
      <c r="B16" s="49" t="s">
        <v>13</v>
      </c>
      <c r="C16" s="50" t="s">
        <v>30</v>
      </c>
      <c r="D16" s="50" t="s">
        <v>14</v>
      </c>
      <c r="E16" s="50" t="s">
        <v>29</v>
      </c>
      <c r="F16" s="50" t="s">
        <v>26</v>
      </c>
      <c r="G16" s="50" t="s">
        <v>27</v>
      </c>
      <c r="H16" s="51" t="s">
        <v>16</v>
      </c>
      <c r="I16" s="74" t="s">
        <v>31</v>
      </c>
      <c r="J16" s="75"/>
      <c r="K16" s="407"/>
      <c r="L16" s="407"/>
      <c r="M16" s="77"/>
      <c r="N16" s="78"/>
      <c r="O16" s="55">
        <f>SUM(O17:O20)</f>
        <v>6666666</v>
      </c>
      <c r="P16" s="56">
        <f>SUM(P17:P20)</f>
        <v>0</v>
      </c>
      <c r="Q16" s="57">
        <f>SUM(Q17:Q20)</f>
        <v>0</v>
      </c>
      <c r="R16" s="56">
        <f>SUM(R17:R20)</f>
        <v>0</v>
      </c>
      <c r="S16" s="57"/>
      <c r="T16" s="56"/>
      <c r="U16" s="57"/>
      <c r="V16" s="56"/>
      <c r="W16" s="57"/>
      <c r="X16" s="56"/>
      <c r="Y16" s="57"/>
      <c r="Z16" s="56"/>
      <c r="AA16" s="57"/>
      <c r="AB16" s="56"/>
      <c r="AC16" s="57"/>
      <c r="AD16" s="56"/>
      <c r="AE16" s="57">
        <f>AE17</f>
        <v>6666666</v>
      </c>
      <c r="AF16" s="56">
        <f>AF17</f>
        <v>0</v>
      </c>
      <c r="AG16" s="59">
        <f>SUM(AG17:AG20)</f>
        <v>0</v>
      </c>
      <c r="AH16" s="60"/>
      <c r="AI16" s="60"/>
      <c r="AJ16" s="517"/>
      <c r="AK16" s="516"/>
      <c r="AL16" s="516"/>
      <c r="AM16" s="516"/>
    </row>
    <row r="17" spans="2:39" ht="25.5">
      <c r="B17" s="791" t="s">
        <v>521</v>
      </c>
      <c r="C17" s="61"/>
      <c r="D17" s="62" t="s">
        <v>1469</v>
      </c>
      <c r="E17" s="915" t="s">
        <v>1470</v>
      </c>
      <c r="F17" s="918"/>
      <c r="G17" s="921">
        <v>125</v>
      </c>
      <c r="H17" s="970" t="s">
        <v>141</v>
      </c>
      <c r="I17" s="955" t="s">
        <v>675</v>
      </c>
      <c r="J17" s="950">
        <v>0</v>
      </c>
      <c r="K17" s="953" t="s">
        <v>1077</v>
      </c>
      <c r="L17" s="953">
        <v>125</v>
      </c>
      <c r="M17" s="911"/>
      <c r="N17" s="966"/>
      <c r="O17" s="922">
        <v>6666666</v>
      </c>
      <c r="P17" s="185"/>
      <c r="Q17" s="185"/>
      <c r="R17" s="185"/>
      <c r="S17" s="185"/>
      <c r="T17" s="185"/>
      <c r="U17" s="185"/>
      <c r="V17" s="185"/>
      <c r="W17" s="185"/>
      <c r="X17" s="185"/>
      <c r="Y17" s="185"/>
      <c r="Z17" s="185"/>
      <c r="AA17" s="185"/>
      <c r="AB17" s="185"/>
      <c r="AC17" s="185"/>
      <c r="AD17" s="185"/>
      <c r="AE17" s="922">
        <v>6666666</v>
      </c>
      <c r="AF17" s="774"/>
      <c r="AG17" s="87"/>
      <c r="AH17" s="775"/>
      <c r="AI17" s="911"/>
      <c r="AJ17" s="913"/>
      <c r="AK17" s="516"/>
      <c r="AL17" s="516"/>
      <c r="AM17" s="516"/>
    </row>
    <row r="18" spans="2:39" ht="38.25">
      <c r="B18" s="792"/>
      <c r="C18" s="70"/>
      <c r="D18" s="71" t="s">
        <v>1471</v>
      </c>
      <c r="E18" s="916"/>
      <c r="F18" s="919"/>
      <c r="G18" s="916"/>
      <c r="H18" s="957"/>
      <c r="I18" s="955"/>
      <c r="J18" s="951"/>
      <c r="K18" s="953"/>
      <c r="L18" s="953"/>
      <c r="M18" s="911"/>
      <c r="N18" s="966"/>
      <c r="O18" s="923"/>
      <c r="P18" s="185"/>
      <c r="Q18" s="185"/>
      <c r="R18" s="185"/>
      <c r="S18" s="185"/>
      <c r="T18" s="185"/>
      <c r="U18" s="185"/>
      <c r="V18" s="185"/>
      <c r="W18" s="185"/>
      <c r="X18" s="185"/>
      <c r="Y18" s="185"/>
      <c r="Z18" s="185"/>
      <c r="AA18" s="185"/>
      <c r="AB18" s="185"/>
      <c r="AC18" s="185"/>
      <c r="AD18" s="185"/>
      <c r="AE18" s="923"/>
      <c r="AF18" s="774"/>
      <c r="AG18" s="87"/>
      <c r="AH18" s="775"/>
      <c r="AI18" s="911"/>
      <c r="AJ18" s="913"/>
      <c r="AK18" s="516"/>
      <c r="AL18" s="516"/>
      <c r="AM18" s="516"/>
    </row>
    <row r="19" spans="2:39" ht="25.5">
      <c r="B19" s="792"/>
      <c r="C19" s="70"/>
      <c r="D19" s="71" t="s">
        <v>1472</v>
      </c>
      <c r="E19" s="916"/>
      <c r="F19" s="919"/>
      <c r="G19" s="916"/>
      <c r="H19" s="957"/>
      <c r="I19" s="955"/>
      <c r="J19" s="951"/>
      <c r="K19" s="953"/>
      <c r="L19" s="953"/>
      <c r="M19" s="911"/>
      <c r="N19" s="966"/>
      <c r="O19" s="923"/>
      <c r="P19" s="185"/>
      <c r="Q19" s="185"/>
      <c r="R19" s="185"/>
      <c r="S19" s="185"/>
      <c r="T19" s="185"/>
      <c r="U19" s="185"/>
      <c r="V19" s="185"/>
      <c r="W19" s="185"/>
      <c r="X19" s="185"/>
      <c r="Y19" s="185"/>
      <c r="Z19" s="185"/>
      <c r="AA19" s="185"/>
      <c r="AB19" s="185"/>
      <c r="AC19" s="185"/>
      <c r="AD19" s="185"/>
      <c r="AE19" s="923"/>
      <c r="AF19" s="774"/>
      <c r="AG19" s="357"/>
      <c r="AH19" s="775"/>
      <c r="AI19" s="911"/>
      <c r="AJ19" s="913"/>
      <c r="AK19" s="516"/>
      <c r="AL19" s="516"/>
      <c r="AM19" s="516"/>
    </row>
    <row r="20" spans="2:39" ht="26.25" thickBot="1">
      <c r="B20" s="850"/>
      <c r="C20" s="368"/>
      <c r="D20" s="369" t="s">
        <v>1473</v>
      </c>
      <c r="E20" s="917"/>
      <c r="F20" s="920"/>
      <c r="G20" s="917"/>
      <c r="H20" s="958"/>
      <c r="I20" s="819"/>
      <c r="J20" s="952"/>
      <c r="K20" s="954"/>
      <c r="L20" s="954"/>
      <c r="M20" s="912"/>
      <c r="N20" s="967"/>
      <c r="O20" s="924"/>
      <c r="P20" s="298"/>
      <c r="Q20" s="298"/>
      <c r="R20" s="298"/>
      <c r="S20" s="298"/>
      <c r="T20" s="298"/>
      <c r="U20" s="298"/>
      <c r="V20" s="298"/>
      <c r="W20" s="298"/>
      <c r="X20" s="298"/>
      <c r="Y20" s="298"/>
      <c r="Z20" s="298"/>
      <c r="AA20" s="298"/>
      <c r="AB20" s="298"/>
      <c r="AC20" s="298"/>
      <c r="AD20" s="298"/>
      <c r="AE20" s="924"/>
      <c r="AF20" s="968"/>
      <c r="AG20" s="363"/>
      <c r="AH20" s="969"/>
      <c r="AI20" s="912"/>
      <c r="AJ20" s="914"/>
      <c r="AK20" s="521"/>
      <c r="AL20" s="516"/>
      <c r="AM20" s="516"/>
    </row>
    <row r="21" spans="2:39" ht="4.5" customHeight="1" thickBot="1">
      <c r="B21" s="777"/>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9"/>
      <c r="AK21" s="521"/>
      <c r="AL21" s="516"/>
      <c r="AM21" s="516"/>
    </row>
    <row r="22" spans="2:39" ht="74.25" customHeight="1" thickBot="1">
      <c r="B22" s="49" t="s">
        <v>13</v>
      </c>
      <c r="C22" s="50" t="s">
        <v>30</v>
      </c>
      <c r="D22" s="50" t="s">
        <v>14</v>
      </c>
      <c r="E22" s="50" t="s">
        <v>29</v>
      </c>
      <c r="F22" s="50" t="s">
        <v>26</v>
      </c>
      <c r="G22" s="50" t="s">
        <v>27</v>
      </c>
      <c r="H22" s="51" t="s">
        <v>17</v>
      </c>
      <c r="I22" s="74" t="s">
        <v>31</v>
      </c>
      <c r="J22" s="75"/>
      <c r="K22" s="89"/>
      <c r="L22" s="76"/>
      <c r="M22" s="77"/>
      <c r="N22" s="78"/>
      <c r="O22" s="55">
        <f>SUM(O23:O25)</f>
        <v>6666666</v>
      </c>
      <c r="P22" s="56">
        <f>SUM(P23:P25)</f>
        <v>0</v>
      </c>
      <c r="Q22" s="57">
        <f>SUM(Q23:Q25)</f>
        <v>0</v>
      </c>
      <c r="R22" s="56">
        <f>SUM(R23:R25)</f>
        <v>0</v>
      </c>
      <c r="S22" s="57"/>
      <c r="T22" s="56"/>
      <c r="U22" s="57"/>
      <c r="V22" s="56"/>
      <c r="W22" s="57"/>
      <c r="X22" s="56"/>
      <c r="Y22" s="57"/>
      <c r="Z22" s="56"/>
      <c r="AA22" s="57"/>
      <c r="AB22" s="56"/>
      <c r="AC22" s="57"/>
      <c r="AD22" s="56"/>
      <c r="AE22" s="90">
        <f>AE23</f>
        <v>6666666</v>
      </c>
      <c r="AF22" s="56">
        <f>AF23</f>
        <v>0</v>
      </c>
      <c r="AG22" s="59">
        <f>SUM(AG23:AG25)</f>
        <v>0</v>
      </c>
      <c r="AH22" s="60"/>
      <c r="AI22" s="60"/>
      <c r="AJ22" s="517"/>
      <c r="AK22" s="521"/>
      <c r="AL22" s="516"/>
      <c r="AM22" s="516"/>
    </row>
    <row r="23" spans="2:39" ht="31.5" customHeight="1">
      <c r="B23" s="791" t="s">
        <v>642</v>
      </c>
      <c r="C23" s="61"/>
      <c r="D23" s="62" t="s">
        <v>1477</v>
      </c>
      <c r="E23" s="915" t="s">
        <v>1470</v>
      </c>
      <c r="F23" s="925"/>
      <c r="G23" s="915"/>
      <c r="H23" s="956" t="s">
        <v>142</v>
      </c>
      <c r="I23" s="959" t="s">
        <v>694</v>
      </c>
      <c r="J23" s="820">
        <v>0</v>
      </c>
      <c r="K23" s="934" t="s">
        <v>946</v>
      </c>
      <c r="L23" s="934">
        <v>0</v>
      </c>
      <c r="M23" s="934"/>
      <c r="N23" s="939"/>
      <c r="O23" s="928">
        <v>6666666</v>
      </c>
      <c r="P23" s="292"/>
      <c r="Q23" s="291"/>
      <c r="R23" s="292"/>
      <c r="S23" s="292"/>
      <c r="T23" s="292"/>
      <c r="U23" s="292"/>
      <c r="V23" s="292"/>
      <c r="W23" s="292"/>
      <c r="X23" s="292"/>
      <c r="Y23" s="292"/>
      <c r="Z23" s="292"/>
      <c r="AA23" s="292"/>
      <c r="AB23" s="292"/>
      <c r="AC23" s="185"/>
      <c r="AD23" s="185"/>
      <c r="AE23" s="774">
        <v>6666666</v>
      </c>
      <c r="AF23" s="774"/>
      <c r="AG23" s="931" t="s">
        <v>1355</v>
      </c>
      <c r="AH23" s="911" t="s">
        <v>1478</v>
      </c>
      <c r="AI23" s="911"/>
      <c r="AJ23" s="913" t="s">
        <v>1378</v>
      </c>
      <c r="AK23" s="521"/>
      <c r="AL23" s="516"/>
      <c r="AM23" s="516"/>
    </row>
    <row r="24" spans="2:39" ht="33.75" customHeight="1">
      <c r="B24" s="792"/>
      <c r="C24" s="70"/>
      <c r="D24" s="71"/>
      <c r="E24" s="916"/>
      <c r="F24" s="926"/>
      <c r="G24" s="916"/>
      <c r="H24" s="957"/>
      <c r="I24" s="960"/>
      <c r="J24" s="955"/>
      <c r="K24" s="937"/>
      <c r="L24" s="937"/>
      <c r="M24" s="935"/>
      <c r="N24" s="940"/>
      <c r="O24" s="929"/>
      <c r="P24" s="196"/>
      <c r="Q24" s="121"/>
      <c r="R24" s="196"/>
      <c r="S24" s="196"/>
      <c r="T24" s="196"/>
      <c r="U24" s="196"/>
      <c r="V24" s="196"/>
      <c r="W24" s="196"/>
      <c r="X24" s="196"/>
      <c r="Y24" s="196"/>
      <c r="Z24" s="196"/>
      <c r="AA24" s="196"/>
      <c r="AB24" s="196"/>
      <c r="AC24" s="185"/>
      <c r="AD24" s="185"/>
      <c r="AE24" s="909"/>
      <c r="AF24" s="909"/>
      <c r="AG24" s="932"/>
      <c r="AH24" s="911"/>
      <c r="AI24" s="911"/>
      <c r="AJ24" s="913"/>
      <c r="AK24" s="521"/>
      <c r="AL24" s="516"/>
      <c r="AM24" s="516"/>
    </row>
    <row r="25" spans="2:39" ht="54.75" customHeight="1" thickBot="1">
      <c r="B25" s="850"/>
      <c r="C25" s="368"/>
      <c r="D25" s="369"/>
      <c r="E25" s="917"/>
      <c r="F25" s="927"/>
      <c r="G25" s="917"/>
      <c r="H25" s="958"/>
      <c r="I25" s="961"/>
      <c r="J25" s="819"/>
      <c r="K25" s="938"/>
      <c r="L25" s="938"/>
      <c r="M25" s="936"/>
      <c r="N25" s="941"/>
      <c r="O25" s="930"/>
      <c r="P25" s="298"/>
      <c r="Q25" s="297"/>
      <c r="R25" s="298"/>
      <c r="S25" s="298"/>
      <c r="T25" s="298"/>
      <c r="U25" s="298"/>
      <c r="V25" s="298"/>
      <c r="W25" s="298"/>
      <c r="X25" s="298"/>
      <c r="Y25" s="298"/>
      <c r="Z25" s="298"/>
      <c r="AA25" s="298"/>
      <c r="AB25" s="298"/>
      <c r="AC25" s="298"/>
      <c r="AD25" s="298"/>
      <c r="AE25" s="910"/>
      <c r="AF25" s="910"/>
      <c r="AG25" s="933"/>
      <c r="AH25" s="912"/>
      <c r="AI25" s="912"/>
      <c r="AJ25" s="914"/>
      <c r="AK25" s="516"/>
      <c r="AL25" s="516"/>
      <c r="AM25" s="516"/>
    </row>
    <row r="26" spans="2:39">
      <c r="B26" s="15"/>
      <c r="C26" s="15"/>
      <c r="D26" s="516"/>
      <c r="E26" s="516"/>
      <c r="F26" s="516"/>
      <c r="G26" s="516"/>
      <c r="H26" s="500"/>
      <c r="I26" s="500"/>
      <c r="J26" s="500"/>
      <c r="K26" s="516"/>
      <c r="L26" s="516"/>
      <c r="M26" s="516"/>
      <c r="N26" s="516"/>
      <c r="O26" s="516"/>
      <c r="P26" s="516"/>
      <c r="Q26" s="516"/>
      <c r="R26" s="516"/>
      <c r="S26" s="516"/>
      <c r="T26" s="516"/>
      <c r="U26" s="516"/>
      <c r="V26" s="516"/>
      <c r="W26" s="516"/>
      <c r="X26" s="516"/>
      <c r="Y26" s="516"/>
      <c r="Z26" s="516"/>
      <c r="AA26" s="516"/>
      <c r="AB26" s="516"/>
      <c r="AC26" s="516"/>
      <c r="AD26" s="516"/>
      <c r="AE26" s="516"/>
      <c r="AF26" s="516"/>
      <c r="AH26" s="516"/>
      <c r="AI26" s="516"/>
      <c r="AJ26" s="516"/>
      <c r="AK26" s="516"/>
      <c r="AL26" s="516"/>
      <c r="AM26" s="516"/>
    </row>
    <row r="27" spans="2:39">
      <c r="B27" s="15"/>
      <c r="C27" s="15"/>
      <c r="D27" s="96"/>
      <c r="E27" s="96"/>
      <c r="F27" s="516"/>
      <c r="G27" s="516"/>
      <c r="H27" s="500"/>
      <c r="I27" s="500"/>
      <c r="J27" s="500"/>
      <c r="K27" s="516"/>
      <c r="L27" s="516"/>
      <c r="M27" s="516"/>
      <c r="N27" s="516"/>
      <c r="O27" s="516"/>
      <c r="P27" s="516"/>
      <c r="Q27" s="516"/>
      <c r="R27" s="516"/>
      <c r="S27" s="516"/>
      <c r="T27" s="516"/>
      <c r="U27" s="516"/>
      <c r="V27" s="516"/>
      <c r="W27" s="516"/>
      <c r="X27" s="516"/>
      <c r="Y27" s="516"/>
      <c r="Z27" s="516"/>
      <c r="AA27" s="516"/>
      <c r="AB27" s="516"/>
      <c r="AC27" s="516"/>
      <c r="AD27" s="516"/>
      <c r="AE27" s="516"/>
      <c r="AF27" s="516"/>
      <c r="AH27" s="516"/>
      <c r="AI27" s="516"/>
      <c r="AJ27" s="516"/>
      <c r="AK27" s="516"/>
      <c r="AL27" s="516"/>
      <c r="AM27" s="516"/>
    </row>
    <row r="28" spans="2:39">
      <c r="B28" s="15"/>
      <c r="C28" s="15"/>
      <c r="D28" s="96"/>
      <c r="E28" s="96"/>
      <c r="F28" s="516"/>
      <c r="G28" s="516"/>
      <c r="H28" s="500"/>
      <c r="I28" s="500"/>
      <c r="J28" s="500"/>
      <c r="K28" s="516"/>
      <c r="L28" s="516"/>
      <c r="M28" s="516"/>
      <c r="N28" s="516"/>
      <c r="O28" s="516"/>
      <c r="P28" s="516"/>
      <c r="Q28" s="516"/>
      <c r="R28" s="516"/>
      <c r="S28" s="516"/>
      <c r="T28" s="516"/>
      <c r="U28" s="516"/>
      <c r="V28" s="516"/>
      <c r="W28" s="516"/>
      <c r="X28" s="516"/>
      <c r="Y28" s="516"/>
      <c r="Z28" s="516"/>
      <c r="AA28" s="516"/>
      <c r="AB28" s="516"/>
      <c r="AC28" s="516"/>
      <c r="AD28" s="516"/>
      <c r="AE28" s="516"/>
      <c r="AF28" s="516"/>
      <c r="AH28" s="516"/>
      <c r="AI28" s="516"/>
      <c r="AJ28" s="516"/>
      <c r="AK28" s="516"/>
      <c r="AL28" s="516"/>
      <c r="AM28" s="516"/>
    </row>
    <row r="29" spans="2:39" ht="15.75" thickBot="1">
      <c r="B29" s="12"/>
      <c r="C29" s="12"/>
      <c r="D29" s="12"/>
      <c r="E29" s="12"/>
      <c r="F29" s="12"/>
      <c r="G29" s="12"/>
      <c r="H29" s="3"/>
      <c r="I29" s="3"/>
      <c r="J29" s="3"/>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516"/>
      <c r="AL29" s="516"/>
      <c r="AM29" s="516"/>
    </row>
    <row r="30" spans="2:39" ht="19.5" customHeight="1">
      <c r="B30" s="749" t="s">
        <v>805</v>
      </c>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1"/>
      <c r="AK30" s="516"/>
      <c r="AL30" s="516"/>
      <c r="AM30" s="516"/>
    </row>
    <row r="31" spans="2:39" ht="15.75" thickBot="1">
      <c r="B31" s="752" t="s">
        <v>806</v>
      </c>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4"/>
      <c r="AK31" s="516"/>
      <c r="AL31" s="516"/>
      <c r="AM31" s="516"/>
    </row>
    <row r="32" spans="2:39" ht="57.75" customHeight="1">
      <c r="B32" s="755" t="s">
        <v>1058</v>
      </c>
      <c r="C32" s="756"/>
      <c r="D32" s="756"/>
      <c r="E32" s="756"/>
      <c r="F32" s="756"/>
      <c r="G32" s="756"/>
      <c r="H32" s="757"/>
      <c r="I32" s="758" t="s">
        <v>1059</v>
      </c>
      <c r="J32" s="759"/>
      <c r="K32" s="759"/>
      <c r="L32" s="759"/>
      <c r="M32" s="759"/>
      <c r="N32" s="759"/>
      <c r="O32" s="759"/>
      <c r="P32" s="759"/>
      <c r="Q32" s="759"/>
      <c r="R32" s="759"/>
      <c r="S32" s="759"/>
      <c r="T32" s="760"/>
      <c r="U32" s="758" t="s">
        <v>1061</v>
      </c>
      <c r="V32" s="761"/>
      <c r="W32" s="761"/>
      <c r="X32" s="761"/>
      <c r="Y32" s="761"/>
      <c r="Z32" s="761"/>
      <c r="AA32" s="761"/>
      <c r="AB32" s="761"/>
      <c r="AC32" s="761"/>
      <c r="AD32" s="761"/>
      <c r="AE32" s="761"/>
      <c r="AF32" s="761"/>
      <c r="AG32" s="761"/>
      <c r="AH32" s="761"/>
      <c r="AI32" s="761"/>
      <c r="AJ32" s="762"/>
      <c r="AK32" s="516"/>
      <c r="AL32" s="516"/>
      <c r="AM32" s="516"/>
    </row>
    <row r="33" spans="1:39" ht="44.25" customHeight="1" thickBot="1">
      <c r="B33" s="763" t="s">
        <v>1627</v>
      </c>
      <c r="C33" s="764"/>
      <c r="D33" s="765"/>
      <c r="E33" s="184"/>
      <c r="F33" s="766" t="s">
        <v>1628</v>
      </c>
      <c r="G33" s="766"/>
      <c r="H33" s="766"/>
      <c r="I33" s="766"/>
      <c r="J33" s="766"/>
      <c r="K33" s="766"/>
      <c r="L33" s="766"/>
      <c r="M33" s="766"/>
      <c r="N33" s="767"/>
      <c r="O33" s="768" t="s">
        <v>0</v>
      </c>
      <c r="P33" s="769"/>
      <c r="Q33" s="769"/>
      <c r="R33" s="769"/>
      <c r="S33" s="769"/>
      <c r="T33" s="769"/>
      <c r="U33" s="769"/>
      <c r="V33" s="769"/>
      <c r="W33" s="769"/>
      <c r="X33" s="769"/>
      <c r="Y33" s="769"/>
      <c r="Z33" s="769"/>
      <c r="AA33" s="769"/>
      <c r="AB33" s="769"/>
      <c r="AC33" s="769"/>
      <c r="AD33" s="769"/>
      <c r="AE33" s="769"/>
      <c r="AF33" s="770"/>
      <c r="AG33" s="771" t="s">
        <v>1</v>
      </c>
      <c r="AH33" s="772"/>
      <c r="AI33" s="772"/>
      <c r="AJ33" s="773"/>
      <c r="AK33" s="516"/>
      <c r="AL33" s="516"/>
      <c r="AM33" s="516"/>
    </row>
    <row r="34" spans="1:39">
      <c r="B34" s="737" t="s">
        <v>945</v>
      </c>
      <c r="C34" s="739" t="s">
        <v>2</v>
      </c>
      <c r="D34" s="740"/>
      <c r="E34" s="740"/>
      <c r="F34" s="740"/>
      <c r="G34" s="740"/>
      <c r="H34" s="740"/>
      <c r="I34" s="743" t="s">
        <v>3</v>
      </c>
      <c r="J34" s="745" t="s">
        <v>18</v>
      </c>
      <c r="K34" s="745" t="s">
        <v>4</v>
      </c>
      <c r="L34" s="747" t="s">
        <v>1057</v>
      </c>
      <c r="M34" s="799" t="s">
        <v>19</v>
      </c>
      <c r="N34" s="732" t="s">
        <v>20</v>
      </c>
      <c r="O34" s="734" t="s">
        <v>32</v>
      </c>
      <c r="P34" s="735"/>
      <c r="Q34" s="736" t="s">
        <v>33</v>
      </c>
      <c r="R34" s="735"/>
      <c r="S34" s="736" t="s">
        <v>34</v>
      </c>
      <c r="T34" s="735"/>
      <c r="U34" s="736" t="s">
        <v>7</v>
      </c>
      <c r="V34" s="735"/>
      <c r="W34" s="736" t="s">
        <v>6</v>
      </c>
      <c r="X34" s="735"/>
      <c r="Y34" s="736" t="s">
        <v>35</v>
      </c>
      <c r="Z34" s="735"/>
      <c r="AA34" s="736" t="s">
        <v>5</v>
      </c>
      <c r="AB34" s="735"/>
      <c r="AC34" s="736" t="s">
        <v>8</v>
      </c>
      <c r="AD34" s="735"/>
      <c r="AE34" s="736" t="s">
        <v>9</v>
      </c>
      <c r="AF34" s="796"/>
      <c r="AG34" s="797" t="s">
        <v>10</v>
      </c>
      <c r="AH34" s="780" t="s">
        <v>11</v>
      </c>
      <c r="AI34" s="782" t="s">
        <v>12</v>
      </c>
      <c r="AJ34" s="784" t="s">
        <v>21</v>
      </c>
      <c r="AK34" s="516"/>
      <c r="AL34" s="516"/>
      <c r="AM34" s="516"/>
    </row>
    <row r="35" spans="1:39" ht="64.5" customHeight="1" thickBot="1">
      <c r="B35" s="738"/>
      <c r="C35" s="741"/>
      <c r="D35" s="742"/>
      <c r="E35" s="742"/>
      <c r="F35" s="742"/>
      <c r="G35" s="742"/>
      <c r="H35" s="742"/>
      <c r="I35" s="744"/>
      <c r="J35" s="746" t="s">
        <v>18</v>
      </c>
      <c r="K35" s="746"/>
      <c r="L35" s="748"/>
      <c r="M35" s="800"/>
      <c r="N35" s="733"/>
      <c r="O35" s="33" t="s">
        <v>22</v>
      </c>
      <c r="P35" s="34" t="s">
        <v>23</v>
      </c>
      <c r="Q35" s="35" t="s">
        <v>22</v>
      </c>
      <c r="R35" s="34" t="s">
        <v>23</v>
      </c>
      <c r="S35" s="35" t="s">
        <v>22</v>
      </c>
      <c r="T35" s="34" t="s">
        <v>23</v>
      </c>
      <c r="U35" s="35" t="s">
        <v>22</v>
      </c>
      <c r="V35" s="34" t="s">
        <v>23</v>
      </c>
      <c r="W35" s="35" t="s">
        <v>22</v>
      </c>
      <c r="X35" s="34" t="s">
        <v>23</v>
      </c>
      <c r="Y35" s="35" t="s">
        <v>22</v>
      </c>
      <c r="Z35" s="34" t="s">
        <v>23</v>
      </c>
      <c r="AA35" s="35" t="s">
        <v>22</v>
      </c>
      <c r="AB35" s="34" t="s">
        <v>24</v>
      </c>
      <c r="AC35" s="35" t="s">
        <v>22</v>
      </c>
      <c r="AD35" s="34" t="s">
        <v>24</v>
      </c>
      <c r="AE35" s="35" t="s">
        <v>22</v>
      </c>
      <c r="AF35" s="36" t="s">
        <v>24</v>
      </c>
      <c r="AG35" s="798"/>
      <c r="AH35" s="781"/>
      <c r="AI35" s="783"/>
      <c r="AJ35" s="785"/>
      <c r="AK35" s="516"/>
      <c r="AL35" s="516"/>
      <c r="AM35" s="516"/>
    </row>
    <row r="36" spans="1:39" ht="114.75" customHeight="1" thickBot="1">
      <c r="B36" s="37" t="s">
        <v>807</v>
      </c>
      <c r="C36" s="786" t="s">
        <v>329</v>
      </c>
      <c r="D36" s="787"/>
      <c r="E36" s="787"/>
      <c r="F36" s="787"/>
      <c r="G36" s="787"/>
      <c r="H36" s="787"/>
      <c r="I36" s="38" t="s">
        <v>1159</v>
      </c>
      <c r="J36" s="39"/>
      <c r="K36" s="40"/>
      <c r="L36" s="40"/>
      <c r="M36" s="348"/>
      <c r="N36" s="107"/>
      <c r="O36" s="43">
        <f t="shared" ref="O36:AD36" si="1">O38+O44+O50</f>
        <v>0</v>
      </c>
      <c r="P36" s="44">
        <f t="shared" si="1"/>
        <v>0</v>
      </c>
      <c r="Q36" s="44">
        <f t="shared" si="1"/>
        <v>0</v>
      </c>
      <c r="R36" s="44">
        <f t="shared" si="1"/>
        <v>0</v>
      </c>
      <c r="S36" s="44">
        <f t="shared" si="1"/>
        <v>0</v>
      </c>
      <c r="T36" s="44">
        <f t="shared" si="1"/>
        <v>0</v>
      </c>
      <c r="U36" s="44">
        <f t="shared" si="1"/>
        <v>0</v>
      </c>
      <c r="V36" s="44">
        <f t="shared" si="1"/>
        <v>0</v>
      </c>
      <c r="W36" s="44">
        <f t="shared" si="1"/>
        <v>0</v>
      </c>
      <c r="X36" s="44">
        <f t="shared" si="1"/>
        <v>0</v>
      </c>
      <c r="Y36" s="44">
        <f t="shared" si="1"/>
        <v>0</v>
      </c>
      <c r="Z36" s="44">
        <f t="shared" si="1"/>
        <v>0</v>
      </c>
      <c r="AA36" s="44">
        <f t="shared" si="1"/>
        <v>0</v>
      </c>
      <c r="AB36" s="44">
        <f t="shared" si="1"/>
        <v>0</v>
      </c>
      <c r="AC36" s="44">
        <f t="shared" si="1"/>
        <v>0</v>
      </c>
      <c r="AD36" s="44">
        <f t="shared" si="1"/>
        <v>0</v>
      </c>
      <c r="AE36" s="44">
        <f>+AE38+AE44+AE50</f>
        <v>0</v>
      </c>
      <c r="AF36" s="45">
        <f>AF38+AF44+AF50</f>
        <v>0</v>
      </c>
      <c r="AG36" s="46">
        <f>AG38+AG44+AG50</f>
        <v>1861</v>
      </c>
      <c r="AH36" s="47"/>
      <c r="AI36" s="47"/>
      <c r="AJ36" s="48"/>
      <c r="AK36" s="516"/>
      <c r="AL36" s="516"/>
      <c r="AM36" s="516"/>
    </row>
    <row r="37" spans="1:39" ht="15.75" thickBot="1">
      <c r="B37" s="788"/>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90"/>
      <c r="AK37" s="516"/>
      <c r="AL37" s="516"/>
      <c r="AM37" s="516"/>
    </row>
    <row r="38" spans="1:39" ht="39" thickBot="1">
      <c r="B38" s="49" t="s">
        <v>13</v>
      </c>
      <c r="C38" s="50" t="s">
        <v>30</v>
      </c>
      <c r="D38" s="50" t="s">
        <v>14</v>
      </c>
      <c r="E38" s="50" t="s">
        <v>25</v>
      </c>
      <c r="F38" s="50" t="s">
        <v>26</v>
      </c>
      <c r="G38" s="50" t="s">
        <v>27</v>
      </c>
      <c r="H38" s="51" t="s">
        <v>15</v>
      </c>
      <c r="I38" s="74" t="s">
        <v>31</v>
      </c>
      <c r="J38" s="53"/>
      <c r="K38" s="53"/>
      <c r="L38" s="53"/>
      <c r="M38" s="53"/>
      <c r="N38" s="54"/>
      <c r="O38" s="55">
        <f>SUM(O39:O42)</f>
        <v>0</v>
      </c>
      <c r="P38" s="56">
        <f>SUM(P39:P42)</f>
        <v>0</v>
      </c>
      <c r="Q38" s="57">
        <f>SUM(Q39:Q42)</f>
        <v>0</v>
      </c>
      <c r="R38" s="56">
        <f>SUM(R39:R42)</f>
        <v>0</v>
      </c>
      <c r="S38" s="57"/>
      <c r="T38" s="56"/>
      <c r="U38" s="57"/>
      <c r="V38" s="56"/>
      <c r="W38" s="57"/>
      <c r="X38" s="56"/>
      <c r="Y38" s="57"/>
      <c r="Z38" s="56"/>
      <c r="AA38" s="57"/>
      <c r="AB38" s="56"/>
      <c r="AC38" s="57"/>
      <c r="AD38" s="56"/>
      <c r="AE38" s="58">
        <f>O38+Q38</f>
        <v>0</v>
      </c>
      <c r="AF38" s="56">
        <f>AF39</f>
        <v>0</v>
      </c>
      <c r="AG38" s="59">
        <f>SUM(AG39:AG42)</f>
        <v>511</v>
      </c>
      <c r="AH38" s="60"/>
      <c r="AI38" s="60"/>
      <c r="AJ38" s="517"/>
      <c r="AK38" s="516"/>
      <c r="AL38" s="516"/>
      <c r="AM38" s="516"/>
    </row>
    <row r="39" spans="1:39" ht="18.75" customHeight="1">
      <c r="A39" s="13"/>
      <c r="B39" s="791" t="s">
        <v>1093</v>
      </c>
      <c r="C39" s="589"/>
      <c r="D39" s="590" t="s">
        <v>1391</v>
      </c>
      <c r="E39" s="590" t="s">
        <v>1392</v>
      </c>
      <c r="F39" s="63" t="s">
        <v>1393</v>
      </c>
      <c r="G39" s="64" t="s">
        <v>1393</v>
      </c>
      <c r="H39" s="791" t="s">
        <v>143</v>
      </c>
      <c r="I39" s="791" t="s">
        <v>1394</v>
      </c>
      <c r="J39" s="791">
        <v>2</v>
      </c>
      <c r="K39" s="793" t="s">
        <v>944</v>
      </c>
      <c r="L39" s="823">
        <v>2</v>
      </c>
      <c r="M39" s="794">
        <v>1</v>
      </c>
      <c r="N39" s="794">
        <v>2</v>
      </c>
      <c r="O39" s="65"/>
      <c r="P39" s="66" t="s">
        <v>1395</v>
      </c>
      <c r="Q39" s="519"/>
      <c r="R39" s="67"/>
      <c r="S39" s="67"/>
      <c r="T39" s="67"/>
      <c r="U39" s="67"/>
      <c r="V39" s="67"/>
      <c r="W39" s="67"/>
      <c r="X39" s="67"/>
      <c r="Y39" s="67"/>
      <c r="Z39" s="67"/>
      <c r="AA39" s="67"/>
      <c r="AB39" s="67"/>
      <c r="AC39" s="68"/>
      <c r="AD39" s="68"/>
      <c r="AE39" s="774"/>
      <c r="AF39" s="774"/>
      <c r="AG39" s="69">
        <v>511</v>
      </c>
      <c r="AH39" s="775" t="s">
        <v>1396</v>
      </c>
      <c r="AI39" s="775" t="s">
        <v>1397</v>
      </c>
      <c r="AJ39" s="776" t="s">
        <v>1398</v>
      </c>
      <c r="AK39" s="516"/>
      <c r="AL39" s="516"/>
      <c r="AM39" s="516"/>
    </row>
    <row r="40" spans="1:39" ht="18.75" customHeight="1">
      <c r="A40" s="13"/>
      <c r="B40" s="792"/>
      <c r="C40" s="95"/>
      <c r="D40" s="590"/>
      <c r="E40" s="71"/>
      <c r="F40" s="72"/>
      <c r="G40" s="64"/>
      <c r="H40" s="792"/>
      <c r="I40" s="792"/>
      <c r="J40" s="792"/>
      <c r="K40" s="793"/>
      <c r="L40" s="794"/>
      <c r="M40" s="794"/>
      <c r="N40" s="794"/>
      <c r="O40" s="520"/>
      <c r="P40" s="66"/>
      <c r="Q40" s="73"/>
      <c r="R40" s="68"/>
      <c r="S40" s="68"/>
      <c r="T40" s="68"/>
      <c r="U40" s="68"/>
      <c r="V40" s="68"/>
      <c r="W40" s="68"/>
      <c r="X40" s="68"/>
      <c r="Y40" s="68"/>
      <c r="Z40" s="68"/>
      <c r="AA40" s="68"/>
      <c r="AB40" s="68"/>
      <c r="AC40" s="68"/>
      <c r="AD40" s="68"/>
      <c r="AE40" s="774"/>
      <c r="AF40" s="774"/>
      <c r="AG40" s="69"/>
      <c r="AH40" s="775"/>
      <c r="AI40" s="775"/>
      <c r="AJ40" s="776"/>
      <c r="AK40" s="516"/>
      <c r="AL40" s="516"/>
      <c r="AM40" s="516"/>
    </row>
    <row r="41" spans="1:39" ht="23.25" customHeight="1">
      <c r="A41" s="13"/>
      <c r="B41" s="792"/>
      <c r="C41" s="95"/>
      <c r="D41" s="590"/>
      <c r="E41" s="71"/>
      <c r="F41" s="374"/>
      <c r="G41" s="64"/>
      <c r="H41" s="792"/>
      <c r="I41" s="792"/>
      <c r="J41" s="792"/>
      <c r="K41" s="793"/>
      <c r="L41" s="794"/>
      <c r="M41" s="794"/>
      <c r="N41" s="794"/>
      <c r="O41" s="65"/>
      <c r="P41" s="66"/>
      <c r="Q41" s="528"/>
      <c r="R41" s="68"/>
      <c r="S41" s="68"/>
      <c r="T41" s="68"/>
      <c r="U41" s="68"/>
      <c r="V41" s="68"/>
      <c r="W41" s="68"/>
      <c r="X41" s="68"/>
      <c r="Y41" s="68"/>
      <c r="Z41" s="68"/>
      <c r="AA41" s="68"/>
      <c r="AB41" s="68"/>
      <c r="AC41" s="68"/>
      <c r="AD41" s="68"/>
      <c r="AE41" s="774"/>
      <c r="AF41" s="774"/>
      <c r="AG41" s="375"/>
      <c r="AH41" s="775"/>
      <c r="AI41" s="775"/>
      <c r="AJ41" s="776"/>
      <c r="AK41" s="516"/>
      <c r="AL41" s="516"/>
      <c r="AM41" s="516"/>
    </row>
    <row r="42" spans="1:39" ht="18.75" customHeight="1" thickBot="1">
      <c r="A42" s="13"/>
      <c r="B42" s="850"/>
      <c r="C42" s="591"/>
      <c r="D42" s="590"/>
      <c r="E42" s="369"/>
      <c r="F42" s="376"/>
      <c r="G42" s="361"/>
      <c r="H42" s="850"/>
      <c r="I42" s="850"/>
      <c r="J42" s="850"/>
      <c r="K42" s="822"/>
      <c r="L42" s="824"/>
      <c r="M42" s="824"/>
      <c r="N42" s="824"/>
      <c r="O42" s="378"/>
      <c r="P42" s="297"/>
      <c r="Q42" s="588"/>
      <c r="R42" s="379"/>
      <c r="S42" s="379"/>
      <c r="T42" s="379"/>
      <c r="U42" s="379"/>
      <c r="V42" s="379"/>
      <c r="W42" s="379"/>
      <c r="X42" s="379"/>
      <c r="Y42" s="379"/>
      <c r="Z42" s="379"/>
      <c r="AA42" s="379"/>
      <c r="AB42" s="379"/>
      <c r="AC42" s="379"/>
      <c r="AD42" s="379"/>
      <c r="AE42" s="968"/>
      <c r="AF42" s="968"/>
      <c r="AG42" s="380"/>
      <c r="AH42" s="969"/>
      <c r="AI42" s="969"/>
      <c r="AJ42" s="975"/>
      <c r="AK42" s="516"/>
      <c r="AL42" s="516"/>
      <c r="AM42" s="516"/>
    </row>
    <row r="43" spans="1:39" ht="15.75" thickBot="1">
      <c r="B43" s="777"/>
      <c r="C43" s="778"/>
      <c r="D43" s="778"/>
      <c r="E43" s="778"/>
      <c r="F43" s="778"/>
      <c r="G43" s="778"/>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9"/>
      <c r="AK43" s="516"/>
      <c r="AL43" s="516"/>
      <c r="AM43" s="516"/>
    </row>
    <row r="44" spans="1:39" ht="39" thickBot="1">
      <c r="B44" s="49" t="s">
        <v>13</v>
      </c>
      <c r="C44" s="50" t="s">
        <v>30</v>
      </c>
      <c r="D44" s="50" t="s">
        <v>14</v>
      </c>
      <c r="E44" s="50" t="s">
        <v>29</v>
      </c>
      <c r="F44" s="50" t="s">
        <v>26</v>
      </c>
      <c r="G44" s="50" t="s">
        <v>27</v>
      </c>
      <c r="H44" s="51" t="s">
        <v>16</v>
      </c>
      <c r="I44" s="74" t="s">
        <v>31</v>
      </c>
      <c r="J44" s="75"/>
      <c r="K44" s="76"/>
      <c r="L44" s="76"/>
      <c r="M44" s="77"/>
      <c r="N44" s="78"/>
      <c r="O44" s="55">
        <f>SUM(O45:O48)</f>
        <v>0</v>
      </c>
      <c r="P44" s="56">
        <f>SUM(P45:P48)</f>
        <v>0</v>
      </c>
      <c r="Q44" s="57">
        <f>SUM(Q45:Q48)</f>
        <v>0</v>
      </c>
      <c r="R44" s="56">
        <f>SUM(R45:R48)</f>
        <v>0</v>
      </c>
      <c r="S44" s="57"/>
      <c r="T44" s="56"/>
      <c r="U44" s="57"/>
      <c r="V44" s="56"/>
      <c r="W44" s="57"/>
      <c r="X44" s="56"/>
      <c r="Y44" s="57"/>
      <c r="Z44" s="56"/>
      <c r="AA44" s="57"/>
      <c r="AB44" s="56"/>
      <c r="AC44" s="57"/>
      <c r="AD44" s="56"/>
      <c r="AE44" s="57">
        <f>AE45</f>
        <v>0</v>
      </c>
      <c r="AF44" s="56">
        <f>AF45</f>
        <v>0</v>
      </c>
      <c r="AG44" s="59">
        <f>SUM(AG45:AG48)</f>
        <v>1214</v>
      </c>
      <c r="AH44" s="60"/>
      <c r="AI44" s="60"/>
      <c r="AJ44" s="517"/>
      <c r="AK44" s="516"/>
      <c r="AL44" s="516"/>
      <c r="AM44" s="516"/>
    </row>
    <row r="45" spans="1:39" ht="18.75" customHeight="1">
      <c r="B45" s="979" t="s">
        <v>638</v>
      </c>
      <c r="C45" s="80"/>
      <c r="D45" s="590" t="s">
        <v>1399</v>
      </c>
      <c r="E45" s="590" t="s">
        <v>1392</v>
      </c>
      <c r="F45" s="82"/>
      <c r="G45" s="64" t="s">
        <v>1393</v>
      </c>
      <c r="H45" s="981" t="s">
        <v>144</v>
      </c>
      <c r="I45" s="791" t="s">
        <v>1394</v>
      </c>
      <c r="J45" s="791">
        <v>2</v>
      </c>
      <c r="K45" s="793" t="s">
        <v>944</v>
      </c>
      <c r="L45" s="976">
        <v>2</v>
      </c>
      <c r="M45" s="911">
        <v>1</v>
      </c>
      <c r="N45" s="966">
        <v>3</v>
      </c>
      <c r="O45" s="86"/>
      <c r="P45" s="185" t="s">
        <v>1400</v>
      </c>
      <c r="Q45" s="185"/>
      <c r="R45" s="185"/>
      <c r="S45" s="185"/>
      <c r="T45" s="185"/>
      <c r="U45" s="185"/>
      <c r="V45" s="185"/>
      <c r="W45" s="185"/>
      <c r="X45" s="185"/>
      <c r="Y45" s="185"/>
      <c r="Z45" s="185"/>
      <c r="AA45" s="185"/>
      <c r="AB45" s="185"/>
      <c r="AC45" s="185"/>
      <c r="AD45" s="185"/>
      <c r="AE45" s="774"/>
      <c r="AF45" s="774"/>
      <c r="AG45" s="87">
        <v>1214</v>
      </c>
      <c r="AH45" s="775" t="s">
        <v>1401</v>
      </c>
      <c r="AI45" s="911" t="s">
        <v>1402</v>
      </c>
      <c r="AJ45" s="913" t="s">
        <v>1398</v>
      </c>
      <c r="AK45" s="516"/>
      <c r="AL45" s="516"/>
      <c r="AM45" s="516"/>
    </row>
    <row r="46" spans="1:39" ht="18.75" customHeight="1">
      <c r="B46" s="979"/>
      <c r="C46" s="80"/>
      <c r="D46" s="81"/>
      <c r="E46" s="81"/>
      <c r="F46" s="82"/>
      <c r="G46" s="64"/>
      <c r="H46" s="982"/>
      <c r="I46" s="792"/>
      <c r="J46" s="792"/>
      <c r="K46" s="793"/>
      <c r="L46" s="937"/>
      <c r="M46" s="911"/>
      <c r="N46" s="966"/>
      <c r="O46" s="86"/>
      <c r="P46" s="185"/>
      <c r="Q46" s="185"/>
      <c r="R46" s="185"/>
      <c r="S46" s="185"/>
      <c r="T46" s="185"/>
      <c r="U46" s="185"/>
      <c r="V46" s="185"/>
      <c r="W46" s="185"/>
      <c r="X46" s="185"/>
      <c r="Y46" s="185"/>
      <c r="Z46" s="185"/>
      <c r="AA46" s="185"/>
      <c r="AB46" s="185"/>
      <c r="AC46" s="185"/>
      <c r="AD46" s="185"/>
      <c r="AE46" s="774"/>
      <c r="AF46" s="774"/>
      <c r="AG46" s="87"/>
      <c r="AH46" s="775"/>
      <c r="AI46" s="911"/>
      <c r="AJ46" s="913"/>
      <c r="AK46" s="516"/>
      <c r="AL46" s="516"/>
      <c r="AM46" s="516"/>
    </row>
    <row r="47" spans="1:39" ht="18.75" customHeight="1">
      <c r="B47" s="979"/>
      <c r="C47" s="80"/>
      <c r="D47" s="81"/>
      <c r="E47" s="81"/>
      <c r="F47" s="356"/>
      <c r="G47" s="64"/>
      <c r="H47" s="982"/>
      <c r="I47" s="792"/>
      <c r="J47" s="792"/>
      <c r="K47" s="793"/>
      <c r="L47" s="937"/>
      <c r="M47" s="911"/>
      <c r="N47" s="966"/>
      <c r="O47" s="86"/>
      <c r="P47" s="185"/>
      <c r="Q47" s="185"/>
      <c r="R47" s="185"/>
      <c r="S47" s="185"/>
      <c r="T47" s="185"/>
      <c r="U47" s="185"/>
      <c r="V47" s="185"/>
      <c r="W47" s="185"/>
      <c r="X47" s="185"/>
      <c r="Y47" s="185"/>
      <c r="Z47" s="185"/>
      <c r="AA47" s="185"/>
      <c r="AB47" s="185"/>
      <c r="AC47" s="185"/>
      <c r="AD47" s="185"/>
      <c r="AE47" s="774"/>
      <c r="AF47" s="774"/>
      <c r="AG47" s="357"/>
      <c r="AH47" s="775"/>
      <c r="AI47" s="911"/>
      <c r="AJ47" s="913"/>
      <c r="AK47" s="516"/>
      <c r="AL47" s="516"/>
      <c r="AM47" s="516"/>
    </row>
    <row r="48" spans="1:39" ht="52.5" customHeight="1" thickBot="1">
      <c r="B48" s="980"/>
      <c r="C48" s="358"/>
      <c r="D48" s="359"/>
      <c r="E48" s="359"/>
      <c r="F48" s="360"/>
      <c r="G48" s="361"/>
      <c r="H48" s="982"/>
      <c r="I48" s="792"/>
      <c r="J48" s="792"/>
      <c r="K48" s="822"/>
      <c r="L48" s="938"/>
      <c r="M48" s="912"/>
      <c r="N48" s="967"/>
      <c r="O48" s="362"/>
      <c r="P48" s="298"/>
      <c r="Q48" s="298"/>
      <c r="R48" s="298"/>
      <c r="S48" s="298"/>
      <c r="T48" s="298"/>
      <c r="U48" s="298"/>
      <c r="V48" s="298"/>
      <c r="W48" s="298"/>
      <c r="X48" s="298"/>
      <c r="Y48" s="298"/>
      <c r="Z48" s="298"/>
      <c r="AA48" s="298"/>
      <c r="AB48" s="298"/>
      <c r="AC48" s="298"/>
      <c r="AD48" s="298"/>
      <c r="AE48" s="968"/>
      <c r="AF48" s="968"/>
      <c r="AG48" s="363"/>
      <c r="AH48" s="969"/>
      <c r="AI48" s="912"/>
      <c r="AJ48" s="914"/>
      <c r="AK48" s="516"/>
      <c r="AL48" s="516"/>
      <c r="AM48" s="516"/>
    </row>
    <row r="49" spans="2:39" ht="15.75" thickBot="1">
      <c r="B49" s="777"/>
      <c r="C49" s="778"/>
      <c r="D49" s="778"/>
      <c r="E49" s="778"/>
      <c r="F49" s="778"/>
      <c r="G49" s="778"/>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9"/>
      <c r="AK49" s="516"/>
      <c r="AL49" s="516"/>
      <c r="AM49" s="516"/>
    </row>
    <row r="50" spans="2:39" ht="39" thickBot="1">
      <c r="B50" s="49" t="s">
        <v>13</v>
      </c>
      <c r="C50" s="50" t="s">
        <v>30</v>
      </c>
      <c r="D50" s="50" t="s">
        <v>14</v>
      </c>
      <c r="E50" s="50" t="s">
        <v>29</v>
      </c>
      <c r="F50" s="50" t="s">
        <v>26</v>
      </c>
      <c r="G50" s="50" t="s">
        <v>27</v>
      </c>
      <c r="H50" s="51" t="s">
        <v>17</v>
      </c>
      <c r="I50" s="74" t="s">
        <v>31</v>
      </c>
      <c r="J50" s="75"/>
      <c r="K50" s="89"/>
      <c r="L50" s="76"/>
      <c r="M50" s="77"/>
      <c r="N50" s="78"/>
      <c r="O50" s="55">
        <f>SUM(O51:O53)</f>
        <v>0</v>
      </c>
      <c r="P50" s="56">
        <f>SUM(P51:P53)</f>
        <v>0</v>
      </c>
      <c r="Q50" s="57">
        <f>SUM(Q51:Q53)</f>
        <v>0</v>
      </c>
      <c r="R50" s="56">
        <f>SUM(R51:R53)</f>
        <v>0</v>
      </c>
      <c r="S50" s="57"/>
      <c r="T50" s="56"/>
      <c r="U50" s="57"/>
      <c r="V50" s="56"/>
      <c r="W50" s="57"/>
      <c r="X50" s="56"/>
      <c r="Y50" s="57"/>
      <c r="Z50" s="56"/>
      <c r="AA50" s="57"/>
      <c r="AB50" s="56"/>
      <c r="AC50" s="57"/>
      <c r="AD50" s="56"/>
      <c r="AE50" s="90">
        <f>AE51</f>
        <v>0</v>
      </c>
      <c r="AF50" s="56">
        <f>AF51</f>
        <v>0</v>
      </c>
      <c r="AG50" s="59">
        <f>SUM(AG51:AG53)</f>
        <v>136</v>
      </c>
      <c r="AH50" s="60"/>
      <c r="AI50" s="60"/>
      <c r="AJ50" s="517"/>
      <c r="AK50" s="516"/>
      <c r="AL50" s="516"/>
      <c r="AM50" s="516"/>
    </row>
    <row r="51" spans="2:39" ht="30" customHeight="1">
      <c r="B51" s="791" t="s">
        <v>639</v>
      </c>
      <c r="C51" s="61"/>
      <c r="D51" s="590" t="s">
        <v>1403</v>
      </c>
      <c r="E51" s="590" t="s">
        <v>1404</v>
      </c>
      <c r="F51" s="364" t="s">
        <v>1393</v>
      </c>
      <c r="G51" s="288" t="s">
        <v>1393</v>
      </c>
      <c r="H51" s="791" t="s">
        <v>145</v>
      </c>
      <c r="I51" s="791" t="s">
        <v>695</v>
      </c>
      <c r="J51" s="791" t="s">
        <v>146</v>
      </c>
      <c r="K51" s="934" t="s">
        <v>943</v>
      </c>
      <c r="L51" s="934">
        <v>100</v>
      </c>
      <c r="M51" s="934">
        <v>50</v>
      </c>
      <c r="N51" s="939">
        <v>86</v>
      </c>
      <c r="O51" s="365"/>
      <c r="P51" s="292" t="s">
        <v>1405</v>
      </c>
      <c r="Q51" s="291"/>
      <c r="R51" s="292"/>
      <c r="S51" s="292"/>
      <c r="T51" s="292"/>
      <c r="U51" s="292"/>
      <c r="V51" s="292"/>
      <c r="W51" s="292"/>
      <c r="X51" s="292"/>
      <c r="Y51" s="292"/>
      <c r="Z51" s="292"/>
      <c r="AA51" s="292"/>
      <c r="AB51" s="292"/>
      <c r="AC51" s="185"/>
      <c r="AD51" s="185"/>
      <c r="AE51" s="774"/>
      <c r="AF51" s="774"/>
      <c r="AG51" s="87">
        <v>136</v>
      </c>
      <c r="AH51" s="911" t="s">
        <v>1406</v>
      </c>
      <c r="AI51" s="911"/>
      <c r="AJ51" s="913" t="s">
        <v>1398</v>
      </c>
      <c r="AK51" s="516"/>
      <c r="AL51" s="516"/>
      <c r="AM51" s="516"/>
    </row>
    <row r="52" spans="2:39" ht="30" customHeight="1">
      <c r="B52" s="792"/>
      <c r="C52" s="70"/>
      <c r="D52" s="71"/>
      <c r="E52" s="71"/>
      <c r="F52" s="366"/>
      <c r="G52" s="64"/>
      <c r="H52" s="792"/>
      <c r="I52" s="792"/>
      <c r="J52" s="792"/>
      <c r="K52" s="935"/>
      <c r="L52" s="937"/>
      <c r="M52" s="935"/>
      <c r="N52" s="940"/>
      <c r="O52" s="367"/>
      <c r="P52" s="196"/>
      <c r="Q52" s="121"/>
      <c r="R52" s="196"/>
      <c r="S52" s="196"/>
      <c r="T52" s="196"/>
      <c r="U52" s="196"/>
      <c r="V52" s="196"/>
      <c r="W52" s="196"/>
      <c r="X52" s="196"/>
      <c r="Y52" s="196"/>
      <c r="Z52" s="196"/>
      <c r="AA52" s="196"/>
      <c r="AB52" s="196"/>
      <c r="AC52" s="185"/>
      <c r="AD52" s="185"/>
      <c r="AE52" s="909"/>
      <c r="AF52" s="909"/>
      <c r="AG52" s="87"/>
      <c r="AH52" s="911"/>
      <c r="AI52" s="911"/>
      <c r="AJ52" s="913"/>
      <c r="AK52" s="516"/>
      <c r="AL52" s="516"/>
      <c r="AM52" s="516"/>
    </row>
    <row r="53" spans="2:39" ht="54" customHeight="1" thickBot="1">
      <c r="B53" s="850"/>
      <c r="C53" s="368"/>
      <c r="D53" s="369"/>
      <c r="E53" s="369"/>
      <c r="F53" s="370"/>
      <c r="G53" s="361"/>
      <c r="H53" s="850"/>
      <c r="I53" s="850"/>
      <c r="J53" s="850"/>
      <c r="K53" s="936"/>
      <c r="L53" s="938"/>
      <c r="M53" s="936"/>
      <c r="N53" s="941"/>
      <c r="O53" s="362"/>
      <c r="P53" s="298"/>
      <c r="Q53" s="297"/>
      <c r="R53" s="298"/>
      <c r="S53" s="298"/>
      <c r="T53" s="298"/>
      <c r="U53" s="298"/>
      <c r="V53" s="298"/>
      <c r="W53" s="298"/>
      <c r="X53" s="298"/>
      <c r="Y53" s="298"/>
      <c r="Z53" s="298"/>
      <c r="AA53" s="298"/>
      <c r="AB53" s="298"/>
      <c r="AC53" s="298"/>
      <c r="AD53" s="298"/>
      <c r="AE53" s="910"/>
      <c r="AF53" s="910"/>
      <c r="AG53" s="371"/>
      <c r="AH53" s="912"/>
      <c r="AI53" s="912"/>
      <c r="AJ53" s="914"/>
      <c r="AK53" s="516"/>
      <c r="AL53" s="516"/>
      <c r="AM53" s="516"/>
    </row>
    <row r="54" spans="2:39" ht="20.25" customHeight="1" thickBot="1">
      <c r="B54" s="189"/>
      <c r="C54" s="70"/>
      <c r="D54" s="592"/>
      <c r="E54" s="592"/>
      <c r="F54" s="593"/>
      <c r="G54" s="594"/>
      <c r="H54" s="180"/>
      <c r="I54" s="183"/>
      <c r="J54" s="182"/>
      <c r="K54" s="595"/>
      <c r="L54" s="595"/>
      <c r="M54" s="596"/>
      <c r="N54" s="597"/>
      <c r="O54" s="459"/>
      <c r="P54" s="205"/>
      <c r="Q54" s="135"/>
      <c r="R54" s="205"/>
      <c r="S54" s="205"/>
      <c r="T54" s="205"/>
      <c r="U54" s="205"/>
      <c r="V54" s="205"/>
      <c r="W54" s="205"/>
      <c r="X54" s="205"/>
      <c r="Y54" s="205"/>
      <c r="Z54" s="205"/>
      <c r="AA54" s="205"/>
      <c r="AB54" s="205"/>
      <c r="AC54" s="205"/>
      <c r="AD54" s="205"/>
      <c r="AE54" s="598"/>
      <c r="AF54" s="598"/>
      <c r="AG54" s="599"/>
      <c r="AH54" s="600"/>
      <c r="AI54" s="600"/>
      <c r="AJ54" s="601"/>
      <c r="AK54" s="516"/>
      <c r="AL54" s="516"/>
      <c r="AM54" s="516"/>
    </row>
    <row r="55" spans="2:39" ht="39" thickBot="1">
      <c r="B55" s="49" t="s">
        <v>13</v>
      </c>
      <c r="C55" s="50" t="s">
        <v>30</v>
      </c>
      <c r="D55" s="50" t="s">
        <v>14</v>
      </c>
      <c r="E55" s="50" t="s">
        <v>25</v>
      </c>
      <c r="F55" s="50" t="s">
        <v>26</v>
      </c>
      <c r="G55" s="50" t="s">
        <v>27</v>
      </c>
      <c r="H55" s="51" t="s">
        <v>1082</v>
      </c>
      <c r="I55" s="74" t="s">
        <v>31</v>
      </c>
      <c r="J55" s="53"/>
      <c r="K55" s="53"/>
      <c r="L55" s="53"/>
      <c r="M55" s="53"/>
      <c r="N55" s="54"/>
      <c r="O55" s="55">
        <f>SUM(O56:O59)</f>
        <v>0</v>
      </c>
      <c r="P55" s="56">
        <f>SUM(P56:P59)</f>
        <v>0</v>
      </c>
      <c r="Q55" s="57">
        <f>SUM(Q56:Q59)</f>
        <v>0</v>
      </c>
      <c r="R55" s="56">
        <f>SUM(R56:R59)</f>
        <v>0</v>
      </c>
      <c r="S55" s="57"/>
      <c r="T55" s="56"/>
      <c r="U55" s="57"/>
      <c r="V55" s="56"/>
      <c r="W55" s="57"/>
      <c r="X55" s="56"/>
      <c r="Y55" s="57"/>
      <c r="Z55" s="56"/>
      <c r="AA55" s="57"/>
      <c r="AB55" s="56"/>
      <c r="AC55" s="57"/>
      <c r="AD55" s="56"/>
      <c r="AE55" s="58">
        <f>O55+Q55</f>
        <v>0</v>
      </c>
      <c r="AF55" s="56">
        <f>AF56</f>
        <v>0</v>
      </c>
      <c r="AG55" s="59">
        <f>SUM(AG56:AG59)</f>
        <v>100</v>
      </c>
      <c r="AH55" s="60"/>
      <c r="AI55" s="60"/>
      <c r="AJ55" s="517"/>
      <c r="AK55" s="516"/>
      <c r="AL55" s="516"/>
      <c r="AM55" s="516"/>
    </row>
    <row r="56" spans="2:39" ht="64.5" customHeight="1">
      <c r="B56" s="998" t="s">
        <v>1094</v>
      </c>
      <c r="C56" s="383"/>
      <c r="D56" s="234" t="s">
        <v>1407</v>
      </c>
      <c r="E56" s="217"/>
      <c r="F56" s="349"/>
      <c r="G56" s="602"/>
      <c r="H56" s="998" t="s">
        <v>147</v>
      </c>
      <c r="I56" s="998" t="s">
        <v>678</v>
      </c>
      <c r="J56" s="1001"/>
      <c r="K56" s="1002" t="s">
        <v>942</v>
      </c>
      <c r="L56" s="1002">
        <v>1</v>
      </c>
      <c r="M56" s="1002">
        <v>1</v>
      </c>
      <c r="N56" s="1006">
        <v>1</v>
      </c>
      <c r="O56" s="454"/>
      <c r="P56" s="434" t="s">
        <v>1408</v>
      </c>
      <c r="Q56" s="434"/>
      <c r="R56" s="434"/>
      <c r="S56" s="434"/>
      <c r="T56" s="434"/>
      <c r="U56" s="434"/>
      <c r="V56" s="434"/>
      <c r="W56" s="434"/>
      <c r="X56" s="434"/>
      <c r="Y56" s="434"/>
      <c r="Z56" s="434"/>
      <c r="AA56" s="434"/>
      <c r="AB56" s="434"/>
      <c r="AC56" s="237"/>
      <c r="AD56" s="237"/>
      <c r="AE56" s="729"/>
      <c r="AF56" s="729"/>
      <c r="AG56" s="238"/>
      <c r="AH56" s="730"/>
      <c r="AI56" s="730"/>
      <c r="AJ56" s="731"/>
      <c r="AK56" s="516"/>
      <c r="AL56" s="516"/>
      <c r="AM56" s="516"/>
    </row>
    <row r="57" spans="2:39" ht="64.5" customHeight="1">
      <c r="B57" s="999"/>
      <c r="C57" s="385"/>
      <c r="D57" s="218"/>
      <c r="E57" s="218"/>
      <c r="F57" s="437"/>
      <c r="G57" s="232"/>
      <c r="H57" s="999"/>
      <c r="I57" s="999"/>
      <c r="J57" s="708"/>
      <c r="K57" s="1003"/>
      <c r="L57" s="711"/>
      <c r="M57" s="1003"/>
      <c r="N57" s="1007"/>
      <c r="O57" s="456"/>
      <c r="P57" s="261"/>
      <c r="Q57" s="261"/>
      <c r="R57" s="261"/>
      <c r="S57" s="261"/>
      <c r="T57" s="261"/>
      <c r="U57" s="261"/>
      <c r="V57" s="261"/>
      <c r="W57" s="261"/>
      <c r="X57" s="261"/>
      <c r="Y57" s="261"/>
      <c r="Z57" s="261"/>
      <c r="AA57" s="261"/>
      <c r="AB57" s="261"/>
      <c r="AC57" s="237"/>
      <c r="AD57" s="237"/>
      <c r="AE57" s="977"/>
      <c r="AF57" s="977"/>
      <c r="AG57" s="238"/>
      <c r="AH57" s="730"/>
      <c r="AI57" s="730"/>
      <c r="AJ57" s="731"/>
      <c r="AK57" s="516"/>
      <c r="AL57" s="516"/>
      <c r="AM57" s="516"/>
    </row>
    <row r="58" spans="2:39" ht="64.5" customHeight="1" thickBot="1">
      <c r="B58" s="1000"/>
      <c r="C58" s="387"/>
      <c r="D58" s="219"/>
      <c r="E58" s="219"/>
      <c r="F58" s="457"/>
      <c r="G58" s="354"/>
      <c r="H58" s="1000"/>
      <c r="I58" s="1000"/>
      <c r="J58" s="709"/>
      <c r="K58" s="1004"/>
      <c r="L58" s="1005"/>
      <c r="M58" s="1004"/>
      <c r="N58" s="1008"/>
      <c r="O58" s="458"/>
      <c r="P58" s="436"/>
      <c r="Q58" s="436"/>
      <c r="R58" s="436"/>
      <c r="S58" s="436"/>
      <c r="T58" s="436"/>
      <c r="U58" s="436"/>
      <c r="V58" s="436"/>
      <c r="W58" s="436"/>
      <c r="X58" s="436"/>
      <c r="Y58" s="436"/>
      <c r="Z58" s="436"/>
      <c r="AA58" s="436"/>
      <c r="AB58" s="436"/>
      <c r="AC58" s="436"/>
      <c r="AD58" s="436"/>
      <c r="AE58" s="978"/>
      <c r="AF58" s="978"/>
      <c r="AG58" s="453"/>
      <c r="AH58" s="992"/>
      <c r="AI58" s="992"/>
      <c r="AJ58" s="993"/>
      <c r="AK58" s="516"/>
      <c r="AL58" s="516"/>
      <c r="AM58" s="516"/>
    </row>
    <row r="59" spans="2:39" ht="64.5" customHeight="1" thickBot="1">
      <c r="B59" s="49" t="s">
        <v>13</v>
      </c>
      <c r="C59" s="50" t="s">
        <v>30</v>
      </c>
      <c r="D59" s="50" t="s">
        <v>14</v>
      </c>
      <c r="E59" s="50" t="s">
        <v>29</v>
      </c>
      <c r="F59" s="50" t="s">
        <v>26</v>
      </c>
      <c r="G59" s="50" t="s">
        <v>27</v>
      </c>
      <c r="H59" s="51" t="s">
        <v>17</v>
      </c>
      <c r="I59" s="74" t="s">
        <v>31</v>
      </c>
      <c r="J59" s="75"/>
      <c r="K59" s="89"/>
      <c r="L59" s="76"/>
      <c r="M59" s="77"/>
      <c r="N59" s="78"/>
      <c r="O59" s="55">
        <f>SUM(O60:O62)</f>
        <v>0</v>
      </c>
      <c r="P59" s="56">
        <f>SUM(P60:P62)</f>
        <v>0</v>
      </c>
      <c r="Q59" s="57">
        <f>SUM(Q60:Q62)</f>
        <v>0</v>
      </c>
      <c r="R59" s="56">
        <f>SUM(R60:R62)</f>
        <v>0</v>
      </c>
      <c r="S59" s="57"/>
      <c r="T59" s="56"/>
      <c r="U59" s="57"/>
      <c r="V59" s="56"/>
      <c r="W59" s="57"/>
      <c r="X59" s="56"/>
      <c r="Y59" s="57"/>
      <c r="Z59" s="56"/>
      <c r="AA59" s="57"/>
      <c r="AB59" s="56"/>
      <c r="AC59" s="57"/>
      <c r="AD59" s="56"/>
      <c r="AE59" s="90">
        <f>AE60</f>
        <v>0</v>
      </c>
      <c r="AF59" s="56">
        <f>AF60</f>
        <v>0</v>
      </c>
      <c r="AG59" s="59">
        <f>SUM(AG60:AG62)</f>
        <v>100</v>
      </c>
      <c r="AH59" s="60"/>
      <c r="AI59" s="60"/>
      <c r="AJ59" s="517"/>
      <c r="AK59" s="516"/>
      <c r="AL59" s="516"/>
      <c r="AM59" s="516"/>
    </row>
    <row r="60" spans="2:39" ht="53.25">
      <c r="B60" s="791" t="s">
        <v>1094</v>
      </c>
      <c r="C60" s="61"/>
      <c r="D60" s="590" t="s">
        <v>1409</v>
      </c>
      <c r="E60" s="590" t="s">
        <v>1410</v>
      </c>
      <c r="F60" s="364" t="s">
        <v>1393</v>
      </c>
      <c r="G60" s="288" t="s">
        <v>1393</v>
      </c>
      <c r="H60" s="791" t="s">
        <v>148</v>
      </c>
      <c r="I60" s="791" t="s">
        <v>1411</v>
      </c>
      <c r="J60" s="820">
        <v>2</v>
      </c>
      <c r="K60" s="934" t="s">
        <v>941</v>
      </c>
      <c r="L60" s="934">
        <v>1</v>
      </c>
      <c r="M60" s="934">
        <v>1</v>
      </c>
      <c r="N60" s="939"/>
      <c r="O60" s="365"/>
      <c r="P60" s="292"/>
      <c r="Q60" s="291"/>
      <c r="R60" s="292"/>
      <c r="S60" s="292"/>
      <c r="T60" s="292"/>
      <c r="U60" s="292"/>
      <c r="V60" s="292"/>
      <c r="W60" s="292"/>
      <c r="X60" s="292"/>
      <c r="Y60" s="292"/>
      <c r="Z60" s="292"/>
      <c r="AA60" s="292"/>
      <c r="AB60" s="292"/>
      <c r="AC60" s="185"/>
      <c r="AD60" s="185" t="s">
        <v>1412</v>
      </c>
      <c r="AE60" s="774"/>
      <c r="AF60" s="774"/>
      <c r="AG60" s="87">
        <v>100</v>
      </c>
      <c r="AH60" s="911" t="s">
        <v>1413</v>
      </c>
      <c r="AI60" s="911" t="s">
        <v>1414</v>
      </c>
      <c r="AJ60" s="913" t="s">
        <v>1398</v>
      </c>
      <c r="AK60" s="516"/>
      <c r="AL60" s="516"/>
      <c r="AM60" s="516"/>
    </row>
    <row r="61" spans="2:39">
      <c r="B61" s="792"/>
      <c r="C61" s="70"/>
      <c r="D61" s="71"/>
      <c r="E61" s="71"/>
      <c r="F61" s="366"/>
      <c r="G61" s="64"/>
      <c r="H61" s="792"/>
      <c r="I61" s="792"/>
      <c r="J61" s="955"/>
      <c r="K61" s="935"/>
      <c r="L61" s="937"/>
      <c r="M61" s="935"/>
      <c r="N61" s="940"/>
      <c r="O61" s="367"/>
      <c r="P61" s="196"/>
      <c r="Q61" s="121"/>
      <c r="R61" s="196"/>
      <c r="S61" s="196"/>
      <c r="T61" s="196"/>
      <c r="U61" s="196"/>
      <c r="V61" s="196"/>
      <c r="W61" s="196"/>
      <c r="X61" s="196"/>
      <c r="Y61" s="196"/>
      <c r="Z61" s="196"/>
      <c r="AA61" s="196"/>
      <c r="AB61" s="196"/>
      <c r="AC61" s="185"/>
      <c r="AD61" s="185"/>
      <c r="AE61" s="909"/>
      <c r="AF61" s="909"/>
      <c r="AG61" s="87"/>
      <c r="AH61" s="911"/>
      <c r="AI61" s="911"/>
      <c r="AJ61" s="913"/>
      <c r="AK61" s="516"/>
      <c r="AL61" s="516"/>
      <c r="AM61" s="516"/>
    </row>
    <row r="62" spans="2:39" ht="24" customHeight="1" thickBot="1">
      <c r="B62" s="850"/>
      <c r="C62" s="368"/>
      <c r="D62" s="369"/>
      <c r="E62" s="369"/>
      <c r="F62" s="370"/>
      <c r="G62" s="361"/>
      <c r="H62" s="850"/>
      <c r="I62" s="850"/>
      <c r="J62" s="819"/>
      <c r="K62" s="936"/>
      <c r="L62" s="938"/>
      <c r="M62" s="936"/>
      <c r="N62" s="941"/>
      <c r="O62" s="362"/>
      <c r="P62" s="298"/>
      <c r="Q62" s="297"/>
      <c r="R62" s="298"/>
      <c r="S62" s="298"/>
      <c r="T62" s="298"/>
      <c r="U62" s="298"/>
      <c r="V62" s="298"/>
      <c r="W62" s="298"/>
      <c r="X62" s="298"/>
      <c r="Y62" s="298"/>
      <c r="Z62" s="298"/>
      <c r="AA62" s="298"/>
      <c r="AB62" s="298"/>
      <c r="AC62" s="298"/>
      <c r="AD62" s="298"/>
      <c r="AE62" s="910"/>
      <c r="AF62" s="910"/>
      <c r="AG62" s="371"/>
      <c r="AH62" s="912"/>
      <c r="AI62" s="912"/>
      <c r="AJ62" s="914"/>
      <c r="AK62" s="516"/>
      <c r="AL62" s="516"/>
      <c r="AM62" s="516"/>
    </row>
    <row r="63" spans="2:39" ht="24" customHeight="1" thickBot="1">
      <c r="B63" s="49" t="s">
        <v>13</v>
      </c>
      <c r="C63" s="50" t="s">
        <v>30</v>
      </c>
      <c r="D63" s="50" t="s">
        <v>14</v>
      </c>
      <c r="E63" s="50" t="s">
        <v>29</v>
      </c>
      <c r="F63" s="50" t="s">
        <v>26</v>
      </c>
      <c r="G63" s="50" t="s">
        <v>27</v>
      </c>
      <c r="H63" s="51" t="s">
        <v>17</v>
      </c>
      <c r="I63" s="74" t="s">
        <v>31</v>
      </c>
      <c r="J63" s="75"/>
      <c r="K63" s="89"/>
      <c r="L63" s="76"/>
      <c r="M63" s="77"/>
      <c r="N63" s="78"/>
      <c r="O63" s="55">
        <f>SUM(O64:O66)</f>
        <v>0</v>
      </c>
      <c r="P63" s="56">
        <f>SUM(P64:P66)</f>
        <v>0</v>
      </c>
      <c r="Q63" s="57">
        <f>SUM(Q64:Q66)</f>
        <v>0</v>
      </c>
      <c r="R63" s="56">
        <f>SUM(R64:R66)</f>
        <v>0</v>
      </c>
      <c r="S63" s="57"/>
      <c r="T63" s="56"/>
      <c r="U63" s="57"/>
      <c r="V63" s="56"/>
      <c r="W63" s="57"/>
      <c r="X63" s="56"/>
      <c r="Y63" s="57"/>
      <c r="Z63" s="56"/>
      <c r="AA63" s="57"/>
      <c r="AB63" s="56"/>
      <c r="AC63" s="57"/>
      <c r="AD63" s="56"/>
      <c r="AE63" s="90">
        <f>AE64</f>
        <v>0</v>
      </c>
      <c r="AF63" s="56">
        <f>AF64</f>
        <v>0</v>
      </c>
      <c r="AG63" s="59">
        <f>SUM(AG64:AG66)</f>
        <v>161</v>
      </c>
      <c r="AH63" s="60"/>
      <c r="AI63" s="60"/>
      <c r="AJ63" s="517"/>
      <c r="AK63" s="516"/>
      <c r="AL63" s="516"/>
      <c r="AM63" s="516"/>
    </row>
    <row r="64" spans="2:39" ht="24" customHeight="1">
      <c r="B64" s="791" t="s">
        <v>1094</v>
      </c>
      <c r="C64" s="61"/>
      <c r="D64" s="590" t="s">
        <v>1415</v>
      </c>
      <c r="E64" s="590" t="s">
        <v>1416</v>
      </c>
      <c r="F64" s="364" t="s">
        <v>1393</v>
      </c>
      <c r="G64" s="288" t="s">
        <v>1393</v>
      </c>
      <c r="H64" s="791" t="s">
        <v>149</v>
      </c>
      <c r="I64" s="791" t="s">
        <v>690</v>
      </c>
      <c r="J64" s="791" t="s">
        <v>150</v>
      </c>
      <c r="K64" s="934" t="s">
        <v>750</v>
      </c>
      <c r="L64" s="934">
        <v>3</v>
      </c>
      <c r="M64" s="934">
        <v>2</v>
      </c>
      <c r="N64" s="939">
        <v>2</v>
      </c>
      <c r="O64" s="365"/>
      <c r="P64" s="292" t="s">
        <v>1417</v>
      </c>
      <c r="Q64" s="291"/>
      <c r="R64" s="292"/>
      <c r="S64" s="292"/>
      <c r="T64" s="292"/>
      <c r="U64" s="292"/>
      <c r="V64" s="292"/>
      <c r="W64" s="292"/>
      <c r="X64" s="292"/>
      <c r="Y64" s="292"/>
      <c r="Z64" s="292"/>
      <c r="AA64" s="292"/>
      <c r="AB64" s="292"/>
      <c r="AC64" s="185"/>
      <c r="AD64" s="185"/>
      <c r="AE64" s="774"/>
      <c r="AF64" s="774"/>
      <c r="AG64" s="87">
        <v>161</v>
      </c>
      <c r="AH64" s="911" t="s">
        <v>1418</v>
      </c>
      <c r="AI64" s="911"/>
      <c r="AJ64" s="913" t="s">
        <v>1398</v>
      </c>
      <c r="AK64" s="516"/>
      <c r="AL64" s="516"/>
      <c r="AM64" s="516"/>
    </row>
    <row r="65" spans="2:39" ht="24" customHeight="1">
      <c r="B65" s="792"/>
      <c r="C65" s="70"/>
      <c r="D65" s="71"/>
      <c r="E65" s="71"/>
      <c r="F65" s="366"/>
      <c r="G65" s="64"/>
      <c r="H65" s="792"/>
      <c r="I65" s="792"/>
      <c r="J65" s="792"/>
      <c r="K65" s="935"/>
      <c r="L65" s="937"/>
      <c r="M65" s="935"/>
      <c r="N65" s="940"/>
      <c r="O65" s="367"/>
      <c r="P65" s="196"/>
      <c r="Q65" s="121"/>
      <c r="R65" s="196"/>
      <c r="S65" s="196"/>
      <c r="T65" s="196"/>
      <c r="U65" s="196"/>
      <c r="V65" s="196"/>
      <c r="W65" s="196"/>
      <c r="X65" s="196"/>
      <c r="Y65" s="196"/>
      <c r="Z65" s="196"/>
      <c r="AA65" s="196"/>
      <c r="AB65" s="196"/>
      <c r="AC65" s="185"/>
      <c r="AD65" s="185"/>
      <c r="AE65" s="909"/>
      <c r="AF65" s="909"/>
      <c r="AG65" s="87"/>
      <c r="AH65" s="911"/>
      <c r="AI65" s="911"/>
      <c r="AJ65" s="913"/>
      <c r="AK65" s="516"/>
      <c r="AL65" s="516"/>
      <c r="AM65" s="516"/>
    </row>
    <row r="66" spans="2:39" ht="44.25" customHeight="1" thickBot="1">
      <c r="B66" s="850"/>
      <c r="C66" s="368"/>
      <c r="D66" s="369"/>
      <c r="E66" s="369"/>
      <c r="F66" s="370"/>
      <c r="G66" s="361"/>
      <c r="H66" s="850"/>
      <c r="I66" s="850"/>
      <c r="J66" s="850"/>
      <c r="K66" s="936"/>
      <c r="L66" s="938"/>
      <c r="M66" s="936"/>
      <c r="N66" s="941"/>
      <c r="O66" s="362"/>
      <c r="P66" s="298"/>
      <c r="Q66" s="297"/>
      <c r="R66" s="298"/>
      <c r="S66" s="298"/>
      <c r="T66" s="298"/>
      <c r="U66" s="298"/>
      <c r="V66" s="298"/>
      <c r="W66" s="298"/>
      <c r="X66" s="298"/>
      <c r="Y66" s="298"/>
      <c r="Z66" s="298"/>
      <c r="AA66" s="298"/>
      <c r="AB66" s="298"/>
      <c r="AC66" s="298"/>
      <c r="AD66" s="298"/>
      <c r="AE66" s="910"/>
      <c r="AF66" s="910"/>
      <c r="AG66" s="371"/>
      <c r="AH66" s="912"/>
      <c r="AI66" s="912"/>
      <c r="AJ66" s="914"/>
      <c r="AK66" s="516"/>
      <c r="AL66" s="516"/>
      <c r="AM66" s="516"/>
    </row>
    <row r="67" spans="2:39" ht="39" thickBot="1">
      <c r="B67" s="49" t="s">
        <v>13</v>
      </c>
      <c r="C67" s="50" t="s">
        <v>30</v>
      </c>
      <c r="D67" s="50" t="s">
        <v>14</v>
      </c>
      <c r="E67" s="50" t="s">
        <v>29</v>
      </c>
      <c r="F67" s="50" t="s">
        <v>26</v>
      </c>
      <c r="G67" s="50" t="s">
        <v>27</v>
      </c>
      <c r="H67" s="51" t="s">
        <v>1084</v>
      </c>
      <c r="I67" s="74" t="s">
        <v>31</v>
      </c>
      <c r="J67" s="75"/>
      <c r="K67" s="89"/>
      <c r="L67" s="76"/>
      <c r="M67" s="77"/>
      <c r="N67" s="78"/>
      <c r="O67" s="55">
        <f>SUM(O68:O70)</f>
        <v>0</v>
      </c>
      <c r="P67" s="56">
        <f>SUM(P68:P70)</f>
        <v>0</v>
      </c>
      <c r="Q67" s="57">
        <f>SUM(Q68:Q70)</f>
        <v>0</v>
      </c>
      <c r="R67" s="56">
        <f>SUM(R68:R70)</f>
        <v>0</v>
      </c>
      <c r="S67" s="57"/>
      <c r="T67" s="56"/>
      <c r="U67" s="57"/>
      <c r="V67" s="56"/>
      <c r="W67" s="57"/>
      <c r="X67" s="56"/>
      <c r="Y67" s="57"/>
      <c r="Z67" s="56"/>
      <c r="AA67" s="57"/>
      <c r="AB67" s="56"/>
      <c r="AC67" s="57"/>
      <c r="AD67" s="56"/>
      <c r="AE67" s="90">
        <f>AE68</f>
        <v>0</v>
      </c>
      <c r="AF67" s="56">
        <f>AF68</f>
        <v>0</v>
      </c>
      <c r="AG67" s="59">
        <f>SUM(AG68:AG70)</f>
        <v>5</v>
      </c>
      <c r="AH67" s="60"/>
      <c r="AI67" s="60"/>
      <c r="AJ67" s="517"/>
      <c r="AK67" s="516"/>
      <c r="AL67" s="516"/>
      <c r="AM67" s="516"/>
    </row>
    <row r="68" spans="2:39" ht="32.25" customHeight="1">
      <c r="B68" s="791" t="s">
        <v>1094</v>
      </c>
      <c r="C68" s="61"/>
      <c r="D68" s="590" t="s">
        <v>1415</v>
      </c>
      <c r="E68" s="62"/>
      <c r="F68" s="364" t="s">
        <v>1393</v>
      </c>
      <c r="G68" s="288" t="s">
        <v>1393</v>
      </c>
      <c r="H68" s="791" t="s">
        <v>151</v>
      </c>
      <c r="I68" s="791" t="s">
        <v>696</v>
      </c>
      <c r="J68" s="791">
        <v>0</v>
      </c>
      <c r="K68" s="934" t="s">
        <v>940</v>
      </c>
      <c r="L68" s="934">
        <v>2</v>
      </c>
      <c r="M68" s="934">
        <v>1</v>
      </c>
      <c r="N68" s="939">
        <v>1</v>
      </c>
      <c r="O68" s="365"/>
      <c r="P68" s="292" t="s">
        <v>1419</v>
      </c>
      <c r="Q68" s="291"/>
      <c r="R68" s="292"/>
      <c r="S68" s="292"/>
      <c r="T68" s="292"/>
      <c r="U68" s="292"/>
      <c r="V68" s="292"/>
      <c r="W68" s="292"/>
      <c r="X68" s="292"/>
      <c r="Y68" s="292"/>
      <c r="Z68" s="292"/>
      <c r="AA68" s="292"/>
      <c r="AB68" s="292"/>
      <c r="AC68" s="185"/>
      <c r="AD68" s="185"/>
      <c r="AE68" s="774"/>
      <c r="AF68" s="774"/>
      <c r="AG68" s="87">
        <v>5</v>
      </c>
      <c r="AH68" s="911" t="s">
        <v>1406</v>
      </c>
      <c r="AI68" s="911"/>
      <c r="AJ68" s="913" t="s">
        <v>722</v>
      </c>
      <c r="AK68" s="516"/>
      <c r="AL68" s="516"/>
      <c r="AM68" s="516"/>
    </row>
    <row r="69" spans="2:39" ht="32.25" customHeight="1">
      <c r="B69" s="792"/>
      <c r="C69" s="70"/>
      <c r="D69" s="71"/>
      <c r="E69" s="71"/>
      <c r="F69" s="366"/>
      <c r="G69" s="64"/>
      <c r="H69" s="792"/>
      <c r="I69" s="792"/>
      <c r="J69" s="792"/>
      <c r="K69" s="935"/>
      <c r="L69" s="937"/>
      <c r="M69" s="935"/>
      <c r="N69" s="940"/>
      <c r="O69" s="367"/>
      <c r="P69" s="196"/>
      <c r="Q69" s="121"/>
      <c r="R69" s="196"/>
      <c r="S69" s="196"/>
      <c r="T69" s="196"/>
      <c r="U69" s="196"/>
      <c r="V69" s="196"/>
      <c r="W69" s="196"/>
      <c r="X69" s="196"/>
      <c r="Y69" s="196"/>
      <c r="Z69" s="196"/>
      <c r="AA69" s="196"/>
      <c r="AB69" s="196"/>
      <c r="AC69" s="185"/>
      <c r="AD69" s="185"/>
      <c r="AE69" s="909"/>
      <c r="AF69" s="909"/>
      <c r="AG69" s="87"/>
      <c r="AH69" s="911"/>
      <c r="AI69" s="911"/>
      <c r="AJ69" s="913"/>
      <c r="AK69" s="516"/>
      <c r="AL69" s="516"/>
      <c r="AM69" s="516"/>
    </row>
    <row r="70" spans="2:39" ht="32.25" customHeight="1" thickBot="1">
      <c r="B70" s="850"/>
      <c r="C70" s="368"/>
      <c r="D70" s="369"/>
      <c r="E70" s="369"/>
      <c r="F70" s="370"/>
      <c r="G70" s="361"/>
      <c r="H70" s="850"/>
      <c r="I70" s="850"/>
      <c r="J70" s="850"/>
      <c r="K70" s="936"/>
      <c r="L70" s="938"/>
      <c r="M70" s="936"/>
      <c r="N70" s="941"/>
      <c r="O70" s="362"/>
      <c r="P70" s="298"/>
      <c r="Q70" s="297"/>
      <c r="R70" s="298"/>
      <c r="S70" s="298"/>
      <c r="T70" s="298"/>
      <c r="U70" s="298"/>
      <c r="V70" s="298"/>
      <c r="W70" s="298"/>
      <c r="X70" s="298"/>
      <c r="Y70" s="298"/>
      <c r="Z70" s="298"/>
      <c r="AA70" s="298"/>
      <c r="AB70" s="298"/>
      <c r="AC70" s="298"/>
      <c r="AD70" s="298"/>
      <c r="AE70" s="910"/>
      <c r="AF70" s="910"/>
      <c r="AG70" s="371"/>
      <c r="AH70" s="912"/>
      <c r="AI70" s="912"/>
      <c r="AJ70" s="914"/>
      <c r="AK70" s="516"/>
      <c r="AL70" s="516"/>
      <c r="AM70" s="516"/>
    </row>
    <row r="71" spans="2:39" ht="15.75" thickBot="1">
      <c r="B71" s="189"/>
      <c r="C71" s="70"/>
      <c r="D71" s="592"/>
      <c r="E71" s="592"/>
      <c r="F71" s="593"/>
      <c r="G71" s="594"/>
      <c r="H71" s="180"/>
      <c r="I71" s="183"/>
      <c r="J71" s="182"/>
      <c r="K71" s="596"/>
      <c r="L71" s="595"/>
      <c r="M71" s="596"/>
      <c r="N71" s="597"/>
      <c r="O71" s="459"/>
      <c r="P71" s="205"/>
      <c r="Q71" s="135"/>
      <c r="R71" s="205"/>
      <c r="S71" s="205"/>
      <c r="T71" s="205"/>
      <c r="U71" s="205"/>
      <c r="V71" s="205"/>
      <c r="W71" s="205"/>
      <c r="X71" s="205"/>
      <c r="Y71" s="205"/>
      <c r="Z71" s="205"/>
      <c r="AA71" s="205"/>
      <c r="AB71" s="205"/>
      <c r="AC71" s="205"/>
      <c r="AD71" s="205"/>
      <c r="AE71" s="598"/>
      <c r="AF71" s="598"/>
      <c r="AG71" s="599"/>
      <c r="AH71" s="600"/>
      <c r="AI71" s="600"/>
      <c r="AJ71" s="601"/>
      <c r="AK71" s="516"/>
      <c r="AL71" s="516"/>
      <c r="AM71" s="516"/>
    </row>
    <row r="72" spans="2:39" ht="39" thickBot="1">
      <c r="B72" s="49" t="s">
        <v>13</v>
      </c>
      <c r="C72" s="50" t="s">
        <v>30</v>
      </c>
      <c r="D72" s="50" t="s">
        <v>14</v>
      </c>
      <c r="E72" s="50" t="s">
        <v>25</v>
      </c>
      <c r="F72" s="50" t="s">
        <v>26</v>
      </c>
      <c r="G72" s="50" t="s">
        <v>27</v>
      </c>
      <c r="H72" s="51" t="s">
        <v>1085</v>
      </c>
      <c r="I72" s="74" t="s">
        <v>31</v>
      </c>
      <c r="J72" s="53"/>
      <c r="K72" s="53"/>
      <c r="L72" s="53"/>
      <c r="M72" s="53"/>
      <c r="N72" s="54"/>
      <c r="O72" s="55">
        <f>SUM(O73:O76)</f>
        <v>0</v>
      </c>
      <c r="P72" s="56">
        <f>SUM(P73:P76)</f>
        <v>0</v>
      </c>
      <c r="Q72" s="57">
        <f>SUM(Q73:Q76)</f>
        <v>0</v>
      </c>
      <c r="R72" s="56">
        <f>SUM(R73:R76)</f>
        <v>0</v>
      </c>
      <c r="S72" s="57"/>
      <c r="T72" s="56"/>
      <c r="U72" s="57"/>
      <c r="V72" s="56"/>
      <c r="W72" s="57"/>
      <c r="X72" s="56"/>
      <c r="Y72" s="57"/>
      <c r="Z72" s="56"/>
      <c r="AA72" s="57"/>
      <c r="AB72" s="56"/>
      <c r="AC72" s="57"/>
      <c r="AD72" s="56"/>
      <c r="AE72" s="58">
        <f>O72+Q72</f>
        <v>0</v>
      </c>
      <c r="AF72" s="56">
        <f>AF73</f>
        <v>0</v>
      </c>
      <c r="AG72" s="59">
        <f>SUM(AG73:AG76)</f>
        <v>1155</v>
      </c>
      <c r="AH72" s="60"/>
      <c r="AI72" s="60"/>
      <c r="AJ72" s="517"/>
      <c r="AK72" s="516"/>
      <c r="AL72" s="516"/>
      <c r="AM72" s="516"/>
    </row>
    <row r="73" spans="2:39" ht="23.25" customHeight="1">
      <c r="B73" s="791" t="s">
        <v>1094</v>
      </c>
      <c r="C73" s="61"/>
      <c r="D73" s="590" t="s">
        <v>1415</v>
      </c>
      <c r="E73" s="62"/>
      <c r="F73" s="364" t="s">
        <v>1393</v>
      </c>
      <c r="G73" s="288" t="s">
        <v>1393</v>
      </c>
      <c r="H73" s="791" t="s">
        <v>151</v>
      </c>
      <c r="I73" s="791" t="s">
        <v>696</v>
      </c>
      <c r="J73" s="791">
        <v>0</v>
      </c>
      <c r="K73" s="934" t="s">
        <v>940</v>
      </c>
      <c r="L73" s="934">
        <v>2</v>
      </c>
      <c r="M73" s="934">
        <v>1</v>
      </c>
      <c r="N73" s="939">
        <v>1</v>
      </c>
      <c r="O73" s="365"/>
      <c r="P73" s="292" t="s">
        <v>1419</v>
      </c>
      <c r="Q73" s="291"/>
      <c r="R73" s="292"/>
      <c r="S73" s="292"/>
      <c r="T73" s="292"/>
      <c r="U73" s="292"/>
      <c r="V73" s="292"/>
      <c r="W73" s="292"/>
      <c r="X73" s="292"/>
      <c r="Y73" s="292"/>
      <c r="Z73" s="292"/>
      <c r="AA73" s="292"/>
      <c r="AB73" s="292"/>
      <c r="AC73" s="185"/>
      <c r="AD73" s="185"/>
      <c r="AE73" s="774"/>
      <c r="AF73" s="774"/>
      <c r="AG73" s="87">
        <v>5</v>
      </c>
      <c r="AH73" s="911" t="s">
        <v>1406</v>
      </c>
      <c r="AI73" s="911"/>
      <c r="AJ73" s="913" t="s">
        <v>722</v>
      </c>
      <c r="AK73" s="516"/>
      <c r="AL73" s="516"/>
      <c r="AM73" s="516"/>
    </row>
    <row r="74" spans="2:39" ht="52.5" customHeight="1">
      <c r="B74" s="792"/>
      <c r="C74" s="70"/>
      <c r="D74" s="71"/>
      <c r="E74" s="71"/>
      <c r="F74" s="366"/>
      <c r="G74" s="64"/>
      <c r="H74" s="792"/>
      <c r="I74" s="792"/>
      <c r="J74" s="792"/>
      <c r="K74" s="935"/>
      <c r="L74" s="937"/>
      <c r="M74" s="935"/>
      <c r="N74" s="940"/>
      <c r="O74" s="367"/>
      <c r="P74" s="196"/>
      <c r="Q74" s="121"/>
      <c r="R74" s="196"/>
      <c r="S74" s="196"/>
      <c r="T74" s="196"/>
      <c r="U74" s="196"/>
      <c r="V74" s="196"/>
      <c r="W74" s="196"/>
      <c r="X74" s="196"/>
      <c r="Y74" s="196"/>
      <c r="Z74" s="196"/>
      <c r="AA74" s="196"/>
      <c r="AB74" s="196"/>
      <c r="AC74" s="185"/>
      <c r="AD74" s="185"/>
      <c r="AE74" s="909"/>
      <c r="AF74" s="909"/>
      <c r="AG74" s="87"/>
      <c r="AH74" s="911"/>
      <c r="AI74" s="911"/>
      <c r="AJ74" s="913"/>
      <c r="AK74" s="516"/>
      <c r="AL74" s="516"/>
      <c r="AM74" s="516"/>
    </row>
    <row r="75" spans="2:39" ht="45.75" customHeight="1" thickBot="1">
      <c r="B75" s="850"/>
      <c r="C75" s="368"/>
      <c r="D75" s="369"/>
      <c r="E75" s="369"/>
      <c r="F75" s="370"/>
      <c r="G75" s="361"/>
      <c r="H75" s="850"/>
      <c r="I75" s="850"/>
      <c r="J75" s="850"/>
      <c r="K75" s="936"/>
      <c r="L75" s="938"/>
      <c r="M75" s="936"/>
      <c r="N75" s="941"/>
      <c r="O75" s="362"/>
      <c r="P75" s="298"/>
      <c r="Q75" s="297"/>
      <c r="R75" s="298"/>
      <c r="S75" s="298"/>
      <c r="T75" s="298"/>
      <c r="U75" s="298"/>
      <c r="V75" s="298"/>
      <c r="W75" s="298"/>
      <c r="X75" s="298"/>
      <c r="Y75" s="298"/>
      <c r="Z75" s="298"/>
      <c r="AA75" s="298"/>
      <c r="AB75" s="298"/>
      <c r="AC75" s="298"/>
      <c r="AD75" s="298"/>
      <c r="AE75" s="910"/>
      <c r="AF75" s="910"/>
      <c r="AG75" s="371"/>
      <c r="AH75" s="912"/>
      <c r="AI75" s="912"/>
      <c r="AJ75" s="914"/>
      <c r="AK75" s="516"/>
      <c r="AL75" s="516"/>
      <c r="AM75" s="516"/>
    </row>
    <row r="76" spans="2:39" ht="23.25" customHeight="1" thickBot="1">
      <c r="B76" s="49" t="s">
        <v>13</v>
      </c>
      <c r="C76" s="50" t="s">
        <v>30</v>
      </c>
      <c r="D76" s="50" t="s">
        <v>14</v>
      </c>
      <c r="E76" s="50" t="s">
        <v>29</v>
      </c>
      <c r="F76" s="50" t="s">
        <v>26</v>
      </c>
      <c r="G76" s="50" t="s">
        <v>27</v>
      </c>
      <c r="H76" s="51" t="s">
        <v>17</v>
      </c>
      <c r="I76" s="74" t="s">
        <v>31</v>
      </c>
      <c r="J76" s="75"/>
      <c r="K76" s="89"/>
      <c r="L76" s="76"/>
      <c r="M76" s="77"/>
      <c r="N76" s="78"/>
      <c r="O76" s="55">
        <f>SUM(O77:O79)</f>
        <v>0</v>
      </c>
      <c r="P76" s="56">
        <f>SUM(P77:P79)</f>
        <v>0</v>
      </c>
      <c r="Q76" s="57">
        <f>SUM(Q77:Q79)</f>
        <v>0</v>
      </c>
      <c r="R76" s="56">
        <f>SUM(R77:R79)</f>
        <v>0</v>
      </c>
      <c r="S76" s="57"/>
      <c r="T76" s="56"/>
      <c r="U76" s="57"/>
      <c r="V76" s="56"/>
      <c r="W76" s="57"/>
      <c r="X76" s="56"/>
      <c r="Y76" s="57"/>
      <c r="Z76" s="56"/>
      <c r="AA76" s="57"/>
      <c r="AB76" s="56"/>
      <c r="AC76" s="57"/>
      <c r="AD76" s="56"/>
      <c r="AE76" s="90">
        <f>AE77</f>
        <v>0</v>
      </c>
      <c r="AF76" s="56">
        <f>AF77</f>
        <v>0</v>
      </c>
      <c r="AG76" s="59">
        <f>SUM(AG77:AG79)</f>
        <v>1150</v>
      </c>
      <c r="AH76" s="60"/>
      <c r="AI76" s="60"/>
      <c r="AJ76" s="517"/>
      <c r="AK76" s="516"/>
      <c r="AL76" s="516"/>
      <c r="AM76" s="516"/>
    </row>
    <row r="77" spans="2:39" ht="26.25">
      <c r="B77" s="791" t="s">
        <v>1094</v>
      </c>
      <c r="C77" s="61"/>
      <c r="D77" s="590" t="s">
        <v>1420</v>
      </c>
      <c r="E77" s="62"/>
      <c r="F77" s="364" t="s">
        <v>1393</v>
      </c>
      <c r="G77" s="288" t="s">
        <v>1393</v>
      </c>
      <c r="H77" s="791" t="s">
        <v>152</v>
      </c>
      <c r="I77" s="791" t="s">
        <v>670</v>
      </c>
      <c r="J77" s="791">
        <v>0</v>
      </c>
      <c r="K77" s="934" t="s">
        <v>153</v>
      </c>
      <c r="L77" s="934">
        <v>1</v>
      </c>
      <c r="M77" s="934"/>
      <c r="N77" s="939"/>
      <c r="O77" s="365"/>
      <c r="P77" s="292" t="s">
        <v>1421</v>
      </c>
      <c r="Q77" s="291"/>
      <c r="R77" s="292"/>
      <c r="S77" s="292"/>
      <c r="T77" s="292"/>
      <c r="U77" s="292"/>
      <c r="V77" s="292"/>
      <c r="W77" s="292"/>
      <c r="X77" s="292"/>
      <c r="Y77" s="292"/>
      <c r="Z77" s="292"/>
      <c r="AA77" s="292"/>
      <c r="AB77" s="292"/>
      <c r="AC77" s="185"/>
      <c r="AD77" s="185"/>
      <c r="AE77" s="774"/>
      <c r="AF77" s="774"/>
      <c r="AG77" s="87">
        <v>1150</v>
      </c>
      <c r="AH77" s="911" t="s">
        <v>1422</v>
      </c>
      <c r="AI77" s="911"/>
      <c r="AJ77" s="913" t="s">
        <v>1398</v>
      </c>
      <c r="AK77" s="516"/>
      <c r="AL77" s="516"/>
      <c r="AM77" s="516"/>
    </row>
    <row r="78" spans="2:39">
      <c r="B78" s="792"/>
      <c r="C78" s="70"/>
      <c r="D78" s="71"/>
      <c r="E78" s="71"/>
      <c r="F78" s="366"/>
      <c r="G78" s="64"/>
      <c r="H78" s="792"/>
      <c r="I78" s="792"/>
      <c r="J78" s="792"/>
      <c r="K78" s="935"/>
      <c r="L78" s="937"/>
      <c r="M78" s="935"/>
      <c r="N78" s="940"/>
      <c r="O78" s="367"/>
      <c r="P78" s="196"/>
      <c r="Q78" s="121"/>
      <c r="R78" s="196"/>
      <c r="S78" s="196"/>
      <c r="T78" s="196"/>
      <c r="U78" s="196"/>
      <c r="V78" s="196"/>
      <c r="W78" s="196"/>
      <c r="X78" s="196"/>
      <c r="Y78" s="196"/>
      <c r="Z78" s="196"/>
      <c r="AA78" s="196"/>
      <c r="AB78" s="196"/>
      <c r="AC78" s="185"/>
      <c r="AD78" s="185"/>
      <c r="AE78" s="909"/>
      <c r="AF78" s="909"/>
      <c r="AG78" s="87"/>
      <c r="AH78" s="911"/>
      <c r="AI78" s="911"/>
      <c r="AJ78" s="913"/>
      <c r="AK78" s="516"/>
      <c r="AL78" s="516"/>
      <c r="AM78" s="516"/>
    </row>
    <row r="79" spans="2:39" ht="49.5" customHeight="1" thickBot="1">
      <c r="B79" s="850"/>
      <c r="C79" s="368"/>
      <c r="D79" s="369"/>
      <c r="E79" s="369"/>
      <c r="F79" s="370"/>
      <c r="G79" s="361"/>
      <c r="H79" s="850"/>
      <c r="I79" s="850"/>
      <c r="J79" s="850"/>
      <c r="K79" s="936"/>
      <c r="L79" s="938"/>
      <c r="M79" s="936"/>
      <c r="N79" s="941"/>
      <c r="O79" s="362"/>
      <c r="P79" s="298"/>
      <c r="Q79" s="297"/>
      <c r="R79" s="298"/>
      <c r="S79" s="298"/>
      <c r="T79" s="298"/>
      <c r="U79" s="298"/>
      <c r="V79" s="298"/>
      <c r="W79" s="298"/>
      <c r="X79" s="298"/>
      <c r="Y79" s="298"/>
      <c r="Z79" s="298"/>
      <c r="AA79" s="298"/>
      <c r="AB79" s="298"/>
      <c r="AC79" s="298"/>
      <c r="AD79" s="298"/>
      <c r="AE79" s="910"/>
      <c r="AF79" s="910"/>
      <c r="AG79" s="371"/>
      <c r="AH79" s="912"/>
      <c r="AI79" s="912"/>
      <c r="AJ79" s="914"/>
      <c r="AK79" s="516"/>
      <c r="AL79" s="516"/>
      <c r="AM79" s="516"/>
    </row>
    <row r="80" spans="2:39" ht="22.5" customHeight="1" thickBot="1">
      <c r="B80" s="49" t="s">
        <v>13</v>
      </c>
      <c r="C80" s="50" t="s">
        <v>30</v>
      </c>
      <c r="D80" s="50" t="s">
        <v>14</v>
      </c>
      <c r="E80" s="50" t="s">
        <v>29</v>
      </c>
      <c r="F80" s="50" t="s">
        <v>26</v>
      </c>
      <c r="G80" s="50" t="s">
        <v>27</v>
      </c>
      <c r="H80" s="51" t="s">
        <v>17</v>
      </c>
      <c r="I80" s="74" t="s">
        <v>31</v>
      </c>
      <c r="J80" s="75"/>
      <c r="K80" s="89"/>
      <c r="L80" s="76"/>
      <c r="M80" s="77"/>
      <c r="N80" s="78"/>
      <c r="O80" s="55">
        <f>SUM(O81:O83)</f>
        <v>0</v>
      </c>
      <c r="P80" s="56">
        <f>SUM(P81:P83)</f>
        <v>0</v>
      </c>
      <c r="Q80" s="57">
        <f>SUM(Q81:Q83)</f>
        <v>0</v>
      </c>
      <c r="R80" s="56">
        <f>SUM(R81:R83)</f>
        <v>0</v>
      </c>
      <c r="S80" s="57"/>
      <c r="T80" s="56"/>
      <c r="U80" s="57"/>
      <c r="V80" s="56"/>
      <c r="W80" s="57"/>
      <c r="X80" s="56"/>
      <c r="Y80" s="57"/>
      <c r="Z80" s="56"/>
      <c r="AA80" s="57"/>
      <c r="AB80" s="56"/>
      <c r="AC80" s="57"/>
      <c r="AD80" s="56"/>
      <c r="AE80" s="90">
        <f>AE81</f>
        <v>0</v>
      </c>
      <c r="AF80" s="56">
        <f>AF81</f>
        <v>0</v>
      </c>
      <c r="AG80" s="59">
        <f>SUM(AG81:AG83)</f>
        <v>1214</v>
      </c>
      <c r="AH80" s="60"/>
      <c r="AI80" s="60"/>
      <c r="AJ80" s="517"/>
      <c r="AK80" s="516"/>
      <c r="AL80" s="516"/>
      <c r="AM80" s="516"/>
    </row>
    <row r="81" spans="1:39" ht="22.5" customHeight="1">
      <c r="B81" s="791" t="s">
        <v>1094</v>
      </c>
      <c r="C81" s="61"/>
      <c r="D81" s="590" t="s">
        <v>1423</v>
      </c>
      <c r="E81" s="62"/>
      <c r="F81" s="364" t="s">
        <v>1393</v>
      </c>
      <c r="G81" s="288" t="s">
        <v>1393</v>
      </c>
      <c r="H81" s="791" t="s">
        <v>154</v>
      </c>
      <c r="I81" s="791" t="s">
        <v>939</v>
      </c>
      <c r="J81" s="791" t="s">
        <v>155</v>
      </c>
      <c r="K81" s="934" t="s">
        <v>938</v>
      </c>
      <c r="L81" s="934">
        <v>500</v>
      </c>
      <c r="M81" s="934">
        <v>514</v>
      </c>
      <c r="N81" s="939">
        <v>700</v>
      </c>
      <c r="O81" s="365"/>
      <c r="P81" s="292" t="s">
        <v>1424</v>
      </c>
      <c r="Q81" s="291"/>
      <c r="R81" s="292"/>
      <c r="S81" s="292"/>
      <c r="T81" s="292"/>
      <c r="U81" s="292"/>
      <c r="V81" s="292"/>
      <c r="W81" s="292"/>
      <c r="X81" s="292"/>
      <c r="Y81" s="292"/>
      <c r="Z81" s="292"/>
      <c r="AA81" s="292"/>
      <c r="AB81" s="292"/>
      <c r="AC81" s="185"/>
      <c r="AD81" s="185"/>
      <c r="AE81" s="774"/>
      <c r="AF81" s="774"/>
      <c r="AG81" s="87">
        <v>1214</v>
      </c>
      <c r="AH81" s="911" t="s">
        <v>1425</v>
      </c>
      <c r="AI81" s="911"/>
      <c r="AJ81" s="913" t="s">
        <v>1398</v>
      </c>
      <c r="AK81" s="516"/>
      <c r="AL81" s="516"/>
      <c r="AM81" s="516"/>
    </row>
    <row r="82" spans="1:39" ht="25.5" customHeight="1">
      <c r="B82" s="792"/>
      <c r="C82" s="70"/>
      <c r="D82" s="71"/>
      <c r="E82" s="71"/>
      <c r="F82" s="366"/>
      <c r="G82" s="64"/>
      <c r="H82" s="792"/>
      <c r="I82" s="792"/>
      <c r="J82" s="792"/>
      <c r="K82" s="935"/>
      <c r="L82" s="937"/>
      <c r="M82" s="935"/>
      <c r="N82" s="940"/>
      <c r="O82" s="367"/>
      <c r="P82" s="196"/>
      <c r="Q82" s="121"/>
      <c r="R82" s="196"/>
      <c r="S82" s="196"/>
      <c r="T82" s="196"/>
      <c r="U82" s="196"/>
      <c r="V82" s="196"/>
      <c r="W82" s="196"/>
      <c r="X82" s="196"/>
      <c r="Y82" s="196"/>
      <c r="Z82" s="196"/>
      <c r="AA82" s="196"/>
      <c r="AB82" s="196"/>
      <c r="AC82" s="185"/>
      <c r="AD82" s="185"/>
      <c r="AE82" s="909"/>
      <c r="AF82" s="909"/>
      <c r="AG82" s="87"/>
      <c r="AH82" s="911"/>
      <c r="AI82" s="911"/>
      <c r="AJ82" s="913"/>
      <c r="AK82" s="516"/>
      <c r="AL82" s="516"/>
      <c r="AM82" s="516"/>
    </row>
    <row r="83" spans="1:39" ht="40.5" customHeight="1" thickBot="1">
      <c r="B83" s="850"/>
      <c r="C83" s="368"/>
      <c r="D83" s="369"/>
      <c r="E83" s="369"/>
      <c r="F83" s="370"/>
      <c r="G83" s="361"/>
      <c r="H83" s="850"/>
      <c r="I83" s="850"/>
      <c r="J83" s="850"/>
      <c r="K83" s="936"/>
      <c r="L83" s="938"/>
      <c r="M83" s="936"/>
      <c r="N83" s="941"/>
      <c r="O83" s="362"/>
      <c r="P83" s="298"/>
      <c r="Q83" s="297"/>
      <c r="R83" s="298"/>
      <c r="S83" s="298"/>
      <c r="T83" s="298"/>
      <c r="U83" s="298"/>
      <c r="V83" s="298"/>
      <c r="W83" s="298"/>
      <c r="X83" s="298"/>
      <c r="Y83" s="298"/>
      <c r="Z83" s="298"/>
      <c r="AA83" s="298"/>
      <c r="AB83" s="298"/>
      <c r="AC83" s="298"/>
      <c r="AD83" s="298"/>
      <c r="AE83" s="910"/>
      <c r="AF83" s="910"/>
      <c r="AG83" s="371"/>
      <c r="AH83" s="912"/>
      <c r="AI83" s="912"/>
      <c r="AJ83" s="914"/>
      <c r="AK83" s="516"/>
      <c r="AL83" s="516"/>
      <c r="AM83" s="516"/>
    </row>
    <row r="84" spans="1:39" ht="39" thickBot="1">
      <c r="B84" s="49" t="s">
        <v>13</v>
      </c>
      <c r="C84" s="50" t="s">
        <v>30</v>
      </c>
      <c r="D84" s="50" t="s">
        <v>14</v>
      </c>
      <c r="E84" s="50" t="s">
        <v>29</v>
      </c>
      <c r="F84" s="50" t="s">
        <v>26</v>
      </c>
      <c r="G84" s="50" t="s">
        <v>27</v>
      </c>
      <c r="H84" s="51" t="s">
        <v>1087</v>
      </c>
      <c r="I84" s="74" t="s">
        <v>31</v>
      </c>
      <c r="J84" s="75"/>
      <c r="K84" s="89"/>
      <c r="L84" s="76"/>
      <c r="M84" s="77"/>
      <c r="N84" s="78"/>
      <c r="O84" s="55">
        <f>SUM(O85:O87)</f>
        <v>0</v>
      </c>
      <c r="P84" s="56">
        <f>SUM(P85:P87)</f>
        <v>0</v>
      </c>
      <c r="Q84" s="57">
        <f>SUM(Q85:Q87)</f>
        <v>0</v>
      </c>
      <c r="R84" s="56">
        <f>SUM(R85:R87)</f>
        <v>0</v>
      </c>
      <c r="S84" s="57"/>
      <c r="T84" s="56"/>
      <c r="U84" s="57"/>
      <c r="V84" s="56"/>
      <c r="W84" s="57"/>
      <c r="X84" s="56"/>
      <c r="Y84" s="57"/>
      <c r="Z84" s="56"/>
      <c r="AA84" s="57"/>
      <c r="AB84" s="56"/>
      <c r="AC84" s="57"/>
      <c r="AD84" s="56"/>
      <c r="AE84" s="90">
        <f>AE85</f>
        <v>0</v>
      </c>
      <c r="AF84" s="56">
        <f>AF85</f>
        <v>0</v>
      </c>
      <c r="AG84" s="59">
        <f>SUM(AG85:AG87)</f>
        <v>1214</v>
      </c>
      <c r="AH84" s="60"/>
      <c r="AI84" s="60"/>
      <c r="AJ84" s="517"/>
      <c r="AK84" s="516"/>
      <c r="AL84" s="516"/>
      <c r="AM84" s="516"/>
    </row>
    <row r="85" spans="1:39" ht="22.5" customHeight="1">
      <c r="A85" s="13"/>
      <c r="B85" s="791" t="s">
        <v>1094</v>
      </c>
      <c r="C85" s="61"/>
      <c r="D85" s="590" t="s">
        <v>1423</v>
      </c>
      <c r="E85" s="62"/>
      <c r="F85" s="364" t="s">
        <v>1393</v>
      </c>
      <c r="G85" s="288" t="s">
        <v>1393</v>
      </c>
      <c r="H85" s="791" t="s">
        <v>154</v>
      </c>
      <c r="I85" s="791" t="s">
        <v>939</v>
      </c>
      <c r="J85" s="791" t="s">
        <v>155</v>
      </c>
      <c r="K85" s="934" t="s">
        <v>938</v>
      </c>
      <c r="L85" s="934">
        <v>500</v>
      </c>
      <c r="M85" s="934">
        <v>514</v>
      </c>
      <c r="N85" s="939">
        <v>700</v>
      </c>
      <c r="O85" s="365"/>
      <c r="P85" s="292" t="s">
        <v>1424</v>
      </c>
      <c r="Q85" s="291"/>
      <c r="R85" s="292"/>
      <c r="S85" s="292"/>
      <c r="T85" s="292"/>
      <c r="U85" s="292"/>
      <c r="V85" s="292"/>
      <c r="W85" s="292"/>
      <c r="X85" s="292"/>
      <c r="Y85" s="292"/>
      <c r="Z85" s="292"/>
      <c r="AA85" s="292"/>
      <c r="AB85" s="292"/>
      <c r="AC85" s="185"/>
      <c r="AD85" s="185"/>
      <c r="AE85" s="774"/>
      <c r="AF85" s="774"/>
      <c r="AG85" s="87">
        <v>1214</v>
      </c>
      <c r="AH85" s="911" t="s">
        <v>1425</v>
      </c>
      <c r="AI85" s="911"/>
      <c r="AJ85" s="913" t="s">
        <v>1398</v>
      </c>
      <c r="AK85" s="516"/>
      <c r="AL85" s="516"/>
      <c r="AM85" s="516"/>
    </row>
    <row r="86" spans="1:39" ht="22.5" customHeight="1">
      <c r="A86" s="13"/>
      <c r="B86" s="792"/>
      <c r="C86" s="70"/>
      <c r="D86" s="71"/>
      <c r="E86" s="71"/>
      <c r="F86" s="366"/>
      <c r="G86" s="64"/>
      <c r="H86" s="792"/>
      <c r="I86" s="792"/>
      <c r="J86" s="792"/>
      <c r="K86" s="935"/>
      <c r="L86" s="937"/>
      <c r="M86" s="935"/>
      <c r="N86" s="940"/>
      <c r="O86" s="367"/>
      <c r="P86" s="196"/>
      <c r="Q86" s="121"/>
      <c r="R86" s="196"/>
      <c r="S86" s="196"/>
      <c r="T86" s="196"/>
      <c r="U86" s="196"/>
      <c r="V86" s="196"/>
      <c r="W86" s="196"/>
      <c r="X86" s="196"/>
      <c r="Y86" s="196"/>
      <c r="Z86" s="196"/>
      <c r="AA86" s="196"/>
      <c r="AB86" s="196"/>
      <c r="AC86" s="185"/>
      <c r="AD86" s="185"/>
      <c r="AE86" s="909"/>
      <c r="AF86" s="909"/>
      <c r="AG86" s="87"/>
      <c r="AH86" s="911"/>
      <c r="AI86" s="911"/>
      <c r="AJ86" s="913"/>
      <c r="AK86" s="516"/>
      <c r="AL86" s="516"/>
      <c r="AM86" s="516"/>
    </row>
    <row r="87" spans="1:39" ht="37.5" customHeight="1" thickBot="1">
      <c r="A87" s="13"/>
      <c r="B87" s="850"/>
      <c r="C87" s="368"/>
      <c r="D87" s="369"/>
      <c r="E87" s="369"/>
      <c r="F87" s="370"/>
      <c r="G87" s="361"/>
      <c r="H87" s="850"/>
      <c r="I87" s="850"/>
      <c r="J87" s="850"/>
      <c r="K87" s="936"/>
      <c r="L87" s="938"/>
      <c r="M87" s="936"/>
      <c r="N87" s="941"/>
      <c r="O87" s="362"/>
      <c r="P87" s="298"/>
      <c r="Q87" s="297"/>
      <c r="R87" s="298"/>
      <c r="S87" s="298"/>
      <c r="T87" s="298"/>
      <c r="U87" s="298"/>
      <c r="V87" s="298"/>
      <c r="W87" s="298"/>
      <c r="X87" s="298"/>
      <c r="Y87" s="298"/>
      <c r="Z87" s="298"/>
      <c r="AA87" s="298"/>
      <c r="AB87" s="298"/>
      <c r="AC87" s="298"/>
      <c r="AD87" s="298"/>
      <c r="AE87" s="910"/>
      <c r="AF87" s="910"/>
      <c r="AG87" s="371"/>
      <c r="AH87" s="912"/>
      <c r="AI87" s="912"/>
      <c r="AJ87" s="914"/>
      <c r="AK87" s="516"/>
      <c r="AL87" s="516"/>
      <c r="AM87" s="516"/>
    </row>
    <row r="88" spans="1:39" ht="39" thickBot="1">
      <c r="B88" s="49" t="s">
        <v>13</v>
      </c>
      <c r="C88" s="50" t="s">
        <v>30</v>
      </c>
      <c r="D88" s="50" t="s">
        <v>14</v>
      </c>
      <c r="E88" s="50" t="s">
        <v>29</v>
      </c>
      <c r="F88" s="50" t="s">
        <v>26</v>
      </c>
      <c r="G88" s="50" t="s">
        <v>27</v>
      </c>
      <c r="H88" s="51" t="s">
        <v>17</v>
      </c>
      <c r="I88" s="74" t="s">
        <v>31</v>
      </c>
      <c r="J88" s="75"/>
      <c r="K88" s="89"/>
      <c r="L88" s="76"/>
      <c r="M88" s="77"/>
      <c r="N88" s="78"/>
      <c r="O88" s="55">
        <f>SUM(O89:O91)</f>
        <v>0</v>
      </c>
      <c r="P88" s="56">
        <f>SUM(P89:P91)</f>
        <v>0</v>
      </c>
      <c r="Q88" s="57">
        <f>SUM(Q89:Q91)</f>
        <v>0</v>
      </c>
      <c r="R88" s="56">
        <f>SUM(R89:R91)</f>
        <v>0</v>
      </c>
      <c r="S88" s="57"/>
      <c r="T88" s="56"/>
      <c r="U88" s="57"/>
      <c r="V88" s="56"/>
      <c r="W88" s="57"/>
      <c r="X88" s="56"/>
      <c r="Y88" s="57"/>
      <c r="Z88" s="56"/>
      <c r="AA88" s="57"/>
      <c r="AB88" s="56"/>
      <c r="AC88" s="57"/>
      <c r="AD88" s="56"/>
      <c r="AE88" s="90">
        <f>AE89</f>
        <v>0</v>
      </c>
      <c r="AF88" s="56">
        <f>AF89</f>
        <v>0</v>
      </c>
      <c r="AG88" s="59">
        <f>SUM(AG89:AG91)</f>
        <v>50</v>
      </c>
      <c r="AH88" s="60"/>
      <c r="AI88" s="60"/>
      <c r="AJ88" s="517"/>
      <c r="AK88" s="516"/>
      <c r="AL88" s="516"/>
      <c r="AM88" s="516"/>
    </row>
    <row r="89" spans="1:39" ht="38.25">
      <c r="B89" s="791" t="s">
        <v>640</v>
      </c>
      <c r="C89" s="61"/>
      <c r="D89" s="590" t="s">
        <v>1426</v>
      </c>
      <c r="E89" s="62"/>
      <c r="F89" s="364" t="s">
        <v>1393</v>
      </c>
      <c r="G89" s="288" t="s">
        <v>1393</v>
      </c>
      <c r="H89" s="791" t="s">
        <v>156</v>
      </c>
      <c r="I89" s="791" t="s">
        <v>697</v>
      </c>
      <c r="J89" s="791" t="s">
        <v>157</v>
      </c>
      <c r="K89" s="934" t="s">
        <v>156</v>
      </c>
      <c r="L89" s="934">
        <v>2</v>
      </c>
      <c r="M89" s="934"/>
      <c r="N89" s="939">
        <v>2</v>
      </c>
      <c r="O89" s="365"/>
      <c r="P89" s="292" t="s">
        <v>1427</v>
      </c>
      <c r="Q89" s="291"/>
      <c r="R89" s="292"/>
      <c r="S89" s="292"/>
      <c r="T89" s="292"/>
      <c r="U89" s="292"/>
      <c r="V89" s="292"/>
      <c r="W89" s="292"/>
      <c r="X89" s="292"/>
      <c r="Y89" s="292"/>
      <c r="Z89" s="292"/>
      <c r="AA89" s="292"/>
      <c r="AB89" s="292"/>
      <c r="AC89" s="185"/>
      <c r="AD89" s="185"/>
      <c r="AE89" s="774"/>
      <c r="AF89" s="774"/>
      <c r="AG89" s="87">
        <v>50</v>
      </c>
      <c r="AH89" s="911" t="s">
        <v>1425</v>
      </c>
      <c r="AI89" s="911"/>
      <c r="AJ89" s="913" t="s">
        <v>1398</v>
      </c>
      <c r="AK89" s="516"/>
      <c r="AL89" s="516"/>
      <c r="AM89" s="516"/>
    </row>
    <row r="90" spans="1:39" ht="15" customHeight="1">
      <c r="B90" s="792"/>
      <c r="C90" s="70"/>
      <c r="D90" s="71"/>
      <c r="E90" s="71"/>
      <c r="F90" s="366"/>
      <c r="G90" s="64"/>
      <c r="H90" s="792"/>
      <c r="I90" s="792"/>
      <c r="J90" s="792"/>
      <c r="K90" s="935"/>
      <c r="L90" s="937"/>
      <c r="M90" s="935"/>
      <c r="N90" s="940"/>
      <c r="O90" s="367"/>
      <c r="P90" s="196"/>
      <c r="Q90" s="121"/>
      <c r="R90" s="196"/>
      <c r="S90" s="196"/>
      <c r="T90" s="196"/>
      <c r="U90" s="196"/>
      <c r="V90" s="196"/>
      <c r="W90" s="196"/>
      <c r="X90" s="196"/>
      <c r="Y90" s="196"/>
      <c r="Z90" s="196"/>
      <c r="AA90" s="196"/>
      <c r="AB90" s="196"/>
      <c r="AC90" s="185"/>
      <c r="AD90" s="185"/>
      <c r="AE90" s="909"/>
      <c r="AF90" s="909"/>
      <c r="AG90" s="87"/>
      <c r="AH90" s="911"/>
      <c r="AI90" s="911"/>
      <c r="AJ90" s="913"/>
      <c r="AK90" s="516"/>
      <c r="AL90" s="516"/>
      <c r="AM90" s="516"/>
    </row>
    <row r="91" spans="1:39" ht="62.25" customHeight="1" thickBot="1">
      <c r="B91" s="850"/>
      <c r="C91" s="368"/>
      <c r="D91" s="369"/>
      <c r="E91" s="369"/>
      <c r="F91" s="370"/>
      <c r="G91" s="361"/>
      <c r="H91" s="850"/>
      <c r="I91" s="850"/>
      <c r="J91" s="850"/>
      <c r="K91" s="936"/>
      <c r="L91" s="938"/>
      <c r="M91" s="936"/>
      <c r="N91" s="941"/>
      <c r="O91" s="362"/>
      <c r="P91" s="298"/>
      <c r="Q91" s="297"/>
      <c r="R91" s="298"/>
      <c r="S91" s="298"/>
      <c r="T91" s="298"/>
      <c r="U91" s="298"/>
      <c r="V91" s="298"/>
      <c r="W91" s="298"/>
      <c r="X91" s="298"/>
      <c r="Y91" s="298"/>
      <c r="Z91" s="298"/>
      <c r="AA91" s="298"/>
      <c r="AB91" s="298"/>
      <c r="AC91" s="298"/>
      <c r="AD91" s="298"/>
      <c r="AE91" s="910"/>
      <c r="AF91" s="910"/>
      <c r="AG91" s="371"/>
      <c r="AH91" s="912"/>
      <c r="AI91" s="912"/>
      <c r="AJ91" s="914"/>
      <c r="AK91" s="516"/>
      <c r="AL91" s="516"/>
      <c r="AM91" s="516"/>
    </row>
    <row r="92" spans="1:39" ht="54" customHeight="1" thickBot="1">
      <c r="B92" s="49" t="s">
        <v>13</v>
      </c>
      <c r="C92" s="50" t="s">
        <v>30</v>
      </c>
      <c r="D92" s="50" t="s">
        <v>14</v>
      </c>
      <c r="E92" s="50" t="s">
        <v>29</v>
      </c>
      <c r="F92" s="50" t="s">
        <v>26</v>
      </c>
      <c r="G92" s="50" t="s">
        <v>27</v>
      </c>
      <c r="H92" s="51" t="s">
        <v>17</v>
      </c>
      <c r="I92" s="74" t="s">
        <v>31</v>
      </c>
      <c r="J92" s="75"/>
      <c r="K92" s="89"/>
      <c r="L92" s="76"/>
      <c r="M92" s="77"/>
      <c r="N92" s="78"/>
      <c r="O92" s="55">
        <f>SUM(O93:O95)</f>
        <v>0</v>
      </c>
      <c r="P92" s="56">
        <f>SUM(P93:P95)</f>
        <v>0</v>
      </c>
      <c r="Q92" s="57">
        <f>SUM(Q93:Q95)</f>
        <v>0</v>
      </c>
      <c r="R92" s="56">
        <f>SUM(R93:R95)</f>
        <v>0</v>
      </c>
      <c r="S92" s="57"/>
      <c r="T92" s="56"/>
      <c r="U92" s="57"/>
      <c r="V92" s="56"/>
      <c r="W92" s="57"/>
      <c r="X92" s="56"/>
      <c r="Y92" s="57"/>
      <c r="Z92" s="56"/>
      <c r="AA92" s="57"/>
      <c r="AB92" s="56"/>
      <c r="AC92" s="57"/>
      <c r="AD92" s="56"/>
      <c r="AE92" s="90">
        <f>AE93</f>
        <v>0</v>
      </c>
      <c r="AF92" s="56">
        <f>AF93</f>
        <v>0</v>
      </c>
      <c r="AG92" s="59">
        <f>SUM(AG93:AG95)</f>
        <v>25</v>
      </c>
      <c r="AH92" s="60"/>
      <c r="AI92" s="60"/>
      <c r="AJ92" s="517"/>
      <c r="AK92" s="516"/>
      <c r="AL92" s="516"/>
      <c r="AM92" s="516"/>
    </row>
    <row r="93" spans="1:39" ht="33.75" customHeight="1">
      <c r="B93" s="791" t="s">
        <v>638</v>
      </c>
      <c r="C93" s="61"/>
      <c r="D93" s="590" t="s">
        <v>1426</v>
      </c>
      <c r="E93" s="62"/>
      <c r="F93" s="364" t="s">
        <v>1393</v>
      </c>
      <c r="G93" s="288" t="s">
        <v>1393</v>
      </c>
      <c r="H93" s="791" t="s">
        <v>158</v>
      </c>
      <c r="I93" s="791" t="s">
        <v>698</v>
      </c>
      <c r="J93" s="791" t="s">
        <v>937</v>
      </c>
      <c r="K93" s="934" t="s">
        <v>1095</v>
      </c>
      <c r="L93" s="934">
        <v>15</v>
      </c>
      <c r="M93" s="934">
        <v>10</v>
      </c>
      <c r="N93" s="939">
        <v>15</v>
      </c>
      <c r="O93" s="365"/>
      <c r="P93" s="292" t="s">
        <v>1417</v>
      </c>
      <c r="Q93" s="291"/>
      <c r="R93" s="292"/>
      <c r="S93" s="292"/>
      <c r="T93" s="292"/>
      <c r="U93" s="292"/>
      <c r="V93" s="292"/>
      <c r="W93" s="292"/>
      <c r="X93" s="292"/>
      <c r="Y93" s="292"/>
      <c r="Z93" s="292"/>
      <c r="AA93" s="292"/>
      <c r="AB93" s="292"/>
      <c r="AC93" s="185"/>
      <c r="AD93" s="185"/>
      <c r="AE93" s="774"/>
      <c r="AF93" s="774"/>
      <c r="AG93" s="87">
        <v>25</v>
      </c>
      <c r="AH93" s="911" t="s">
        <v>1428</v>
      </c>
      <c r="AI93" s="911" t="s">
        <v>1429</v>
      </c>
      <c r="AJ93" s="913" t="s">
        <v>1398</v>
      </c>
      <c r="AK93" s="516"/>
      <c r="AL93" s="516"/>
      <c r="AM93" s="516"/>
    </row>
    <row r="94" spans="1:39">
      <c r="B94" s="948"/>
      <c r="C94" s="70"/>
      <c r="D94" s="71"/>
      <c r="E94" s="71"/>
      <c r="F94" s="366"/>
      <c r="G94" s="64"/>
      <c r="H94" s="792"/>
      <c r="I94" s="792"/>
      <c r="J94" s="792"/>
      <c r="K94" s="935"/>
      <c r="L94" s="937"/>
      <c r="M94" s="935"/>
      <c r="N94" s="940"/>
      <c r="O94" s="367"/>
      <c r="P94" s="196"/>
      <c r="Q94" s="121"/>
      <c r="R94" s="196"/>
      <c r="S94" s="196"/>
      <c r="T94" s="196"/>
      <c r="U94" s="196"/>
      <c r="V94" s="196"/>
      <c r="W94" s="196"/>
      <c r="X94" s="196"/>
      <c r="Y94" s="196"/>
      <c r="Z94" s="196"/>
      <c r="AA94" s="196"/>
      <c r="AB94" s="196"/>
      <c r="AC94" s="185"/>
      <c r="AD94" s="185"/>
      <c r="AE94" s="909"/>
      <c r="AF94" s="909"/>
      <c r="AG94" s="87"/>
      <c r="AH94" s="911"/>
      <c r="AI94" s="911"/>
      <c r="AJ94" s="913"/>
      <c r="AK94" s="516"/>
      <c r="AL94" s="516"/>
      <c r="AM94" s="516"/>
    </row>
    <row r="95" spans="1:39" ht="55.5" customHeight="1" thickBot="1">
      <c r="B95" s="949"/>
      <c r="C95" s="368"/>
      <c r="D95" s="369"/>
      <c r="E95" s="369"/>
      <c r="F95" s="370"/>
      <c r="G95" s="361"/>
      <c r="H95" s="850"/>
      <c r="I95" s="850"/>
      <c r="J95" s="850"/>
      <c r="K95" s="936"/>
      <c r="L95" s="938"/>
      <c r="M95" s="936"/>
      <c r="N95" s="941"/>
      <c r="O95" s="362"/>
      <c r="P95" s="298"/>
      <c r="Q95" s="297"/>
      <c r="R95" s="298"/>
      <c r="S95" s="298"/>
      <c r="T95" s="298"/>
      <c r="U95" s="298"/>
      <c r="V95" s="298"/>
      <c r="W95" s="298"/>
      <c r="X95" s="298"/>
      <c r="Y95" s="298"/>
      <c r="Z95" s="298"/>
      <c r="AA95" s="298"/>
      <c r="AB95" s="298"/>
      <c r="AC95" s="298"/>
      <c r="AD95" s="298"/>
      <c r="AE95" s="910"/>
      <c r="AF95" s="910"/>
      <c r="AG95" s="371"/>
      <c r="AH95" s="912"/>
      <c r="AI95" s="912"/>
      <c r="AJ95" s="914"/>
      <c r="AK95" s="516"/>
      <c r="AL95" s="516"/>
      <c r="AM95" s="516"/>
    </row>
    <row r="96" spans="1:39" ht="15.75" thickBot="1">
      <c r="B96" s="777"/>
      <c r="C96" s="778"/>
      <c r="D96" s="778"/>
      <c r="E96" s="778"/>
      <c r="F96" s="778"/>
      <c r="G96" s="778"/>
      <c r="H96" s="778"/>
      <c r="I96" s="778"/>
      <c r="J96" s="778"/>
      <c r="K96" s="778"/>
      <c r="L96" s="778"/>
      <c r="M96" s="778"/>
      <c r="N96" s="778"/>
      <c r="O96" s="778"/>
      <c r="P96" s="778"/>
      <c r="Q96" s="778"/>
      <c r="R96" s="778"/>
      <c r="S96" s="778"/>
      <c r="T96" s="778"/>
      <c r="U96" s="778"/>
      <c r="V96" s="778"/>
      <c r="W96" s="778"/>
      <c r="X96" s="778"/>
      <c r="Y96" s="778"/>
      <c r="Z96" s="778"/>
      <c r="AA96" s="778"/>
      <c r="AB96" s="778"/>
      <c r="AC96" s="778"/>
      <c r="AD96" s="778"/>
      <c r="AE96" s="778"/>
      <c r="AF96" s="778"/>
      <c r="AG96" s="778"/>
      <c r="AH96" s="778"/>
      <c r="AI96" s="778"/>
      <c r="AJ96" s="779"/>
      <c r="AK96" s="516"/>
      <c r="AL96" s="516"/>
      <c r="AM96" s="516"/>
    </row>
    <row r="97" spans="2:39" ht="39" thickBot="1">
      <c r="B97" s="49" t="s">
        <v>13</v>
      </c>
      <c r="C97" s="50" t="s">
        <v>30</v>
      </c>
      <c r="D97" s="50" t="s">
        <v>14</v>
      </c>
      <c r="E97" s="50" t="s">
        <v>29</v>
      </c>
      <c r="F97" s="50" t="s">
        <v>26</v>
      </c>
      <c r="G97" s="50" t="s">
        <v>27</v>
      </c>
      <c r="H97" s="51" t="s">
        <v>1088</v>
      </c>
      <c r="I97" s="74" t="s">
        <v>31</v>
      </c>
      <c r="J97" s="75"/>
      <c r="K97" s="89"/>
      <c r="L97" s="76"/>
      <c r="M97" s="77"/>
      <c r="N97" s="78"/>
      <c r="O97" s="55">
        <f>SUM(O98:O100)</f>
        <v>0</v>
      </c>
      <c r="P97" s="56">
        <f>SUM(P98:P100)</f>
        <v>0</v>
      </c>
      <c r="Q97" s="57">
        <f>SUM(Q98:Q100)</f>
        <v>0</v>
      </c>
      <c r="R97" s="56">
        <f>SUM(R98:R100)</f>
        <v>0</v>
      </c>
      <c r="S97" s="57"/>
      <c r="T97" s="56"/>
      <c r="U97" s="57"/>
      <c r="V97" s="56"/>
      <c r="W97" s="57"/>
      <c r="X97" s="56"/>
      <c r="Y97" s="57"/>
      <c r="Z97" s="56"/>
      <c r="AA97" s="57"/>
      <c r="AB97" s="56"/>
      <c r="AC97" s="57"/>
      <c r="AD97" s="56"/>
      <c r="AE97" s="90">
        <f>AE98</f>
        <v>0</v>
      </c>
      <c r="AF97" s="56">
        <f>AF98</f>
        <v>0</v>
      </c>
      <c r="AG97" s="59">
        <f>SUM(AG98:AG100)</f>
        <v>511</v>
      </c>
      <c r="AH97" s="60"/>
      <c r="AI97" s="60"/>
      <c r="AJ97" s="517"/>
      <c r="AK97" s="516"/>
      <c r="AL97" s="516"/>
      <c r="AM97" s="516"/>
    </row>
    <row r="98" spans="2:39" ht="37.5">
      <c r="B98" s="791" t="s">
        <v>638</v>
      </c>
      <c r="C98" s="61"/>
      <c r="D98" s="590" t="s">
        <v>1430</v>
      </c>
      <c r="E98" s="62"/>
      <c r="F98" s="364" t="s">
        <v>1393</v>
      </c>
      <c r="G98" s="288" t="s">
        <v>1393</v>
      </c>
      <c r="H98" s="791" t="s">
        <v>159</v>
      </c>
      <c r="I98" s="791" t="s">
        <v>699</v>
      </c>
      <c r="J98" s="791">
        <v>0</v>
      </c>
      <c r="K98" s="934" t="s">
        <v>160</v>
      </c>
      <c r="L98" s="934">
        <v>2</v>
      </c>
      <c r="M98" s="934">
        <v>1</v>
      </c>
      <c r="N98" s="939">
        <v>2</v>
      </c>
      <c r="O98" s="365"/>
      <c r="P98" s="292" t="s">
        <v>1431</v>
      </c>
      <c r="Q98" s="291"/>
      <c r="R98" s="292"/>
      <c r="S98" s="292"/>
      <c r="T98" s="292"/>
      <c r="U98" s="292"/>
      <c r="V98" s="292"/>
      <c r="W98" s="292"/>
      <c r="X98" s="292"/>
      <c r="Y98" s="292"/>
      <c r="Z98" s="292"/>
      <c r="AA98" s="292"/>
      <c r="AB98" s="292"/>
      <c r="AC98" s="185"/>
      <c r="AD98" s="185"/>
      <c r="AE98" s="774"/>
      <c r="AF98" s="774"/>
      <c r="AG98" s="87">
        <v>511</v>
      </c>
      <c r="AH98" s="911" t="s">
        <v>1425</v>
      </c>
      <c r="AI98" s="911"/>
      <c r="AJ98" s="913" t="s">
        <v>1398</v>
      </c>
      <c r="AK98" s="516"/>
      <c r="AL98" s="516"/>
      <c r="AM98" s="516"/>
    </row>
    <row r="99" spans="2:39" ht="33.75" customHeight="1">
      <c r="B99" s="792"/>
      <c r="C99" s="70"/>
      <c r="D99" s="71"/>
      <c r="E99" s="71"/>
      <c r="F99" s="366"/>
      <c r="G99" s="64"/>
      <c r="H99" s="792"/>
      <c r="I99" s="792"/>
      <c r="J99" s="792"/>
      <c r="K99" s="935"/>
      <c r="L99" s="937"/>
      <c r="M99" s="935"/>
      <c r="N99" s="940"/>
      <c r="O99" s="367"/>
      <c r="P99" s="196"/>
      <c r="Q99" s="121"/>
      <c r="R99" s="196"/>
      <c r="S99" s="196"/>
      <c r="T99" s="196"/>
      <c r="U99" s="196"/>
      <c r="V99" s="196"/>
      <c r="W99" s="196"/>
      <c r="X99" s="196"/>
      <c r="Y99" s="196"/>
      <c r="Z99" s="196"/>
      <c r="AA99" s="196"/>
      <c r="AB99" s="196"/>
      <c r="AC99" s="185"/>
      <c r="AD99" s="185"/>
      <c r="AE99" s="909"/>
      <c r="AF99" s="909"/>
      <c r="AG99" s="87"/>
      <c r="AH99" s="911"/>
      <c r="AI99" s="911"/>
      <c r="AJ99" s="913"/>
      <c r="AK99" s="516"/>
      <c r="AL99" s="516"/>
      <c r="AM99" s="516"/>
    </row>
    <row r="100" spans="2:39" ht="15.75" thickBot="1">
      <c r="B100" s="850"/>
      <c r="C100" s="368"/>
      <c r="D100" s="369"/>
      <c r="E100" s="369"/>
      <c r="F100" s="370"/>
      <c r="G100" s="361"/>
      <c r="H100" s="850"/>
      <c r="I100" s="850"/>
      <c r="J100" s="850"/>
      <c r="K100" s="936"/>
      <c r="L100" s="938"/>
      <c r="M100" s="936"/>
      <c r="N100" s="941"/>
      <c r="O100" s="362"/>
      <c r="P100" s="298"/>
      <c r="Q100" s="297"/>
      <c r="R100" s="298"/>
      <c r="S100" s="298"/>
      <c r="T100" s="298"/>
      <c r="U100" s="298"/>
      <c r="V100" s="298"/>
      <c r="W100" s="298"/>
      <c r="X100" s="298"/>
      <c r="Y100" s="298"/>
      <c r="Z100" s="298"/>
      <c r="AA100" s="298"/>
      <c r="AB100" s="298"/>
      <c r="AC100" s="298"/>
      <c r="AD100" s="298"/>
      <c r="AE100" s="910"/>
      <c r="AF100" s="910"/>
      <c r="AG100" s="371"/>
      <c r="AH100" s="912"/>
      <c r="AI100" s="912"/>
      <c r="AJ100" s="914"/>
      <c r="AK100" s="516"/>
      <c r="AL100" s="516"/>
      <c r="AM100" s="516"/>
    </row>
    <row r="101" spans="2:39" ht="39" thickBot="1">
      <c r="B101" s="49" t="s">
        <v>13</v>
      </c>
      <c r="C101" s="50" t="s">
        <v>30</v>
      </c>
      <c r="D101" s="50" t="s">
        <v>14</v>
      </c>
      <c r="E101" s="50" t="s">
        <v>29</v>
      </c>
      <c r="F101" s="50" t="s">
        <v>26</v>
      </c>
      <c r="G101" s="50" t="s">
        <v>27</v>
      </c>
      <c r="H101" s="51" t="s">
        <v>17</v>
      </c>
      <c r="I101" s="74" t="s">
        <v>31</v>
      </c>
      <c r="J101" s="75"/>
      <c r="K101" s="89"/>
      <c r="L101" s="76"/>
      <c r="M101" s="77"/>
      <c r="N101" s="78"/>
      <c r="O101" s="55">
        <f>SUM(O102:O104)</f>
        <v>0</v>
      </c>
      <c r="P101" s="56">
        <f>SUM(P102:P104)</f>
        <v>0</v>
      </c>
      <c r="Q101" s="57">
        <f>SUM(Q102:Q104)</f>
        <v>0</v>
      </c>
      <c r="R101" s="56">
        <f>SUM(R102:R104)</f>
        <v>0</v>
      </c>
      <c r="S101" s="57"/>
      <c r="T101" s="56"/>
      <c r="U101" s="57"/>
      <c r="V101" s="56"/>
      <c r="W101" s="57"/>
      <c r="X101" s="56"/>
      <c r="Y101" s="57"/>
      <c r="Z101" s="56"/>
      <c r="AA101" s="57"/>
      <c r="AB101" s="56"/>
      <c r="AC101" s="57"/>
      <c r="AD101" s="56"/>
      <c r="AE101" s="90">
        <f>AE102</f>
        <v>0</v>
      </c>
      <c r="AF101" s="56">
        <f>AF102</f>
        <v>0</v>
      </c>
      <c r="AG101" s="59">
        <f>SUM(AG102:AG104)</f>
        <v>25</v>
      </c>
      <c r="AH101" s="60"/>
      <c r="AI101" s="60"/>
      <c r="AJ101" s="517"/>
      <c r="AK101" s="516"/>
      <c r="AL101" s="516"/>
      <c r="AM101" s="516"/>
    </row>
    <row r="102" spans="2:39" ht="38.25">
      <c r="B102" s="791" t="s">
        <v>936</v>
      </c>
      <c r="C102" s="61"/>
      <c r="D102" s="590" t="s">
        <v>1415</v>
      </c>
      <c r="E102" s="62"/>
      <c r="F102" s="364"/>
      <c r="G102" s="288" t="s">
        <v>1393</v>
      </c>
      <c r="H102" s="791" t="s">
        <v>161</v>
      </c>
      <c r="I102" s="791" t="s">
        <v>690</v>
      </c>
      <c r="J102" s="791">
        <v>0</v>
      </c>
      <c r="K102" s="934" t="s">
        <v>935</v>
      </c>
      <c r="L102" s="934">
        <v>1</v>
      </c>
      <c r="M102" s="934"/>
      <c r="N102" s="939">
        <v>1</v>
      </c>
      <c r="O102" s="365"/>
      <c r="P102" s="292" t="s">
        <v>1400</v>
      </c>
      <c r="Q102" s="291"/>
      <c r="R102" s="292"/>
      <c r="S102" s="292"/>
      <c r="T102" s="292"/>
      <c r="U102" s="292"/>
      <c r="V102" s="292"/>
      <c r="W102" s="292"/>
      <c r="X102" s="292"/>
      <c r="Y102" s="292"/>
      <c r="Z102" s="292"/>
      <c r="AA102" s="292"/>
      <c r="AB102" s="292"/>
      <c r="AC102" s="185"/>
      <c r="AD102" s="185"/>
      <c r="AE102" s="774"/>
      <c r="AF102" s="774"/>
      <c r="AG102" s="87">
        <v>25</v>
      </c>
      <c r="AH102" s="911" t="s">
        <v>1425</v>
      </c>
      <c r="AI102" s="911"/>
      <c r="AJ102" s="913" t="s">
        <v>1398</v>
      </c>
      <c r="AK102" s="516"/>
      <c r="AL102" s="516"/>
      <c r="AM102" s="516"/>
    </row>
    <row r="103" spans="2:39" ht="15" customHeight="1">
      <c r="B103" s="792"/>
      <c r="C103" s="70"/>
      <c r="D103" s="71"/>
      <c r="E103" s="71"/>
      <c r="F103" s="366"/>
      <c r="G103" s="64"/>
      <c r="H103" s="792"/>
      <c r="I103" s="792"/>
      <c r="J103" s="792"/>
      <c r="K103" s="935"/>
      <c r="L103" s="937"/>
      <c r="M103" s="935"/>
      <c r="N103" s="940"/>
      <c r="O103" s="367"/>
      <c r="P103" s="196"/>
      <c r="Q103" s="121"/>
      <c r="R103" s="196"/>
      <c r="S103" s="196"/>
      <c r="T103" s="196"/>
      <c r="U103" s="196"/>
      <c r="V103" s="196"/>
      <c r="W103" s="196"/>
      <c r="X103" s="196"/>
      <c r="Y103" s="196"/>
      <c r="Z103" s="196"/>
      <c r="AA103" s="196"/>
      <c r="AB103" s="196"/>
      <c r="AC103" s="185"/>
      <c r="AD103" s="185"/>
      <c r="AE103" s="909"/>
      <c r="AF103" s="909"/>
      <c r="AG103" s="87"/>
      <c r="AH103" s="911"/>
      <c r="AI103" s="911"/>
      <c r="AJ103" s="913"/>
      <c r="AK103" s="516"/>
      <c r="AL103" s="516"/>
      <c r="AM103" s="516"/>
    </row>
    <row r="104" spans="2:39" ht="87" customHeight="1" thickBot="1">
      <c r="B104" s="850"/>
      <c r="C104" s="368"/>
      <c r="D104" s="369"/>
      <c r="E104" s="369"/>
      <c r="F104" s="370"/>
      <c r="G104" s="361"/>
      <c r="H104" s="850"/>
      <c r="I104" s="850"/>
      <c r="J104" s="850"/>
      <c r="K104" s="936"/>
      <c r="L104" s="938"/>
      <c r="M104" s="936"/>
      <c r="N104" s="941"/>
      <c r="O104" s="362"/>
      <c r="P104" s="298"/>
      <c r="Q104" s="297"/>
      <c r="R104" s="298"/>
      <c r="S104" s="298"/>
      <c r="T104" s="298"/>
      <c r="U104" s="298"/>
      <c r="V104" s="298"/>
      <c r="W104" s="298"/>
      <c r="X104" s="298"/>
      <c r="Y104" s="298"/>
      <c r="Z104" s="298"/>
      <c r="AA104" s="298"/>
      <c r="AB104" s="298"/>
      <c r="AC104" s="298"/>
      <c r="AD104" s="298"/>
      <c r="AE104" s="910"/>
      <c r="AF104" s="910"/>
      <c r="AG104" s="371"/>
      <c r="AH104" s="912"/>
      <c r="AI104" s="912"/>
      <c r="AJ104" s="914"/>
      <c r="AK104" s="516"/>
      <c r="AL104" s="516"/>
      <c r="AM104" s="516"/>
    </row>
    <row r="105" spans="2:39" ht="44.25" customHeight="1" thickBot="1">
      <c r="B105" s="49" t="s">
        <v>13</v>
      </c>
      <c r="C105" s="50" t="s">
        <v>30</v>
      </c>
      <c r="D105" s="50" t="s">
        <v>14</v>
      </c>
      <c r="E105" s="50" t="s">
        <v>29</v>
      </c>
      <c r="F105" s="50" t="s">
        <v>26</v>
      </c>
      <c r="G105" s="50" t="s">
        <v>27</v>
      </c>
      <c r="H105" s="51" t="s">
        <v>17</v>
      </c>
      <c r="I105" s="74" t="s">
        <v>31</v>
      </c>
      <c r="J105" s="75"/>
      <c r="K105" s="89"/>
      <c r="L105" s="76"/>
      <c r="M105" s="77"/>
      <c r="N105" s="78"/>
      <c r="O105" s="55">
        <f>SUM(O106:O108)</f>
        <v>0</v>
      </c>
      <c r="P105" s="56">
        <f>SUM(P106:P108)</f>
        <v>0</v>
      </c>
      <c r="Q105" s="57">
        <f>SUM(Q106:Q108)</f>
        <v>0</v>
      </c>
      <c r="R105" s="56">
        <f>SUM(R106:R108)</f>
        <v>0</v>
      </c>
      <c r="S105" s="57"/>
      <c r="T105" s="56"/>
      <c r="U105" s="57"/>
      <c r="V105" s="56"/>
      <c r="W105" s="57"/>
      <c r="X105" s="56"/>
      <c r="Y105" s="57"/>
      <c r="Z105" s="56"/>
      <c r="AA105" s="57"/>
      <c r="AB105" s="56"/>
      <c r="AC105" s="57"/>
      <c r="AD105" s="56"/>
      <c r="AE105" s="90">
        <f>AE106</f>
        <v>0</v>
      </c>
      <c r="AF105" s="56">
        <f>AF106</f>
        <v>0</v>
      </c>
      <c r="AG105" s="59">
        <f>SUM(AG106:AG108)</f>
        <v>50</v>
      </c>
      <c r="AH105" s="60"/>
      <c r="AI105" s="60"/>
      <c r="AJ105" s="517"/>
      <c r="AK105" s="516"/>
      <c r="AL105" s="516"/>
      <c r="AM105" s="516"/>
    </row>
    <row r="106" spans="2:39" ht="44.25" customHeight="1">
      <c r="B106" s="791" t="s">
        <v>638</v>
      </c>
      <c r="C106" s="61"/>
      <c r="D106" s="590" t="s">
        <v>1415</v>
      </c>
      <c r="E106" s="62"/>
      <c r="F106" s="364" t="s">
        <v>1393</v>
      </c>
      <c r="G106" s="288" t="s">
        <v>1393</v>
      </c>
      <c r="H106" s="791" t="s">
        <v>162</v>
      </c>
      <c r="I106" s="791" t="s">
        <v>934</v>
      </c>
      <c r="J106" s="791" t="s">
        <v>163</v>
      </c>
      <c r="K106" s="934" t="s">
        <v>933</v>
      </c>
      <c r="L106" s="934">
        <v>2</v>
      </c>
      <c r="M106" s="934">
        <v>6</v>
      </c>
      <c r="N106" s="939">
        <v>6</v>
      </c>
      <c r="O106" s="365"/>
      <c r="P106" s="292" t="s">
        <v>1417</v>
      </c>
      <c r="Q106" s="291"/>
      <c r="R106" s="292"/>
      <c r="S106" s="292"/>
      <c r="T106" s="292"/>
      <c r="U106" s="292"/>
      <c r="V106" s="292"/>
      <c r="W106" s="292"/>
      <c r="X106" s="292"/>
      <c r="Y106" s="292"/>
      <c r="Z106" s="292"/>
      <c r="AA106" s="292"/>
      <c r="AB106" s="292"/>
      <c r="AC106" s="185"/>
      <c r="AD106" s="185"/>
      <c r="AE106" s="774"/>
      <c r="AF106" s="774"/>
      <c r="AG106" s="87">
        <v>50</v>
      </c>
      <c r="AH106" s="911" t="s">
        <v>1425</v>
      </c>
      <c r="AI106" s="911"/>
      <c r="AJ106" s="913" t="s">
        <v>1398</v>
      </c>
      <c r="AK106" s="516"/>
      <c r="AL106" s="516"/>
      <c r="AM106" s="516"/>
    </row>
    <row r="107" spans="2:39">
      <c r="B107" s="792"/>
      <c r="C107" s="70"/>
      <c r="D107" s="71"/>
      <c r="E107" s="71"/>
      <c r="F107" s="366"/>
      <c r="G107" s="64"/>
      <c r="H107" s="792"/>
      <c r="I107" s="792"/>
      <c r="J107" s="792"/>
      <c r="K107" s="935"/>
      <c r="L107" s="937"/>
      <c r="M107" s="935"/>
      <c r="N107" s="940"/>
      <c r="O107" s="367"/>
      <c r="P107" s="196"/>
      <c r="Q107" s="121"/>
      <c r="R107" s="196"/>
      <c r="S107" s="196"/>
      <c r="T107" s="196"/>
      <c r="U107" s="196"/>
      <c r="V107" s="196"/>
      <c r="W107" s="196"/>
      <c r="X107" s="196"/>
      <c r="Y107" s="196"/>
      <c r="Z107" s="196"/>
      <c r="AA107" s="196"/>
      <c r="AB107" s="196"/>
      <c r="AC107" s="185"/>
      <c r="AD107" s="185"/>
      <c r="AE107" s="909"/>
      <c r="AF107" s="909"/>
      <c r="AG107" s="87"/>
      <c r="AH107" s="911"/>
      <c r="AI107" s="911"/>
      <c r="AJ107" s="913"/>
      <c r="AK107" s="516"/>
      <c r="AL107" s="516"/>
      <c r="AM107" s="516"/>
    </row>
    <row r="108" spans="2:39" ht="47.25" customHeight="1" thickBot="1">
      <c r="B108" s="850"/>
      <c r="C108" s="368"/>
      <c r="D108" s="369"/>
      <c r="E108" s="369"/>
      <c r="F108" s="370"/>
      <c r="G108" s="361"/>
      <c r="H108" s="850"/>
      <c r="I108" s="850"/>
      <c r="J108" s="850"/>
      <c r="K108" s="936"/>
      <c r="L108" s="938"/>
      <c r="M108" s="936"/>
      <c r="N108" s="941"/>
      <c r="O108" s="362"/>
      <c r="P108" s="298"/>
      <c r="Q108" s="297"/>
      <c r="R108" s="298"/>
      <c r="S108" s="298"/>
      <c r="T108" s="298"/>
      <c r="U108" s="298"/>
      <c r="V108" s="298"/>
      <c r="W108" s="298"/>
      <c r="X108" s="298"/>
      <c r="Y108" s="298"/>
      <c r="Z108" s="298"/>
      <c r="AA108" s="298"/>
      <c r="AB108" s="298"/>
      <c r="AC108" s="298"/>
      <c r="AD108" s="298"/>
      <c r="AE108" s="910"/>
      <c r="AF108" s="910"/>
      <c r="AG108" s="371"/>
      <c r="AH108" s="912"/>
      <c r="AI108" s="912"/>
      <c r="AJ108" s="914"/>
      <c r="AK108" s="516"/>
      <c r="AL108" s="516"/>
      <c r="AM108" s="516"/>
    </row>
    <row r="109" spans="2:39" ht="15" customHeight="1" thickBot="1">
      <c r="B109" s="49" t="s">
        <v>13</v>
      </c>
      <c r="C109" s="50" t="s">
        <v>30</v>
      </c>
      <c r="D109" s="50" t="s">
        <v>14</v>
      </c>
      <c r="E109" s="50" t="s">
        <v>29</v>
      </c>
      <c r="F109" s="50" t="s">
        <v>26</v>
      </c>
      <c r="G109" s="50" t="s">
        <v>27</v>
      </c>
      <c r="H109" s="51" t="s">
        <v>17</v>
      </c>
      <c r="I109" s="74" t="s">
        <v>31</v>
      </c>
      <c r="J109" s="75"/>
      <c r="K109" s="89"/>
      <c r="L109" s="76"/>
      <c r="M109" s="77"/>
      <c r="N109" s="78"/>
      <c r="O109" s="55">
        <f>SUM(O110:O112)</f>
        <v>0</v>
      </c>
      <c r="P109" s="56">
        <f>SUM(P110:P112)</f>
        <v>0</v>
      </c>
      <c r="Q109" s="57">
        <f>SUM(Q110:Q112)</f>
        <v>0</v>
      </c>
      <c r="R109" s="56">
        <f>SUM(R110:R112)</f>
        <v>0</v>
      </c>
      <c r="S109" s="57"/>
      <c r="T109" s="56"/>
      <c r="U109" s="57"/>
      <c r="V109" s="56"/>
      <c r="W109" s="57"/>
      <c r="X109" s="56"/>
      <c r="Y109" s="57"/>
      <c r="Z109" s="56"/>
      <c r="AA109" s="57"/>
      <c r="AB109" s="56"/>
      <c r="AC109" s="57"/>
      <c r="AD109" s="56"/>
      <c r="AE109" s="90">
        <f>AE110</f>
        <v>0</v>
      </c>
      <c r="AF109" s="56">
        <f>AF110</f>
        <v>0</v>
      </c>
      <c r="AG109" s="59">
        <f>SUM(AG110:AG112)</f>
        <v>180</v>
      </c>
      <c r="AH109" s="60"/>
      <c r="AI109" s="60"/>
      <c r="AJ109" s="517"/>
      <c r="AK109" s="516"/>
      <c r="AL109" s="516"/>
      <c r="AM109" s="516"/>
    </row>
    <row r="110" spans="2:39" ht="22.5" customHeight="1">
      <c r="B110" s="791" t="s">
        <v>639</v>
      </c>
      <c r="C110" s="61"/>
      <c r="D110" s="590" t="s">
        <v>1432</v>
      </c>
      <c r="E110" s="62"/>
      <c r="F110" s="364" t="s">
        <v>1393</v>
      </c>
      <c r="G110" s="288" t="s">
        <v>1393</v>
      </c>
      <c r="H110" s="791" t="s">
        <v>164</v>
      </c>
      <c r="I110" s="791" t="s">
        <v>932</v>
      </c>
      <c r="J110" s="791">
        <v>1</v>
      </c>
      <c r="K110" s="934" t="s">
        <v>931</v>
      </c>
      <c r="L110" s="934">
        <v>1</v>
      </c>
      <c r="M110" s="934">
        <v>1</v>
      </c>
      <c r="N110" s="939">
        <v>1</v>
      </c>
      <c r="O110" s="365"/>
      <c r="P110" s="292" t="s">
        <v>1433</v>
      </c>
      <c r="Q110" s="291"/>
      <c r="R110" s="292"/>
      <c r="S110" s="292"/>
      <c r="T110" s="292"/>
      <c r="U110" s="292"/>
      <c r="V110" s="292"/>
      <c r="W110" s="292"/>
      <c r="X110" s="292"/>
      <c r="Y110" s="292"/>
      <c r="Z110" s="292"/>
      <c r="AA110" s="292"/>
      <c r="AB110" s="292"/>
      <c r="AC110" s="185"/>
      <c r="AD110" s="185"/>
      <c r="AE110" s="774"/>
      <c r="AF110" s="774"/>
      <c r="AG110" s="87">
        <v>180</v>
      </c>
      <c r="AH110" s="911" t="s">
        <v>1434</v>
      </c>
      <c r="AI110" s="911"/>
      <c r="AJ110" s="913" t="s">
        <v>1398</v>
      </c>
      <c r="AK110" s="516"/>
      <c r="AL110" s="516"/>
      <c r="AM110" s="516"/>
    </row>
    <row r="111" spans="2:39" ht="22.5" customHeight="1">
      <c r="B111" s="792"/>
      <c r="C111" s="70"/>
      <c r="D111" s="71"/>
      <c r="E111" s="71"/>
      <c r="F111" s="366"/>
      <c r="G111" s="64"/>
      <c r="H111" s="792"/>
      <c r="I111" s="792"/>
      <c r="J111" s="792"/>
      <c r="K111" s="935"/>
      <c r="L111" s="937"/>
      <c r="M111" s="935"/>
      <c r="N111" s="940"/>
      <c r="O111" s="367"/>
      <c r="P111" s="196"/>
      <c r="Q111" s="121"/>
      <c r="R111" s="196"/>
      <c r="S111" s="196"/>
      <c r="T111" s="196"/>
      <c r="U111" s="196"/>
      <c r="V111" s="196"/>
      <c r="W111" s="196"/>
      <c r="X111" s="196"/>
      <c r="Y111" s="196"/>
      <c r="Z111" s="196"/>
      <c r="AA111" s="196"/>
      <c r="AB111" s="196"/>
      <c r="AC111" s="185"/>
      <c r="AD111" s="185"/>
      <c r="AE111" s="909"/>
      <c r="AF111" s="909"/>
      <c r="AG111" s="87"/>
      <c r="AH111" s="911"/>
      <c r="AI111" s="911"/>
      <c r="AJ111" s="913"/>
      <c r="AK111" s="516"/>
      <c r="AL111" s="516"/>
      <c r="AM111" s="516"/>
    </row>
    <row r="112" spans="2:39" ht="54" customHeight="1" thickBot="1">
      <c r="B112" s="850"/>
      <c r="C112" s="368"/>
      <c r="D112" s="369"/>
      <c r="E112" s="369"/>
      <c r="F112" s="370"/>
      <c r="G112" s="361"/>
      <c r="H112" s="850"/>
      <c r="I112" s="850"/>
      <c r="J112" s="850"/>
      <c r="K112" s="936"/>
      <c r="L112" s="938"/>
      <c r="M112" s="936"/>
      <c r="N112" s="941"/>
      <c r="O112" s="362"/>
      <c r="P112" s="298"/>
      <c r="Q112" s="297"/>
      <c r="R112" s="298"/>
      <c r="S112" s="298"/>
      <c r="T112" s="298"/>
      <c r="U112" s="298"/>
      <c r="V112" s="298"/>
      <c r="W112" s="298"/>
      <c r="X112" s="298"/>
      <c r="Y112" s="298"/>
      <c r="Z112" s="298"/>
      <c r="AA112" s="298"/>
      <c r="AB112" s="298"/>
      <c r="AC112" s="298"/>
      <c r="AD112" s="298"/>
      <c r="AE112" s="910"/>
      <c r="AF112" s="910"/>
      <c r="AG112" s="371"/>
      <c r="AH112" s="912"/>
      <c r="AI112" s="912"/>
      <c r="AJ112" s="914"/>
      <c r="AK112" s="516"/>
      <c r="AL112" s="516"/>
      <c r="AM112" s="516"/>
    </row>
    <row r="113" spans="2:39" ht="15.75" thickBot="1">
      <c r="B113" s="777"/>
      <c r="C113" s="778"/>
      <c r="D113" s="778"/>
      <c r="E113" s="778"/>
      <c r="F113" s="778"/>
      <c r="G113" s="778"/>
      <c r="H113" s="778"/>
      <c r="I113" s="778"/>
      <c r="J113" s="778"/>
      <c r="K113" s="778"/>
      <c r="L113" s="778"/>
      <c r="M113" s="778"/>
      <c r="N113" s="778"/>
      <c r="O113" s="778"/>
      <c r="P113" s="778"/>
      <c r="Q113" s="778"/>
      <c r="R113" s="778"/>
      <c r="S113" s="778"/>
      <c r="T113" s="778"/>
      <c r="U113" s="778"/>
      <c r="V113" s="778"/>
      <c r="W113" s="778"/>
      <c r="X113" s="778"/>
      <c r="Y113" s="778"/>
      <c r="Z113" s="778"/>
      <c r="AA113" s="778"/>
      <c r="AB113" s="778"/>
      <c r="AC113" s="778"/>
      <c r="AD113" s="778"/>
      <c r="AE113" s="778"/>
      <c r="AF113" s="778"/>
      <c r="AG113" s="778"/>
      <c r="AH113" s="778"/>
      <c r="AI113" s="778"/>
      <c r="AJ113" s="779"/>
      <c r="AK113" s="516"/>
      <c r="AL113" s="516"/>
      <c r="AM113" s="516"/>
    </row>
    <row r="114" spans="2:39" ht="39" thickBot="1">
      <c r="B114" s="49" t="s">
        <v>13</v>
      </c>
      <c r="C114" s="50" t="s">
        <v>30</v>
      </c>
      <c r="D114" s="50" t="s">
        <v>14</v>
      </c>
      <c r="E114" s="50" t="s">
        <v>29</v>
      </c>
      <c r="F114" s="50" t="s">
        <v>26</v>
      </c>
      <c r="G114" s="50" t="s">
        <v>27</v>
      </c>
      <c r="H114" s="51" t="s">
        <v>1089</v>
      </c>
      <c r="I114" s="74" t="s">
        <v>31</v>
      </c>
      <c r="J114" s="75"/>
      <c r="K114" s="89"/>
      <c r="L114" s="76"/>
      <c r="M114" s="77"/>
      <c r="N114" s="78"/>
      <c r="O114" s="55">
        <f>SUM(O115:O117)</f>
        <v>0</v>
      </c>
      <c r="P114" s="56">
        <f>SUM(P115:P117)</f>
        <v>0</v>
      </c>
      <c r="Q114" s="57">
        <f>SUM(Q115:Q117)</f>
        <v>0</v>
      </c>
      <c r="R114" s="56">
        <f>SUM(R115:R117)</f>
        <v>0</v>
      </c>
      <c r="S114" s="57"/>
      <c r="T114" s="56"/>
      <c r="U114" s="57"/>
      <c r="V114" s="56"/>
      <c r="W114" s="57"/>
      <c r="X114" s="56"/>
      <c r="Y114" s="57"/>
      <c r="Z114" s="56"/>
      <c r="AA114" s="57"/>
      <c r="AB114" s="56"/>
      <c r="AC114" s="57"/>
      <c r="AD114" s="56"/>
      <c r="AE114" s="90">
        <f>AE115</f>
        <v>0</v>
      </c>
      <c r="AF114" s="56">
        <f>AF115</f>
        <v>0</v>
      </c>
      <c r="AG114" s="59">
        <f>SUM(AG115:AG117)</f>
        <v>180</v>
      </c>
      <c r="AH114" s="60"/>
      <c r="AI114" s="60"/>
      <c r="AJ114" s="517"/>
      <c r="AK114" s="516"/>
      <c r="AL114" s="516"/>
      <c r="AM114" s="516"/>
    </row>
    <row r="115" spans="2:39" ht="15" customHeight="1">
      <c r="B115" s="791" t="s">
        <v>639</v>
      </c>
      <c r="C115" s="61"/>
      <c r="D115" s="590" t="s">
        <v>1432</v>
      </c>
      <c r="E115" s="62"/>
      <c r="F115" s="364" t="s">
        <v>1393</v>
      </c>
      <c r="G115" s="288" t="s">
        <v>1393</v>
      </c>
      <c r="H115" s="791" t="s">
        <v>164</v>
      </c>
      <c r="I115" s="791" t="s">
        <v>932</v>
      </c>
      <c r="J115" s="791">
        <v>1</v>
      </c>
      <c r="K115" s="934" t="s">
        <v>931</v>
      </c>
      <c r="L115" s="934">
        <v>1</v>
      </c>
      <c r="M115" s="934">
        <v>1</v>
      </c>
      <c r="N115" s="939">
        <v>1</v>
      </c>
      <c r="O115" s="365"/>
      <c r="P115" s="292" t="s">
        <v>1433</v>
      </c>
      <c r="Q115" s="291"/>
      <c r="R115" s="292"/>
      <c r="S115" s="292"/>
      <c r="T115" s="292"/>
      <c r="U115" s="292"/>
      <c r="V115" s="292"/>
      <c r="W115" s="292"/>
      <c r="X115" s="292"/>
      <c r="Y115" s="292"/>
      <c r="Z115" s="292"/>
      <c r="AA115" s="292"/>
      <c r="AB115" s="292"/>
      <c r="AC115" s="185"/>
      <c r="AD115" s="185"/>
      <c r="AE115" s="774"/>
      <c r="AF115" s="774"/>
      <c r="AG115" s="87">
        <v>180</v>
      </c>
      <c r="AH115" s="911" t="s">
        <v>1434</v>
      </c>
      <c r="AI115" s="911"/>
      <c r="AJ115" s="913" t="s">
        <v>1398</v>
      </c>
      <c r="AK115" s="516"/>
      <c r="AL115" s="516"/>
      <c r="AM115" s="516"/>
    </row>
    <row r="116" spans="2:39" ht="70.5" customHeight="1">
      <c r="B116" s="792"/>
      <c r="C116" s="70"/>
      <c r="D116" s="71"/>
      <c r="E116" s="71"/>
      <c r="F116" s="366"/>
      <c r="G116" s="64"/>
      <c r="H116" s="792"/>
      <c r="I116" s="792"/>
      <c r="J116" s="792"/>
      <c r="K116" s="935"/>
      <c r="L116" s="937"/>
      <c r="M116" s="935"/>
      <c r="N116" s="940"/>
      <c r="O116" s="367"/>
      <c r="P116" s="196"/>
      <c r="Q116" s="121"/>
      <c r="R116" s="196"/>
      <c r="S116" s="196"/>
      <c r="T116" s="196"/>
      <c r="U116" s="196"/>
      <c r="V116" s="196"/>
      <c r="W116" s="196"/>
      <c r="X116" s="196"/>
      <c r="Y116" s="196"/>
      <c r="Z116" s="196"/>
      <c r="AA116" s="196"/>
      <c r="AB116" s="196"/>
      <c r="AC116" s="185"/>
      <c r="AD116" s="185"/>
      <c r="AE116" s="909"/>
      <c r="AF116" s="909"/>
      <c r="AG116" s="87"/>
      <c r="AH116" s="911"/>
      <c r="AI116" s="911"/>
      <c r="AJ116" s="913"/>
      <c r="AK116" s="516"/>
      <c r="AL116" s="516"/>
      <c r="AM116" s="516"/>
    </row>
    <row r="117" spans="2:39" ht="37.5" customHeight="1" thickBot="1">
      <c r="B117" s="850"/>
      <c r="C117" s="368"/>
      <c r="D117" s="369"/>
      <c r="E117" s="369"/>
      <c r="F117" s="370"/>
      <c r="G117" s="361"/>
      <c r="H117" s="850"/>
      <c r="I117" s="850"/>
      <c r="J117" s="850"/>
      <c r="K117" s="936"/>
      <c r="L117" s="938"/>
      <c r="M117" s="936"/>
      <c r="N117" s="941"/>
      <c r="O117" s="362"/>
      <c r="P117" s="298"/>
      <c r="Q117" s="297"/>
      <c r="R117" s="298"/>
      <c r="S117" s="298"/>
      <c r="T117" s="298"/>
      <c r="U117" s="298"/>
      <c r="V117" s="298"/>
      <c r="W117" s="298"/>
      <c r="X117" s="298"/>
      <c r="Y117" s="298"/>
      <c r="Z117" s="298"/>
      <c r="AA117" s="298"/>
      <c r="AB117" s="298"/>
      <c r="AC117" s="298"/>
      <c r="AD117" s="298"/>
      <c r="AE117" s="910"/>
      <c r="AF117" s="910"/>
      <c r="AG117" s="371"/>
      <c r="AH117" s="912"/>
      <c r="AI117" s="912"/>
      <c r="AJ117" s="914"/>
      <c r="AK117" s="516"/>
      <c r="AL117" s="516"/>
      <c r="AM117" s="516"/>
    </row>
    <row r="118" spans="2:39" ht="39" thickBot="1">
      <c r="B118" s="49" t="s">
        <v>13</v>
      </c>
      <c r="C118" s="50" t="s">
        <v>30</v>
      </c>
      <c r="D118" s="50" t="s">
        <v>14</v>
      </c>
      <c r="E118" s="50" t="s">
        <v>29</v>
      </c>
      <c r="F118" s="50" t="s">
        <v>26</v>
      </c>
      <c r="G118" s="50" t="s">
        <v>27</v>
      </c>
      <c r="H118" s="51" t="s">
        <v>17</v>
      </c>
      <c r="I118" s="74" t="s">
        <v>31</v>
      </c>
      <c r="J118" s="75"/>
      <c r="K118" s="89"/>
      <c r="L118" s="76"/>
      <c r="M118" s="77"/>
      <c r="N118" s="78"/>
      <c r="O118" s="55">
        <f>SUM(O119:O121)</f>
        <v>0</v>
      </c>
      <c r="P118" s="56">
        <f>SUM(P119:P121)</f>
        <v>0</v>
      </c>
      <c r="Q118" s="57">
        <f>SUM(Q119:Q121)</f>
        <v>0</v>
      </c>
      <c r="R118" s="56">
        <f>SUM(R119:R121)</f>
        <v>0</v>
      </c>
      <c r="S118" s="57"/>
      <c r="T118" s="56"/>
      <c r="U118" s="57"/>
      <c r="V118" s="56"/>
      <c r="W118" s="57"/>
      <c r="X118" s="56"/>
      <c r="Y118" s="57"/>
      <c r="Z118" s="56"/>
      <c r="AA118" s="57"/>
      <c r="AB118" s="56"/>
      <c r="AC118" s="57"/>
      <c r="AD118" s="56"/>
      <c r="AE118" s="90">
        <f>AE119</f>
        <v>0</v>
      </c>
      <c r="AF118" s="56">
        <f>AF119</f>
        <v>0</v>
      </c>
      <c r="AG118" s="59">
        <f>SUM(AG119:AG121)</f>
        <v>18</v>
      </c>
      <c r="AH118" s="60"/>
      <c r="AI118" s="60"/>
      <c r="AJ118" s="517"/>
      <c r="AK118" s="516"/>
      <c r="AL118" s="516"/>
      <c r="AM118" s="516"/>
    </row>
    <row r="119" spans="2:39" ht="53.25">
      <c r="B119" s="791" t="s">
        <v>640</v>
      </c>
      <c r="C119" s="61"/>
      <c r="D119" s="590" t="s">
        <v>1435</v>
      </c>
      <c r="E119" s="62"/>
      <c r="F119" s="364"/>
      <c r="G119" s="288" t="s">
        <v>1393</v>
      </c>
      <c r="H119" s="791" t="s">
        <v>165</v>
      </c>
      <c r="I119" s="791" t="s">
        <v>1096</v>
      </c>
      <c r="J119" s="791">
        <v>0</v>
      </c>
      <c r="K119" s="934" t="s">
        <v>930</v>
      </c>
      <c r="L119" s="934">
        <v>3</v>
      </c>
      <c r="M119" s="934"/>
      <c r="N119" s="939">
        <v>1</v>
      </c>
      <c r="O119" s="365"/>
      <c r="P119" s="292"/>
      <c r="Q119" s="291"/>
      <c r="R119" s="292"/>
      <c r="S119" s="292"/>
      <c r="T119" s="292"/>
      <c r="U119" s="292"/>
      <c r="V119" s="292"/>
      <c r="W119" s="292"/>
      <c r="X119" s="292"/>
      <c r="Y119" s="292"/>
      <c r="Z119" s="292"/>
      <c r="AA119" s="292"/>
      <c r="AB119" s="292"/>
      <c r="AC119" s="185"/>
      <c r="AD119" s="185" t="s">
        <v>1436</v>
      </c>
      <c r="AE119" s="774"/>
      <c r="AF119" s="774"/>
      <c r="AG119" s="87">
        <v>18</v>
      </c>
      <c r="AH119" s="911" t="s">
        <v>1425</v>
      </c>
      <c r="AI119" s="911"/>
      <c r="AJ119" s="913" t="s">
        <v>1398</v>
      </c>
      <c r="AK119" s="516"/>
      <c r="AL119" s="516"/>
      <c r="AM119" s="516"/>
    </row>
    <row r="120" spans="2:39" ht="26.25" customHeight="1">
      <c r="B120" s="792"/>
      <c r="C120" s="70"/>
      <c r="D120" s="71"/>
      <c r="E120" s="71"/>
      <c r="F120" s="366"/>
      <c r="G120" s="64"/>
      <c r="H120" s="792"/>
      <c r="I120" s="792"/>
      <c r="J120" s="792"/>
      <c r="K120" s="935"/>
      <c r="L120" s="937"/>
      <c r="M120" s="935"/>
      <c r="N120" s="940"/>
      <c r="O120" s="367"/>
      <c r="P120" s="196"/>
      <c r="Q120" s="121"/>
      <c r="R120" s="196"/>
      <c r="S120" s="196"/>
      <c r="T120" s="196"/>
      <c r="U120" s="196"/>
      <c r="V120" s="196"/>
      <c r="W120" s="196"/>
      <c r="X120" s="196"/>
      <c r="Y120" s="196"/>
      <c r="Z120" s="196"/>
      <c r="AA120" s="196"/>
      <c r="AB120" s="196"/>
      <c r="AC120" s="185"/>
      <c r="AD120" s="185"/>
      <c r="AE120" s="909"/>
      <c r="AF120" s="909"/>
      <c r="AG120" s="87"/>
      <c r="AH120" s="911"/>
      <c r="AI120" s="911"/>
      <c r="AJ120" s="913"/>
      <c r="AK120" s="516"/>
      <c r="AL120" s="516"/>
      <c r="AM120" s="516"/>
    </row>
    <row r="121" spans="2:39" ht="60.75" customHeight="1" thickBot="1">
      <c r="B121" s="850"/>
      <c r="C121" s="368"/>
      <c r="D121" s="369"/>
      <c r="E121" s="369"/>
      <c r="F121" s="370"/>
      <c r="G121" s="361"/>
      <c r="H121" s="850"/>
      <c r="I121" s="850"/>
      <c r="J121" s="850"/>
      <c r="K121" s="936"/>
      <c r="L121" s="938"/>
      <c r="M121" s="936"/>
      <c r="N121" s="941"/>
      <c r="O121" s="362"/>
      <c r="P121" s="298"/>
      <c r="Q121" s="297"/>
      <c r="R121" s="298"/>
      <c r="S121" s="298"/>
      <c r="T121" s="298"/>
      <c r="U121" s="298"/>
      <c r="V121" s="298"/>
      <c r="W121" s="298"/>
      <c r="X121" s="298"/>
      <c r="Y121" s="298"/>
      <c r="Z121" s="298"/>
      <c r="AA121" s="298"/>
      <c r="AB121" s="298"/>
      <c r="AC121" s="298"/>
      <c r="AD121" s="298"/>
      <c r="AE121" s="910"/>
      <c r="AF121" s="910"/>
      <c r="AG121" s="371"/>
      <c r="AH121" s="912"/>
      <c r="AI121" s="912"/>
      <c r="AJ121" s="914"/>
      <c r="AK121" s="516"/>
      <c r="AL121" s="516"/>
      <c r="AM121" s="516"/>
    </row>
    <row r="122" spans="2:39" ht="35.25" customHeight="1" thickBot="1">
      <c r="B122" s="49" t="s">
        <v>13</v>
      </c>
      <c r="C122" s="50" t="s">
        <v>30</v>
      </c>
      <c r="D122" s="50" t="s">
        <v>14</v>
      </c>
      <c r="E122" s="50" t="s">
        <v>29</v>
      </c>
      <c r="F122" s="50" t="s">
        <v>26</v>
      </c>
      <c r="G122" s="50" t="s">
        <v>27</v>
      </c>
      <c r="H122" s="51" t="s">
        <v>17</v>
      </c>
      <c r="I122" s="74" t="s">
        <v>31</v>
      </c>
      <c r="J122" s="75"/>
      <c r="K122" s="89"/>
      <c r="L122" s="76"/>
      <c r="M122" s="77"/>
      <c r="N122" s="78"/>
      <c r="O122" s="55">
        <f>SUM(O123:O125)</f>
        <v>0</v>
      </c>
      <c r="P122" s="56">
        <f>SUM(P123:P125)</f>
        <v>0</v>
      </c>
      <c r="Q122" s="57">
        <f>SUM(Q123:Q125)</f>
        <v>0</v>
      </c>
      <c r="R122" s="56">
        <f>SUM(R123:R125)</f>
        <v>0</v>
      </c>
      <c r="S122" s="57"/>
      <c r="T122" s="56"/>
      <c r="U122" s="57"/>
      <c r="V122" s="56"/>
      <c r="W122" s="57"/>
      <c r="X122" s="56"/>
      <c r="Y122" s="57"/>
      <c r="Z122" s="56"/>
      <c r="AA122" s="57"/>
      <c r="AB122" s="56"/>
      <c r="AC122" s="57"/>
      <c r="AD122" s="56"/>
      <c r="AE122" s="90">
        <f>AE123</f>
        <v>0</v>
      </c>
      <c r="AF122" s="56">
        <f>AF123</f>
        <v>0</v>
      </c>
      <c r="AG122" s="59">
        <f>SUM(AG123:AG125)</f>
        <v>4193</v>
      </c>
      <c r="AH122" s="60"/>
      <c r="AI122" s="60"/>
      <c r="AJ122" s="517"/>
      <c r="AK122" s="516"/>
      <c r="AL122" s="516"/>
      <c r="AM122" s="516"/>
    </row>
    <row r="123" spans="2:39" ht="38.25">
      <c r="B123" s="791" t="s">
        <v>929</v>
      </c>
      <c r="C123" s="61"/>
      <c r="D123" s="590" t="s">
        <v>1437</v>
      </c>
      <c r="E123" s="62"/>
      <c r="F123" s="364" t="s">
        <v>1393</v>
      </c>
      <c r="G123" s="288" t="s">
        <v>1393</v>
      </c>
      <c r="H123" s="791" t="s">
        <v>166</v>
      </c>
      <c r="I123" s="791" t="s">
        <v>928</v>
      </c>
      <c r="J123" s="791" t="s">
        <v>641</v>
      </c>
      <c r="K123" s="934" t="s">
        <v>927</v>
      </c>
      <c r="L123" s="934">
        <v>767</v>
      </c>
      <c r="M123" s="934"/>
      <c r="N123" s="939">
        <v>1551</v>
      </c>
      <c r="O123" s="365"/>
      <c r="P123" s="292" t="s">
        <v>1438</v>
      </c>
      <c r="Q123" s="291"/>
      <c r="R123" s="292"/>
      <c r="S123" s="292"/>
      <c r="T123" s="292"/>
      <c r="U123" s="292"/>
      <c r="V123" s="292"/>
      <c r="W123" s="292"/>
      <c r="X123" s="292"/>
      <c r="Y123" s="292"/>
      <c r="Z123" s="292"/>
      <c r="AA123" s="292"/>
      <c r="AB123" s="292"/>
      <c r="AC123" s="185"/>
      <c r="AD123" s="185"/>
      <c r="AE123" s="774"/>
      <c r="AF123" s="774"/>
      <c r="AG123" s="87">
        <v>4193</v>
      </c>
      <c r="AH123" s="911" t="s">
        <v>1425</v>
      </c>
      <c r="AI123" s="911"/>
      <c r="AJ123" s="913" t="s">
        <v>1398</v>
      </c>
      <c r="AK123" s="516"/>
      <c r="AL123" s="516"/>
      <c r="AM123" s="516"/>
    </row>
    <row r="124" spans="2:39">
      <c r="B124" s="792"/>
      <c r="C124" s="70"/>
      <c r="D124" s="71"/>
      <c r="E124" s="71"/>
      <c r="F124" s="366"/>
      <c r="G124" s="64"/>
      <c r="H124" s="792"/>
      <c r="I124" s="792"/>
      <c r="J124" s="792"/>
      <c r="K124" s="935"/>
      <c r="L124" s="937"/>
      <c r="M124" s="935"/>
      <c r="N124" s="940"/>
      <c r="O124" s="367"/>
      <c r="P124" s="196"/>
      <c r="Q124" s="121"/>
      <c r="R124" s="196"/>
      <c r="S124" s="196"/>
      <c r="T124" s="196"/>
      <c r="U124" s="196"/>
      <c r="V124" s="196"/>
      <c r="W124" s="196"/>
      <c r="X124" s="196"/>
      <c r="Y124" s="196"/>
      <c r="Z124" s="196"/>
      <c r="AA124" s="196"/>
      <c r="AB124" s="196"/>
      <c r="AC124" s="185"/>
      <c r="AD124" s="185"/>
      <c r="AE124" s="909"/>
      <c r="AF124" s="909"/>
      <c r="AG124" s="87"/>
      <c r="AH124" s="911"/>
      <c r="AI124" s="911"/>
      <c r="AJ124" s="913"/>
      <c r="AK124" s="516"/>
      <c r="AL124" s="516"/>
      <c r="AM124" s="516"/>
    </row>
    <row r="125" spans="2:39" ht="40.5" customHeight="1" thickBot="1">
      <c r="B125" s="850"/>
      <c r="C125" s="368"/>
      <c r="D125" s="369"/>
      <c r="E125" s="369"/>
      <c r="F125" s="370"/>
      <c r="G125" s="361"/>
      <c r="H125" s="850"/>
      <c r="I125" s="850"/>
      <c r="J125" s="850"/>
      <c r="K125" s="936"/>
      <c r="L125" s="938"/>
      <c r="M125" s="936"/>
      <c r="N125" s="941"/>
      <c r="O125" s="362"/>
      <c r="P125" s="298"/>
      <c r="Q125" s="297"/>
      <c r="R125" s="298"/>
      <c r="S125" s="298"/>
      <c r="T125" s="298"/>
      <c r="U125" s="298"/>
      <c r="V125" s="298"/>
      <c r="W125" s="298"/>
      <c r="X125" s="298"/>
      <c r="Y125" s="298"/>
      <c r="Z125" s="298"/>
      <c r="AA125" s="298"/>
      <c r="AB125" s="298"/>
      <c r="AC125" s="298"/>
      <c r="AD125" s="298"/>
      <c r="AE125" s="910"/>
      <c r="AF125" s="910"/>
      <c r="AG125" s="371"/>
      <c r="AH125" s="912"/>
      <c r="AI125" s="912"/>
      <c r="AJ125" s="914"/>
      <c r="AK125" s="516"/>
      <c r="AL125" s="516"/>
      <c r="AM125" s="516"/>
    </row>
    <row r="126" spans="2:39" ht="15" customHeight="1" thickBot="1">
      <c r="B126" s="49" t="s">
        <v>13</v>
      </c>
      <c r="C126" s="50" t="s">
        <v>30</v>
      </c>
      <c r="D126" s="50" t="s">
        <v>14</v>
      </c>
      <c r="E126" s="50" t="s">
        <v>29</v>
      </c>
      <c r="F126" s="50" t="s">
        <v>26</v>
      </c>
      <c r="G126" s="50" t="s">
        <v>27</v>
      </c>
      <c r="H126" s="51" t="s">
        <v>17</v>
      </c>
      <c r="I126" s="74" t="s">
        <v>31</v>
      </c>
      <c r="J126" s="75"/>
      <c r="K126" s="89"/>
      <c r="L126" s="76"/>
      <c r="M126" s="77"/>
      <c r="N126" s="78"/>
      <c r="O126" s="55">
        <f>SUM(O127:O129)</f>
        <v>0</v>
      </c>
      <c r="P126" s="56">
        <f>SUM(P127:P129)</f>
        <v>0</v>
      </c>
      <c r="Q126" s="57">
        <f>SUM(Q127:Q129)</f>
        <v>0</v>
      </c>
      <c r="R126" s="56">
        <f>SUM(R127:R129)</f>
        <v>0</v>
      </c>
      <c r="S126" s="57"/>
      <c r="T126" s="56"/>
      <c r="U126" s="57"/>
      <c r="V126" s="56"/>
      <c r="W126" s="57"/>
      <c r="X126" s="56"/>
      <c r="Y126" s="57"/>
      <c r="Z126" s="56"/>
      <c r="AA126" s="57"/>
      <c r="AB126" s="56"/>
      <c r="AC126" s="57"/>
      <c r="AD126" s="56"/>
      <c r="AE126" s="90">
        <f>AE127</f>
        <v>0</v>
      </c>
      <c r="AF126" s="56">
        <f>AF127</f>
        <v>0</v>
      </c>
      <c r="AG126" s="59">
        <f>SUM(AG127:AG129)</f>
        <v>0</v>
      </c>
      <c r="AH126" s="60"/>
      <c r="AI126" s="60"/>
      <c r="AJ126" s="517"/>
      <c r="AK126" s="516"/>
      <c r="AL126" s="516"/>
      <c r="AM126" s="516"/>
    </row>
    <row r="127" spans="2:39" ht="27" customHeight="1">
      <c r="B127" s="791" t="s">
        <v>1439</v>
      </c>
      <c r="C127" s="61"/>
      <c r="D127" s="62"/>
      <c r="E127" s="62"/>
      <c r="F127" s="364"/>
      <c r="G127" s="288"/>
      <c r="H127" s="942" t="s">
        <v>167</v>
      </c>
      <c r="I127" s="942" t="s">
        <v>1097</v>
      </c>
      <c r="J127" s="942">
        <v>0</v>
      </c>
      <c r="K127" s="945" t="s">
        <v>1440</v>
      </c>
      <c r="L127" s="934">
        <v>1</v>
      </c>
      <c r="M127" s="934"/>
      <c r="N127" s="939"/>
      <c r="O127" s="365"/>
      <c r="P127" s="292"/>
      <c r="Q127" s="291"/>
      <c r="R127" s="292"/>
      <c r="S127" s="292"/>
      <c r="T127" s="292"/>
      <c r="U127" s="292"/>
      <c r="V127" s="292"/>
      <c r="W127" s="292"/>
      <c r="X127" s="292"/>
      <c r="Y127" s="292"/>
      <c r="Z127" s="292"/>
      <c r="AA127" s="292"/>
      <c r="AB127" s="292"/>
      <c r="AC127" s="185"/>
      <c r="AD127" s="185"/>
      <c r="AE127" s="774"/>
      <c r="AF127" s="774"/>
      <c r="AG127" s="87"/>
      <c r="AH127" s="911"/>
      <c r="AI127" s="911"/>
      <c r="AJ127" s="913" t="s">
        <v>1441</v>
      </c>
      <c r="AK127" s="516"/>
      <c r="AL127" s="516"/>
      <c r="AM127" s="516"/>
    </row>
    <row r="128" spans="2:39" ht="27" customHeight="1">
      <c r="B128" s="792"/>
      <c r="C128" s="70"/>
      <c r="D128" s="71"/>
      <c r="E128" s="71"/>
      <c r="F128" s="366"/>
      <c r="G128" s="64"/>
      <c r="H128" s="943"/>
      <c r="I128" s="943"/>
      <c r="J128" s="943"/>
      <c r="K128" s="946"/>
      <c r="L128" s="937"/>
      <c r="M128" s="935"/>
      <c r="N128" s="940"/>
      <c r="O128" s="367"/>
      <c r="P128" s="196"/>
      <c r="Q128" s="121"/>
      <c r="R128" s="196"/>
      <c r="S128" s="196"/>
      <c r="T128" s="196"/>
      <c r="U128" s="196"/>
      <c r="V128" s="196"/>
      <c r="W128" s="196"/>
      <c r="X128" s="196"/>
      <c r="Y128" s="196"/>
      <c r="Z128" s="196"/>
      <c r="AA128" s="196"/>
      <c r="AB128" s="196"/>
      <c r="AC128" s="185"/>
      <c r="AD128" s="185"/>
      <c r="AE128" s="909"/>
      <c r="AF128" s="909"/>
      <c r="AG128" s="87"/>
      <c r="AH128" s="911"/>
      <c r="AI128" s="911"/>
      <c r="AJ128" s="913"/>
      <c r="AK128" s="516"/>
      <c r="AL128" s="516"/>
      <c r="AM128" s="516"/>
    </row>
    <row r="129" spans="1:39" ht="66.75" customHeight="1" thickBot="1">
      <c r="B129" s="850"/>
      <c r="C129" s="368"/>
      <c r="D129" s="369"/>
      <c r="E129" s="369"/>
      <c r="F129" s="370"/>
      <c r="G129" s="361"/>
      <c r="H129" s="944"/>
      <c r="I129" s="944"/>
      <c r="J129" s="944"/>
      <c r="K129" s="947"/>
      <c r="L129" s="938"/>
      <c r="M129" s="936"/>
      <c r="N129" s="941"/>
      <c r="O129" s="362"/>
      <c r="P129" s="298"/>
      <c r="Q129" s="297"/>
      <c r="R129" s="298"/>
      <c r="S129" s="298"/>
      <c r="T129" s="298"/>
      <c r="U129" s="298"/>
      <c r="V129" s="298"/>
      <c r="W129" s="298"/>
      <c r="X129" s="298"/>
      <c r="Y129" s="298"/>
      <c r="Z129" s="298"/>
      <c r="AA129" s="298"/>
      <c r="AB129" s="298"/>
      <c r="AC129" s="298"/>
      <c r="AD129" s="298"/>
      <c r="AE129" s="910"/>
      <c r="AF129" s="910"/>
      <c r="AG129" s="371"/>
      <c r="AH129" s="912"/>
      <c r="AI129" s="912"/>
      <c r="AJ129" s="914"/>
      <c r="AK129" s="516"/>
      <c r="AL129" s="516"/>
      <c r="AM129" s="516"/>
    </row>
    <row r="130" spans="1:39" ht="15.75" thickBot="1">
      <c r="B130" s="777"/>
      <c r="C130" s="778"/>
      <c r="D130" s="778"/>
      <c r="E130" s="778"/>
      <c r="F130" s="778"/>
      <c r="G130" s="778"/>
      <c r="H130" s="778"/>
      <c r="I130" s="778"/>
      <c r="J130" s="778"/>
      <c r="K130" s="778"/>
      <c r="L130" s="778"/>
      <c r="M130" s="778"/>
      <c r="N130" s="778"/>
      <c r="O130" s="778"/>
      <c r="P130" s="778"/>
      <c r="Q130" s="778"/>
      <c r="R130" s="778"/>
      <c r="S130" s="778"/>
      <c r="T130" s="778"/>
      <c r="U130" s="778"/>
      <c r="V130" s="778"/>
      <c r="W130" s="778"/>
      <c r="X130" s="778"/>
      <c r="Y130" s="778"/>
      <c r="Z130" s="778"/>
      <c r="AA130" s="778"/>
      <c r="AB130" s="778"/>
      <c r="AC130" s="778"/>
      <c r="AD130" s="778"/>
      <c r="AE130" s="778"/>
      <c r="AF130" s="778"/>
      <c r="AG130" s="778"/>
      <c r="AH130" s="778"/>
      <c r="AI130" s="778"/>
      <c r="AJ130" s="779"/>
      <c r="AK130" s="516"/>
      <c r="AL130" s="516"/>
      <c r="AM130" s="516"/>
    </row>
    <row r="131" spans="1:39" ht="39" thickBot="1">
      <c r="B131" s="49" t="s">
        <v>13</v>
      </c>
      <c r="C131" s="50" t="s">
        <v>30</v>
      </c>
      <c r="D131" s="50" t="s">
        <v>14</v>
      </c>
      <c r="E131" s="50" t="s">
        <v>29</v>
      </c>
      <c r="F131" s="50" t="s">
        <v>26</v>
      </c>
      <c r="G131" s="50" t="s">
        <v>27</v>
      </c>
      <c r="H131" s="51" t="s">
        <v>1090</v>
      </c>
      <c r="I131" s="74" t="s">
        <v>31</v>
      </c>
      <c r="J131" s="75"/>
      <c r="K131" s="89"/>
      <c r="L131" s="76"/>
      <c r="M131" s="77"/>
      <c r="N131" s="78"/>
      <c r="O131" s="55">
        <f>SUM(O132:O134)</f>
        <v>0</v>
      </c>
      <c r="P131" s="56">
        <f>SUM(P132:P134)</f>
        <v>0</v>
      </c>
      <c r="Q131" s="57">
        <f>SUM(Q132:Q134)</f>
        <v>0</v>
      </c>
      <c r="R131" s="56">
        <f>SUM(R132:R134)</f>
        <v>0</v>
      </c>
      <c r="S131" s="57"/>
      <c r="T131" s="56"/>
      <c r="U131" s="57"/>
      <c r="V131" s="56"/>
      <c r="W131" s="57"/>
      <c r="X131" s="56"/>
      <c r="Y131" s="57"/>
      <c r="Z131" s="56"/>
      <c r="AA131" s="57"/>
      <c r="AB131" s="56"/>
      <c r="AC131" s="57"/>
      <c r="AD131" s="56"/>
      <c r="AE131" s="90">
        <f>AE132</f>
        <v>0</v>
      </c>
      <c r="AF131" s="56">
        <f>AF132</f>
        <v>0</v>
      </c>
      <c r="AG131" s="59">
        <f>SUM(AG132:AG134)</f>
        <v>18</v>
      </c>
      <c r="AH131" s="60"/>
      <c r="AI131" s="60"/>
      <c r="AJ131" s="517"/>
      <c r="AK131" s="516"/>
      <c r="AL131" s="516"/>
      <c r="AM131" s="516"/>
    </row>
    <row r="132" spans="1:39" ht="48.75" customHeight="1">
      <c r="B132" s="791" t="s">
        <v>640</v>
      </c>
      <c r="C132" s="61"/>
      <c r="D132" s="590" t="s">
        <v>1435</v>
      </c>
      <c r="E132" s="62"/>
      <c r="F132" s="364"/>
      <c r="G132" s="288" t="s">
        <v>1393</v>
      </c>
      <c r="H132" s="791" t="s">
        <v>165</v>
      </c>
      <c r="I132" s="791" t="s">
        <v>1096</v>
      </c>
      <c r="J132" s="791">
        <v>0</v>
      </c>
      <c r="K132" s="934" t="s">
        <v>930</v>
      </c>
      <c r="L132" s="934">
        <v>3</v>
      </c>
      <c r="M132" s="934"/>
      <c r="N132" s="939">
        <v>1</v>
      </c>
      <c r="O132" s="365"/>
      <c r="P132" s="292"/>
      <c r="Q132" s="291"/>
      <c r="R132" s="292"/>
      <c r="S132" s="292"/>
      <c r="T132" s="292"/>
      <c r="U132" s="292"/>
      <c r="V132" s="292"/>
      <c r="W132" s="292"/>
      <c r="X132" s="292"/>
      <c r="Y132" s="292"/>
      <c r="Z132" s="292"/>
      <c r="AA132" s="292"/>
      <c r="AB132" s="292"/>
      <c r="AC132" s="185"/>
      <c r="AD132" s="185" t="s">
        <v>1436</v>
      </c>
      <c r="AE132" s="774"/>
      <c r="AF132" s="774"/>
      <c r="AG132" s="87">
        <v>18</v>
      </c>
      <c r="AH132" s="911" t="s">
        <v>1425</v>
      </c>
      <c r="AI132" s="911"/>
      <c r="AJ132" s="913" t="s">
        <v>1398</v>
      </c>
      <c r="AK132" s="516"/>
      <c r="AL132" s="516"/>
      <c r="AM132" s="516"/>
    </row>
    <row r="133" spans="1:39" ht="48.75" customHeight="1">
      <c r="B133" s="792"/>
      <c r="C133" s="70"/>
      <c r="D133" s="71"/>
      <c r="E133" s="71"/>
      <c r="F133" s="366"/>
      <c r="G133" s="64"/>
      <c r="H133" s="792"/>
      <c r="I133" s="792"/>
      <c r="J133" s="792"/>
      <c r="K133" s="935"/>
      <c r="L133" s="937"/>
      <c r="M133" s="935"/>
      <c r="N133" s="940"/>
      <c r="O133" s="367"/>
      <c r="P133" s="196"/>
      <c r="Q133" s="121"/>
      <c r="R133" s="196"/>
      <c r="S133" s="196"/>
      <c r="T133" s="196"/>
      <c r="U133" s="196"/>
      <c r="V133" s="196"/>
      <c r="W133" s="196"/>
      <c r="X133" s="196"/>
      <c r="Y133" s="196"/>
      <c r="Z133" s="196"/>
      <c r="AA133" s="196"/>
      <c r="AB133" s="196"/>
      <c r="AC133" s="185"/>
      <c r="AD133" s="185"/>
      <c r="AE133" s="909"/>
      <c r="AF133" s="909"/>
      <c r="AG133" s="87"/>
      <c r="AH133" s="911"/>
      <c r="AI133" s="911"/>
      <c r="AJ133" s="913"/>
      <c r="AK133" s="516"/>
      <c r="AL133" s="516"/>
      <c r="AM133" s="516"/>
    </row>
    <row r="134" spans="1:39" ht="30.75" customHeight="1" thickBot="1">
      <c r="B134" s="850"/>
      <c r="C134" s="368"/>
      <c r="D134" s="369"/>
      <c r="E134" s="369"/>
      <c r="F134" s="370"/>
      <c r="G134" s="361"/>
      <c r="H134" s="850"/>
      <c r="I134" s="850"/>
      <c r="J134" s="850"/>
      <c r="K134" s="936"/>
      <c r="L134" s="938"/>
      <c r="M134" s="936"/>
      <c r="N134" s="941"/>
      <c r="O134" s="362"/>
      <c r="P134" s="298"/>
      <c r="Q134" s="297"/>
      <c r="R134" s="298"/>
      <c r="S134" s="298"/>
      <c r="T134" s="298"/>
      <c r="U134" s="298"/>
      <c r="V134" s="298"/>
      <c r="W134" s="298"/>
      <c r="X134" s="298"/>
      <c r="Y134" s="298"/>
      <c r="Z134" s="298"/>
      <c r="AA134" s="298"/>
      <c r="AB134" s="298"/>
      <c r="AC134" s="298"/>
      <c r="AD134" s="298"/>
      <c r="AE134" s="910"/>
      <c r="AF134" s="910"/>
      <c r="AG134" s="371"/>
      <c r="AH134" s="912"/>
      <c r="AI134" s="912"/>
      <c r="AJ134" s="914"/>
      <c r="AK134" s="516"/>
      <c r="AL134" s="516"/>
      <c r="AM134" s="516"/>
    </row>
    <row r="135" spans="1:39" ht="15.75" thickBot="1">
      <c r="B135" s="95"/>
      <c r="C135" s="95"/>
      <c r="D135" s="96"/>
      <c r="E135" s="96"/>
      <c r="F135" s="401"/>
      <c r="G135" s="98"/>
      <c r="H135" s="11"/>
      <c r="I135" s="11"/>
      <c r="J135" s="11"/>
      <c r="K135" s="603"/>
      <c r="L135" s="402"/>
      <c r="M135" s="603"/>
      <c r="N135" s="603"/>
      <c r="O135" s="104"/>
      <c r="P135" s="104"/>
      <c r="Q135" s="102"/>
      <c r="R135" s="104"/>
      <c r="S135" s="104"/>
      <c r="T135" s="104"/>
      <c r="U135" s="104"/>
      <c r="V135" s="104"/>
      <c r="W135" s="104"/>
      <c r="X135" s="104"/>
      <c r="Y135" s="104"/>
      <c r="Z135" s="104"/>
      <c r="AA135" s="104"/>
      <c r="AB135" s="104"/>
      <c r="AC135" s="104"/>
      <c r="AD135" s="104"/>
      <c r="AE135" s="603"/>
      <c r="AF135" s="603"/>
      <c r="AG135" s="403"/>
      <c r="AH135" s="404"/>
      <c r="AI135" s="404"/>
      <c r="AJ135" s="405"/>
      <c r="AK135" s="516"/>
      <c r="AL135" s="516"/>
      <c r="AM135" s="516"/>
    </row>
    <row r="136" spans="1:39" ht="39" thickBot="1">
      <c r="B136" s="49" t="s">
        <v>13</v>
      </c>
      <c r="C136" s="50" t="s">
        <v>30</v>
      </c>
      <c r="D136" s="50" t="s">
        <v>14</v>
      </c>
      <c r="E136" s="50" t="s">
        <v>25</v>
      </c>
      <c r="F136" s="50" t="s">
        <v>26</v>
      </c>
      <c r="G136" s="50" t="s">
        <v>27</v>
      </c>
      <c r="H136" s="51" t="s">
        <v>1091</v>
      </c>
      <c r="I136" s="74" t="s">
        <v>31</v>
      </c>
      <c r="J136" s="53"/>
      <c r="K136" s="53"/>
      <c r="L136" s="53"/>
      <c r="M136" s="53"/>
      <c r="N136" s="54"/>
      <c r="O136" s="55">
        <f>SUM(O137:O140)</f>
        <v>0</v>
      </c>
      <c r="P136" s="56">
        <f>SUM(P137:P140)</f>
        <v>0</v>
      </c>
      <c r="Q136" s="57">
        <f>SUM(Q137:Q140)</f>
        <v>0</v>
      </c>
      <c r="R136" s="56">
        <f>SUM(R137:R140)</f>
        <v>0</v>
      </c>
      <c r="S136" s="57"/>
      <c r="T136" s="56"/>
      <c r="U136" s="57"/>
      <c r="V136" s="56"/>
      <c r="W136" s="57"/>
      <c r="X136" s="56"/>
      <c r="Y136" s="57"/>
      <c r="Z136" s="56"/>
      <c r="AA136" s="57"/>
      <c r="AB136" s="56"/>
      <c r="AC136" s="57"/>
      <c r="AD136" s="56"/>
      <c r="AE136" s="58">
        <f>O136+Q136</f>
        <v>0</v>
      </c>
      <c r="AF136" s="56">
        <f>AF137</f>
        <v>4193</v>
      </c>
      <c r="AG136" s="59">
        <f>SUM(AG137:AG140)</f>
        <v>0</v>
      </c>
      <c r="AH136" s="60"/>
      <c r="AI136" s="60"/>
      <c r="AJ136" s="517"/>
      <c r="AK136" s="516"/>
      <c r="AL136" s="516"/>
      <c r="AM136" s="516"/>
    </row>
    <row r="137" spans="1:39" ht="38.25">
      <c r="B137" s="791" t="s">
        <v>929</v>
      </c>
      <c r="C137" s="61"/>
      <c r="D137" s="590" t="s">
        <v>1437</v>
      </c>
      <c r="E137" s="62"/>
      <c r="F137" s="63"/>
      <c r="G137" s="64"/>
      <c r="H137" s="970" t="s">
        <v>166</v>
      </c>
      <c r="I137" s="955" t="s">
        <v>928</v>
      </c>
      <c r="J137" s="820" t="s">
        <v>641</v>
      </c>
      <c r="K137" s="793" t="s">
        <v>927</v>
      </c>
      <c r="L137" s="823">
        <v>767</v>
      </c>
      <c r="M137" s="794"/>
      <c r="N137" s="795"/>
      <c r="O137" s="65"/>
      <c r="P137" s="292" t="s">
        <v>1438</v>
      </c>
      <c r="Q137" s="519"/>
      <c r="R137" s="67"/>
      <c r="S137" s="67"/>
      <c r="T137" s="67"/>
      <c r="U137" s="67"/>
      <c r="V137" s="67"/>
      <c r="W137" s="67"/>
      <c r="X137" s="67"/>
      <c r="Y137" s="67"/>
      <c r="Z137" s="67"/>
      <c r="AA137" s="67"/>
      <c r="AB137" s="67"/>
      <c r="AC137" s="68"/>
      <c r="AD137" s="68"/>
      <c r="AE137" s="774"/>
      <c r="AF137" s="774">
        <v>4193</v>
      </c>
      <c r="AG137" s="69"/>
      <c r="AH137" s="775"/>
      <c r="AI137" s="775"/>
      <c r="AJ137" s="776"/>
      <c r="AK137" s="516"/>
      <c r="AL137" s="516"/>
      <c r="AM137" s="516"/>
    </row>
    <row r="138" spans="1:39">
      <c r="B138" s="792"/>
      <c r="C138" s="70"/>
      <c r="D138" s="71"/>
      <c r="E138" s="71"/>
      <c r="F138" s="72"/>
      <c r="G138" s="64"/>
      <c r="H138" s="957"/>
      <c r="I138" s="955"/>
      <c r="J138" s="955"/>
      <c r="K138" s="793"/>
      <c r="L138" s="794"/>
      <c r="M138" s="794"/>
      <c r="N138" s="795"/>
      <c r="O138" s="520"/>
      <c r="P138" s="66"/>
      <c r="Q138" s="73"/>
      <c r="R138" s="68"/>
      <c r="S138" s="68"/>
      <c r="T138" s="68"/>
      <c r="U138" s="68"/>
      <c r="V138" s="68"/>
      <c r="W138" s="68"/>
      <c r="X138" s="68"/>
      <c r="Y138" s="68"/>
      <c r="Z138" s="68"/>
      <c r="AA138" s="68"/>
      <c r="AB138" s="68"/>
      <c r="AC138" s="68"/>
      <c r="AD138" s="68"/>
      <c r="AE138" s="774"/>
      <c r="AF138" s="774"/>
      <c r="AG138" s="69"/>
      <c r="AH138" s="775"/>
      <c r="AI138" s="775"/>
      <c r="AJ138" s="776"/>
      <c r="AK138" s="516"/>
      <c r="AL138" s="516"/>
      <c r="AM138" s="516"/>
    </row>
    <row r="139" spans="1:39">
      <c r="B139" s="792"/>
      <c r="C139" s="70"/>
      <c r="D139" s="71"/>
      <c r="E139" s="71"/>
      <c r="F139" s="374"/>
      <c r="G139" s="64"/>
      <c r="H139" s="957"/>
      <c r="I139" s="955"/>
      <c r="J139" s="955"/>
      <c r="K139" s="793"/>
      <c r="L139" s="794"/>
      <c r="M139" s="794"/>
      <c r="N139" s="795"/>
      <c r="O139" s="65"/>
      <c r="P139" s="66"/>
      <c r="Q139" s="528"/>
      <c r="R139" s="68"/>
      <c r="S139" s="68"/>
      <c r="T139" s="68"/>
      <c r="U139" s="68"/>
      <c r="V139" s="68"/>
      <c r="W139" s="68"/>
      <c r="X139" s="68"/>
      <c r="Y139" s="68"/>
      <c r="Z139" s="68"/>
      <c r="AA139" s="68"/>
      <c r="AB139" s="68"/>
      <c r="AC139" s="68"/>
      <c r="AD139" s="68"/>
      <c r="AE139" s="774"/>
      <c r="AF139" s="774"/>
      <c r="AG139" s="375"/>
      <c r="AH139" s="775"/>
      <c r="AI139" s="775"/>
      <c r="AJ139" s="776"/>
      <c r="AK139" s="516"/>
      <c r="AL139" s="516"/>
      <c r="AM139" s="516"/>
    </row>
    <row r="140" spans="1:39" ht="15.75" thickBot="1">
      <c r="B140" s="850"/>
      <c r="C140" s="368"/>
      <c r="D140" s="369"/>
      <c r="E140" s="369"/>
      <c r="F140" s="376"/>
      <c r="G140" s="361"/>
      <c r="H140" s="958"/>
      <c r="I140" s="819"/>
      <c r="J140" s="819"/>
      <c r="K140" s="822"/>
      <c r="L140" s="824"/>
      <c r="M140" s="824"/>
      <c r="N140" s="971"/>
      <c r="O140" s="378"/>
      <c r="P140" s="297"/>
      <c r="Q140" s="588"/>
      <c r="R140" s="379"/>
      <c r="S140" s="379"/>
      <c r="T140" s="379"/>
      <c r="U140" s="379"/>
      <c r="V140" s="379"/>
      <c r="W140" s="379"/>
      <c r="X140" s="379"/>
      <c r="Y140" s="379"/>
      <c r="Z140" s="379"/>
      <c r="AA140" s="379"/>
      <c r="AB140" s="379"/>
      <c r="AC140" s="379"/>
      <c r="AD140" s="379"/>
      <c r="AE140" s="968"/>
      <c r="AF140" s="968"/>
      <c r="AG140" s="380"/>
      <c r="AH140" s="969"/>
      <c r="AI140" s="969"/>
      <c r="AJ140" s="975"/>
      <c r="AK140" s="516"/>
      <c r="AL140" s="516"/>
      <c r="AM140" s="516"/>
    </row>
    <row r="141" spans="1:39" ht="15.75" thickBot="1">
      <c r="B141" s="777"/>
      <c r="C141" s="778"/>
      <c r="D141" s="778"/>
      <c r="E141" s="778"/>
      <c r="F141" s="778"/>
      <c r="G141" s="778"/>
      <c r="H141" s="778"/>
      <c r="I141" s="778"/>
      <c r="J141" s="778"/>
      <c r="K141" s="778"/>
      <c r="L141" s="778"/>
      <c r="M141" s="778"/>
      <c r="N141" s="778"/>
      <c r="O141" s="778"/>
      <c r="P141" s="778"/>
      <c r="Q141" s="778"/>
      <c r="R141" s="778"/>
      <c r="S141" s="778"/>
      <c r="T141" s="778"/>
      <c r="U141" s="778"/>
      <c r="V141" s="778"/>
      <c r="W141" s="778"/>
      <c r="X141" s="778"/>
      <c r="Y141" s="778"/>
      <c r="Z141" s="778"/>
      <c r="AA141" s="778"/>
      <c r="AB141" s="778"/>
      <c r="AC141" s="778"/>
      <c r="AD141" s="778"/>
      <c r="AE141" s="778"/>
      <c r="AF141" s="778"/>
      <c r="AG141" s="778"/>
      <c r="AH141" s="778"/>
      <c r="AI141" s="778"/>
      <c r="AJ141" s="779"/>
      <c r="AK141" s="516"/>
      <c r="AL141" s="516"/>
      <c r="AM141" s="516"/>
    </row>
    <row r="142" spans="1:39" ht="39" thickBot="1">
      <c r="B142" s="49" t="s">
        <v>13</v>
      </c>
      <c r="C142" s="50" t="s">
        <v>30</v>
      </c>
      <c r="D142" s="50" t="s">
        <v>14</v>
      </c>
      <c r="E142" s="50" t="s">
        <v>29</v>
      </c>
      <c r="F142" s="50" t="s">
        <v>26</v>
      </c>
      <c r="G142" s="50" t="s">
        <v>27</v>
      </c>
      <c r="H142" s="51" t="s">
        <v>1092</v>
      </c>
      <c r="I142" s="74" t="s">
        <v>31</v>
      </c>
      <c r="J142" s="75"/>
      <c r="K142" s="76"/>
      <c r="L142" s="76"/>
      <c r="M142" s="77"/>
      <c r="N142" s="78"/>
      <c r="O142" s="55">
        <f>SUM(O143:O146)</f>
        <v>0</v>
      </c>
      <c r="P142" s="56">
        <f>SUM(P143:P146)</f>
        <v>0</v>
      </c>
      <c r="Q142" s="57">
        <f>SUM(Q143:Q146)</f>
        <v>0</v>
      </c>
      <c r="R142" s="56">
        <f>SUM(R143:R146)</f>
        <v>0</v>
      </c>
      <c r="S142" s="57"/>
      <c r="T142" s="56"/>
      <c r="U142" s="57"/>
      <c r="V142" s="56"/>
      <c r="W142" s="57"/>
      <c r="X142" s="56"/>
      <c r="Y142" s="57"/>
      <c r="Z142" s="56"/>
      <c r="AA142" s="57"/>
      <c r="AB142" s="56"/>
      <c r="AC142" s="57"/>
      <c r="AD142" s="56"/>
      <c r="AE142" s="57">
        <f>AE143</f>
        <v>0</v>
      </c>
      <c r="AF142" s="56">
        <f>AF143</f>
        <v>0</v>
      </c>
      <c r="AG142" s="59">
        <f>SUM(AG143:AG146)</f>
        <v>0</v>
      </c>
      <c r="AH142" s="60"/>
      <c r="AI142" s="60"/>
      <c r="AJ142" s="517"/>
      <c r="AK142" s="516"/>
      <c r="AL142" s="516"/>
      <c r="AM142" s="516"/>
    </row>
    <row r="143" spans="1:39">
      <c r="A143" s="13"/>
      <c r="B143" s="979" t="s">
        <v>926</v>
      </c>
      <c r="C143" s="80"/>
      <c r="D143" s="81"/>
      <c r="E143" s="81"/>
      <c r="F143" s="82"/>
      <c r="G143" s="64"/>
      <c r="H143" s="962" t="s">
        <v>167</v>
      </c>
      <c r="I143" s="964" t="s">
        <v>1097</v>
      </c>
      <c r="J143" s="818">
        <v>0</v>
      </c>
      <c r="K143" s="994" t="s">
        <v>925</v>
      </c>
      <c r="L143" s="976">
        <v>1</v>
      </c>
      <c r="M143" s="911"/>
      <c r="N143" s="966"/>
      <c r="O143" s="86"/>
      <c r="P143" s="185"/>
      <c r="Q143" s="185"/>
      <c r="R143" s="185"/>
      <c r="S143" s="185"/>
      <c r="T143" s="185"/>
      <c r="U143" s="185"/>
      <c r="V143" s="185"/>
      <c r="W143" s="185"/>
      <c r="X143" s="185"/>
      <c r="Y143" s="185"/>
      <c r="Z143" s="185"/>
      <c r="AA143" s="185"/>
      <c r="AB143" s="185"/>
      <c r="AC143" s="185"/>
      <c r="AD143" s="185"/>
      <c r="AE143" s="774"/>
      <c r="AF143" s="774"/>
      <c r="AG143" s="87"/>
      <c r="AH143" s="775"/>
      <c r="AI143" s="911"/>
      <c r="AJ143" s="913"/>
      <c r="AK143" s="516"/>
      <c r="AL143" s="516"/>
      <c r="AM143" s="516"/>
    </row>
    <row r="144" spans="1:39" ht="29.25" customHeight="1">
      <c r="A144" s="13"/>
      <c r="B144" s="979"/>
      <c r="C144" s="80"/>
      <c r="D144" s="81"/>
      <c r="E144" s="81"/>
      <c r="F144" s="82"/>
      <c r="G144" s="64"/>
      <c r="H144" s="962"/>
      <c r="I144" s="964"/>
      <c r="J144" s="955"/>
      <c r="K144" s="909"/>
      <c r="L144" s="937"/>
      <c r="M144" s="911"/>
      <c r="N144" s="966"/>
      <c r="O144" s="86"/>
      <c r="P144" s="185"/>
      <c r="Q144" s="185"/>
      <c r="R144" s="185"/>
      <c r="S144" s="185"/>
      <c r="T144" s="185"/>
      <c r="U144" s="185"/>
      <c r="V144" s="185"/>
      <c r="W144" s="185"/>
      <c r="X144" s="185"/>
      <c r="Y144" s="185"/>
      <c r="Z144" s="185"/>
      <c r="AA144" s="185"/>
      <c r="AB144" s="185"/>
      <c r="AC144" s="185"/>
      <c r="AD144" s="185"/>
      <c r="AE144" s="774"/>
      <c r="AF144" s="774"/>
      <c r="AG144" s="87"/>
      <c r="AH144" s="775"/>
      <c r="AI144" s="911"/>
      <c r="AJ144" s="913"/>
      <c r="AK144" s="516"/>
      <c r="AL144" s="516"/>
      <c r="AM144" s="516"/>
    </row>
    <row r="145" spans="1:39" ht="29.25" customHeight="1">
      <c r="A145" s="13"/>
      <c r="B145" s="979"/>
      <c r="C145" s="80"/>
      <c r="D145" s="81"/>
      <c r="E145" s="81"/>
      <c r="F145" s="356"/>
      <c r="G145" s="64"/>
      <c r="H145" s="962"/>
      <c r="I145" s="964"/>
      <c r="J145" s="955"/>
      <c r="K145" s="909"/>
      <c r="L145" s="937"/>
      <c r="M145" s="911"/>
      <c r="N145" s="966"/>
      <c r="O145" s="86"/>
      <c r="P145" s="185"/>
      <c r="Q145" s="185"/>
      <c r="R145" s="185"/>
      <c r="S145" s="185"/>
      <c r="T145" s="185"/>
      <c r="U145" s="185"/>
      <c r="V145" s="185"/>
      <c r="W145" s="185"/>
      <c r="X145" s="185"/>
      <c r="Y145" s="185"/>
      <c r="Z145" s="185"/>
      <c r="AA145" s="185"/>
      <c r="AB145" s="185"/>
      <c r="AC145" s="185"/>
      <c r="AD145" s="185"/>
      <c r="AE145" s="774"/>
      <c r="AF145" s="774"/>
      <c r="AG145" s="357"/>
      <c r="AH145" s="775"/>
      <c r="AI145" s="911"/>
      <c r="AJ145" s="913"/>
      <c r="AK145" s="516"/>
      <c r="AL145" s="516"/>
      <c r="AM145" s="516"/>
    </row>
    <row r="146" spans="1:39" ht="48" customHeight="1" thickBot="1">
      <c r="A146" s="13"/>
      <c r="B146" s="980"/>
      <c r="C146" s="358"/>
      <c r="D146" s="359"/>
      <c r="E146" s="359"/>
      <c r="F146" s="360"/>
      <c r="G146" s="361"/>
      <c r="H146" s="963"/>
      <c r="I146" s="965"/>
      <c r="J146" s="819"/>
      <c r="K146" s="910"/>
      <c r="L146" s="938"/>
      <c r="M146" s="912"/>
      <c r="N146" s="967"/>
      <c r="O146" s="362"/>
      <c r="P146" s="298"/>
      <c r="Q146" s="298"/>
      <c r="R146" s="298"/>
      <c r="S146" s="298"/>
      <c r="T146" s="298"/>
      <c r="U146" s="298"/>
      <c r="V146" s="298"/>
      <c r="W146" s="298"/>
      <c r="X146" s="298"/>
      <c r="Y146" s="298"/>
      <c r="Z146" s="298"/>
      <c r="AA146" s="298"/>
      <c r="AB146" s="298"/>
      <c r="AC146" s="298"/>
      <c r="AD146" s="298"/>
      <c r="AE146" s="968"/>
      <c r="AF146" s="968"/>
      <c r="AG146" s="363"/>
      <c r="AH146" s="969"/>
      <c r="AI146" s="912"/>
      <c r="AJ146" s="914"/>
      <c r="AK146" s="516"/>
      <c r="AL146" s="516"/>
      <c r="AM146" s="516"/>
    </row>
    <row r="147" spans="1:39">
      <c r="B147" s="95"/>
      <c r="C147" s="95"/>
      <c r="D147" s="96"/>
      <c r="E147" s="96"/>
      <c r="F147" s="401"/>
      <c r="G147" s="98"/>
      <c r="H147" s="11"/>
      <c r="I147" s="11"/>
      <c r="J147" s="11"/>
      <c r="K147" s="603"/>
      <c r="L147" s="402"/>
      <c r="M147" s="603"/>
      <c r="N147" s="603"/>
      <c r="O147" s="104"/>
      <c r="P147" s="104"/>
      <c r="Q147" s="102"/>
      <c r="R147" s="104"/>
      <c r="S147" s="104"/>
      <c r="T147" s="104"/>
      <c r="U147" s="104"/>
      <c r="V147" s="104"/>
      <c r="W147" s="104"/>
      <c r="X147" s="104"/>
      <c r="Y147" s="104"/>
      <c r="Z147" s="104"/>
      <c r="AA147" s="104"/>
      <c r="AB147" s="104"/>
      <c r="AC147" s="104"/>
      <c r="AD147" s="104"/>
      <c r="AE147" s="603"/>
      <c r="AF147" s="603"/>
      <c r="AG147" s="403"/>
      <c r="AH147" s="404"/>
      <c r="AI147" s="404"/>
      <c r="AJ147" s="405"/>
      <c r="AK147" s="516"/>
      <c r="AL147" s="516"/>
      <c r="AM147" s="516"/>
    </row>
    <row r="148" spans="1:39">
      <c r="B148" s="15"/>
      <c r="C148" s="15"/>
      <c r="D148" s="516"/>
      <c r="E148" s="516"/>
      <c r="F148" s="516"/>
      <c r="G148" s="516"/>
      <c r="H148" s="500"/>
      <c r="I148" s="500"/>
      <c r="J148" s="500"/>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H148" s="516"/>
      <c r="AI148" s="516"/>
      <c r="AJ148" s="516"/>
      <c r="AK148" s="516"/>
      <c r="AL148" s="516"/>
      <c r="AM148" s="516"/>
    </row>
    <row r="149" spans="1:39" ht="15.75" thickBot="1">
      <c r="B149" s="15"/>
      <c r="C149" s="15"/>
      <c r="D149" s="96"/>
      <c r="E149" s="96"/>
      <c r="F149" s="516"/>
      <c r="G149" s="516"/>
      <c r="H149" s="500"/>
      <c r="I149" s="500"/>
      <c r="J149" s="500"/>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H149" s="516"/>
      <c r="AI149" s="516"/>
      <c r="AJ149" s="516"/>
      <c r="AK149" s="516"/>
      <c r="AL149" s="516"/>
      <c r="AM149" s="516"/>
    </row>
    <row r="150" spans="1:39">
      <c r="B150" s="749" t="s">
        <v>805</v>
      </c>
      <c r="C150" s="750"/>
      <c r="D150" s="750"/>
      <c r="E150" s="750"/>
      <c r="F150" s="750"/>
      <c r="G150" s="750"/>
      <c r="H150" s="750"/>
      <c r="I150" s="750"/>
      <c r="J150" s="750"/>
      <c r="K150" s="750"/>
      <c r="L150" s="750"/>
      <c r="M150" s="750"/>
      <c r="N150" s="750"/>
      <c r="O150" s="750"/>
      <c r="P150" s="750"/>
      <c r="Q150" s="750"/>
      <c r="R150" s="750"/>
      <c r="S150" s="750"/>
      <c r="T150" s="750"/>
      <c r="U150" s="750"/>
      <c r="V150" s="750"/>
      <c r="W150" s="750"/>
      <c r="X150" s="750"/>
      <c r="Y150" s="750"/>
      <c r="Z150" s="750"/>
      <c r="AA150" s="750"/>
      <c r="AB150" s="750"/>
      <c r="AC150" s="750"/>
      <c r="AD150" s="750"/>
      <c r="AE150" s="750"/>
      <c r="AF150" s="750"/>
      <c r="AG150" s="750"/>
      <c r="AH150" s="750"/>
      <c r="AI150" s="750"/>
      <c r="AJ150" s="751"/>
      <c r="AK150" s="516"/>
      <c r="AL150" s="516"/>
      <c r="AM150" s="516"/>
    </row>
    <row r="151" spans="1:39" ht="15.75" thickBot="1">
      <c r="B151" s="752" t="s">
        <v>806</v>
      </c>
      <c r="C151" s="753"/>
      <c r="D151" s="753"/>
      <c r="E151" s="753"/>
      <c r="F151" s="753"/>
      <c r="G151" s="753"/>
      <c r="H151" s="753"/>
      <c r="I151" s="753"/>
      <c r="J151" s="753"/>
      <c r="K151" s="753"/>
      <c r="L151" s="753"/>
      <c r="M151" s="753"/>
      <c r="N151" s="753"/>
      <c r="O151" s="753"/>
      <c r="P151" s="753"/>
      <c r="Q151" s="753"/>
      <c r="R151" s="753"/>
      <c r="S151" s="753"/>
      <c r="T151" s="753"/>
      <c r="U151" s="753"/>
      <c r="V151" s="753"/>
      <c r="W151" s="753"/>
      <c r="X151" s="753"/>
      <c r="Y151" s="753"/>
      <c r="Z151" s="753"/>
      <c r="AA151" s="753"/>
      <c r="AB151" s="753"/>
      <c r="AC151" s="753"/>
      <c r="AD151" s="753"/>
      <c r="AE151" s="753"/>
      <c r="AF151" s="753"/>
      <c r="AG151" s="753"/>
      <c r="AH151" s="753"/>
      <c r="AI151" s="753"/>
      <c r="AJ151" s="754"/>
      <c r="AK151" s="516"/>
      <c r="AL151" s="516"/>
      <c r="AM151" s="516"/>
    </row>
    <row r="152" spans="1:39" ht="23.25" customHeight="1">
      <c r="B152" s="755" t="s">
        <v>1058</v>
      </c>
      <c r="C152" s="756"/>
      <c r="D152" s="756"/>
      <c r="E152" s="756"/>
      <c r="F152" s="756"/>
      <c r="G152" s="756"/>
      <c r="H152" s="757"/>
      <c r="I152" s="758" t="s">
        <v>1059</v>
      </c>
      <c r="J152" s="759"/>
      <c r="K152" s="759"/>
      <c r="L152" s="759"/>
      <c r="M152" s="759"/>
      <c r="N152" s="759"/>
      <c r="O152" s="759"/>
      <c r="P152" s="759"/>
      <c r="Q152" s="759"/>
      <c r="R152" s="759"/>
      <c r="S152" s="759"/>
      <c r="T152" s="760"/>
      <c r="U152" s="758" t="s">
        <v>1061</v>
      </c>
      <c r="V152" s="761"/>
      <c r="W152" s="761"/>
      <c r="X152" s="761"/>
      <c r="Y152" s="761"/>
      <c r="Z152" s="761"/>
      <c r="AA152" s="761"/>
      <c r="AB152" s="761"/>
      <c r="AC152" s="761"/>
      <c r="AD152" s="761"/>
      <c r="AE152" s="761"/>
      <c r="AF152" s="761"/>
      <c r="AG152" s="761"/>
      <c r="AH152" s="761"/>
      <c r="AI152" s="761"/>
      <c r="AJ152" s="762"/>
      <c r="AK152" s="516"/>
      <c r="AL152" s="516"/>
      <c r="AM152" s="516"/>
    </row>
    <row r="153" spans="1:39" ht="57.75" customHeight="1" thickBot="1">
      <c r="B153" s="763" t="s">
        <v>1629</v>
      </c>
      <c r="C153" s="764"/>
      <c r="D153" s="765"/>
      <c r="E153" s="184"/>
      <c r="F153" s="766" t="s">
        <v>1630</v>
      </c>
      <c r="G153" s="766"/>
      <c r="H153" s="766"/>
      <c r="I153" s="766"/>
      <c r="J153" s="766"/>
      <c r="K153" s="766"/>
      <c r="L153" s="766"/>
      <c r="M153" s="766"/>
      <c r="N153" s="767"/>
      <c r="O153" s="768" t="s">
        <v>0</v>
      </c>
      <c r="P153" s="769"/>
      <c r="Q153" s="769"/>
      <c r="R153" s="769"/>
      <c r="S153" s="769"/>
      <c r="T153" s="769"/>
      <c r="U153" s="769"/>
      <c r="V153" s="769"/>
      <c r="W153" s="769"/>
      <c r="X153" s="769"/>
      <c r="Y153" s="769"/>
      <c r="Z153" s="769"/>
      <c r="AA153" s="769"/>
      <c r="AB153" s="769"/>
      <c r="AC153" s="769"/>
      <c r="AD153" s="769"/>
      <c r="AE153" s="769"/>
      <c r="AF153" s="770"/>
      <c r="AG153" s="771" t="s">
        <v>1</v>
      </c>
      <c r="AH153" s="772"/>
      <c r="AI153" s="772"/>
      <c r="AJ153" s="773"/>
      <c r="AK153" s="516"/>
      <c r="AL153" s="516"/>
      <c r="AM153" s="516"/>
    </row>
    <row r="154" spans="1:39" ht="19.5" customHeight="1">
      <c r="B154" s="737" t="s">
        <v>1076</v>
      </c>
      <c r="C154" s="739" t="s">
        <v>2</v>
      </c>
      <c r="D154" s="740"/>
      <c r="E154" s="740"/>
      <c r="F154" s="740"/>
      <c r="G154" s="740"/>
      <c r="H154" s="740"/>
      <c r="I154" s="743" t="s">
        <v>3</v>
      </c>
      <c r="J154" s="745" t="s">
        <v>18</v>
      </c>
      <c r="K154" s="745" t="s">
        <v>4</v>
      </c>
      <c r="L154" s="747" t="s">
        <v>1057</v>
      </c>
      <c r="M154" s="799" t="s">
        <v>19</v>
      </c>
      <c r="N154" s="732" t="s">
        <v>20</v>
      </c>
      <c r="O154" s="734" t="s">
        <v>32</v>
      </c>
      <c r="P154" s="735"/>
      <c r="Q154" s="736" t="s">
        <v>33</v>
      </c>
      <c r="R154" s="735"/>
      <c r="S154" s="736" t="s">
        <v>34</v>
      </c>
      <c r="T154" s="735"/>
      <c r="U154" s="736" t="s">
        <v>7</v>
      </c>
      <c r="V154" s="735"/>
      <c r="W154" s="736" t="s">
        <v>6</v>
      </c>
      <c r="X154" s="735"/>
      <c r="Y154" s="736" t="s">
        <v>35</v>
      </c>
      <c r="Z154" s="735"/>
      <c r="AA154" s="736" t="s">
        <v>5</v>
      </c>
      <c r="AB154" s="735"/>
      <c r="AC154" s="736" t="s">
        <v>8</v>
      </c>
      <c r="AD154" s="735"/>
      <c r="AE154" s="736" t="s">
        <v>9</v>
      </c>
      <c r="AF154" s="796"/>
      <c r="AG154" s="797" t="s">
        <v>10</v>
      </c>
      <c r="AH154" s="780" t="s">
        <v>11</v>
      </c>
      <c r="AI154" s="782" t="s">
        <v>12</v>
      </c>
      <c r="AJ154" s="784" t="s">
        <v>21</v>
      </c>
      <c r="AK154" s="516"/>
      <c r="AL154" s="516"/>
      <c r="AM154" s="516"/>
    </row>
    <row r="155" spans="1:39" ht="55.5" customHeight="1" thickBot="1">
      <c r="B155" s="738"/>
      <c r="C155" s="741"/>
      <c r="D155" s="742"/>
      <c r="E155" s="742"/>
      <c r="F155" s="742"/>
      <c r="G155" s="742"/>
      <c r="H155" s="742"/>
      <c r="I155" s="744"/>
      <c r="J155" s="746" t="s">
        <v>18</v>
      </c>
      <c r="K155" s="746"/>
      <c r="L155" s="748"/>
      <c r="M155" s="800"/>
      <c r="N155" s="733"/>
      <c r="O155" s="33" t="s">
        <v>22</v>
      </c>
      <c r="P155" s="34" t="s">
        <v>23</v>
      </c>
      <c r="Q155" s="35" t="s">
        <v>22</v>
      </c>
      <c r="R155" s="34" t="s">
        <v>23</v>
      </c>
      <c r="S155" s="35" t="s">
        <v>22</v>
      </c>
      <c r="T155" s="34" t="s">
        <v>23</v>
      </c>
      <c r="U155" s="35" t="s">
        <v>22</v>
      </c>
      <c r="V155" s="34" t="s">
        <v>23</v>
      </c>
      <c r="W155" s="35" t="s">
        <v>22</v>
      </c>
      <c r="X155" s="34" t="s">
        <v>23</v>
      </c>
      <c r="Y155" s="35" t="s">
        <v>22</v>
      </c>
      <c r="Z155" s="34" t="s">
        <v>23</v>
      </c>
      <c r="AA155" s="35" t="s">
        <v>22</v>
      </c>
      <c r="AB155" s="34" t="s">
        <v>24</v>
      </c>
      <c r="AC155" s="35" t="s">
        <v>22</v>
      </c>
      <c r="AD155" s="34" t="s">
        <v>24</v>
      </c>
      <c r="AE155" s="35" t="s">
        <v>22</v>
      </c>
      <c r="AF155" s="36" t="s">
        <v>24</v>
      </c>
      <c r="AG155" s="798"/>
      <c r="AH155" s="781"/>
      <c r="AI155" s="783"/>
      <c r="AJ155" s="785"/>
      <c r="AK155" s="516"/>
      <c r="AL155" s="516"/>
      <c r="AM155" s="516"/>
    </row>
    <row r="156" spans="1:39" ht="176.25" customHeight="1" thickBot="1">
      <c r="B156" s="37" t="s">
        <v>807</v>
      </c>
      <c r="C156" s="786" t="s">
        <v>330</v>
      </c>
      <c r="D156" s="787"/>
      <c r="E156" s="787"/>
      <c r="F156" s="787"/>
      <c r="G156" s="787"/>
      <c r="H156" s="787"/>
      <c r="I156" s="38" t="s">
        <v>1062</v>
      </c>
      <c r="J156" s="39"/>
      <c r="K156" s="604"/>
      <c r="L156" s="40"/>
      <c r="M156" s="348"/>
      <c r="N156" s="107"/>
      <c r="O156" s="43">
        <f t="shared" ref="O156:AD156" si="2">O158+O164+O170</f>
        <v>24771040</v>
      </c>
      <c r="P156" s="44">
        <f t="shared" si="2"/>
        <v>0</v>
      </c>
      <c r="Q156" s="44">
        <f t="shared" si="2"/>
        <v>0</v>
      </c>
      <c r="R156" s="44">
        <f t="shared" si="2"/>
        <v>0</v>
      </c>
      <c r="S156" s="44">
        <f t="shared" si="2"/>
        <v>0</v>
      </c>
      <c r="T156" s="44">
        <f t="shared" si="2"/>
        <v>0</v>
      </c>
      <c r="U156" s="44">
        <f t="shared" si="2"/>
        <v>0</v>
      </c>
      <c r="V156" s="44">
        <f t="shared" si="2"/>
        <v>0</v>
      </c>
      <c r="W156" s="44">
        <f t="shared" si="2"/>
        <v>0</v>
      </c>
      <c r="X156" s="44">
        <f t="shared" si="2"/>
        <v>0</v>
      </c>
      <c r="Y156" s="44">
        <f t="shared" si="2"/>
        <v>0</v>
      </c>
      <c r="Z156" s="44">
        <f t="shared" si="2"/>
        <v>0</v>
      </c>
      <c r="AA156" s="44">
        <f t="shared" si="2"/>
        <v>0</v>
      </c>
      <c r="AB156" s="44">
        <f t="shared" si="2"/>
        <v>0</v>
      </c>
      <c r="AC156" s="44">
        <f t="shared" si="2"/>
        <v>0</v>
      </c>
      <c r="AD156" s="44">
        <f t="shared" si="2"/>
        <v>0</v>
      </c>
      <c r="AE156" s="44">
        <f>+AE158+AE164+AE170</f>
        <v>24771040</v>
      </c>
      <c r="AF156" s="45">
        <f>AF158+AF164+AF170</f>
        <v>0</v>
      </c>
      <c r="AG156" s="46">
        <f>AG158+AG164+AG170</f>
        <v>53000</v>
      </c>
      <c r="AH156" s="47"/>
      <c r="AI156" s="47"/>
      <c r="AJ156" s="48"/>
      <c r="AK156" s="516"/>
      <c r="AL156" s="516"/>
      <c r="AM156" s="516"/>
    </row>
    <row r="157" spans="1:39" ht="15.75" thickBot="1">
      <c r="B157" s="788"/>
      <c r="C157" s="789"/>
      <c r="D157" s="789"/>
      <c r="E157" s="789"/>
      <c r="F157" s="789"/>
      <c r="G157" s="789"/>
      <c r="H157" s="789"/>
      <c r="I157" s="789"/>
      <c r="J157" s="789"/>
      <c r="K157" s="789"/>
      <c r="L157" s="789"/>
      <c r="M157" s="789"/>
      <c r="N157" s="789"/>
      <c r="O157" s="789"/>
      <c r="P157" s="789"/>
      <c r="Q157" s="789"/>
      <c r="R157" s="789"/>
      <c r="S157" s="789"/>
      <c r="T157" s="789"/>
      <c r="U157" s="789"/>
      <c r="V157" s="789"/>
      <c r="W157" s="789"/>
      <c r="X157" s="789"/>
      <c r="Y157" s="789"/>
      <c r="Z157" s="789"/>
      <c r="AA157" s="789"/>
      <c r="AB157" s="789"/>
      <c r="AC157" s="789"/>
      <c r="AD157" s="789"/>
      <c r="AE157" s="789"/>
      <c r="AF157" s="789"/>
      <c r="AG157" s="789"/>
      <c r="AH157" s="789"/>
      <c r="AI157" s="789"/>
      <c r="AJ157" s="790"/>
      <c r="AK157" s="516"/>
      <c r="AL157" s="516"/>
      <c r="AM157" s="516"/>
    </row>
    <row r="158" spans="1:39" ht="54" thickBot="1">
      <c r="B158" s="49" t="s">
        <v>13</v>
      </c>
      <c r="C158" s="50" t="s">
        <v>30</v>
      </c>
      <c r="D158" s="50" t="s">
        <v>14</v>
      </c>
      <c r="E158" s="50" t="s">
        <v>25</v>
      </c>
      <c r="F158" s="50" t="s">
        <v>26</v>
      </c>
      <c r="G158" s="50" t="s">
        <v>27</v>
      </c>
      <c r="H158" s="51" t="s">
        <v>15</v>
      </c>
      <c r="I158" s="74" t="s">
        <v>31</v>
      </c>
      <c r="J158" s="53"/>
      <c r="K158" s="53"/>
      <c r="L158" s="53"/>
      <c r="M158" s="53"/>
      <c r="N158" s="54"/>
      <c r="O158" s="55">
        <f>SUM(O159:O162)</f>
        <v>24771040</v>
      </c>
      <c r="P158" s="56">
        <f>SUM(P159:P162)</f>
        <v>0</v>
      </c>
      <c r="Q158" s="57">
        <f>SUM(Q159:Q162)</f>
        <v>0</v>
      </c>
      <c r="R158" s="56">
        <f>SUM(R159:R162)</f>
        <v>0</v>
      </c>
      <c r="S158" s="57"/>
      <c r="T158" s="56"/>
      <c r="U158" s="57"/>
      <c r="V158" s="56"/>
      <c r="W158" s="57"/>
      <c r="X158" s="56"/>
      <c r="Y158" s="57"/>
      <c r="Z158" s="56"/>
      <c r="AA158" s="57"/>
      <c r="AB158" s="56"/>
      <c r="AC158" s="57"/>
      <c r="AD158" s="56"/>
      <c r="AE158" s="58">
        <f>O158+Q158</f>
        <v>24771040</v>
      </c>
      <c r="AF158" s="56">
        <f>AF159</f>
        <v>0</v>
      </c>
      <c r="AG158" s="59">
        <f>SUM(AG159:AG162)</f>
        <v>26500</v>
      </c>
      <c r="AH158" s="60"/>
      <c r="AI158" s="60"/>
      <c r="AJ158" s="517"/>
      <c r="AK158" s="516"/>
      <c r="AL158" s="516"/>
      <c r="AM158" s="516"/>
    </row>
    <row r="159" spans="1:39" ht="15" customHeight="1">
      <c r="B159" s="791" t="s">
        <v>508</v>
      </c>
      <c r="C159" s="61"/>
      <c r="D159" s="62" t="s">
        <v>1370</v>
      </c>
      <c r="E159" s="62" t="s">
        <v>1254</v>
      </c>
      <c r="F159" s="63"/>
      <c r="G159" s="64">
        <v>5</v>
      </c>
      <c r="H159" s="970" t="s">
        <v>168</v>
      </c>
      <c r="I159" s="955" t="s">
        <v>700</v>
      </c>
      <c r="J159" s="820">
        <v>0</v>
      </c>
      <c r="K159" s="793" t="s">
        <v>924</v>
      </c>
      <c r="L159" s="823">
        <v>3</v>
      </c>
      <c r="M159" s="794"/>
      <c r="N159" s="795"/>
      <c r="O159" s="972">
        <v>24771040</v>
      </c>
      <c r="P159" s="995">
        <v>0</v>
      </c>
      <c r="Q159" s="995">
        <v>0</v>
      </c>
      <c r="R159" s="995">
        <v>0</v>
      </c>
      <c r="S159" s="995">
        <v>0</v>
      </c>
      <c r="T159" s="67">
        <v>0</v>
      </c>
      <c r="U159" s="67">
        <v>0</v>
      </c>
      <c r="V159" s="67">
        <v>0</v>
      </c>
      <c r="W159" s="67">
        <v>0</v>
      </c>
      <c r="X159" s="67">
        <v>0</v>
      </c>
      <c r="Y159" s="67">
        <v>0</v>
      </c>
      <c r="Z159" s="67">
        <v>0</v>
      </c>
      <c r="AA159" s="67">
        <v>0</v>
      </c>
      <c r="AB159" s="67">
        <v>0</v>
      </c>
      <c r="AC159" s="68">
        <v>0</v>
      </c>
      <c r="AD159" s="68">
        <v>0</v>
      </c>
      <c r="AE159" s="972">
        <v>24771040</v>
      </c>
      <c r="AF159" s="774">
        <v>0</v>
      </c>
      <c r="AG159" s="69">
        <v>26500</v>
      </c>
      <c r="AH159" s="775" t="s">
        <v>1371</v>
      </c>
      <c r="AI159" s="775" t="s">
        <v>1372</v>
      </c>
      <c r="AJ159" s="776" t="s">
        <v>1369</v>
      </c>
      <c r="AK159" s="516"/>
      <c r="AL159" s="516"/>
      <c r="AM159" s="516"/>
    </row>
    <row r="160" spans="1:39">
      <c r="B160" s="792"/>
      <c r="C160" s="70"/>
      <c r="D160" s="71" t="s">
        <v>1373</v>
      </c>
      <c r="E160" s="71" t="s">
        <v>1254</v>
      </c>
      <c r="F160" s="72"/>
      <c r="G160" s="64"/>
      <c r="H160" s="957"/>
      <c r="I160" s="955"/>
      <c r="J160" s="955"/>
      <c r="K160" s="793"/>
      <c r="L160" s="794"/>
      <c r="M160" s="794"/>
      <c r="N160" s="795"/>
      <c r="O160" s="973"/>
      <c r="P160" s="996"/>
      <c r="Q160" s="996"/>
      <c r="R160" s="996"/>
      <c r="S160" s="996"/>
      <c r="T160" s="68"/>
      <c r="U160" s="68"/>
      <c r="V160" s="68"/>
      <c r="W160" s="68"/>
      <c r="X160" s="68"/>
      <c r="Y160" s="68"/>
      <c r="Z160" s="68"/>
      <c r="AA160" s="68"/>
      <c r="AB160" s="68"/>
      <c r="AC160" s="68"/>
      <c r="AD160" s="68"/>
      <c r="AE160" s="973"/>
      <c r="AF160" s="774"/>
      <c r="AG160" s="69"/>
      <c r="AH160" s="775"/>
      <c r="AI160" s="775"/>
      <c r="AJ160" s="776"/>
      <c r="AK160" s="516"/>
      <c r="AL160" s="516"/>
      <c r="AM160" s="516"/>
    </row>
    <row r="161" spans="2:39">
      <c r="B161" s="792"/>
      <c r="C161" s="70"/>
      <c r="D161" s="71"/>
      <c r="E161" s="71"/>
      <c r="F161" s="374"/>
      <c r="G161" s="64"/>
      <c r="H161" s="957"/>
      <c r="I161" s="955"/>
      <c r="J161" s="955"/>
      <c r="K161" s="793"/>
      <c r="L161" s="794"/>
      <c r="M161" s="794"/>
      <c r="N161" s="795"/>
      <c r="O161" s="973"/>
      <c r="P161" s="996"/>
      <c r="Q161" s="996"/>
      <c r="R161" s="996"/>
      <c r="S161" s="996"/>
      <c r="T161" s="68"/>
      <c r="U161" s="68"/>
      <c r="V161" s="68"/>
      <c r="W161" s="68"/>
      <c r="X161" s="68"/>
      <c r="Y161" s="68"/>
      <c r="Z161" s="68"/>
      <c r="AA161" s="68"/>
      <c r="AB161" s="68"/>
      <c r="AC161" s="68"/>
      <c r="AD161" s="68"/>
      <c r="AE161" s="973"/>
      <c r="AF161" s="774"/>
      <c r="AG161" s="375"/>
      <c r="AH161" s="775"/>
      <c r="AI161" s="775"/>
      <c r="AJ161" s="776"/>
      <c r="AK161" s="516"/>
      <c r="AL161" s="516"/>
      <c r="AM161" s="516"/>
    </row>
    <row r="162" spans="2:39" ht="15.75" thickBot="1">
      <c r="B162" s="850"/>
      <c r="C162" s="368"/>
      <c r="D162" s="369"/>
      <c r="E162" s="369"/>
      <c r="F162" s="376"/>
      <c r="G162" s="361"/>
      <c r="H162" s="958"/>
      <c r="I162" s="819"/>
      <c r="J162" s="819"/>
      <c r="K162" s="822"/>
      <c r="L162" s="824"/>
      <c r="M162" s="824"/>
      <c r="N162" s="971"/>
      <c r="O162" s="974"/>
      <c r="P162" s="997"/>
      <c r="Q162" s="997"/>
      <c r="R162" s="997"/>
      <c r="S162" s="997"/>
      <c r="T162" s="379"/>
      <c r="U162" s="379"/>
      <c r="V162" s="379"/>
      <c r="W162" s="379"/>
      <c r="X162" s="379"/>
      <c r="Y162" s="379"/>
      <c r="Z162" s="379"/>
      <c r="AA162" s="379"/>
      <c r="AB162" s="379"/>
      <c r="AC162" s="379"/>
      <c r="AD162" s="379"/>
      <c r="AE162" s="974"/>
      <c r="AF162" s="968"/>
      <c r="AG162" s="380"/>
      <c r="AH162" s="969"/>
      <c r="AI162" s="969"/>
      <c r="AJ162" s="975"/>
      <c r="AK162" s="516"/>
      <c r="AL162" s="516"/>
      <c r="AM162" s="516"/>
    </row>
    <row r="163" spans="2:39" ht="15.75" thickBot="1">
      <c r="B163" s="777"/>
      <c r="C163" s="778"/>
      <c r="D163" s="778"/>
      <c r="E163" s="778"/>
      <c r="F163" s="778"/>
      <c r="G163" s="778"/>
      <c r="H163" s="778"/>
      <c r="I163" s="778"/>
      <c r="J163" s="778"/>
      <c r="K163" s="778"/>
      <c r="L163" s="778"/>
      <c r="M163" s="778"/>
      <c r="N163" s="778"/>
      <c r="O163" s="778"/>
      <c r="P163" s="778"/>
      <c r="Q163" s="778"/>
      <c r="R163" s="778"/>
      <c r="S163" s="778"/>
      <c r="T163" s="778"/>
      <c r="U163" s="778"/>
      <c r="V163" s="778"/>
      <c r="W163" s="778"/>
      <c r="X163" s="778"/>
      <c r="Y163" s="778"/>
      <c r="Z163" s="778"/>
      <c r="AA163" s="778"/>
      <c r="AB163" s="778"/>
      <c r="AC163" s="778"/>
      <c r="AD163" s="778"/>
      <c r="AE163" s="778"/>
      <c r="AF163" s="778"/>
      <c r="AG163" s="778"/>
      <c r="AH163" s="778"/>
      <c r="AI163" s="778"/>
      <c r="AJ163" s="779"/>
      <c r="AK163" s="516"/>
      <c r="AL163" s="516"/>
      <c r="AM163" s="516"/>
    </row>
    <row r="164" spans="2:39" ht="39" thickBot="1">
      <c r="B164" s="49" t="s">
        <v>13</v>
      </c>
      <c r="C164" s="50" t="s">
        <v>30</v>
      </c>
      <c r="D164" s="50" t="s">
        <v>14</v>
      </c>
      <c r="E164" s="50" t="s">
        <v>29</v>
      </c>
      <c r="F164" s="50" t="s">
        <v>26</v>
      </c>
      <c r="G164" s="50" t="s">
        <v>27</v>
      </c>
      <c r="H164" s="51" t="s">
        <v>16</v>
      </c>
      <c r="I164" s="74" t="s">
        <v>31</v>
      </c>
      <c r="J164" s="75"/>
      <c r="K164" s="76"/>
      <c r="L164" s="76"/>
      <c r="M164" s="77"/>
      <c r="N164" s="78"/>
      <c r="O164" s="55">
        <f>SUM(O165:O168)</f>
        <v>0</v>
      </c>
      <c r="P164" s="56">
        <f>SUM(P165:P168)</f>
        <v>0</v>
      </c>
      <c r="Q164" s="57">
        <f>SUM(Q165:Q168)</f>
        <v>0</v>
      </c>
      <c r="R164" s="56">
        <f>SUM(R165:R168)</f>
        <v>0</v>
      </c>
      <c r="S164" s="57"/>
      <c r="T164" s="56"/>
      <c r="U164" s="57"/>
      <c r="V164" s="56"/>
      <c r="W164" s="57"/>
      <c r="X164" s="56"/>
      <c r="Y164" s="57"/>
      <c r="Z164" s="56"/>
      <c r="AA164" s="57"/>
      <c r="AB164" s="56"/>
      <c r="AC164" s="57"/>
      <c r="AD164" s="56"/>
      <c r="AE164" s="57">
        <f>AE165</f>
        <v>0</v>
      </c>
      <c r="AF164" s="56">
        <f>AF165</f>
        <v>0</v>
      </c>
      <c r="AG164" s="59">
        <f>SUM(AG165:AG168)</f>
        <v>26500</v>
      </c>
      <c r="AH164" s="60"/>
      <c r="AI164" s="60"/>
      <c r="AJ164" s="517"/>
      <c r="AK164" s="516"/>
      <c r="AL164" s="516"/>
      <c r="AM164" s="516"/>
    </row>
    <row r="165" spans="2:39" ht="155.25" customHeight="1">
      <c r="B165" s="791" t="s">
        <v>508</v>
      </c>
      <c r="C165" s="80"/>
      <c r="D165" s="81" t="s">
        <v>1374</v>
      </c>
      <c r="E165" s="81"/>
      <c r="F165" s="82"/>
      <c r="G165" s="64"/>
      <c r="H165" s="962" t="s">
        <v>1079</v>
      </c>
      <c r="I165" s="964" t="s">
        <v>701</v>
      </c>
      <c r="J165" s="818" t="s">
        <v>1078</v>
      </c>
      <c r="K165" s="793" t="s">
        <v>923</v>
      </c>
      <c r="L165" s="976">
        <v>50</v>
      </c>
      <c r="M165" s="911"/>
      <c r="N165" s="966">
        <v>50</v>
      </c>
      <c r="O165" s="86"/>
      <c r="P165" s="185"/>
      <c r="Q165" s="185"/>
      <c r="R165" s="185"/>
      <c r="S165" s="185"/>
      <c r="T165" s="185"/>
      <c r="U165" s="185"/>
      <c r="V165" s="185"/>
      <c r="W165" s="185"/>
      <c r="X165" s="185"/>
      <c r="Y165" s="185"/>
      <c r="Z165" s="185"/>
      <c r="AA165" s="185"/>
      <c r="AB165" s="185"/>
      <c r="AC165" s="185"/>
      <c r="AD165" s="185"/>
      <c r="AE165" s="774"/>
      <c r="AF165" s="774"/>
      <c r="AG165" s="87">
        <v>26500</v>
      </c>
      <c r="AH165" s="775" t="s">
        <v>1375</v>
      </c>
      <c r="AI165" s="911" t="s">
        <v>1372</v>
      </c>
      <c r="AJ165" s="913" t="s">
        <v>1369</v>
      </c>
      <c r="AK165" s="516"/>
      <c r="AL165" s="516"/>
      <c r="AM165" s="516"/>
    </row>
    <row r="166" spans="2:39">
      <c r="B166" s="792"/>
      <c r="C166" s="80"/>
      <c r="D166" s="81"/>
      <c r="E166" s="81"/>
      <c r="F166" s="82"/>
      <c r="G166" s="64"/>
      <c r="H166" s="962"/>
      <c r="I166" s="964"/>
      <c r="J166" s="955"/>
      <c r="K166" s="793"/>
      <c r="L166" s="937"/>
      <c r="M166" s="911"/>
      <c r="N166" s="966"/>
      <c r="O166" s="86"/>
      <c r="P166" s="185"/>
      <c r="Q166" s="185"/>
      <c r="R166" s="185"/>
      <c r="S166" s="185"/>
      <c r="T166" s="185"/>
      <c r="U166" s="185"/>
      <c r="V166" s="185"/>
      <c r="W166" s="185"/>
      <c r="X166" s="185"/>
      <c r="Y166" s="185"/>
      <c r="Z166" s="185"/>
      <c r="AA166" s="185"/>
      <c r="AB166" s="185"/>
      <c r="AC166" s="185"/>
      <c r="AD166" s="185"/>
      <c r="AE166" s="774"/>
      <c r="AF166" s="774"/>
      <c r="AG166" s="87"/>
      <c r="AH166" s="775"/>
      <c r="AI166" s="911"/>
      <c r="AJ166" s="913"/>
      <c r="AK166" s="516"/>
      <c r="AL166" s="516"/>
      <c r="AM166" s="516"/>
    </row>
    <row r="167" spans="2:39">
      <c r="B167" s="792"/>
      <c r="C167" s="80"/>
      <c r="D167" s="81"/>
      <c r="E167" s="81"/>
      <c r="F167" s="356"/>
      <c r="G167" s="64"/>
      <c r="H167" s="962"/>
      <c r="I167" s="964"/>
      <c r="J167" s="955"/>
      <c r="K167" s="793"/>
      <c r="L167" s="937"/>
      <c r="M167" s="911"/>
      <c r="N167" s="966"/>
      <c r="O167" s="86"/>
      <c r="P167" s="185"/>
      <c r="Q167" s="185"/>
      <c r="R167" s="185"/>
      <c r="S167" s="185"/>
      <c r="T167" s="185"/>
      <c r="U167" s="185"/>
      <c r="V167" s="185"/>
      <c r="W167" s="185"/>
      <c r="X167" s="185"/>
      <c r="Y167" s="185"/>
      <c r="Z167" s="185"/>
      <c r="AA167" s="185"/>
      <c r="AB167" s="185"/>
      <c r="AC167" s="185"/>
      <c r="AD167" s="185"/>
      <c r="AE167" s="774"/>
      <c r="AF167" s="774"/>
      <c r="AG167" s="357"/>
      <c r="AH167" s="775"/>
      <c r="AI167" s="911"/>
      <c r="AJ167" s="913"/>
      <c r="AK167" s="516"/>
      <c r="AL167" s="516"/>
      <c r="AM167" s="516"/>
    </row>
    <row r="168" spans="2:39" ht="15.75" thickBot="1">
      <c r="B168" s="850"/>
      <c r="C168" s="358"/>
      <c r="D168" s="359"/>
      <c r="E168" s="359"/>
      <c r="F168" s="360"/>
      <c r="G168" s="361"/>
      <c r="H168" s="963"/>
      <c r="I168" s="965"/>
      <c r="J168" s="819"/>
      <c r="K168" s="822"/>
      <c r="L168" s="938"/>
      <c r="M168" s="912"/>
      <c r="N168" s="967"/>
      <c r="O168" s="362"/>
      <c r="P168" s="298"/>
      <c r="Q168" s="298"/>
      <c r="R168" s="298"/>
      <c r="S168" s="298"/>
      <c r="T168" s="298"/>
      <c r="U168" s="298"/>
      <c r="V168" s="298"/>
      <c r="W168" s="298"/>
      <c r="X168" s="298"/>
      <c r="Y168" s="298"/>
      <c r="Z168" s="298"/>
      <c r="AA168" s="298"/>
      <c r="AB168" s="298"/>
      <c r="AC168" s="298"/>
      <c r="AD168" s="298"/>
      <c r="AE168" s="968"/>
      <c r="AF168" s="968"/>
      <c r="AG168" s="363"/>
      <c r="AH168" s="969"/>
      <c r="AI168" s="912"/>
      <c r="AJ168" s="914"/>
      <c r="AK168" s="516"/>
      <c r="AL168" s="516"/>
      <c r="AM168" s="516"/>
    </row>
    <row r="169" spans="2:39" ht="15.75" thickBot="1">
      <c r="B169" s="777"/>
      <c r="C169" s="778"/>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9"/>
      <c r="AK169" s="516"/>
      <c r="AL169" s="516"/>
      <c r="AM169" s="516"/>
    </row>
    <row r="170" spans="2:39" ht="39" thickBot="1">
      <c r="B170" s="49" t="s">
        <v>13</v>
      </c>
      <c r="C170" s="50" t="s">
        <v>30</v>
      </c>
      <c r="D170" s="50" t="s">
        <v>14</v>
      </c>
      <c r="E170" s="50" t="s">
        <v>29</v>
      </c>
      <c r="F170" s="50" t="s">
        <v>26</v>
      </c>
      <c r="G170" s="50" t="s">
        <v>27</v>
      </c>
      <c r="H170" s="51" t="s">
        <v>17</v>
      </c>
      <c r="I170" s="74" t="s">
        <v>31</v>
      </c>
      <c r="J170" s="75"/>
      <c r="K170" s="407"/>
      <c r="L170" s="76"/>
      <c r="M170" s="77"/>
      <c r="N170" s="78"/>
      <c r="O170" s="55">
        <f>SUM(O171:O173)</f>
        <v>0</v>
      </c>
      <c r="P170" s="56">
        <f>SUM(P171:P173)</f>
        <v>0</v>
      </c>
      <c r="Q170" s="57">
        <f>SUM(Q171:Q173)</f>
        <v>0</v>
      </c>
      <c r="R170" s="56">
        <f>SUM(R171:R173)</f>
        <v>0</v>
      </c>
      <c r="S170" s="57"/>
      <c r="T170" s="56"/>
      <c r="U170" s="57"/>
      <c r="V170" s="56"/>
      <c r="W170" s="57"/>
      <c r="X170" s="56"/>
      <c r="Y170" s="57"/>
      <c r="Z170" s="56"/>
      <c r="AA170" s="57"/>
      <c r="AB170" s="56"/>
      <c r="AC170" s="57"/>
      <c r="AD170" s="56"/>
      <c r="AE170" s="90">
        <f>AE171</f>
        <v>0</v>
      </c>
      <c r="AF170" s="56">
        <f>AF171</f>
        <v>0</v>
      </c>
      <c r="AG170" s="59">
        <f>SUM(AG171:AG173)</f>
        <v>0</v>
      </c>
      <c r="AH170" s="60"/>
      <c r="AI170" s="60"/>
      <c r="AJ170" s="517"/>
      <c r="AK170" s="516"/>
      <c r="AL170" s="516"/>
      <c r="AM170" s="516"/>
    </row>
    <row r="171" spans="2:39" ht="48.75" customHeight="1">
      <c r="B171" s="791" t="s">
        <v>508</v>
      </c>
      <c r="C171" s="61"/>
      <c r="D171" s="62"/>
      <c r="E171" s="62"/>
      <c r="F171" s="364"/>
      <c r="G171" s="288"/>
      <c r="H171" s="956" t="s">
        <v>169</v>
      </c>
      <c r="I171" s="959" t="s">
        <v>702</v>
      </c>
      <c r="J171" s="820">
        <v>0</v>
      </c>
      <c r="K171" s="793" t="s">
        <v>922</v>
      </c>
      <c r="L171" s="934">
        <v>1</v>
      </c>
      <c r="M171" s="934"/>
      <c r="N171" s="939"/>
      <c r="O171" s="365"/>
      <c r="P171" s="292"/>
      <c r="Q171" s="291"/>
      <c r="R171" s="292"/>
      <c r="S171" s="292"/>
      <c r="T171" s="292"/>
      <c r="U171" s="292"/>
      <c r="V171" s="292"/>
      <c r="W171" s="292"/>
      <c r="X171" s="292"/>
      <c r="Y171" s="292"/>
      <c r="Z171" s="292"/>
      <c r="AA171" s="292"/>
      <c r="AB171" s="292"/>
      <c r="AC171" s="185"/>
      <c r="AD171" s="185"/>
      <c r="AE171" s="774"/>
      <c r="AF171" s="774"/>
      <c r="AG171" s="87"/>
      <c r="AH171" s="911"/>
      <c r="AI171" s="911"/>
      <c r="AJ171" s="913"/>
      <c r="AK171" s="516"/>
      <c r="AL171" s="516"/>
      <c r="AM171" s="516"/>
    </row>
    <row r="172" spans="2:39">
      <c r="B172" s="792"/>
      <c r="C172" s="70"/>
      <c r="D172" s="71"/>
      <c r="E172" s="71"/>
      <c r="F172" s="366"/>
      <c r="G172" s="64"/>
      <c r="H172" s="957"/>
      <c r="I172" s="960"/>
      <c r="J172" s="955"/>
      <c r="K172" s="793"/>
      <c r="L172" s="937"/>
      <c r="M172" s="935"/>
      <c r="N172" s="940"/>
      <c r="O172" s="367"/>
      <c r="P172" s="196"/>
      <c r="Q172" s="121"/>
      <c r="R172" s="196"/>
      <c r="S172" s="196"/>
      <c r="T172" s="196"/>
      <c r="U172" s="196"/>
      <c r="V172" s="196"/>
      <c r="W172" s="196"/>
      <c r="X172" s="196"/>
      <c r="Y172" s="196"/>
      <c r="Z172" s="196"/>
      <c r="AA172" s="196"/>
      <c r="AB172" s="196"/>
      <c r="AC172" s="185"/>
      <c r="AD172" s="185"/>
      <c r="AE172" s="909"/>
      <c r="AF172" s="909"/>
      <c r="AG172" s="87"/>
      <c r="AH172" s="911"/>
      <c r="AI172" s="911"/>
      <c r="AJ172" s="913"/>
      <c r="AK172" s="516"/>
      <c r="AL172" s="516"/>
      <c r="AM172" s="516"/>
    </row>
    <row r="173" spans="2:39" ht="15.75" thickBot="1">
      <c r="B173" s="850"/>
      <c r="C173" s="368"/>
      <c r="D173" s="369"/>
      <c r="E173" s="369"/>
      <c r="F173" s="370"/>
      <c r="G173" s="361"/>
      <c r="H173" s="958"/>
      <c r="I173" s="961"/>
      <c r="J173" s="819"/>
      <c r="K173" s="822"/>
      <c r="L173" s="938"/>
      <c r="M173" s="936"/>
      <c r="N173" s="941"/>
      <c r="O173" s="362"/>
      <c r="P173" s="298"/>
      <c r="Q173" s="297"/>
      <c r="R173" s="298"/>
      <c r="S173" s="298"/>
      <c r="T173" s="298"/>
      <c r="U173" s="298"/>
      <c r="V173" s="298"/>
      <c r="W173" s="298"/>
      <c r="X173" s="298"/>
      <c r="Y173" s="298"/>
      <c r="Z173" s="298"/>
      <c r="AA173" s="298"/>
      <c r="AB173" s="298"/>
      <c r="AC173" s="298"/>
      <c r="AD173" s="298"/>
      <c r="AE173" s="910"/>
      <c r="AF173" s="910"/>
      <c r="AG173" s="371"/>
      <c r="AH173" s="912"/>
      <c r="AI173" s="912"/>
      <c r="AJ173" s="914"/>
      <c r="AK173" s="516"/>
      <c r="AL173" s="516"/>
      <c r="AM173" s="516"/>
    </row>
    <row r="174" spans="2:39" ht="39" thickBot="1">
      <c r="B174" s="49" t="s">
        <v>13</v>
      </c>
      <c r="C174" s="50" t="s">
        <v>30</v>
      </c>
      <c r="D174" s="50" t="s">
        <v>14</v>
      </c>
      <c r="E174" s="50" t="s">
        <v>25</v>
      </c>
      <c r="F174" s="50" t="s">
        <v>26</v>
      </c>
      <c r="G174" s="50" t="s">
        <v>27</v>
      </c>
      <c r="H174" s="51" t="s">
        <v>1082</v>
      </c>
      <c r="I174" s="74" t="s">
        <v>31</v>
      </c>
      <c r="J174" s="53"/>
      <c r="K174" s="53"/>
      <c r="L174" s="53"/>
      <c r="M174" s="53"/>
      <c r="N174" s="54"/>
      <c r="O174" s="55">
        <f>SUM(O175:O178)</f>
        <v>0</v>
      </c>
      <c r="P174" s="56">
        <f>SUM(P175:P178)</f>
        <v>0</v>
      </c>
      <c r="Q174" s="57">
        <f>SUM(Q175:Q178)</f>
        <v>0</v>
      </c>
      <c r="R174" s="56">
        <f>SUM(R175:R178)</f>
        <v>0</v>
      </c>
      <c r="S174" s="57"/>
      <c r="T174" s="56"/>
      <c r="U174" s="57"/>
      <c r="V174" s="56"/>
      <c r="W174" s="57"/>
      <c r="X174" s="56"/>
      <c r="Y174" s="57"/>
      <c r="Z174" s="56"/>
      <c r="AA174" s="57"/>
      <c r="AB174" s="56"/>
      <c r="AC174" s="57"/>
      <c r="AD174" s="56"/>
      <c r="AE174" s="58">
        <f>O174+Q174</f>
        <v>0</v>
      </c>
      <c r="AF174" s="56">
        <f>AF175</f>
        <v>0</v>
      </c>
      <c r="AG174" s="59">
        <f>SUM(AG175:AG178)</f>
        <v>0</v>
      </c>
      <c r="AH174" s="60"/>
      <c r="AI174" s="60"/>
      <c r="AJ174" s="517"/>
      <c r="AK174" s="516"/>
      <c r="AL174" s="516"/>
      <c r="AM174" s="516"/>
    </row>
    <row r="175" spans="2:39" ht="81" customHeight="1">
      <c r="B175" s="791" t="s">
        <v>508</v>
      </c>
      <c r="C175" s="61"/>
      <c r="D175" s="62"/>
      <c r="E175" s="62"/>
      <c r="F175" s="63"/>
      <c r="G175" s="64"/>
      <c r="H175" s="970" t="s">
        <v>170</v>
      </c>
      <c r="I175" s="955" t="s">
        <v>1098</v>
      </c>
      <c r="J175" s="820" t="s">
        <v>921</v>
      </c>
      <c r="K175" s="793" t="s">
        <v>1080</v>
      </c>
      <c r="L175" s="823">
        <v>13</v>
      </c>
      <c r="M175" s="794"/>
      <c r="N175" s="795"/>
      <c r="O175" s="65"/>
      <c r="P175" s="66"/>
      <c r="Q175" s="519"/>
      <c r="R175" s="67"/>
      <c r="S175" s="67"/>
      <c r="T175" s="67"/>
      <c r="U175" s="67"/>
      <c r="V175" s="67"/>
      <c r="W175" s="67"/>
      <c r="X175" s="67"/>
      <c r="Y175" s="67"/>
      <c r="Z175" s="67"/>
      <c r="AA175" s="67"/>
      <c r="AB175" s="67"/>
      <c r="AC175" s="68"/>
      <c r="AD175" s="68"/>
      <c r="AE175" s="774"/>
      <c r="AF175" s="774"/>
      <c r="AG175" s="69"/>
      <c r="AH175" s="775"/>
      <c r="AI175" s="775"/>
      <c r="AJ175" s="776"/>
      <c r="AK175" s="516"/>
      <c r="AL175" s="516"/>
      <c r="AM175" s="516"/>
    </row>
    <row r="176" spans="2:39" ht="20.25" customHeight="1">
      <c r="B176" s="792"/>
      <c r="C176" s="70"/>
      <c r="D176" s="71"/>
      <c r="E176" s="71"/>
      <c r="F176" s="72"/>
      <c r="G176" s="64"/>
      <c r="H176" s="957"/>
      <c r="I176" s="955"/>
      <c r="J176" s="955"/>
      <c r="K176" s="793"/>
      <c r="L176" s="794"/>
      <c r="M176" s="794"/>
      <c r="N176" s="795"/>
      <c r="O176" s="520"/>
      <c r="P176" s="66"/>
      <c r="Q176" s="73"/>
      <c r="R176" s="68"/>
      <c r="S176" s="68"/>
      <c r="T176" s="68"/>
      <c r="U176" s="68"/>
      <c r="V176" s="68"/>
      <c r="W176" s="68"/>
      <c r="X176" s="68"/>
      <c r="Y176" s="68"/>
      <c r="Z176" s="68"/>
      <c r="AA176" s="68"/>
      <c r="AB176" s="68"/>
      <c r="AC176" s="68"/>
      <c r="AD176" s="68"/>
      <c r="AE176" s="774"/>
      <c r="AF176" s="774"/>
      <c r="AG176" s="69"/>
      <c r="AH176" s="775"/>
      <c r="AI176" s="775"/>
      <c r="AJ176" s="776"/>
      <c r="AK176" s="516"/>
      <c r="AL176" s="516"/>
      <c r="AM176" s="516"/>
    </row>
    <row r="177" spans="2:39" ht="20.25" customHeight="1">
      <c r="B177" s="792"/>
      <c r="C177" s="70"/>
      <c r="D177" s="71"/>
      <c r="E177" s="71"/>
      <c r="F177" s="374"/>
      <c r="G177" s="64"/>
      <c r="H177" s="957"/>
      <c r="I177" s="955"/>
      <c r="J177" s="955"/>
      <c r="K177" s="793"/>
      <c r="L177" s="794"/>
      <c r="M177" s="794"/>
      <c r="N177" s="795"/>
      <c r="O177" s="65"/>
      <c r="P177" s="66"/>
      <c r="Q177" s="528"/>
      <c r="R177" s="68"/>
      <c r="S177" s="68"/>
      <c r="T177" s="68"/>
      <c r="U177" s="68"/>
      <c r="V177" s="68"/>
      <c r="W177" s="68"/>
      <c r="X177" s="68"/>
      <c r="Y177" s="68"/>
      <c r="Z177" s="68"/>
      <c r="AA177" s="68"/>
      <c r="AB177" s="68"/>
      <c r="AC177" s="68"/>
      <c r="AD177" s="68"/>
      <c r="AE177" s="774"/>
      <c r="AF177" s="774"/>
      <c r="AG177" s="375"/>
      <c r="AH177" s="775"/>
      <c r="AI177" s="775"/>
      <c r="AJ177" s="776"/>
      <c r="AK177" s="516"/>
      <c r="AL177" s="516"/>
      <c r="AM177" s="516"/>
    </row>
    <row r="178" spans="2:39" ht="20.25" customHeight="1" thickBot="1">
      <c r="B178" s="850"/>
      <c r="C178" s="368"/>
      <c r="D178" s="369"/>
      <c r="E178" s="369"/>
      <c r="F178" s="376"/>
      <c r="G178" s="361"/>
      <c r="H178" s="958"/>
      <c r="I178" s="819"/>
      <c r="J178" s="819"/>
      <c r="K178" s="822"/>
      <c r="L178" s="824"/>
      <c r="M178" s="824"/>
      <c r="N178" s="971"/>
      <c r="O178" s="378"/>
      <c r="P178" s="297"/>
      <c r="Q178" s="588"/>
      <c r="R178" s="379"/>
      <c r="S178" s="379"/>
      <c r="T178" s="379"/>
      <c r="U178" s="379"/>
      <c r="V178" s="379"/>
      <c r="W178" s="379"/>
      <c r="X178" s="379"/>
      <c r="Y178" s="379"/>
      <c r="Z178" s="379"/>
      <c r="AA178" s="379"/>
      <c r="AB178" s="379"/>
      <c r="AC178" s="379"/>
      <c r="AD178" s="379"/>
      <c r="AE178" s="968"/>
      <c r="AF178" s="968"/>
      <c r="AG178" s="380"/>
      <c r="AH178" s="969"/>
      <c r="AI178" s="969"/>
      <c r="AJ178" s="975"/>
      <c r="AK178" s="516"/>
      <c r="AL178" s="516"/>
      <c r="AM178" s="516"/>
    </row>
    <row r="179" spans="2:39" ht="15.75" thickBot="1">
      <c r="B179" s="777"/>
      <c r="C179" s="778"/>
      <c r="D179" s="778"/>
      <c r="E179" s="778"/>
      <c r="F179" s="778"/>
      <c r="G179" s="778"/>
      <c r="H179" s="778"/>
      <c r="I179" s="778"/>
      <c r="J179" s="778"/>
      <c r="K179" s="778"/>
      <c r="L179" s="778"/>
      <c r="M179" s="778"/>
      <c r="N179" s="778"/>
      <c r="O179" s="778"/>
      <c r="P179" s="778"/>
      <c r="Q179" s="778"/>
      <c r="R179" s="778"/>
      <c r="S179" s="778"/>
      <c r="T179" s="778"/>
      <c r="U179" s="778"/>
      <c r="V179" s="778"/>
      <c r="W179" s="778"/>
      <c r="X179" s="778"/>
      <c r="Y179" s="778"/>
      <c r="Z179" s="778"/>
      <c r="AA179" s="778"/>
      <c r="AB179" s="778"/>
      <c r="AC179" s="778"/>
      <c r="AD179" s="778"/>
      <c r="AE179" s="778"/>
      <c r="AF179" s="778"/>
      <c r="AG179" s="778"/>
      <c r="AH179" s="778"/>
      <c r="AI179" s="778"/>
      <c r="AJ179" s="779"/>
      <c r="AK179" s="516"/>
      <c r="AL179" s="516"/>
      <c r="AM179" s="516"/>
    </row>
    <row r="180" spans="2:39" ht="39" thickBot="1">
      <c r="B180" s="49" t="s">
        <v>13</v>
      </c>
      <c r="C180" s="50" t="s">
        <v>30</v>
      </c>
      <c r="D180" s="50" t="s">
        <v>14</v>
      </c>
      <c r="E180" s="50" t="s">
        <v>29</v>
      </c>
      <c r="F180" s="50" t="s">
        <v>26</v>
      </c>
      <c r="G180" s="50" t="s">
        <v>27</v>
      </c>
      <c r="H180" s="51" t="s">
        <v>1083</v>
      </c>
      <c r="I180" s="74" t="s">
        <v>31</v>
      </c>
      <c r="J180" s="53"/>
      <c r="K180" s="53"/>
      <c r="L180" s="53"/>
      <c r="M180" s="77"/>
      <c r="N180" s="78"/>
      <c r="O180" s="55">
        <f>SUM(O181:O184)</f>
        <v>0</v>
      </c>
      <c r="P180" s="56">
        <f>SUM(P181:P184)</f>
        <v>0</v>
      </c>
      <c r="Q180" s="57">
        <f>SUM(Q181:Q184)</f>
        <v>0</v>
      </c>
      <c r="R180" s="56">
        <f>SUM(R181:R184)</f>
        <v>0</v>
      </c>
      <c r="S180" s="57"/>
      <c r="T180" s="56"/>
      <c r="U180" s="57"/>
      <c r="V180" s="56"/>
      <c r="W180" s="57"/>
      <c r="X180" s="56"/>
      <c r="Y180" s="57"/>
      <c r="Z180" s="56"/>
      <c r="AA180" s="57"/>
      <c r="AB180" s="56"/>
      <c r="AC180" s="57"/>
      <c r="AD180" s="56"/>
      <c r="AE180" s="57">
        <f>AE181</f>
        <v>0</v>
      </c>
      <c r="AF180" s="56">
        <f>AF181</f>
        <v>0</v>
      </c>
      <c r="AG180" s="59">
        <f>SUM(AG181:AG184)</f>
        <v>0</v>
      </c>
      <c r="AH180" s="60"/>
      <c r="AI180" s="60"/>
      <c r="AJ180" s="517"/>
      <c r="AK180" s="516"/>
      <c r="AL180" s="516"/>
      <c r="AM180" s="516"/>
    </row>
    <row r="181" spans="2:39" ht="18.75" customHeight="1">
      <c r="B181" s="791" t="s">
        <v>508</v>
      </c>
      <c r="C181" s="80"/>
      <c r="D181" s="81"/>
      <c r="E181" s="81"/>
      <c r="F181" s="82"/>
      <c r="G181" s="64"/>
      <c r="H181" s="962" t="s">
        <v>1081</v>
      </c>
      <c r="I181" s="964" t="s">
        <v>677</v>
      </c>
      <c r="J181" s="820">
        <v>0</v>
      </c>
      <c r="K181" s="793" t="s">
        <v>920</v>
      </c>
      <c r="L181" s="823">
        <v>25</v>
      </c>
      <c r="M181" s="794"/>
      <c r="N181" s="966"/>
      <c r="O181" s="86"/>
      <c r="P181" s="185"/>
      <c r="Q181" s="185"/>
      <c r="R181" s="185"/>
      <c r="S181" s="185"/>
      <c r="T181" s="185"/>
      <c r="U181" s="185"/>
      <c r="V181" s="185"/>
      <c r="W181" s="185"/>
      <c r="X181" s="185"/>
      <c r="Y181" s="185"/>
      <c r="Z181" s="185"/>
      <c r="AA181" s="185"/>
      <c r="AB181" s="185"/>
      <c r="AC181" s="185"/>
      <c r="AD181" s="185"/>
      <c r="AE181" s="774"/>
      <c r="AF181" s="774"/>
      <c r="AG181" s="87"/>
      <c r="AH181" s="775"/>
      <c r="AI181" s="911"/>
      <c r="AJ181" s="913"/>
      <c r="AK181" s="516"/>
      <c r="AL181" s="516"/>
      <c r="AM181" s="516"/>
    </row>
    <row r="182" spans="2:39" ht="18.75" customHeight="1">
      <c r="B182" s="792"/>
      <c r="C182" s="80"/>
      <c r="D182" s="81"/>
      <c r="E182" s="81"/>
      <c r="F182" s="82"/>
      <c r="G182" s="64"/>
      <c r="H182" s="962"/>
      <c r="I182" s="964"/>
      <c r="J182" s="955"/>
      <c r="K182" s="793"/>
      <c r="L182" s="794"/>
      <c r="M182" s="794"/>
      <c r="N182" s="966"/>
      <c r="O182" s="86"/>
      <c r="P182" s="185"/>
      <c r="Q182" s="185"/>
      <c r="R182" s="185"/>
      <c r="S182" s="185"/>
      <c r="T182" s="185"/>
      <c r="U182" s="185"/>
      <c r="V182" s="185"/>
      <c r="W182" s="185"/>
      <c r="X182" s="185"/>
      <c r="Y182" s="185"/>
      <c r="Z182" s="185"/>
      <c r="AA182" s="185"/>
      <c r="AB182" s="185"/>
      <c r="AC182" s="185"/>
      <c r="AD182" s="185"/>
      <c r="AE182" s="774"/>
      <c r="AF182" s="774"/>
      <c r="AG182" s="87"/>
      <c r="AH182" s="775"/>
      <c r="AI182" s="911"/>
      <c r="AJ182" s="913"/>
      <c r="AK182" s="516"/>
      <c r="AL182" s="516"/>
      <c r="AM182" s="516"/>
    </row>
    <row r="183" spans="2:39" ht="18.75" customHeight="1">
      <c r="B183" s="792"/>
      <c r="C183" s="80"/>
      <c r="D183" s="81"/>
      <c r="E183" s="81"/>
      <c r="F183" s="356"/>
      <c r="G183" s="64"/>
      <c r="H183" s="962"/>
      <c r="I183" s="964"/>
      <c r="J183" s="955"/>
      <c r="K183" s="793"/>
      <c r="L183" s="794"/>
      <c r="M183" s="794"/>
      <c r="N183" s="966"/>
      <c r="O183" s="86"/>
      <c r="P183" s="185"/>
      <c r="Q183" s="185"/>
      <c r="R183" s="185"/>
      <c r="S183" s="185"/>
      <c r="T183" s="185"/>
      <c r="U183" s="185"/>
      <c r="V183" s="185"/>
      <c r="W183" s="185"/>
      <c r="X183" s="185"/>
      <c r="Y183" s="185"/>
      <c r="Z183" s="185"/>
      <c r="AA183" s="185"/>
      <c r="AB183" s="185"/>
      <c r="AC183" s="185"/>
      <c r="AD183" s="185"/>
      <c r="AE183" s="774"/>
      <c r="AF183" s="774"/>
      <c r="AG183" s="357"/>
      <c r="AH183" s="775"/>
      <c r="AI183" s="911"/>
      <c r="AJ183" s="913"/>
      <c r="AK183" s="516"/>
      <c r="AL183" s="516"/>
      <c r="AM183" s="516"/>
    </row>
    <row r="184" spans="2:39" ht="18.75" customHeight="1" thickBot="1">
      <c r="B184" s="850"/>
      <c r="C184" s="358"/>
      <c r="D184" s="359"/>
      <c r="E184" s="359"/>
      <c r="F184" s="360"/>
      <c r="G184" s="361"/>
      <c r="H184" s="963"/>
      <c r="I184" s="965"/>
      <c r="J184" s="819"/>
      <c r="K184" s="822"/>
      <c r="L184" s="824"/>
      <c r="M184" s="824"/>
      <c r="N184" s="967"/>
      <c r="O184" s="362"/>
      <c r="P184" s="298"/>
      <c r="Q184" s="298"/>
      <c r="R184" s="298"/>
      <c r="S184" s="298"/>
      <c r="T184" s="298"/>
      <c r="U184" s="298"/>
      <c r="V184" s="298"/>
      <c r="W184" s="298"/>
      <c r="X184" s="298"/>
      <c r="Y184" s="298"/>
      <c r="Z184" s="298"/>
      <c r="AA184" s="298"/>
      <c r="AB184" s="298"/>
      <c r="AC184" s="298"/>
      <c r="AD184" s="298"/>
      <c r="AE184" s="968"/>
      <c r="AF184" s="968"/>
      <c r="AG184" s="363"/>
      <c r="AH184" s="969"/>
      <c r="AI184" s="912"/>
      <c r="AJ184" s="914"/>
      <c r="AK184" s="516"/>
      <c r="AL184" s="516"/>
      <c r="AM184" s="516"/>
    </row>
    <row r="185" spans="2:39" ht="15.75" thickBot="1">
      <c r="B185" s="777"/>
      <c r="C185" s="778"/>
      <c r="D185" s="778"/>
      <c r="E185" s="778"/>
      <c r="F185" s="778"/>
      <c r="G185" s="778"/>
      <c r="H185" s="778"/>
      <c r="I185" s="778"/>
      <c r="J185" s="778"/>
      <c r="K185" s="778"/>
      <c r="L185" s="778"/>
      <c r="M185" s="778"/>
      <c r="N185" s="778"/>
      <c r="O185" s="778"/>
      <c r="P185" s="778"/>
      <c r="Q185" s="778"/>
      <c r="R185" s="778"/>
      <c r="S185" s="778"/>
      <c r="T185" s="778"/>
      <c r="U185" s="778"/>
      <c r="V185" s="778"/>
      <c r="W185" s="778"/>
      <c r="X185" s="778"/>
      <c r="Y185" s="778"/>
      <c r="Z185" s="778"/>
      <c r="AA185" s="778"/>
      <c r="AB185" s="778"/>
      <c r="AC185" s="778"/>
      <c r="AD185" s="778"/>
      <c r="AE185" s="778"/>
      <c r="AF185" s="778"/>
      <c r="AG185" s="778"/>
      <c r="AH185" s="778"/>
      <c r="AI185" s="778"/>
      <c r="AJ185" s="779"/>
      <c r="AK185" s="516"/>
      <c r="AL185" s="516"/>
      <c r="AM185" s="516"/>
    </row>
    <row r="186" spans="2:39" ht="39" thickBot="1">
      <c r="B186" s="49" t="s">
        <v>13</v>
      </c>
      <c r="C186" s="50" t="s">
        <v>30</v>
      </c>
      <c r="D186" s="50" t="s">
        <v>14</v>
      </c>
      <c r="E186" s="50" t="s">
        <v>29</v>
      </c>
      <c r="F186" s="50" t="s">
        <v>26</v>
      </c>
      <c r="G186" s="50" t="s">
        <v>27</v>
      </c>
      <c r="H186" s="51" t="s">
        <v>1084</v>
      </c>
      <c r="I186" s="74" t="s">
        <v>31</v>
      </c>
      <c r="J186" s="75"/>
      <c r="K186" s="89"/>
      <c r="L186" s="76"/>
      <c r="M186" s="77"/>
      <c r="N186" s="78"/>
      <c r="O186" s="55">
        <f>SUM(O187:O189)</f>
        <v>0</v>
      </c>
      <c r="P186" s="56">
        <f>SUM(P187:P189)</f>
        <v>0</v>
      </c>
      <c r="Q186" s="57">
        <f>SUM(Q187:Q189)</f>
        <v>0</v>
      </c>
      <c r="R186" s="56">
        <f>SUM(R187:R189)</f>
        <v>0</v>
      </c>
      <c r="S186" s="57"/>
      <c r="T186" s="56"/>
      <c r="U186" s="57"/>
      <c r="V186" s="56"/>
      <c r="W186" s="57"/>
      <c r="X186" s="56"/>
      <c r="Y186" s="57"/>
      <c r="Z186" s="56"/>
      <c r="AA186" s="57"/>
      <c r="AB186" s="56"/>
      <c r="AC186" s="57"/>
      <c r="AD186" s="56"/>
      <c r="AE186" s="90">
        <f>AE187</f>
        <v>0</v>
      </c>
      <c r="AF186" s="56">
        <f>AF187</f>
        <v>0</v>
      </c>
      <c r="AG186" s="59">
        <f>SUM(AG187:AG189)</f>
        <v>0</v>
      </c>
      <c r="AH186" s="60"/>
      <c r="AI186" s="60"/>
      <c r="AJ186" s="517"/>
      <c r="AK186" s="516"/>
      <c r="AL186" s="516"/>
      <c r="AM186" s="516"/>
    </row>
    <row r="187" spans="2:39">
      <c r="B187" s="791" t="s">
        <v>508</v>
      </c>
      <c r="C187" s="61"/>
      <c r="D187" s="62"/>
      <c r="E187" s="62"/>
      <c r="F187" s="364"/>
      <c r="G187" s="288"/>
      <c r="H187" s="956" t="s">
        <v>171</v>
      </c>
      <c r="I187" s="959" t="s">
        <v>692</v>
      </c>
      <c r="J187" s="820">
        <v>1</v>
      </c>
      <c r="K187" s="934" t="s">
        <v>172</v>
      </c>
      <c r="L187" s="934">
        <v>1</v>
      </c>
      <c r="M187" s="934"/>
      <c r="N187" s="939"/>
      <c r="O187" s="365"/>
      <c r="P187" s="292"/>
      <c r="Q187" s="291"/>
      <c r="R187" s="292"/>
      <c r="S187" s="292"/>
      <c r="T187" s="292"/>
      <c r="U187" s="292"/>
      <c r="V187" s="292"/>
      <c r="W187" s="292"/>
      <c r="X187" s="292"/>
      <c r="Y187" s="292"/>
      <c r="Z187" s="292"/>
      <c r="AA187" s="292"/>
      <c r="AB187" s="292"/>
      <c r="AC187" s="185"/>
      <c r="AD187" s="185"/>
      <c r="AE187" s="774"/>
      <c r="AF187" s="774"/>
      <c r="AG187" s="87"/>
      <c r="AH187" s="911"/>
      <c r="AI187" s="911"/>
      <c r="AJ187" s="913"/>
      <c r="AK187" s="516"/>
      <c r="AL187" s="516"/>
      <c r="AM187" s="516"/>
    </row>
    <row r="188" spans="2:39">
      <c r="B188" s="792"/>
      <c r="C188" s="70"/>
      <c r="D188" s="71"/>
      <c r="E188" s="71"/>
      <c r="F188" s="366"/>
      <c r="G188" s="64"/>
      <c r="H188" s="957"/>
      <c r="I188" s="960"/>
      <c r="J188" s="955"/>
      <c r="K188" s="937"/>
      <c r="L188" s="937"/>
      <c r="M188" s="935"/>
      <c r="N188" s="940"/>
      <c r="O188" s="367"/>
      <c r="P188" s="196"/>
      <c r="Q188" s="121"/>
      <c r="R188" s="196"/>
      <c r="S188" s="196"/>
      <c r="T188" s="196"/>
      <c r="U188" s="196"/>
      <c r="V188" s="196"/>
      <c r="W188" s="196"/>
      <c r="X188" s="196"/>
      <c r="Y188" s="196"/>
      <c r="Z188" s="196"/>
      <c r="AA188" s="196"/>
      <c r="AB188" s="196"/>
      <c r="AC188" s="185"/>
      <c r="AD188" s="185"/>
      <c r="AE188" s="909"/>
      <c r="AF188" s="909"/>
      <c r="AG188" s="87"/>
      <c r="AH188" s="911"/>
      <c r="AI188" s="911"/>
      <c r="AJ188" s="913"/>
      <c r="AK188" s="516"/>
      <c r="AL188" s="516"/>
      <c r="AM188" s="516"/>
    </row>
    <row r="189" spans="2:39" ht="44.25" customHeight="1" thickBot="1">
      <c r="B189" s="850"/>
      <c r="C189" s="368"/>
      <c r="D189" s="369"/>
      <c r="E189" s="369"/>
      <c r="F189" s="370"/>
      <c r="G189" s="361"/>
      <c r="H189" s="958"/>
      <c r="I189" s="961"/>
      <c r="J189" s="819"/>
      <c r="K189" s="938"/>
      <c r="L189" s="938"/>
      <c r="M189" s="936"/>
      <c r="N189" s="941"/>
      <c r="O189" s="362"/>
      <c r="P189" s="298"/>
      <c r="Q189" s="297"/>
      <c r="R189" s="298"/>
      <c r="S189" s="298"/>
      <c r="T189" s="298"/>
      <c r="U189" s="298"/>
      <c r="V189" s="298"/>
      <c r="W189" s="298"/>
      <c r="X189" s="298"/>
      <c r="Y189" s="298"/>
      <c r="Z189" s="298"/>
      <c r="AA189" s="298"/>
      <c r="AB189" s="298"/>
      <c r="AC189" s="298"/>
      <c r="AD189" s="298"/>
      <c r="AE189" s="910"/>
      <c r="AF189" s="910"/>
      <c r="AG189" s="371"/>
      <c r="AH189" s="912"/>
      <c r="AI189" s="912"/>
      <c r="AJ189" s="914"/>
      <c r="AK189" s="516"/>
      <c r="AL189" s="516"/>
      <c r="AM189" s="516"/>
    </row>
    <row r="190" spans="2:39" ht="39" thickBot="1">
      <c r="B190" s="49" t="s">
        <v>13</v>
      </c>
      <c r="C190" s="50" t="s">
        <v>30</v>
      </c>
      <c r="D190" s="50" t="s">
        <v>14</v>
      </c>
      <c r="E190" s="50" t="s">
        <v>29</v>
      </c>
      <c r="F190" s="50" t="s">
        <v>26</v>
      </c>
      <c r="G190" s="50" t="s">
        <v>27</v>
      </c>
      <c r="H190" s="51" t="s">
        <v>1085</v>
      </c>
      <c r="I190" s="74" t="s">
        <v>31</v>
      </c>
      <c r="J190" s="75"/>
      <c r="K190" s="89"/>
      <c r="L190" s="76"/>
      <c r="M190" s="77"/>
      <c r="N190" s="78"/>
      <c r="O190" s="55">
        <f>SUM(O191:O193)</f>
        <v>0</v>
      </c>
      <c r="P190" s="56">
        <f>SUM(P191:P193)</f>
        <v>0</v>
      </c>
      <c r="Q190" s="57">
        <f>SUM(Q191:Q193)</f>
        <v>0</v>
      </c>
      <c r="R190" s="56">
        <f>SUM(R191:R193)</f>
        <v>0</v>
      </c>
      <c r="S190" s="57"/>
      <c r="T190" s="56"/>
      <c r="U190" s="57"/>
      <c r="V190" s="56"/>
      <c r="W190" s="57"/>
      <c r="X190" s="56"/>
      <c r="Y190" s="57"/>
      <c r="Z190" s="56"/>
      <c r="AA190" s="57"/>
      <c r="AB190" s="56"/>
      <c r="AC190" s="57"/>
      <c r="AD190" s="56"/>
      <c r="AE190" s="90">
        <f>AE191</f>
        <v>0</v>
      </c>
      <c r="AF190" s="56">
        <f>AF191</f>
        <v>0</v>
      </c>
      <c r="AG190" s="59">
        <f>SUM(AG191:AG193)</f>
        <v>0</v>
      </c>
      <c r="AH190" s="60"/>
      <c r="AI190" s="60"/>
      <c r="AJ190" s="517"/>
      <c r="AK190" s="516"/>
      <c r="AL190" s="516"/>
      <c r="AM190" s="516"/>
    </row>
    <row r="191" spans="2:39" ht="17.25" customHeight="1">
      <c r="B191" s="791" t="s">
        <v>508</v>
      </c>
      <c r="C191" s="61"/>
      <c r="D191" s="62"/>
      <c r="E191" s="62"/>
      <c r="F191" s="364"/>
      <c r="G191" s="288"/>
      <c r="H191" s="956" t="s">
        <v>506</v>
      </c>
      <c r="I191" s="959" t="s">
        <v>919</v>
      </c>
      <c r="J191" s="820">
        <v>0</v>
      </c>
      <c r="K191" s="934" t="s">
        <v>918</v>
      </c>
      <c r="L191" s="934">
        <v>10</v>
      </c>
      <c r="M191" s="934"/>
      <c r="N191" s="939"/>
      <c r="O191" s="365"/>
      <c r="P191" s="292"/>
      <c r="Q191" s="291"/>
      <c r="R191" s="292"/>
      <c r="S191" s="292"/>
      <c r="T191" s="292"/>
      <c r="U191" s="292"/>
      <c r="V191" s="292"/>
      <c r="W191" s="292"/>
      <c r="X191" s="292"/>
      <c r="Y191" s="292"/>
      <c r="Z191" s="292"/>
      <c r="AA191" s="292"/>
      <c r="AB191" s="292"/>
      <c r="AC191" s="185"/>
      <c r="AD191" s="185"/>
      <c r="AE191" s="774"/>
      <c r="AF191" s="774"/>
      <c r="AG191" s="87"/>
      <c r="AH191" s="911"/>
      <c r="AI191" s="911"/>
      <c r="AJ191" s="913"/>
      <c r="AK191" s="516"/>
      <c r="AL191" s="516"/>
      <c r="AM191" s="516"/>
    </row>
    <row r="192" spans="2:39" ht="19.5" customHeight="1">
      <c r="B192" s="792"/>
      <c r="C192" s="70"/>
      <c r="D192" s="71"/>
      <c r="E192" s="71"/>
      <c r="F192" s="366"/>
      <c r="G192" s="64"/>
      <c r="H192" s="957"/>
      <c r="I192" s="960"/>
      <c r="J192" s="955"/>
      <c r="K192" s="935"/>
      <c r="L192" s="937"/>
      <c r="M192" s="935"/>
      <c r="N192" s="940"/>
      <c r="O192" s="367"/>
      <c r="P192" s="196"/>
      <c r="Q192" s="121"/>
      <c r="R192" s="196"/>
      <c r="S192" s="196"/>
      <c r="T192" s="196"/>
      <c r="U192" s="196"/>
      <c r="V192" s="196"/>
      <c r="W192" s="196"/>
      <c r="X192" s="196"/>
      <c r="Y192" s="196"/>
      <c r="Z192" s="196"/>
      <c r="AA192" s="196"/>
      <c r="AB192" s="196"/>
      <c r="AC192" s="185"/>
      <c r="AD192" s="185"/>
      <c r="AE192" s="909"/>
      <c r="AF192" s="909"/>
      <c r="AG192" s="87"/>
      <c r="AH192" s="911"/>
      <c r="AI192" s="911"/>
      <c r="AJ192" s="913"/>
      <c r="AK192" s="516"/>
      <c r="AL192" s="516"/>
      <c r="AM192" s="516"/>
    </row>
    <row r="193" spans="2:39" ht="25.5" customHeight="1" thickBot="1">
      <c r="B193" s="850"/>
      <c r="C193" s="368"/>
      <c r="D193" s="369"/>
      <c r="E193" s="369"/>
      <c r="F193" s="370"/>
      <c r="G193" s="361"/>
      <c r="H193" s="958"/>
      <c r="I193" s="961"/>
      <c r="J193" s="819"/>
      <c r="K193" s="936"/>
      <c r="L193" s="938"/>
      <c r="M193" s="936"/>
      <c r="N193" s="941"/>
      <c r="O193" s="362"/>
      <c r="P193" s="298"/>
      <c r="Q193" s="297"/>
      <c r="R193" s="298"/>
      <c r="S193" s="298"/>
      <c r="T193" s="298"/>
      <c r="U193" s="298"/>
      <c r="V193" s="298"/>
      <c r="W193" s="298"/>
      <c r="X193" s="298"/>
      <c r="Y193" s="298"/>
      <c r="Z193" s="298"/>
      <c r="AA193" s="298"/>
      <c r="AB193" s="298"/>
      <c r="AC193" s="298"/>
      <c r="AD193" s="298"/>
      <c r="AE193" s="910"/>
      <c r="AF193" s="910"/>
      <c r="AG193" s="371"/>
      <c r="AH193" s="912"/>
      <c r="AI193" s="912"/>
      <c r="AJ193" s="914"/>
      <c r="AK193" s="516"/>
      <c r="AL193" s="516"/>
      <c r="AM193" s="516"/>
    </row>
    <row r="194" spans="2:39">
      <c r="B194" s="15"/>
      <c r="C194" s="15"/>
      <c r="D194" s="516"/>
      <c r="E194" s="516"/>
      <c r="F194" s="516"/>
      <c r="G194" s="516"/>
      <c r="H194" s="500"/>
      <c r="I194" s="500"/>
      <c r="J194" s="500"/>
      <c r="K194" s="516"/>
      <c r="L194" s="516"/>
      <c r="M194" s="516"/>
      <c r="N194" s="516"/>
      <c r="O194" s="516"/>
      <c r="P194" s="516"/>
      <c r="Q194" s="516"/>
      <c r="R194" s="516"/>
      <c r="S194" s="516"/>
      <c r="T194" s="516"/>
      <c r="U194" s="516"/>
      <c r="V194" s="516"/>
      <c r="W194" s="516"/>
      <c r="X194" s="516"/>
      <c r="Y194" s="516"/>
      <c r="Z194" s="516"/>
      <c r="AA194" s="516"/>
      <c r="AB194" s="516"/>
      <c r="AC194" s="516"/>
      <c r="AD194" s="516"/>
      <c r="AE194" s="516"/>
      <c r="AF194" s="516"/>
      <c r="AH194" s="516"/>
      <c r="AI194" s="516"/>
      <c r="AJ194" s="516"/>
      <c r="AK194" s="516"/>
      <c r="AL194" s="516"/>
      <c r="AM194" s="516"/>
    </row>
    <row r="195" spans="2:39">
      <c r="B195" s="15"/>
      <c r="C195" s="15"/>
      <c r="D195" s="516"/>
      <c r="E195" s="516"/>
      <c r="F195" s="516"/>
      <c r="G195" s="516"/>
      <c r="H195" s="500"/>
      <c r="I195" s="500"/>
      <c r="J195" s="500"/>
      <c r="K195" s="516"/>
      <c r="L195" s="516"/>
      <c r="M195" s="516"/>
      <c r="N195" s="516"/>
      <c r="O195" s="516"/>
      <c r="P195" s="516"/>
      <c r="Q195" s="516"/>
      <c r="R195" s="516"/>
      <c r="S195" s="516"/>
      <c r="T195" s="516"/>
      <c r="U195" s="516"/>
      <c r="V195" s="516"/>
      <c r="W195" s="516"/>
      <c r="X195" s="516"/>
      <c r="Y195" s="516"/>
      <c r="Z195" s="516"/>
      <c r="AA195" s="516"/>
      <c r="AB195" s="516"/>
      <c r="AC195" s="516"/>
      <c r="AD195" s="516"/>
      <c r="AE195" s="516"/>
      <c r="AF195" s="516"/>
      <c r="AH195" s="516"/>
      <c r="AI195" s="516"/>
      <c r="AJ195" s="516"/>
      <c r="AK195" s="516"/>
      <c r="AL195" s="516"/>
      <c r="AM195" s="516"/>
    </row>
    <row r="196" spans="2:39">
      <c r="B196" s="15"/>
      <c r="C196" s="15"/>
      <c r="D196" s="516"/>
      <c r="E196" s="516"/>
      <c r="F196" s="516"/>
      <c r="G196" s="516"/>
      <c r="H196" s="500"/>
      <c r="I196" s="500"/>
      <c r="J196" s="500"/>
      <c r="K196" s="516"/>
      <c r="L196" s="516"/>
      <c r="M196" s="516"/>
      <c r="N196" s="516"/>
      <c r="O196" s="516"/>
      <c r="P196" s="516"/>
      <c r="Q196" s="516"/>
      <c r="R196" s="516"/>
      <c r="S196" s="516"/>
      <c r="T196" s="516"/>
      <c r="U196" s="516"/>
      <c r="V196" s="516"/>
      <c r="W196" s="516"/>
      <c r="X196" s="516"/>
      <c r="Y196" s="516"/>
      <c r="Z196" s="516"/>
      <c r="AA196" s="516"/>
      <c r="AB196" s="516"/>
      <c r="AC196" s="516"/>
      <c r="AD196" s="516"/>
      <c r="AE196" s="516"/>
      <c r="AF196" s="516"/>
      <c r="AH196" s="516"/>
      <c r="AI196" s="516"/>
      <c r="AJ196" s="516"/>
      <c r="AK196" s="516"/>
      <c r="AL196" s="516"/>
      <c r="AM196" s="516"/>
    </row>
    <row r="197" spans="2:39">
      <c r="B197" s="15"/>
      <c r="C197" s="15"/>
      <c r="D197" s="516"/>
      <c r="E197" s="516"/>
      <c r="F197" s="516"/>
      <c r="G197" s="516"/>
      <c r="H197" s="500"/>
      <c r="I197" s="500"/>
      <c r="J197" s="500"/>
      <c r="K197" s="516"/>
      <c r="L197" s="516"/>
      <c r="M197" s="516"/>
      <c r="N197" s="516"/>
      <c r="O197" s="516"/>
      <c r="P197" s="516"/>
      <c r="Q197" s="516"/>
      <c r="R197" s="516"/>
      <c r="S197" s="516"/>
      <c r="T197" s="516"/>
      <c r="U197" s="516"/>
      <c r="V197" s="516"/>
      <c r="W197" s="516"/>
      <c r="X197" s="516"/>
      <c r="Y197" s="516"/>
      <c r="Z197" s="516"/>
      <c r="AA197" s="516"/>
      <c r="AB197" s="516"/>
      <c r="AC197" s="516"/>
      <c r="AD197" s="516"/>
      <c r="AE197" s="516"/>
      <c r="AF197" s="516"/>
      <c r="AH197" s="516"/>
      <c r="AI197" s="516"/>
      <c r="AJ197" s="516"/>
      <c r="AK197" s="516"/>
      <c r="AL197" s="516"/>
      <c r="AM197" s="516"/>
    </row>
    <row r="198" spans="2:39">
      <c r="B198" s="15"/>
      <c r="C198" s="15"/>
      <c r="D198" s="516"/>
      <c r="E198" s="516"/>
      <c r="F198" s="516"/>
      <c r="G198" s="516"/>
      <c r="H198" s="500"/>
      <c r="I198" s="500"/>
      <c r="J198" s="500"/>
      <c r="K198" s="516"/>
      <c r="L198" s="516"/>
      <c r="M198" s="516"/>
      <c r="N198" s="516"/>
      <c r="O198" s="516"/>
      <c r="P198" s="516"/>
      <c r="Q198" s="516"/>
      <c r="R198" s="516"/>
      <c r="S198" s="516"/>
      <c r="T198" s="516"/>
      <c r="U198" s="516"/>
      <c r="V198" s="516"/>
      <c r="W198" s="516"/>
      <c r="X198" s="516"/>
      <c r="Y198" s="516"/>
      <c r="Z198" s="516"/>
      <c r="AA198" s="516"/>
      <c r="AB198" s="516"/>
      <c r="AC198" s="516"/>
      <c r="AD198" s="516"/>
      <c r="AE198" s="516"/>
      <c r="AF198" s="516"/>
      <c r="AH198" s="516"/>
      <c r="AI198" s="516"/>
      <c r="AJ198" s="516"/>
      <c r="AK198" s="516"/>
      <c r="AL198" s="516"/>
      <c r="AM198" s="516"/>
    </row>
    <row r="199" spans="2:39">
      <c r="B199" s="15"/>
      <c r="C199" s="15"/>
      <c r="D199" s="516"/>
      <c r="E199" s="516"/>
      <c r="F199" s="516"/>
      <c r="G199" s="516"/>
      <c r="H199" s="500"/>
      <c r="I199" s="500"/>
      <c r="J199" s="500"/>
      <c r="K199" s="516"/>
      <c r="L199" s="516"/>
      <c r="M199" s="516"/>
      <c r="N199" s="516"/>
      <c r="O199" s="516"/>
      <c r="P199" s="516"/>
      <c r="Q199" s="516"/>
      <c r="R199" s="516"/>
      <c r="S199" s="516"/>
      <c r="T199" s="516"/>
      <c r="U199" s="516"/>
      <c r="V199" s="516"/>
      <c r="W199" s="516"/>
      <c r="X199" s="516"/>
      <c r="Y199" s="516"/>
      <c r="Z199" s="516"/>
      <c r="AA199" s="516"/>
      <c r="AB199" s="516"/>
      <c r="AC199" s="516"/>
      <c r="AD199" s="516"/>
      <c r="AE199" s="516"/>
      <c r="AF199" s="516"/>
      <c r="AH199" s="516"/>
      <c r="AI199" s="516"/>
      <c r="AJ199" s="516"/>
      <c r="AK199" s="516"/>
      <c r="AL199" s="516"/>
      <c r="AM199" s="516"/>
    </row>
    <row r="200" spans="2:39">
      <c r="B200" s="15"/>
      <c r="C200" s="15"/>
      <c r="D200" s="516"/>
      <c r="E200" s="516"/>
      <c r="F200" s="516"/>
      <c r="G200" s="516"/>
      <c r="H200" s="500"/>
      <c r="I200" s="500"/>
      <c r="J200" s="500"/>
      <c r="K200" s="516"/>
      <c r="L200" s="516"/>
      <c r="M200" s="516"/>
      <c r="N200" s="516"/>
      <c r="O200" s="516"/>
      <c r="P200" s="516"/>
      <c r="Q200" s="516"/>
      <c r="R200" s="516"/>
      <c r="S200" s="516"/>
      <c r="T200" s="516"/>
      <c r="U200" s="516"/>
      <c r="V200" s="516"/>
      <c r="W200" s="516"/>
      <c r="X200" s="516"/>
      <c r="Y200" s="516"/>
      <c r="Z200" s="516"/>
      <c r="AA200" s="516"/>
      <c r="AB200" s="516"/>
      <c r="AC200" s="516"/>
      <c r="AD200" s="516"/>
      <c r="AE200" s="516"/>
      <c r="AF200" s="516"/>
      <c r="AH200" s="516"/>
      <c r="AI200" s="516"/>
      <c r="AJ200" s="516"/>
      <c r="AK200" s="516"/>
      <c r="AL200" s="516"/>
      <c r="AM200" s="516"/>
    </row>
    <row r="201" spans="2:39">
      <c r="B201" s="15"/>
      <c r="C201" s="15"/>
      <c r="D201" s="516"/>
      <c r="E201" s="516"/>
      <c r="F201" s="516"/>
      <c r="G201" s="516"/>
      <c r="H201" s="500"/>
      <c r="I201" s="500"/>
      <c r="J201" s="500"/>
      <c r="K201" s="516"/>
      <c r="L201" s="516"/>
      <c r="M201" s="516"/>
      <c r="N201" s="516"/>
      <c r="O201" s="516"/>
      <c r="P201" s="516"/>
      <c r="Q201" s="516"/>
      <c r="R201" s="516"/>
      <c r="S201" s="516"/>
      <c r="T201" s="516"/>
      <c r="U201" s="516"/>
      <c r="V201" s="516"/>
      <c r="W201" s="516"/>
      <c r="X201" s="516"/>
      <c r="Y201" s="516"/>
      <c r="Z201" s="516"/>
      <c r="AA201" s="516"/>
      <c r="AB201" s="516"/>
      <c r="AC201" s="516"/>
      <c r="AD201" s="516"/>
      <c r="AE201" s="516"/>
      <c r="AF201" s="516"/>
      <c r="AH201" s="516"/>
      <c r="AI201" s="516"/>
      <c r="AJ201" s="516"/>
      <c r="AK201" s="516"/>
      <c r="AL201" s="516"/>
      <c r="AM201" s="516"/>
    </row>
    <row r="216" spans="14:16">
      <c r="N216" s="991"/>
      <c r="O216" s="991"/>
      <c r="P216" s="991"/>
    </row>
  </sheetData>
  <mergeCells count="569">
    <mergeCell ref="AH64:AH66"/>
    <mergeCell ref="AI64:AI66"/>
    <mergeCell ref="AJ64:AJ66"/>
    <mergeCell ref="O159:O162"/>
    <mergeCell ref="P159:P162"/>
    <mergeCell ref="Q159:Q162"/>
    <mergeCell ref="R159:R162"/>
    <mergeCell ref="S159:S162"/>
    <mergeCell ref="B56:B58"/>
    <mergeCell ref="H56:H58"/>
    <mergeCell ref="I56:I58"/>
    <mergeCell ref="J56:J58"/>
    <mergeCell ref="K56:K58"/>
    <mergeCell ref="L56:L58"/>
    <mergeCell ref="M56:M58"/>
    <mergeCell ref="N56:N58"/>
    <mergeCell ref="B60:B62"/>
    <mergeCell ref="H60:H62"/>
    <mergeCell ref="I60:I62"/>
    <mergeCell ref="J60:J62"/>
    <mergeCell ref="K60:K62"/>
    <mergeCell ref="L60:L62"/>
    <mergeCell ref="M60:M62"/>
    <mergeCell ref="N60:N62"/>
    <mergeCell ref="B64:B66"/>
    <mergeCell ref="H64:H66"/>
    <mergeCell ref="I64:I66"/>
    <mergeCell ref="J51:J53"/>
    <mergeCell ref="L51:L53"/>
    <mergeCell ref="AI137:AI140"/>
    <mergeCell ref="AJ137:AJ140"/>
    <mergeCell ref="B141:AJ141"/>
    <mergeCell ref="B130:AJ130"/>
    <mergeCell ref="B132:B134"/>
    <mergeCell ref="H132:H134"/>
    <mergeCell ref="I132:I134"/>
    <mergeCell ref="K132:K134"/>
    <mergeCell ref="M132:M134"/>
    <mergeCell ref="N132:N134"/>
    <mergeCell ref="AE132:AE134"/>
    <mergeCell ref="AF132:AF134"/>
    <mergeCell ref="AH132:AH134"/>
    <mergeCell ref="AI132:AI134"/>
    <mergeCell ref="AJ132:AJ134"/>
    <mergeCell ref="AF115:AF117"/>
    <mergeCell ref="AH115:AH117"/>
    <mergeCell ref="AI115:AI117"/>
    <mergeCell ref="AJ115:AJ117"/>
    <mergeCell ref="AI60:AI62"/>
    <mergeCell ref="AJ60:AJ62"/>
    <mergeCell ref="J64:J66"/>
    <mergeCell ref="AI143:AI146"/>
    <mergeCell ref="AJ143:AJ146"/>
    <mergeCell ref="B137:B140"/>
    <mergeCell ref="H137:H140"/>
    <mergeCell ref="I137:I140"/>
    <mergeCell ref="K137:K140"/>
    <mergeCell ref="M137:M140"/>
    <mergeCell ref="N137:N140"/>
    <mergeCell ref="AE137:AE140"/>
    <mergeCell ref="AF137:AF140"/>
    <mergeCell ref="AH137:AH140"/>
    <mergeCell ref="B143:B146"/>
    <mergeCell ref="H143:H146"/>
    <mergeCell ref="I143:I146"/>
    <mergeCell ref="K143:K146"/>
    <mergeCell ref="M143:M146"/>
    <mergeCell ref="N143:N146"/>
    <mergeCell ref="AE143:AE146"/>
    <mergeCell ref="AF143:AF146"/>
    <mergeCell ref="AH143:AH146"/>
    <mergeCell ref="I98:I100"/>
    <mergeCell ref="K98:K100"/>
    <mergeCell ref="M98:M100"/>
    <mergeCell ref="N98:N100"/>
    <mergeCell ref="AE98:AE100"/>
    <mergeCell ref="AF98:AF100"/>
    <mergeCell ref="AH98:AH100"/>
    <mergeCell ref="AI98:AI100"/>
    <mergeCell ref="AJ98:AJ100"/>
    <mergeCell ref="J98:J100"/>
    <mergeCell ref="L98:L100"/>
    <mergeCell ref="AH68:AH70"/>
    <mergeCell ref="AJ85:AJ87"/>
    <mergeCell ref="J85:J87"/>
    <mergeCell ref="L85:L87"/>
    <mergeCell ref="B77:B79"/>
    <mergeCell ref="H77:H79"/>
    <mergeCell ref="I77:I79"/>
    <mergeCell ref="B85:B87"/>
    <mergeCell ref="H85:H87"/>
    <mergeCell ref="I85:I87"/>
    <mergeCell ref="K85:K87"/>
    <mergeCell ref="M85:M87"/>
    <mergeCell ref="N85:N87"/>
    <mergeCell ref="AE85:AE87"/>
    <mergeCell ref="AF85:AF87"/>
    <mergeCell ref="AH85:AH87"/>
    <mergeCell ref="AI85:AI87"/>
    <mergeCell ref="AJ68:AJ70"/>
    <mergeCell ref="J68:J70"/>
    <mergeCell ref="L68:L70"/>
    <mergeCell ref="B73:B75"/>
    <mergeCell ref="H73:H75"/>
    <mergeCell ref="I73:I75"/>
    <mergeCell ref="J73:J75"/>
    <mergeCell ref="K73:K75"/>
    <mergeCell ref="L73:L75"/>
    <mergeCell ref="M73:M75"/>
    <mergeCell ref="N73:N75"/>
    <mergeCell ref="AE73:AE75"/>
    <mergeCell ref="AF73:AF75"/>
    <mergeCell ref="AH73:AH75"/>
    <mergeCell ref="AI73:AI75"/>
    <mergeCell ref="AJ73:AJ75"/>
    <mergeCell ref="B68:B70"/>
    <mergeCell ref="H68:H70"/>
    <mergeCell ref="I68:I70"/>
    <mergeCell ref="K68:K70"/>
    <mergeCell ref="M68:M70"/>
    <mergeCell ref="N68:N70"/>
    <mergeCell ref="AE68:AE70"/>
    <mergeCell ref="AF68:AF70"/>
    <mergeCell ref="AF56:AF58"/>
    <mergeCell ref="K64:K66"/>
    <mergeCell ref="L64:L66"/>
    <mergeCell ref="M64:M66"/>
    <mergeCell ref="N64:N66"/>
    <mergeCell ref="AE64:AE66"/>
    <mergeCell ref="AF64:AF66"/>
    <mergeCell ref="AH56:AH58"/>
    <mergeCell ref="AI56:AI58"/>
    <mergeCell ref="AJ56:AJ58"/>
    <mergeCell ref="AE60:AE62"/>
    <mergeCell ref="AF60:AF62"/>
    <mergeCell ref="AH60:AH62"/>
    <mergeCell ref="AI191:AI193"/>
    <mergeCell ref="AJ191:AJ193"/>
    <mergeCell ref="AI187:AI189"/>
    <mergeCell ref="AJ187:AJ189"/>
    <mergeCell ref="AI175:AI178"/>
    <mergeCell ref="AJ175:AJ178"/>
    <mergeCell ref="B179:AJ179"/>
    <mergeCell ref="B181:B184"/>
    <mergeCell ref="H181:H184"/>
    <mergeCell ref="I181:I184"/>
    <mergeCell ref="K181:K184"/>
    <mergeCell ref="M181:M184"/>
    <mergeCell ref="N181:N184"/>
    <mergeCell ref="AE181:AE184"/>
    <mergeCell ref="AF181:AF184"/>
    <mergeCell ref="AH181:AH184"/>
    <mergeCell ref="AI68:AI70"/>
    <mergeCell ref="J159:J162"/>
    <mergeCell ref="L159:L162"/>
    <mergeCell ref="N216:P216"/>
    <mergeCell ref="J165:J168"/>
    <mergeCell ref="L165:L168"/>
    <mergeCell ref="J171:J173"/>
    <mergeCell ref="L171:L173"/>
    <mergeCell ref="J175:J178"/>
    <mergeCell ref="L175:L178"/>
    <mergeCell ref="J181:J184"/>
    <mergeCell ref="L181:L184"/>
    <mergeCell ref="J187:J189"/>
    <mergeCell ref="L187:L189"/>
    <mergeCell ref="J191:J193"/>
    <mergeCell ref="L191:L193"/>
    <mergeCell ref="B185:AJ185"/>
    <mergeCell ref="B187:B189"/>
    <mergeCell ref="H187:H189"/>
    <mergeCell ref="I187:I189"/>
    <mergeCell ref="K187:K189"/>
    <mergeCell ref="M187:M189"/>
    <mergeCell ref="N187:N189"/>
    <mergeCell ref="B191:B193"/>
    <mergeCell ref="H191:H193"/>
    <mergeCell ref="I191:I193"/>
    <mergeCell ref="K191:K193"/>
    <mergeCell ref="M191:M193"/>
    <mergeCell ref="N191:N193"/>
    <mergeCell ref="AE191:AE193"/>
    <mergeCell ref="AF191:AF193"/>
    <mergeCell ref="AH191:AH193"/>
    <mergeCell ref="AE187:AE189"/>
    <mergeCell ref="AF187:AF189"/>
    <mergeCell ref="AH187:AH189"/>
    <mergeCell ref="AI181:AI184"/>
    <mergeCell ref="AJ181:AJ184"/>
    <mergeCell ref="B175:B178"/>
    <mergeCell ref="H175:H178"/>
    <mergeCell ref="I175:I178"/>
    <mergeCell ref="K175:K178"/>
    <mergeCell ref="M175:M178"/>
    <mergeCell ref="N175:N178"/>
    <mergeCell ref="AE175:AE178"/>
    <mergeCell ref="AF175:AF178"/>
    <mergeCell ref="AH175:AH178"/>
    <mergeCell ref="AJ17:AJ20"/>
    <mergeCell ref="B21:AJ21"/>
    <mergeCell ref="B23:B25"/>
    <mergeCell ref="H23:H25"/>
    <mergeCell ref="I23:I25"/>
    <mergeCell ref="K23:K25"/>
    <mergeCell ref="M23:M25"/>
    <mergeCell ref="N23:N25"/>
    <mergeCell ref="AE23:AE25"/>
    <mergeCell ref="B30:AJ30"/>
    <mergeCell ref="B31:AJ31"/>
    <mergeCell ref="B32:H32"/>
    <mergeCell ref="I32:T32"/>
    <mergeCell ref="U32:AJ32"/>
    <mergeCell ref="B33:D33"/>
    <mergeCell ref="B15:AJ15"/>
    <mergeCell ref="B17:B20"/>
    <mergeCell ref="H17:H20"/>
    <mergeCell ref="I17:I20"/>
    <mergeCell ref="K17:K20"/>
    <mergeCell ref="M17:M20"/>
    <mergeCell ref="N17:N20"/>
    <mergeCell ref="AE17:AE20"/>
    <mergeCell ref="AF17:AF20"/>
    <mergeCell ref="AH17:AH20"/>
    <mergeCell ref="F33:N33"/>
    <mergeCell ref="O33:AF33"/>
    <mergeCell ref="AG33:AJ33"/>
    <mergeCell ref="AF23:AF25"/>
    <mergeCell ref="AH23:AH25"/>
    <mergeCell ref="AI23:AI25"/>
    <mergeCell ref="AJ23:AJ25"/>
    <mergeCell ref="AI17:AI20"/>
    <mergeCell ref="AJ11:AJ14"/>
    <mergeCell ref="AH6:AH7"/>
    <mergeCell ref="AI6:AI7"/>
    <mergeCell ref="AJ6:AJ7"/>
    <mergeCell ref="C8:H8"/>
    <mergeCell ref="B9:AJ9"/>
    <mergeCell ref="B11:B14"/>
    <mergeCell ref="H11:H14"/>
    <mergeCell ref="I11:I14"/>
    <mergeCell ref="K11:K14"/>
    <mergeCell ref="M11:M14"/>
    <mergeCell ref="W6:X6"/>
    <mergeCell ref="Y6:Z6"/>
    <mergeCell ref="AA6:AB6"/>
    <mergeCell ref="AC6:AD6"/>
    <mergeCell ref="AE6:AF6"/>
    <mergeCell ref="N11:N14"/>
    <mergeCell ref="AE11:AE14"/>
    <mergeCell ref="AF11:AF14"/>
    <mergeCell ref="AH11:AH14"/>
    <mergeCell ref="AI11:AI14"/>
    <mergeCell ref="L6:L7"/>
    <mergeCell ref="B6:B7"/>
    <mergeCell ref="C6:H7"/>
    <mergeCell ref="B2:AJ2"/>
    <mergeCell ref="B3:AJ3"/>
    <mergeCell ref="B4:H4"/>
    <mergeCell ref="I4:T4"/>
    <mergeCell ref="U4:AJ4"/>
    <mergeCell ref="B5:D5"/>
    <mergeCell ref="F5:N5"/>
    <mergeCell ref="O5:AF5"/>
    <mergeCell ref="AG5:AJ5"/>
    <mergeCell ref="I6:I7"/>
    <mergeCell ref="J6:J7"/>
    <mergeCell ref="K6:K7"/>
    <mergeCell ref="AG6:AG7"/>
    <mergeCell ref="M6:M7"/>
    <mergeCell ref="N6:N7"/>
    <mergeCell ref="O6:P6"/>
    <mergeCell ref="Q6:R6"/>
    <mergeCell ref="S6:T6"/>
    <mergeCell ref="U6:V6"/>
    <mergeCell ref="B34:B35"/>
    <mergeCell ref="C34:H35"/>
    <mergeCell ref="I34:I35"/>
    <mergeCell ref="J34:J35"/>
    <mergeCell ref="K34:K35"/>
    <mergeCell ref="L34:L35"/>
    <mergeCell ref="M34:M35"/>
    <mergeCell ref="N34:N35"/>
    <mergeCell ref="O34:P34"/>
    <mergeCell ref="Q34:R34"/>
    <mergeCell ref="S34:T34"/>
    <mergeCell ref="U34:V34"/>
    <mergeCell ref="AG34:AG35"/>
    <mergeCell ref="AH34:AH35"/>
    <mergeCell ref="AI34:AI35"/>
    <mergeCell ref="AJ34:AJ35"/>
    <mergeCell ref="C36:H36"/>
    <mergeCell ref="W34:X34"/>
    <mergeCell ref="Y34:Z34"/>
    <mergeCell ref="AA34:AB34"/>
    <mergeCell ref="AC34:AD34"/>
    <mergeCell ref="AE34:AF34"/>
    <mergeCell ref="B37:AJ37"/>
    <mergeCell ref="B39:B42"/>
    <mergeCell ref="H39:H42"/>
    <mergeCell ref="I39:I42"/>
    <mergeCell ref="K39:K42"/>
    <mergeCell ref="M39:M42"/>
    <mergeCell ref="N39:N42"/>
    <mergeCell ref="AE39:AE42"/>
    <mergeCell ref="AF39:AF42"/>
    <mergeCell ref="AH39:AH42"/>
    <mergeCell ref="AI39:AI42"/>
    <mergeCell ref="AJ39:AJ42"/>
    <mergeCell ref="J39:J42"/>
    <mergeCell ref="L39:L42"/>
    <mergeCell ref="B43:AJ43"/>
    <mergeCell ref="B45:B48"/>
    <mergeCell ref="H45:H48"/>
    <mergeCell ref="I45:I48"/>
    <mergeCell ref="K45:K48"/>
    <mergeCell ref="M45:M48"/>
    <mergeCell ref="N45:N48"/>
    <mergeCell ref="AE45:AE48"/>
    <mergeCell ref="AF45:AF48"/>
    <mergeCell ref="AH45:AH48"/>
    <mergeCell ref="AI45:AI48"/>
    <mergeCell ref="AJ45:AJ48"/>
    <mergeCell ref="J45:J48"/>
    <mergeCell ref="L45:L48"/>
    <mergeCell ref="B150:AJ150"/>
    <mergeCell ref="B151:AJ151"/>
    <mergeCell ref="B152:H152"/>
    <mergeCell ref="I152:T152"/>
    <mergeCell ref="U152:AJ152"/>
    <mergeCell ref="B49:AJ49"/>
    <mergeCell ref="B51:B53"/>
    <mergeCell ref="H51:H53"/>
    <mergeCell ref="I51:I53"/>
    <mergeCell ref="K51:K53"/>
    <mergeCell ref="M51:M53"/>
    <mergeCell ref="N51:N53"/>
    <mergeCell ref="AE51:AE53"/>
    <mergeCell ref="AF51:AF53"/>
    <mergeCell ref="AH51:AH53"/>
    <mergeCell ref="AI51:AI53"/>
    <mergeCell ref="AJ51:AJ53"/>
    <mergeCell ref="J132:J134"/>
    <mergeCell ref="L132:L134"/>
    <mergeCell ref="J137:J140"/>
    <mergeCell ref="L137:L140"/>
    <mergeCell ref="J143:J146"/>
    <mergeCell ref="L143:L146"/>
    <mergeCell ref="AE56:AE58"/>
    <mergeCell ref="B153:D153"/>
    <mergeCell ref="F153:N153"/>
    <mergeCell ref="O153:AF153"/>
    <mergeCell ref="AG153:AJ153"/>
    <mergeCell ref="B154:B155"/>
    <mergeCell ref="C154:H155"/>
    <mergeCell ref="I154:I155"/>
    <mergeCell ref="J154:J155"/>
    <mergeCell ref="K154:K155"/>
    <mergeCell ref="L154:L155"/>
    <mergeCell ref="M154:M155"/>
    <mergeCell ref="N154:N155"/>
    <mergeCell ref="O154:P154"/>
    <mergeCell ref="Q154:R154"/>
    <mergeCell ref="S154:T154"/>
    <mergeCell ref="U154:V154"/>
    <mergeCell ref="AG154:AG155"/>
    <mergeCell ref="AH154:AH155"/>
    <mergeCell ref="AI154:AI155"/>
    <mergeCell ref="AJ154:AJ155"/>
    <mergeCell ref="N165:N168"/>
    <mergeCell ref="AE165:AE168"/>
    <mergeCell ref="AF165:AF168"/>
    <mergeCell ref="AH165:AH168"/>
    <mergeCell ref="AI165:AI168"/>
    <mergeCell ref="AJ165:AJ168"/>
    <mergeCell ref="C156:H156"/>
    <mergeCell ref="W154:X154"/>
    <mergeCell ref="Y154:Z154"/>
    <mergeCell ref="AA154:AB154"/>
    <mergeCell ref="AC154:AD154"/>
    <mergeCell ref="AE154:AF154"/>
    <mergeCell ref="B157:AJ157"/>
    <mergeCell ref="B159:B162"/>
    <mergeCell ref="H159:H162"/>
    <mergeCell ref="I159:I162"/>
    <mergeCell ref="K159:K162"/>
    <mergeCell ref="M159:M162"/>
    <mergeCell ref="N159:N162"/>
    <mergeCell ref="AE159:AE162"/>
    <mergeCell ref="AF159:AF162"/>
    <mergeCell ref="AH159:AH162"/>
    <mergeCell ref="AI159:AI162"/>
    <mergeCell ref="AJ159:AJ162"/>
    <mergeCell ref="J11:J14"/>
    <mergeCell ref="L11:L14"/>
    <mergeCell ref="J17:J20"/>
    <mergeCell ref="L17:L20"/>
    <mergeCell ref="J23:J25"/>
    <mergeCell ref="L23:L25"/>
    <mergeCell ref="B169:AJ169"/>
    <mergeCell ref="B171:B173"/>
    <mergeCell ref="H171:H173"/>
    <mergeCell ref="I171:I173"/>
    <mergeCell ref="K171:K173"/>
    <mergeCell ref="M171:M173"/>
    <mergeCell ref="N171:N173"/>
    <mergeCell ref="AE171:AE173"/>
    <mergeCell ref="AF171:AF173"/>
    <mergeCell ref="AH171:AH173"/>
    <mergeCell ref="AI171:AI173"/>
    <mergeCell ref="AJ171:AJ173"/>
    <mergeCell ref="B163:AJ163"/>
    <mergeCell ref="B165:B168"/>
    <mergeCell ref="H165:H168"/>
    <mergeCell ref="I165:I168"/>
    <mergeCell ref="K165:K168"/>
    <mergeCell ref="M165:M168"/>
    <mergeCell ref="AF77:AF79"/>
    <mergeCell ref="AH77:AH79"/>
    <mergeCell ref="AI77:AI79"/>
    <mergeCell ref="J115:J117"/>
    <mergeCell ref="L115:L117"/>
    <mergeCell ref="B113:AJ113"/>
    <mergeCell ref="B115:B117"/>
    <mergeCell ref="H115:H117"/>
    <mergeCell ref="I115:I117"/>
    <mergeCell ref="K115:K117"/>
    <mergeCell ref="M115:M117"/>
    <mergeCell ref="N115:N117"/>
    <mergeCell ref="AE115:AE117"/>
    <mergeCell ref="B110:B112"/>
    <mergeCell ref="H110:H112"/>
    <mergeCell ref="I110:I112"/>
    <mergeCell ref="J110:J112"/>
    <mergeCell ref="K110:K112"/>
    <mergeCell ref="L110:L112"/>
    <mergeCell ref="M110:M112"/>
    <mergeCell ref="N110:N112"/>
    <mergeCell ref="B96:AJ96"/>
    <mergeCell ref="B98:B100"/>
    <mergeCell ref="H98:H100"/>
    <mergeCell ref="L89:L91"/>
    <mergeCell ref="M89:M91"/>
    <mergeCell ref="N89:N91"/>
    <mergeCell ref="AE89:AE91"/>
    <mergeCell ref="AJ77:AJ79"/>
    <mergeCell ref="B81:B83"/>
    <mergeCell ref="H81:H83"/>
    <mergeCell ref="I81:I83"/>
    <mergeCell ref="J81:J83"/>
    <mergeCell ref="K81:K83"/>
    <mergeCell ref="L81:L83"/>
    <mergeCell ref="M81:M83"/>
    <mergeCell ref="N81:N83"/>
    <mergeCell ref="AE81:AE83"/>
    <mergeCell ref="AF81:AF83"/>
    <mergeCell ref="AH81:AH83"/>
    <mergeCell ref="AI81:AI83"/>
    <mergeCell ref="AJ81:AJ83"/>
    <mergeCell ref="J77:J79"/>
    <mergeCell ref="K77:K79"/>
    <mergeCell ref="L77:L79"/>
    <mergeCell ref="M77:M79"/>
    <mergeCell ref="N77:N79"/>
    <mergeCell ref="AE77:AE79"/>
    <mergeCell ref="N102:N104"/>
    <mergeCell ref="AE102:AE104"/>
    <mergeCell ref="AF89:AF91"/>
    <mergeCell ref="AH89:AH91"/>
    <mergeCell ref="AI89:AI91"/>
    <mergeCell ref="AJ89:AJ91"/>
    <mergeCell ref="B93:B95"/>
    <mergeCell ref="H93:H95"/>
    <mergeCell ref="I93:I95"/>
    <mergeCell ref="J93:J95"/>
    <mergeCell ref="K93:K95"/>
    <mergeCell ref="L93:L95"/>
    <mergeCell ref="M93:M95"/>
    <mergeCell ref="N93:N95"/>
    <mergeCell ref="AE93:AE95"/>
    <mergeCell ref="AF93:AF95"/>
    <mergeCell ref="AH93:AH95"/>
    <mergeCell ref="AI93:AI95"/>
    <mergeCell ref="AJ93:AJ95"/>
    <mergeCell ref="B89:B91"/>
    <mergeCell ref="H89:H91"/>
    <mergeCell ref="I89:I91"/>
    <mergeCell ref="J89:J91"/>
    <mergeCell ref="K89:K91"/>
    <mergeCell ref="AF102:AF104"/>
    <mergeCell ref="AH102:AH104"/>
    <mergeCell ref="AI102:AI104"/>
    <mergeCell ref="AJ102:AJ104"/>
    <mergeCell ref="B106:B108"/>
    <mergeCell ref="H106:H108"/>
    <mergeCell ref="I106:I108"/>
    <mergeCell ref="J106:J108"/>
    <mergeCell ref="K106:K108"/>
    <mergeCell ref="L106:L108"/>
    <mergeCell ref="M106:M108"/>
    <mergeCell ref="N106:N108"/>
    <mergeCell ref="AE106:AE108"/>
    <mergeCell ref="AF106:AF108"/>
    <mergeCell ref="AH106:AH108"/>
    <mergeCell ref="AI106:AI108"/>
    <mergeCell ref="AJ106:AJ108"/>
    <mergeCell ref="B102:B104"/>
    <mergeCell ref="H102:H104"/>
    <mergeCell ref="I102:I104"/>
    <mergeCell ref="J102:J104"/>
    <mergeCell ref="K102:K104"/>
    <mergeCell ref="L102:L104"/>
    <mergeCell ref="M102:M104"/>
    <mergeCell ref="AI123:AI125"/>
    <mergeCell ref="AJ123:AJ125"/>
    <mergeCell ref="AE110:AE112"/>
    <mergeCell ref="AF110:AF112"/>
    <mergeCell ref="AH110:AH112"/>
    <mergeCell ref="AI110:AI112"/>
    <mergeCell ref="AJ110:AJ112"/>
    <mergeCell ref="B119:B121"/>
    <mergeCell ref="H119:H121"/>
    <mergeCell ref="I119:I121"/>
    <mergeCell ref="J119:J121"/>
    <mergeCell ref="K119:K121"/>
    <mergeCell ref="L119:L121"/>
    <mergeCell ref="M119:M121"/>
    <mergeCell ref="N119:N121"/>
    <mergeCell ref="AE119:AE121"/>
    <mergeCell ref="AF119:AF121"/>
    <mergeCell ref="AH119:AH121"/>
    <mergeCell ref="AI119:AI121"/>
    <mergeCell ref="AJ119:AJ121"/>
    <mergeCell ref="B123:B125"/>
    <mergeCell ref="H123:H125"/>
    <mergeCell ref="I123:I125"/>
    <mergeCell ref="J123:J125"/>
    <mergeCell ref="B127:B129"/>
    <mergeCell ref="H127:H129"/>
    <mergeCell ref="I127:I129"/>
    <mergeCell ref="J127:J129"/>
    <mergeCell ref="K127:K129"/>
    <mergeCell ref="L127:L129"/>
    <mergeCell ref="M127:M129"/>
    <mergeCell ref="N127:N129"/>
    <mergeCell ref="AE127:AE129"/>
    <mergeCell ref="AF127:AF129"/>
    <mergeCell ref="AH127:AH129"/>
    <mergeCell ref="AI127:AI129"/>
    <mergeCell ref="AJ127:AJ129"/>
    <mergeCell ref="E17:E20"/>
    <mergeCell ref="F17:F20"/>
    <mergeCell ref="G17:G20"/>
    <mergeCell ref="O17:O20"/>
    <mergeCell ref="E11:E14"/>
    <mergeCell ref="F11:F14"/>
    <mergeCell ref="G11:G14"/>
    <mergeCell ref="O11:O14"/>
    <mergeCell ref="E23:E25"/>
    <mergeCell ref="F23:F25"/>
    <mergeCell ref="G23:G25"/>
    <mergeCell ref="O23:O25"/>
    <mergeCell ref="AG23:AG25"/>
    <mergeCell ref="K123:K125"/>
    <mergeCell ref="L123:L125"/>
    <mergeCell ref="M123:M125"/>
    <mergeCell ref="N123:N125"/>
    <mergeCell ref="AE123:AE125"/>
    <mergeCell ref="AF123:AF125"/>
    <mergeCell ref="AH123:AH12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AO531"/>
  <sheetViews>
    <sheetView zoomScale="50" zoomScaleNormal="50" workbookViewId="0">
      <selection activeCell="A11" sqref="A11"/>
    </sheetView>
  </sheetViews>
  <sheetFormatPr baseColWidth="10" defaultRowHeight="15"/>
  <cols>
    <col min="1" max="1" width="4.5703125" style="1" customWidth="1"/>
    <col min="2" max="2" width="17" style="6" customWidth="1"/>
    <col min="3" max="3" width="11.42578125" style="6" customWidth="1"/>
    <col min="4" max="4" width="27.7109375" style="1" customWidth="1"/>
    <col min="5" max="5" width="10" style="1" customWidth="1"/>
    <col min="6" max="7" width="11.42578125" style="1"/>
    <col min="8" max="8" width="19.28515625" style="7" customWidth="1"/>
    <col min="9" max="9" width="15.7109375" style="7" customWidth="1"/>
    <col min="10" max="10" width="11.7109375" style="7" customWidth="1"/>
    <col min="11" max="11" width="9.7109375" style="1" customWidth="1"/>
    <col min="12" max="12" width="5.7109375" style="1" customWidth="1"/>
    <col min="13" max="13" width="6.5703125" style="1" customWidth="1"/>
    <col min="14" max="14" width="6.140625" style="1" customWidth="1"/>
    <col min="15" max="32" width="5" style="1" customWidth="1"/>
    <col min="33" max="33" width="5.140625" style="8" customWidth="1"/>
    <col min="34" max="34" width="5.42578125" style="1" customWidth="1"/>
    <col min="35" max="35" width="4.85546875" style="1" customWidth="1"/>
    <col min="36" max="36" width="7.140625" style="1" customWidth="1"/>
    <col min="37" max="16384" width="11.42578125" style="1"/>
  </cols>
  <sheetData>
    <row r="1" spans="1:41" ht="15.75" thickBot="1">
      <c r="A1" s="516">
        <v>1</v>
      </c>
      <c r="B1" s="12"/>
      <c r="C1" s="12"/>
      <c r="D1" s="12"/>
      <c r="E1" s="12"/>
      <c r="F1" s="12"/>
      <c r="G1" s="12"/>
      <c r="H1" s="3"/>
      <c r="I1" s="3"/>
      <c r="J1" s="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516"/>
      <c r="AL1" s="516"/>
      <c r="AM1" s="516"/>
      <c r="AN1" s="516"/>
      <c r="AO1" s="516"/>
    </row>
    <row r="2" spans="1:41">
      <c r="A2" s="516"/>
      <c r="B2" s="749" t="s">
        <v>805</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1"/>
      <c r="AK2" s="516"/>
      <c r="AL2" s="516"/>
      <c r="AM2" s="516"/>
      <c r="AN2" s="516"/>
      <c r="AO2" s="516"/>
    </row>
    <row r="3" spans="1:41" ht="15.75" thickBot="1">
      <c r="A3" s="516"/>
      <c r="B3" s="752" t="s">
        <v>806</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4"/>
      <c r="AK3" s="516"/>
      <c r="AL3" s="516"/>
      <c r="AM3" s="516"/>
      <c r="AN3" s="516"/>
      <c r="AO3" s="516"/>
    </row>
    <row r="4" spans="1:41" ht="111.75" customHeight="1">
      <c r="A4" s="516"/>
      <c r="B4" s="755" t="s">
        <v>1063</v>
      </c>
      <c r="C4" s="756"/>
      <c r="D4" s="756"/>
      <c r="E4" s="756"/>
      <c r="F4" s="756"/>
      <c r="G4" s="756"/>
      <c r="H4" s="757"/>
      <c r="I4" s="758" t="s">
        <v>1064</v>
      </c>
      <c r="J4" s="759"/>
      <c r="K4" s="759"/>
      <c r="L4" s="759"/>
      <c r="M4" s="759"/>
      <c r="N4" s="759"/>
      <c r="O4" s="759"/>
      <c r="P4" s="759"/>
      <c r="Q4" s="759"/>
      <c r="R4" s="759"/>
      <c r="S4" s="759"/>
      <c r="T4" s="760"/>
      <c r="U4" s="758" t="s">
        <v>1065</v>
      </c>
      <c r="V4" s="761"/>
      <c r="W4" s="761"/>
      <c r="X4" s="761"/>
      <c r="Y4" s="761"/>
      <c r="Z4" s="761"/>
      <c r="AA4" s="761"/>
      <c r="AB4" s="761"/>
      <c r="AC4" s="761"/>
      <c r="AD4" s="761"/>
      <c r="AE4" s="761"/>
      <c r="AF4" s="761"/>
      <c r="AG4" s="761"/>
      <c r="AH4" s="761"/>
      <c r="AI4" s="761"/>
      <c r="AJ4" s="762"/>
      <c r="AK4" s="516"/>
      <c r="AL4" s="516"/>
      <c r="AM4" s="516"/>
      <c r="AN4" s="516"/>
      <c r="AO4" s="516"/>
    </row>
    <row r="5" spans="1:41" ht="117.75" customHeight="1" thickBot="1">
      <c r="A5" s="516"/>
      <c r="B5" s="763" t="s">
        <v>1563</v>
      </c>
      <c r="C5" s="764"/>
      <c r="D5" s="765"/>
      <c r="E5" s="184"/>
      <c r="F5" s="766" t="s">
        <v>1564</v>
      </c>
      <c r="G5" s="766"/>
      <c r="H5" s="766"/>
      <c r="I5" s="766"/>
      <c r="J5" s="766"/>
      <c r="K5" s="766"/>
      <c r="L5" s="766"/>
      <c r="M5" s="766"/>
      <c r="N5" s="767"/>
      <c r="O5" s="768" t="s">
        <v>0</v>
      </c>
      <c r="P5" s="769"/>
      <c r="Q5" s="769"/>
      <c r="R5" s="769"/>
      <c r="S5" s="769"/>
      <c r="T5" s="769"/>
      <c r="U5" s="769"/>
      <c r="V5" s="769"/>
      <c r="W5" s="769"/>
      <c r="X5" s="769"/>
      <c r="Y5" s="769"/>
      <c r="Z5" s="769"/>
      <c r="AA5" s="769"/>
      <c r="AB5" s="769"/>
      <c r="AC5" s="769"/>
      <c r="AD5" s="769"/>
      <c r="AE5" s="769"/>
      <c r="AF5" s="770"/>
      <c r="AG5" s="771" t="s">
        <v>1</v>
      </c>
      <c r="AH5" s="772"/>
      <c r="AI5" s="772"/>
      <c r="AJ5" s="773"/>
      <c r="AK5" s="516"/>
      <c r="AL5" s="516"/>
      <c r="AM5" s="516"/>
      <c r="AN5" s="516"/>
      <c r="AO5" s="516"/>
    </row>
    <row r="6" spans="1:41" ht="16.5" customHeight="1">
      <c r="A6" s="516"/>
      <c r="B6" s="737" t="s">
        <v>1099</v>
      </c>
      <c r="C6" s="739" t="s">
        <v>2</v>
      </c>
      <c r="D6" s="740"/>
      <c r="E6" s="740"/>
      <c r="F6" s="740"/>
      <c r="G6" s="740"/>
      <c r="H6" s="740"/>
      <c r="I6" s="743" t="s">
        <v>3</v>
      </c>
      <c r="J6" s="745" t="s">
        <v>18</v>
      </c>
      <c r="K6" s="745" t="s">
        <v>4</v>
      </c>
      <c r="L6" s="747" t="s">
        <v>1057</v>
      </c>
      <c r="M6" s="799" t="s">
        <v>19</v>
      </c>
      <c r="N6" s="732" t="s">
        <v>20</v>
      </c>
      <c r="O6" s="734" t="s">
        <v>32</v>
      </c>
      <c r="P6" s="735"/>
      <c r="Q6" s="736" t="s">
        <v>33</v>
      </c>
      <c r="R6" s="735"/>
      <c r="S6" s="736" t="s">
        <v>34</v>
      </c>
      <c r="T6" s="735"/>
      <c r="U6" s="736" t="s">
        <v>7</v>
      </c>
      <c r="V6" s="735"/>
      <c r="W6" s="736" t="s">
        <v>6</v>
      </c>
      <c r="X6" s="735"/>
      <c r="Y6" s="736" t="s">
        <v>35</v>
      </c>
      <c r="Z6" s="735"/>
      <c r="AA6" s="736" t="s">
        <v>5</v>
      </c>
      <c r="AB6" s="735"/>
      <c r="AC6" s="736" t="s">
        <v>8</v>
      </c>
      <c r="AD6" s="735"/>
      <c r="AE6" s="736" t="s">
        <v>9</v>
      </c>
      <c r="AF6" s="796"/>
      <c r="AG6" s="797" t="s">
        <v>10</v>
      </c>
      <c r="AH6" s="780" t="s">
        <v>11</v>
      </c>
      <c r="AI6" s="782" t="s">
        <v>12</v>
      </c>
      <c r="AJ6" s="784" t="s">
        <v>21</v>
      </c>
      <c r="AK6" s="516"/>
      <c r="AL6" s="516"/>
      <c r="AM6" s="516"/>
      <c r="AN6" s="516"/>
      <c r="AO6" s="516"/>
    </row>
    <row r="7" spans="1:41" ht="76.5" customHeight="1" thickBot="1">
      <c r="A7" s="516"/>
      <c r="B7" s="738"/>
      <c r="C7" s="741"/>
      <c r="D7" s="742"/>
      <c r="E7" s="742"/>
      <c r="F7" s="742"/>
      <c r="G7" s="742"/>
      <c r="H7" s="742"/>
      <c r="I7" s="744"/>
      <c r="J7" s="746" t="s">
        <v>18</v>
      </c>
      <c r="K7" s="746"/>
      <c r="L7" s="748"/>
      <c r="M7" s="800"/>
      <c r="N7" s="733"/>
      <c r="O7" s="33" t="s">
        <v>22</v>
      </c>
      <c r="P7" s="34" t="s">
        <v>23</v>
      </c>
      <c r="Q7" s="35" t="s">
        <v>22</v>
      </c>
      <c r="R7" s="34" t="s">
        <v>23</v>
      </c>
      <c r="S7" s="35" t="s">
        <v>22</v>
      </c>
      <c r="T7" s="34" t="s">
        <v>23</v>
      </c>
      <c r="U7" s="35" t="s">
        <v>22</v>
      </c>
      <c r="V7" s="34" t="s">
        <v>23</v>
      </c>
      <c r="W7" s="35" t="s">
        <v>22</v>
      </c>
      <c r="X7" s="34" t="s">
        <v>23</v>
      </c>
      <c r="Y7" s="35" t="s">
        <v>22</v>
      </c>
      <c r="Z7" s="34" t="s">
        <v>23</v>
      </c>
      <c r="AA7" s="35" t="s">
        <v>22</v>
      </c>
      <c r="AB7" s="34" t="s">
        <v>24</v>
      </c>
      <c r="AC7" s="35" t="s">
        <v>22</v>
      </c>
      <c r="AD7" s="34" t="s">
        <v>24</v>
      </c>
      <c r="AE7" s="35" t="s">
        <v>22</v>
      </c>
      <c r="AF7" s="36" t="s">
        <v>24</v>
      </c>
      <c r="AG7" s="798"/>
      <c r="AH7" s="781"/>
      <c r="AI7" s="783"/>
      <c r="AJ7" s="785"/>
      <c r="AK7" s="516"/>
      <c r="AL7" s="516"/>
      <c r="AM7" s="516"/>
      <c r="AN7" s="516"/>
      <c r="AO7" s="516"/>
    </row>
    <row r="8" spans="1:41" ht="124.5" customHeight="1" thickBot="1">
      <c r="A8" s="516"/>
      <c r="B8" s="37" t="s">
        <v>807</v>
      </c>
      <c r="C8" s="786" t="s">
        <v>331</v>
      </c>
      <c r="D8" s="787"/>
      <c r="E8" s="787"/>
      <c r="F8" s="787"/>
      <c r="G8" s="787"/>
      <c r="H8" s="787"/>
      <c r="I8" s="38" t="s">
        <v>332</v>
      </c>
      <c r="J8" s="39"/>
      <c r="K8" s="40"/>
      <c r="L8" s="40"/>
      <c r="M8" s="348"/>
      <c r="N8" s="107"/>
      <c r="O8" s="43">
        <f t="shared" ref="O8:AD8" si="0">O10+O16+O22</f>
        <v>0</v>
      </c>
      <c r="P8" s="44">
        <f t="shared" si="0"/>
        <v>0</v>
      </c>
      <c r="Q8" s="44">
        <f t="shared" si="0"/>
        <v>0</v>
      </c>
      <c r="R8" s="44">
        <f t="shared" si="0"/>
        <v>0</v>
      </c>
      <c r="S8" s="44">
        <f t="shared" si="0"/>
        <v>0</v>
      </c>
      <c r="T8" s="44">
        <f t="shared" si="0"/>
        <v>0</v>
      </c>
      <c r="U8" s="44">
        <f t="shared" si="0"/>
        <v>0</v>
      </c>
      <c r="V8" s="44">
        <f t="shared" si="0"/>
        <v>0</v>
      </c>
      <c r="W8" s="44">
        <f t="shared" si="0"/>
        <v>0</v>
      </c>
      <c r="X8" s="44">
        <f t="shared" si="0"/>
        <v>0</v>
      </c>
      <c r="Y8" s="44">
        <f t="shared" si="0"/>
        <v>0</v>
      </c>
      <c r="Z8" s="44">
        <f t="shared" si="0"/>
        <v>0</v>
      </c>
      <c r="AA8" s="44">
        <f t="shared" si="0"/>
        <v>0</v>
      </c>
      <c r="AB8" s="44">
        <f t="shared" si="0"/>
        <v>0</v>
      </c>
      <c r="AC8" s="44">
        <f t="shared" si="0"/>
        <v>0</v>
      </c>
      <c r="AD8" s="44">
        <f t="shared" si="0"/>
        <v>0</v>
      </c>
      <c r="AE8" s="44">
        <f>+AE10+AE16+AE22</f>
        <v>0</v>
      </c>
      <c r="AF8" s="45">
        <f>AF10+AF16+AF22</f>
        <v>0</v>
      </c>
      <c r="AG8" s="46">
        <f>AG10+AG16+AG22</f>
        <v>0</v>
      </c>
      <c r="AH8" s="47"/>
      <c r="AI8" s="47"/>
      <c r="AJ8" s="48"/>
      <c r="AK8" s="516"/>
      <c r="AL8" s="516"/>
      <c r="AM8" s="516"/>
      <c r="AN8" s="516"/>
      <c r="AO8" s="516"/>
    </row>
    <row r="9" spans="1:41" ht="5.25" customHeight="1" thickBot="1">
      <c r="A9" s="516"/>
      <c r="B9" s="788"/>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90"/>
      <c r="AK9" s="516"/>
      <c r="AL9" s="516"/>
      <c r="AM9" s="516"/>
      <c r="AN9" s="516"/>
      <c r="AO9" s="516"/>
    </row>
    <row r="10" spans="1:41" ht="105.75" customHeight="1" thickBot="1">
      <c r="A10" s="516"/>
      <c r="B10" s="49" t="s">
        <v>13</v>
      </c>
      <c r="C10" s="50" t="s">
        <v>30</v>
      </c>
      <c r="D10" s="50" t="s">
        <v>14</v>
      </c>
      <c r="E10" s="50" t="s">
        <v>25</v>
      </c>
      <c r="F10" s="50" t="s">
        <v>26</v>
      </c>
      <c r="G10" s="50" t="s">
        <v>27</v>
      </c>
      <c r="H10" s="51" t="s">
        <v>15</v>
      </c>
      <c r="I10" s="74" t="s">
        <v>31</v>
      </c>
      <c r="J10" s="53"/>
      <c r="K10" s="53"/>
      <c r="L10" s="53"/>
      <c r="M10" s="53"/>
      <c r="N10" s="54"/>
      <c r="O10" s="55">
        <f>SUM(O11:O14)</f>
        <v>0</v>
      </c>
      <c r="P10" s="56">
        <f>SUM(P11:P14)</f>
        <v>0</v>
      </c>
      <c r="Q10" s="57">
        <f>SUM(Q11:Q14)</f>
        <v>0</v>
      </c>
      <c r="R10" s="56">
        <f>SUM(R11:R14)</f>
        <v>0</v>
      </c>
      <c r="S10" s="57"/>
      <c r="T10" s="56"/>
      <c r="U10" s="57"/>
      <c r="V10" s="56"/>
      <c r="W10" s="57"/>
      <c r="X10" s="56"/>
      <c r="Y10" s="57"/>
      <c r="Z10" s="56"/>
      <c r="AA10" s="57"/>
      <c r="AB10" s="56"/>
      <c r="AC10" s="57"/>
      <c r="AD10" s="56"/>
      <c r="AE10" s="58">
        <f>O10+Q10</f>
        <v>0</v>
      </c>
      <c r="AF10" s="56">
        <f>AF11</f>
        <v>0</v>
      </c>
      <c r="AG10" s="59">
        <f>SUM(AG11:AG14)</f>
        <v>0</v>
      </c>
      <c r="AH10" s="60"/>
      <c r="AI10" s="60"/>
      <c r="AJ10" s="517"/>
      <c r="AK10" s="516"/>
      <c r="AL10" s="516"/>
      <c r="AM10" s="516"/>
      <c r="AN10" s="516"/>
      <c r="AO10" s="516"/>
    </row>
    <row r="11" spans="1:41" ht="17.25" customHeight="1">
      <c r="A11" s="516"/>
      <c r="B11" s="791" t="s">
        <v>889</v>
      </c>
      <c r="C11" s="61"/>
      <c r="D11" s="62"/>
      <c r="E11" s="62"/>
      <c r="F11" s="63"/>
      <c r="G11" s="64"/>
      <c r="H11" s="970" t="s">
        <v>173</v>
      </c>
      <c r="I11" s="955" t="s">
        <v>917</v>
      </c>
      <c r="J11" s="820">
        <v>0</v>
      </c>
      <c r="K11" s="793" t="s">
        <v>916</v>
      </c>
      <c r="L11" s="823">
        <v>0</v>
      </c>
      <c r="M11" s="794"/>
      <c r="N11" s="795"/>
      <c r="O11" s="65"/>
      <c r="P11" s="66"/>
      <c r="Q11" s="519"/>
      <c r="R11" s="67"/>
      <c r="S11" s="67"/>
      <c r="T11" s="67"/>
      <c r="U11" s="67"/>
      <c r="V11" s="67"/>
      <c r="W11" s="67"/>
      <c r="X11" s="67"/>
      <c r="Y11" s="67"/>
      <c r="Z11" s="67"/>
      <c r="AA11" s="67"/>
      <c r="AB11" s="67"/>
      <c r="AC11" s="68"/>
      <c r="AD11" s="68"/>
      <c r="AE11" s="774"/>
      <c r="AF11" s="774"/>
      <c r="AG11" s="69"/>
      <c r="AH11" s="775"/>
      <c r="AI11" s="775"/>
      <c r="AJ11" s="776"/>
      <c r="AK11" s="516"/>
      <c r="AL11" s="516"/>
      <c r="AM11" s="516"/>
      <c r="AN11" s="516"/>
      <c r="AO11" s="516"/>
    </row>
    <row r="12" spans="1:41" ht="17.25" customHeight="1">
      <c r="A12" s="516"/>
      <c r="B12" s="792"/>
      <c r="C12" s="70"/>
      <c r="D12" s="71"/>
      <c r="E12" s="71"/>
      <c r="F12" s="72"/>
      <c r="G12" s="64"/>
      <c r="H12" s="957"/>
      <c r="I12" s="955"/>
      <c r="J12" s="955"/>
      <c r="K12" s="793"/>
      <c r="L12" s="794"/>
      <c r="M12" s="794"/>
      <c r="N12" s="795"/>
      <c r="O12" s="520"/>
      <c r="P12" s="66"/>
      <c r="Q12" s="73"/>
      <c r="R12" s="68"/>
      <c r="S12" s="68"/>
      <c r="T12" s="68"/>
      <c r="U12" s="68"/>
      <c r="V12" s="68"/>
      <c r="W12" s="68"/>
      <c r="X12" s="68"/>
      <c r="Y12" s="68"/>
      <c r="Z12" s="68"/>
      <c r="AA12" s="68"/>
      <c r="AB12" s="68"/>
      <c r="AC12" s="68"/>
      <c r="AD12" s="68"/>
      <c r="AE12" s="774"/>
      <c r="AF12" s="774"/>
      <c r="AG12" s="69"/>
      <c r="AH12" s="775"/>
      <c r="AI12" s="775"/>
      <c r="AJ12" s="776"/>
      <c r="AK12" s="516"/>
      <c r="AL12" s="516"/>
      <c r="AM12" s="516"/>
      <c r="AN12" s="516"/>
      <c r="AO12" s="516"/>
    </row>
    <row r="13" spans="1:41" ht="17.25" customHeight="1">
      <c r="A13" s="516"/>
      <c r="B13" s="792"/>
      <c r="C13" s="70"/>
      <c r="D13" s="71"/>
      <c r="E13" s="71"/>
      <c r="F13" s="374"/>
      <c r="G13" s="64"/>
      <c r="H13" s="957"/>
      <c r="I13" s="955"/>
      <c r="J13" s="955"/>
      <c r="K13" s="793"/>
      <c r="L13" s="794"/>
      <c r="M13" s="794"/>
      <c r="N13" s="795"/>
      <c r="O13" s="65"/>
      <c r="P13" s="66"/>
      <c r="Q13" s="528"/>
      <c r="R13" s="68"/>
      <c r="S13" s="68"/>
      <c r="T13" s="68"/>
      <c r="U13" s="68"/>
      <c r="V13" s="68"/>
      <c r="W13" s="68"/>
      <c r="X13" s="68"/>
      <c r="Y13" s="68"/>
      <c r="Z13" s="68"/>
      <c r="AA13" s="68"/>
      <c r="AB13" s="68"/>
      <c r="AC13" s="68"/>
      <c r="AD13" s="68"/>
      <c r="AE13" s="774"/>
      <c r="AF13" s="774"/>
      <c r="AG13" s="375"/>
      <c r="AH13" s="775"/>
      <c r="AI13" s="775"/>
      <c r="AJ13" s="776"/>
      <c r="AK13" s="516"/>
      <c r="AL13" s="516"/>
      <c r="AM13" s="516"/>
      <c r="AN13" s="516"/>
      <c r="AO13" s="516"/>
    </row>
    <row r="14" spans="1:41" ht="106.5" customHeight="1" thickBot="1">
      <c r="A14" s="516"/>
      <c r="B14" s="850"/>
      <c r="C14" s="368"/>
      <c r="D14" s="369"/>
      <c r="E14" s="369"/>
      <c r="F14" s="376"/>
      <c r="G14" s="361"/>
      <c r="H14" s="958"/>
      <c r="I14" s="819"/>
      <c r="J14" s="819"/>
      <c r="K14" s="822"/>
      <c r="L14" s="824"/>
      <c r="M14" s="824"/>
      <c r="N14" s="971"/>
      <c r="O14" s="378"/>
      <c r="P14" s="297"/>
      <c r="Q14" s="588"/>
      <c r="R14" s="379"/>
      <c r="S14" s="379"/>
      <c r="T14" s="379"/>
      <c r="U14" s="379"/>
      <c r="V14" s="379"/>
      <c r="W14" s="379"/>
      <c r="X14" s="379"/>
      <c r="Y14" s="379"/>
      <c r="Z14" s="379"/>
      <c r="AA14" s="379"/>
      <c r="AB14" s="379"/>
      <c r="AC14" s="379"/>
      <c r="AD14" s="379"/>
      <c r="AE14" s="968"/>
      <c r="AF14" s="968"/>
      <c r="AG14" s="380"/>
      <c r="AH14" s="969"/>
      <c r="AI14" s="969"/>
      <c r="AJ14" s="975"/>
      <c r="AK14" s="516"/>
      <c r="AL14" s="516"/>
      <c r="AM14" s="516"/>
      <c r="AN14" s="516"/>
      <c r="AO14" s="516"/>
    </row>
    <row r="15" spans="1:41" ht="4.5" customHeight="1" thickBot="1">
      <c r="A15" s="516"/>
      <c r="B15" s="777"/>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9"/>
      <c r="AK15" s="516"/>
      <c r="AL15" s="516"/>
      <c r="AM15" s="516"/>
      <c r="AN15" s="516"/>
      <c r="AO15" s="516"/>
    </row>
    <row r="16" spans="1:41" ht="36" customHeight="1" thickBot="1">
      <c r="A16" s="516"/>
      <c r="B16" s="49" t="s">
        <v>13</v>
      </c>
      <c r="C16" s="50" t="s">
        <v>30</v>
      </c>
      <c r="D16" s="50" t="s">
        <v>14</v>
      </c>
      <c r="E16" s="50" t="s">
        <v>29</v>
      </c>
      <c r="F16" s="50" t="s">
        <v>26</v>
      </c>
      <c r="G16" s="50" t="s">
        <v>27</v>
      </c>
      <c r="H16" s="51" t="s">
        <v>16</v>
      </c>
      <c r="I16" s="74" t="s">
        <v>31</v>
      </c>
      <c r="J16" s="75"/>
      <c r="K16" s="76"/>
      <c r="L16" s="76"/>
      <c r="M16" s="77"/>
      <c r="N16" s="78"/>
      <c r="O16" s="55">
        <f>SUM(O17:O20)</f>
        <v>0</v>
      </c>
      <c r="P16" s="56">
        <f>SUM(P17:P20)</f>
        <v>0</v>
      </c>
      <c r="Q16" s="57">
        <f>SUM(Q17:Q20)</f>
        <v>0</v>
      </c>
      <c r="R16" s="56">
        <f>SUM(R17:R20)</f>
        <v>0</v>
      </c>
      <c r="S16" s="57"/>
      <c r="T16" s="56"/>
      <c r="U16" s="57"/>
      <c r="V16" s="56"/>
      <c r="W16" s="57"/>
      <c r="X16" s="56"/>
      <c r="Y16" s="57"/>
      <c r="Z16" s="56"/>
      <c r="AA16" s="57"/>
      <c r="AB16" s="56"/>
      <c r="AC16" s="57"/>
      <c r="AD16" s="56"/>
      <c r="AE16" s="57">
        <f>AE17</f>
        <v>0</v>
      </c>
      <c r="AF16" s="56">
        <f>AF17</f>
        <v>0</v>
      </c>
      <c r="AG16" s="59">
        <f>SUM(AG17:AG20)</f>
        <v>0</v>
      </c>
      <c r="AH16" s="60"/>
      <c r="AI16" s="60"/>
      <c r="AJ16" s="517"/>
      <c r="AK16" s="516"/>
      <c r="AL16" s="516"/>
      <c r="AM16" s="516"/>
      <c r="AN16" s="516"/>
      <c r="AO16" s="516"/>
    </row>
    <row r="17" spans="1:41" ht="15" customHeight="1">
      <c r="A17" s="516"/>
      <c r="B17" s="979" t="s">
        <v>915</v>
      </c>
      <c r="C17" s="80"/>
      <c r="D17" s="81"/>
      <c r="E17" s="81"/>
      <c r="F17" s="82"/>
      <c r="G17" s="64"/>
      <c r="H17" s="962" t="s">
        <v>174</v>
      </c>
      <c r="I17" s="964" t="s">
        <v>914</v>
      </c>
      <c r="J17" s="818">
        <v>0</v>
      </c>
      <c r="K17" s="994" t="s">
        <v>913</v>
      </c>
      <c r="L17" s="976">
        <v>8</v>
      </c>
      <c r="M17" s="911"/>
      <c r="N17" s="966"/>
      <c r="O17" s="86"/>
      <c r="P17" s="185"/>
      <c r="Q17" s="185"/>
      <c r="R17" s="185"/>
      <c r="S17" s="185"/>
      <c r="T17" s="185"/>
      <c r="U17" s="185"/>
      <c r="V17" s="185"/>
      <c r="W17" s="185"/>
      <c r="X17" s="185"/>
      <c r="Y17" s="185"/>
      <c r="Z17" s="185"/>
      <c r="AA17" s="185"/>
      <c r="AB17" s="185"/>
      <c r="AC17" s="185"/>
      <c r="AD17" s="185"/>
      <c r="AE17" s="774"/>
      <c r="AF17" s="774"/>
      <c r="AG17" s="87"/>
      <c r="AH17" s="775"/>
      <c r="AI17" s="911"/>
      <c r="AJ17" s="913"/>
      <c r="AK17" s="516"/>
      <c r="AL17" s="516"/>
      <c r="AM17" s="516"/>
      <c r="AN17" s="516"/>
      <c r="AO17" s="516"/>
    </row>
    <row r="18" spans="1:41" ht="38.25" customHeight="1">
      <c r="A18" s="516"/>
      <c r="B18" s="979"/>
      <c r="C18" s="80"/>
      <c r="D18" s="81"/>
      <c r="E18" s="81"/>
      <c r="F18" s="82"/>
      <c r="G18" s="64"/>
      <c r="H18" s="962"/>
      <c r="I18" s="964"/>
      <c r="J18" s="955"/>
      <c r="K18" s="909"/>
      <c r="L18" s="937"/>
      <c r="M18" s="911"/>
      <c r="N18" s="966"/>
      <c r="O18" s="86"/>
      <c r="P18" s="185"/>
      <c r="Q18" s="185"/>
      <c r="R18" s="185"/>
      <c r="S18" s="185"/>
      <c r="T18" s="185"/>
      <c r="U18" s="185"/>
      <c r="V18" s="185"/>
      <c r="W18" s="185"/>
      <c r="X18" s="185"/>
      <c r="Y18" s="185"/>
      <c r="Z18" s="185"/>
      <c r="AA18" s="185"/>
      <c r="AB18" s="185"/>
      <c r="AC18" s="185"/>
      <c r="AD18" s="185"/>
      <c r="AE18" s="774"/>
      <c r="AF18" s="774"/>
      <c r="AG18" s="87"/>
      <c r="AH18" s="775"/>
      <c r="AI18" s="911"/>
      <c r="AJ18" s="913"/>
      <c r="AK18" s="516"/>
      <c r="AL18" s="516"/>
      <c r="AM18" s="516"/>
      <c r="AN18" s="516"/>
      <c r="AO18" s="516"/>
    </row>
    <row r="19" spans="1:41" ht="38.25" customHeight="1">
      <c r="A19" s="516"/>
      <c r="B19" s="979"/>
      <c r="C19" s="80"/>
      <c r="D19" s="81"/>
      <c r="E19" s="81"/>
      <c r="F19" s="356"/>
      <c r="G19" s="64"/>
      <c r="H19" s="962"/>
      <c r="I19" s="964"/>
      <c r="J19" s="955"/>
      <c r="K19" s="909"/>
      <c r="L19" s="937"/>
      <c r="M19" s="911"/>
      <c r="N19" s="966"/>
      <c r="O19" s="86"/>
      <c r="P19" s="185"/>
      <c r="Q19" s="185"/>
      <c r="R19" s="185"/>
      <c r="S19" s="185"/>
      <c r="T19" s="185"/>
      <c r="U19" s="185"/>
      <c r="V19" s="185"/>
      <c r="W19" s="185"/>
      <c r="X19" s="185"/>
      <c r="Y19" s="185"/>
      <c r="Z19" s="185"/>
      <c r="AA19" s="185"/>
      <c r="AB19" s="185"/>
      <c r="AC19" s="185"/>
      <c r="AD19" s="185"/>
      <c r="AE19" s="774"/>
      <c r="AF19" s="774"/>
      <c r="AG19" s="357"/>
      <c r="AH19" s="775"/>
      <c r="AI19" s="911"/>
      <c r="AJ19" s="913"/>
      <c r="AK19" s="516"/>
      <c r="AL19" s="516"/>
      <c r="AM19" s="516"/>
      <c r="AN19" s="516"/>
      <c r="AO19" s="516"/>
    </row>
    <row r="20" spans="1:41" ht="60" customHeight="1" thickBot="1">
      <c r="A20" s="516"/>
      <c r="B20" s="980"/>
      <c r="C20" s="358"/>
      <c r="D20" s="359"/>
      <c r="E20" s="359"/>
      <c r="F20" s="360"/>
      <c r="G20" s="361"/>
      <c r="H20" s="963"/>
      <c r="I20" s="965"/>
      <c r="J20" s="819"/>
      <c r="K20" s="910"/>
      <c r="L20" s="938"/>
      <c r="M20" s="912"/>
      <c r="N20" s="967"/>
      <c r="O20" s="362"/>
      <c r="P20" s="298"/>
      <c r="Q20" s="298"/>
      <c r="R20" s="298"/>
      <c r="S20" s="298"/>
      <c r="T20" s="298"/>
      <c r="U20" s="298"/>
      <c r="V20" s="298"/>
      <c r="W20" s="298"/>
      <c r="X20" s="298"/>
      <c r="Y20" s="298"/>
      <c r="Z20" s="298"/>
      <c r="AA20" s="298"/>
      <c r="AB20" s="298"/>
      <c r="AC20" s="298"/>
      <c r="AD20" s="298"/>
      <c r="AE20" s="968"/>
      <c r="AF20" s="968"/>
      <c r="AG20" s="363"/>
      <c r="AH20" s="969"/>
      <c r="AI20" s="912"/>
      <c r="AJ20" s="914"/>
      <c r="AK20" s="521"/>
      <c r="AL20" s="516"/>
      <c r="AM20" s="516"/>
      <c r="AN20" s="516"/>
      <c r="AO20" s="516"/>
    </row>
    <row r="21" spans="1:41" ht="4.5" customHeight="1" thickBot="1">
      <c r="A21" s="516"/>
      <c r="B21" s="777"/>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9"/>
      <c r="AK21" s="521"/>
      <c r="AL21" s="516"/>
      <c r="AM21" s="516"/>
      <c r="AN21" s="516"/>
      <c r="AO21" s="516"/>
    </row>
    <row r="22" spans="1:41" ht="74.25" customHeight="1" thickBot="1">
      <c r="A22" s="516"/>
      <c r="B22" s="49" t="s">
        <v>13</v>
      </c>
      <c r="C22" s="50" t="s">
        <v>30</v>
      </c>
      <c r="D22" s="50" t="s">
        <v>14</v>
      </c>
      <c r="E22" s="50" t="s">
        <v>29</v>
      </c>
      <c r="F22" s="50" t="s">
        <v>26</v>
      </c>
      <c r="G22" s="50" t="s">
        <v>27</v>
      </c>
      <c r="H22" s="51" t="s">
        <v>17</v>
      </c>
      <c r="I22" s="74" t="s">
        <v>31</v>
      </c>
      <c r="J22" s="75"/>
      <c r="K22" s="89"/>
      <c r="L22" s="76"/>
      <c r="M22" s="77"/>
      <c r="N22" s="78"/>
      <c r="O22" s="55">
        <f>SUM(O23:O25)</f>
        <v>0</v>
      </c>
      <c r="P22" s="56">
        <f>SUM(P23:P25)</f>
        <v>0</v>
      </c>
      <c r="Q22" s="57">
        <f>SUM(Q23:Q25)</f>
        <v>0</v>
      </c>
      <c r="R22" s="56">
        <f>SUM(R23:R25)</f>
        <v>0</v>
      </c>
      <c r="S22" s="57"/>
      <c r="T22" s="56"/>
      <c r="U22" s="57"/>
      <c r="V22" s="56"/>
      <c r="W22" s="57"/>
      <c r="X22" s="56"/>
      <c r="Y22" s="57"/>
      <c r="Z22" s="56"/>
      <c r="AA22" s="57"/>
      <c r="AB22" s="56"/>
      <c r="AC22" s="57"/>
      <c r="AD22" s="56"/>
      <c r="AE22" s="90">
        <f>AE23</f>
        <v>0</v>
      </c>
      <c r="AF22" s="56">
        <f>AF23</f>
        <v>0</v>
      </c>
      <c r="AG22" s="59">
        <f>SUM(AG23:AG25)</f>
        <v>0</v>
      </c>
      <c r="AH22" s="60"/>
      <c r="AI22" s="60"/>
      <c r="AJ22" s="517"/>
      <c r="AK22" s="521"/>
      <c r="AL22" s="516"/>
      <c r="AM22" s="516"/>
      <c r="AN22" s="516"/>
      <c r="AO22" s="516"/>
    </row>
    <row r="23" spans="1:41" ht="21" customHeight="1">
      <c r="A23" s="516"/>
      <c r="B23" s="791"/>
      <c r="C23" s="61"/>
      <c r="D23" s="62"/>
      <c r="E23" s="62"/>
      <c r="F23" s="364"/>
      <c r="G23" s="288"/>
      <c r="H23" s="956"/>
      <c r="I23" s="959"/>
      <c r="J23" s="198"/>
      <c r="K23" s="934"/>
      <c r="L23" s="382"/>
      <c r="M23" s="934"/>
      <c r="N23" s="939"/>
      <c r="O23" s="365"/>
      <c r="P23" s="292"/>
      <c r="Q23" s="291"/>
      <c r="R23" s="292"/>
      <c r="S23" s="292"/>
      <c r="T23" s="292"/>
      <c r="U23" s="292"/>
      <c r="V23" s="292"/>
      <c r="W23" s="292"/>
      <c r="X23" s="292"/>
      <c r="Y23" s="292"/>
      <c r="Z23" s="292"/>
      <c r="AA23" s="292"/>
      <c r="AB23" s="292"/>
      <c r="AC23" s="185"/>
      <c r="AD23" s="185"/>
      <c r="AE23" s="774"/>
      <c r="AF23" s="774"/>
      <c r="AG23" s="87"/>
      <c r="AH23" s="911"/>
      <c r="AI23" s="911"/>
      <c r="AJ23" s="913"/>
      <c r="AK23" s="521"/>
      <c r="AL23" s="516"/>
      <c r="AM23" s="516"/>
      <c r="AN23" s="516"/>
      <c r="AO23" s="516"/>
    </row>
    <row r="24" spans="1:41" ht="21" customHeight="1">
      <c r="A24" s="516"/>
      <c r="B24" s="792"/>
      <c r="C24" s="70"/>
      <c r="D24" s="71"/>
      <c r="E24" s="71"/>
      <c r="F24" s="366"/>
      <c r="G24" s="64"/>
      <c r="H24" s="957"/>
      <c r="I24" s="960"/>
      <c r="J24" s="181"/>
      <c r="K24" s="935"/>
      <c r="L24" s="83"/>
      <c r="M24" s="935"/>
      <c r="N24" s="940"/>
      <c r="O24" s="367"/>
      <c r="P24" s="196"/>
      <c r="Q24" s="121"/>
      <c r="R24" s="196"/>
      <c r="S24" s="196"/>
      <c r="T24" s="196"/>
      <c r="U24" s="196"/>
      <c r="V24" s="196"/>
      <c r="W24" s="196"/>
      <c r="X24" s="196"/>
      <c r="Y24" s="196"/>
      <c r="Z24" s="196"/>
      <c r="AA24" s="196"/>
      <c r="AB24" s="196"/>
      <c r="AC24" s="185"/>
      <c r="AD24" s="185"/>
      <c r="AE24" s="909"/>
      <c r="AF24" s="909"/>
      <c r="AG24" s="87"/>
      <c r="AH24" s="911"/>
      <c r="AI24" s="911"/>
      <c r="AJ24" s="913"/>
      <c r="AK24" s="521"/>
      <c r="AL24" s="516"/>
      <c r="AM24" s="516"/>
      <c r="AN24" s="516"/>
      <c r="AO24" s="516"/>
    </row>
    <row r="25" spans="1:41" ht="21" customHeight="1" thickBot="1">
      <c r="A25" s="516"/>
      <c r="B25" s="850"/>
      <c r="C25" s="368"/>
      <c r="D25" s="369"/>
      <c r="E25" s="369"/>
      <c r="F25" s="370"/>
      <c r="G25" s="361"/>
      <c r="H25" s="958"/>
      <c r="I25" s="961"/>
      <c r="J25" s="182"/>
      <c r="K25" s="936"/>
      <c r="L25" s="381"/>
      <c r="M25" s="936"/>
      <c r="N25" s="941"/>
      <c r="O25" s="362"/>
      <c r="P25" s="298"/>
      <c r="Q25" s="297"/>
      <c r="R25" s="298"/>
      <c r="S25" s="298"/>
      <c r="T25" s="298"/>
      <c r="U25" s="298"/>
      <c r="V25" s="298"/>
      <c r="W25" s="298"/>
      <c r="X25" s="298"/>
      <c r="Y25" s="298"/>
      <c r="Z25" s="298"/>
      <c r="AA25" s="298"/>
      <c r="AB25" s="298"/>
      <c r="AC25" s="298"/>
      <c r="AD25" s="298"/>
      <c r="AE25" s="910"/>
      <c r="AF25" s="910"/>
      <c r="AG25" s="371"/>
      <c r="AH25" s="912"/>
      <c r="AI25" s="912"/>
      <c r="AJ25" s="914"/>
      <c r="AK25" s="516"/>
      <c r="AL25" s="516"/>
      <c r="AM25" s="516"/>
      <c r="AN25" s="516"/>
      <c r="AO25" s="516"/>
    </row>
    <row r="26" spans="1:41" ht="15.75" thickBot="1">
      <c r="A26" s="516"/>
      <c r="B26" s="15"/>
      <c r="C26" s="15"/>
      <c r="D26" s="516"/>
      <c r="E26" s="516"/>
      <c r="F26" s="516"/>
      <c r="G26" s="516"/>
      <c r="H26" s="500"/>
      <c r="I26" s="500"/>
      <c r="J26" s="500"/>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15"/>
      <c r="AH26" s="516"/>
      <c r="AI26" s="516"/>
      <c r="AJ26" s="516"/>
      <c r="AK26" s="516"/>
      <c r="AL26" s="516"/>
      <c r="AM26" s="516"/>
      <c r="AN26" s="516"/>
      <c r="AO26" s="516"/>
    </row>
    <row r="27" spans="1:41">
      <c r="A27" s="516">
        <v>2</v>
      </c>
      <c r="B27" s="749" t="s">
        <v>805</v>
      </c>
      <c r="C27" s="750"/>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1"/>
      <c r="AK27" s="516"/>
      <c r="AL27" s="516"/>
      <c r="AM27" s="516"/>
      <c r="AN27" s="516"/>
      <c r="AO27" s="516"/>
    </row>
    <row r="28" spans="1:41" ht="15.75" thickBot="1">
      <c r="A28" s="516"/>
      <c r="B28" s="752" t="s">
        <v>806</v>
      </c>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4"/>
      <c r="AK28" s="516"/>
      <c r="AL28" s="516"/>
      <c r="AM28" s="516"/>
      <c r="AN28" s="516"/>
      <c r="AO28" s="516"/>
    </row>
    <row r="29" spans="1:41" ht="15" customHeight="1">
      <c r="A29" s="516"/>
      <c r="B29" s="755" t="s">
        <v>1063</v>
      </c>
      <c r="C29" s="756"/>
      <c r="D29" s="756"/>
      <c r="E29" s="756"/>
      <c r="F29" s="756"/>
      <c r="G29" s="756"/>
      <c r="H29" s="757"/>
      <c r="I29" s="758" t="s">
        <v>1064</v>
      </c>
      <c r="J29" s="759"/>
      <c r="K29" s="759"/>
      <c r="L29" s="759"/>
      <c r="M29" s="759"/>
      <c r="N29" s="759"/>
      <c r="O29" s="759"/>
      <c r="P29" s="759"/>
      <c r="Q29" s="759"/>
      <c r="R29" s="759"/>
      <c r="S29" s="759"/>
      <c r="T29" s="760"/>
      <c r="U29" s="758" t="s">
        <v>1065</v>
      </c>
      <c r="V29" s="761"/>
      <c r="W29" s="761"/>
      <c r="X29" s="761"/>
      <c r="Y29" s="761"/>
      <c r="Z29" s="761"/>
      <c r="AA29" s="761"/>
      <c r="AB29" s="761"/>
      <c r="AC29" s="761"/>
      <c r="AD29" s="761"/>
      <c r="AE29" s="761"/>
      <c r="AF29" s="761"/>
      <c r="AG29" s="761"/>
      <c r="AH29" s="761"/>
      <c r="AI29" s="761"/>
      <c r="AJ29" s="762"/>
      <c r="AK29" s="516"/>
      <c r="AL29" s="516"/>
      <c r="AM29" s="516"/>
      <c r="AN29" s="516"/>
      <c r="AO29" s="516"/>
    </row>
    <row r="30" spans="1:41" ht="115.5" customHeight="1" thickBot="1">
      <c r="A30" s="516"/>
      <c r="B30" s="763" t="s">
        <v>1563</v>
      </c>
      <c r="C30" s="764"/>
      <c r="D30" s="765"/>
      <c r="E30" s="184"/>
      <c r="F30" s="766" t="s">
        <v>1564</v>
      </c>
      <c r="G30" s="766"/>
      <c r="H30" s="766"/>
      <c r="I30" s="766"/>
      <c r="J30" s="766"/>
      <c r="K30" s="766"/>
      <c r="L30" s="766"/>
      <c r="M30" s="766"/>
      <c r="N30" s="767"/>
      <c r="O30" s="768" t="s">
        <v>0</v>
      </c>
      <c r="P30" s="769"/>
      <c r="Q30" s="769"/>
      <c r="R30" s="769"/>
      <c r="S30" s="769"/>
      <c r="T30" s="769"/>
      <c r="U30" s="769"/>
      <c r="V30" s="769"/>
      <c r="W30" s="769"/>
      <c r="X30" s="769"/>
      <c r="Y30" s="769"/>
      <c r="Z30" s="769"/>
      <c r="AA30" s="769"/>
      <c r="AB30" s="769"/>
      <c r="AC30" s="769"/>
      <c r="AD30" s="769"/>
      <c r="AE30" s="769"/>
      <c r="AF30" s="770"/>
      <c r="AG30" s="771" t="s">
        <v>1</v>
      </c>
      <c r="AH30" s="772"/>
      <c r="AI30" s="772"/>
      <c r="AJ30" s="773"/>
      <c r="AK30" s="516"/>
      <c r="AL30" s="516"/>
      <c r="AM30" s="516"/>
      <c r="AN30" s="516"/>
      <c r="AO30" s="516"/>
    </row>
    <row r="31" spans="1:41" ht="15" customHeight="1" thickBot="1">
      <c r="A31" s="516"/>
      <c r="B31" s="737" t="s">
        <v>1100</v>
      </c>
      <c r="C31" s="739" t="s">
        <v>2</v>
      </c>
      <c r="D31" s="740"/>
      <c r="E31" s="740"/>
      <c r="F31" s="740"/>
      <c r="G31" s="740"/>
      <c r="H31" s="740"/>
      <c r="I31" s="743" t="s">
        <v>3</v>
      </c>
      <c r="J31" s="745" t="s">
        <v>18</v>
      </c>
      <c r="K31" s="745" t="s">
        <v>4</v>
      </c>
      <c r="L31" s="747" t="s">
        <v>1057</v>
      </c>
      <c r="M31" s="799" t="s">
        <v>19</v>
      </c>
      <c r="N31" s="732" t="s">
        <v>20</v>
      </c>
      <c r="O31" s="1023" t="s">
        <v>32</v>
      </c>
      <c r="P31" s="1024"/>
      <c r="Q31" s="1025" t="s">
        <v>33</v>
      </c>
      <c r="R31" s="1024"/>
      <c r="S31" s="1025" t="s">
        <v>34</v>
      </c>
      <c r="T31" s="1024"/>
      <c r="U31" s="1025" t="s">
        <v>7</v>
      </c>
      <c r="V31" s="1024"/>
      <c r="W31" s="1025" t="s">
        <v>6</v>
      </c>
      <c r="X31" s="1024"/>
      <c r="Y31" s="1025" t="s">
        <v>35</v>
      </c>
      <c r="Z31" s="1024"/>
      <c r="AA31" s="1025" t="s">
        <v>5</v>
      </c>
      <c r="AB31" s="1024"/>
      <c r="AC31" s="1025" t="s">
        <v>8</v>
      </c>
      <c r="AD31" s="1024"/>
      <c r="AE31" s="1025" t="s">
        <v>9</v>
      </c>
      <c r="AF31" s="1026"/>
      <c r="AG31" s="797" t="s">
        <v>10</v>
      </c>
      <c r="AH31" s="780" t="s">
        <v>11</v>
      </c>
      <c r="AI31" s="782" t="s">
        <v>12</v>
      </c>
      <c r="AJ31" s="784" t="s">
        <v>21</v>
      </c>
      <c r="AK31" s="516"/>
      <c r="AL31" s="516"/>
      <c r="AM31" s="516"/>
      <c r="AN31" s="516"/>
      <c r="AO31" s="516"/>
    </row>
    <row r="32" spans="1:41" ht="64.5" thickBot="1">
      <c r="A32" s="516"/>
      <c r="B32" s="738"/>
      <c r="C32" s="741"/>
      <c r="D32" s="742"/>
      <c r="E32" s="742"/>
      <c r="F32" s="742"/>
      <c r="G32" s="742"/>
      <c r="H32" s="742"/>
      <c r="I32" s="744"/>
      <c r="J32" s="746" t="s">
        <v>18</v>
      </c>
      <c r="K32" s="746"/>
      <c r="L32" s="748"/>
      <c r="M32" s="800"/>
      <c r="N32" s="733"/>
      <c r="O32" s="394" t="s">
        <v>22</v>
      </c>
      <c r="P32" s="395" t="s">
        <v>23</v>
      </c>
      <c r="Q32" s="396" t="s">
        <v>22</v>
      </c>
      <c r="R32" s="395" t="s">
        <v>23</v>
      </c>
      <c r="S32" s="396" t="s">
        <v>22</v>
      </c>
      <c r="T32" s="395" t="s">
        <v>23</v>
      </c>
      <c r="U32" s="396" t="s">
        <v>22</v>
      </c>
      <c r="V32" s="395" t="s">
        <v>23</v>
      </c>
      <c r="W32" s="396" t="s">
        <v>22</v>
      </c>
      <c r="X32" s="395" t="s">
        <v>23</v>
      </c>
      <c r="Y32" s="396" t="s">
        <v>22</v>
      </c>
      <c r="Z32" s="395" t="s">
        <v>23</v>
      </c>
      <c r="AA32" s="396" t="s">
        <v>22</v>
      </c>
      <c r="AB32" s="395" t="s">
        <v>24</v>
      </c>
      <c r="AC32" s="396" t="s">
        <v>22</v>
      </c>
      <c r="AD32" s="395" t="s">
        <v>24</v>
      </c>
      <c r="AE32" s="396" t="s">
        <v>22</v>
      </c>
      <c r="AF32" s="397" t="s">
        <v>24</v>
      </c>
      <c r="AG32" s="798"/>
      <c r="AH32" s="781"/>
      <c r="AI32" s="783"/>
      <c r="AJ32" s="785"/>
      <c r="AK32" s="516"/>
      <c r="AL32" s="516"/>
      <c r="AM32" s="516"/>
      <c r="AN32" s="516"/>
      <c r="AO32" s="516"/>
    </row>
    <row r="33" spans="1:41" ht="74.25" customHeight="1" thickBot="1">
      <c r="A33" s="516"/>
      <c r="B33" s="37" t="s">
        <v>807</v>
      </c>
      <c r="C33" s="786" t="s">
        <v>333</v>
      </c>
      <c r="D33" s="787"/>
      <c r="E33" s="787"/>
      <c r="F33" s="787"/>
      <c r="G33" s="787"/>
      <c r="H33" s="787"/>
      <c r="I33" s="38" t="s">
        <v>334</v>
      </c>
      <c r="J33" s="39"/>
      <c r="K33" s="40"/>
      <c r="L33" s="40"/>
      <c r="M33" s="348"/>
      <c r="N33" s="107"/>
      <c r="O33" s="43">
        <f t="shared" ref="O33:AD33" si="1">O35+O41+O47</f>
        <v>0</v>
      </c>
      <c r="P33" s="44">
        <f t="shared" si="1"/>
        <v>0</v>
      </c>
      <c r="Q33" s="44">
        <f t="shared" si="1"/>
        <v>0</v>
      </c>
      <c r="R33" s="44">
        <f t="shared" si="1"/>
        <v>0</v>
      </c>
      <c r="S33" s="44">
        <f t="shared" si="1"/>
        <v>0</v>
      </c>
      <c r="T33" s="44">
        <f t="shared" si="1"/>
        <v>0</v>
      </c>
      <c r="U33" s="44">
        <f t="shared" si="1"/>
        <v>0</v>
      </c>
      <c r="V33" s="44">
        <f t="shared" si="1"/>
        <v>0</v>
      </c>
      <c r="W33" s="44">
        <f t="shared" si="1"/>
        <v>0</v>
      </c>
      <c r="X33" s="44">
        <f t="shared" si="1"/>
        <v>0</v>
      </c>
      <c r="Y33" s="44">
        <f t="shared" si="1"/>
        <v>0</v>
      </c>
      <c r="Z33" s="44">
        <f t="shared" si="1"/>
        <v>0</v>
      </c>
      <c r="AA33" s="44">
        <f t="shared" si="1"/>
        <v>0</v>
      </c>
      <c r="AB33" s="44">
        <f t="shared" si="1"/>
        <v>0</v>
      </c>
      <c r="AC33" s="44">
        <f t="shared" si="1"/>
        <v>0</v>
      </c>
      <c r="AD33" s="44">
        <f t="shared" si="1"/>
        <v>0</v>
      </c>
      <c r="AE33" s="44">
        <f>+AE35+AE41+AE47</f>
        <v>0</v>
      </c>
      <c r="AF33" s="45">
        <f>AF35+AF41+AF47</f>
        <v>0</v>
      </c>
      <c r="AG33" s="46">
        <f>AG35+AG41+AG47</f>
        <v>0</v>
      </c>
      <c r="AH33" s="47"/>
      <c r="AI33" s="47"/>
      <c r="AJ33" s="48"/>
      <c r="AK33" s="516"/>
      <c r="AL33" s="516"/>
      <c r="AM33" s="516"/>
      <c r="AN33" s="516"/>
      <c r="AO33" s="516"/>
    </row>
    <row r="34" spans="1:41" ht="15.75" thickBot="1">
      <c r="A34" s="516"/>
      <c r="B34" s="788"/>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90"/>
      <c r="AK34" s="516"/>
      <c r="AL34" s="516"/>
      <c r="AM34" s="516"/>
      <c r="AN34" s="516"/>
      <c r="AO34" s="516"/>
    </row>
    <row r="35" spans="1:41" ht="39" thickBot="1">
      <c r="A35" s="516"/>
      <c r="B35" s="49" t="s">
        <v>13</v>
      </c>
      <c r="C35" s="50" t="s">
        <v>30</v>
      </c>
      <c r="D35" s="50" t="s">
        <v>14</v>
      </c>
      <c r="E35" s="50" t="s">
        <v>25</v>
      </c>
      <c r="F35" s="50" t="s">
        <v>26</v>
      </c>
      <c r="G35" s="50" t="s">
        <v>27</v>
      </c>
      <c r="H35" s="51" t="s">
        <v>15</v>
      </c>
      <c r="I35" s="74" t="s">
        <v>31</v>
      </c>
      <c r="J35" s="53"/>
      <c r="K35" s="53"/>
      <c r="L35" s="53"/>
      <c r="M35" s="53"/>
      <c r="N35" s="54"/>
      <c r="O35" s="318">
        <f>SUM(P36:P39)</f>
        <v>0</v>
      </c>
      <c r="P35" s="313">
        <v>0</v>
      </c>
      <c r="Q35" s="312">
        <f>SUM(Q36:Q39)</f>
        <v>0</v>
      </c>
      <c r="R35" s="313">
        <f>SUM(R36:R39)</f>
        <v>0</v>
      </c>
      <c r="S35" s="312"/>
      <c r="T35" s="313"/>
      <c r="U35" s="312"/>
      <c r="V35" s="313"/>
      <c r="W35" s="312"/>
      <c r="X35" s="313"/>
      <c r="Y35" s="312"/>
      <c r="Z35" s="313"/>
      <c r="AA35" s="312"/>
      <c r="AB35" s="313"/>
      <c r="AC35" s="312"/>
      <c r="AD35" s="313"/>
      <c r="AE35" s="314">
        <f>O35+Q35</f>
        <v>0</v>
      </c>
      <c r="AF35" s="313">
        <f>AF36</f>
        <v>0</v>
      </c>
      <c r="AG35" s="315">
        <f>SUM(AG36:AG39)</f>
        <v>0</v>
      </c>
      <c r="AH35" s="309"/>
      <c r="AI35" s="309"/>
      <c r="AJ35" s="553"/>
      <c r="AK35" s="516"/>
      <c r="AL35" s="516"/>
      <c r="AM35" s="516"/>
      <c r="AN35" s="516"/>
      <c r="AO35" s="516"/>
    </row>
    <row r="36" spans="1:41" ht="15" customHeight="1">
      <c r="A36" s="516"/>
      <c r="B36" s="791" t="s">
        <v>561</v>
      </c>
      <c r="C36" s="61"/>
      <c r="D36" s="62"/>
      <c r="E36" s="62"/>
      <c r="F36" s="63"/>
      <c r="G36" s="64"/>
      <c r="H36" s="970" t="s">
        <v>175</v>
      </c>
      <c r="I36" s="955" t="s">
        <v>911</v>
      </c>
      <c r="J36" s="820" t="s">
        <v>912</v>
      </c>
      <c r="K36" s="793" t="s">
        <v>455</v>
      </c>
      <c r="L36" s="823">
        <v>20</v>
      </c>
      <c r="M36" s="794"/>
      <c r="N36" s="795"/>
      <c r="O36" s="794"/>
      <c r="P36" s="794"/>
      <c r="Q36" s="794"/>
      <c r="R36" s="794"/>
      <c r="S36" s="794"/>
      <c r="T36" s="794"/>
      <c r="U36" s="794"/>
      <c r="V36" s="794"/>
      <c r="W36" s="794"/>
      <c r="X36" s="794"/>
      <c r="Y36" s="794"/>
      <c r="Z36" s="794"/>
      <c r="AA36" s="794"/>
      <c r="AB36" s="794"/>
      <c r="AC36" s="794"/>
      <c r="AD36" s="794"/>
      <c r="AE36" s="794"/>
      <c r="AF36" s="794"/>
      <c r="AG36" s="794"/>
      <c r="AH36" s="827"/>
      <c r="AI36" s="827"/>
      <c r="AJ36" s="829"/>
      <c r="AK36" s="516"/>
      <c r="AL36" s="516"/>
      <c r="AM36" s="516"/>
      <c r="AN36" s="516"/>
      <c r="AO36" s="516"/>
    </row>
    <row r="37" spans="1:41" ht="31.5" customHeight="1">
      <c r="A37" s="516"/>
      <c r="B37" s="792"/>
      <c r="C37" s="70"/>
      <c r="D37" s="71"/>
      <c r="E37" s="71"/>
      <c r="F37" s="72"/>
      <c r="G37" s="64"/>
      <c r="H37" s="957"/>
      <c r="I37" s="955"/>
      <c r="J37" s="955"/>
      <c r="K37" s="793"/>
      <c r="L37" s="794"/>
      <c r="M37" s="794"/>
      <c r="N37" s="795"/>
      <c r="O37" s="794"/>
      <c r="P37" s="794"/>
      <c r="Q37" s="794"/>
      <c r="R37" s="794"/>
      <c r="S37" s="794"/>
      <c r="T37" s="794"/>
      <c r="U37" s="794"/>
      <c r="V37" s="794"/>
      <c r="W37" s="794"/>
      <c r="X37" s="794"/>
      <c r="Y37" s="794"/>
      <c r="Z37" s="794"/>
      <c r="AA37" s="794"/>
      <c r="AB37" s="794"/>
      <c r="AC37" s="794"/>
      <c r="AD37" s="794"/>
      <c r="AE37" s="794"/>
      <c r="AF37" s="794"/>
      <c r="AG37" s="794"/>
      <c r="AH37" s="775"/>
      <c r="AI37" s="775"/>
      <c r="AJ37" s="776"/>
      <c r="AK37" s="516"/>
      <c r="AL37" s="516"/>
      <c r="AM37" s="516"/>
      <c r="AN37" s="516"/>
      <c r="AO37" s="516"/>
    </row>
    <row r="38" spans="1:41" ht="31.5" customHeight="1">
      <c r="A38" s="516"/>
      <c r="B38" s="792"/>
      <c r="C38" s="70"/>
      <c r="D38" s="71"/>
      <c r="E38" s="71"/>
      <c r="F38" s="374"/>
      <c r="G38" s="64"/>
      <c r="H38" s="957"/>
      <c r="I38" s="955"/>
      <c r="J38" s="955"/>
      <c r="K38" s="793"/>
      <c r="L38" s="794"/>
      <c r="M38" s="794"/>
      <c r="N38" s="795"/>
      <c r="O38" s="794"/>
      <c r="P38" s="794"/>
      <c r="Q38" s="794"/>
      <c r="R38" s="794"/>
      <c r="S38" s="794"/>
      <c r="T38" s="794"/>
      <c r="U38" s="794"/>
      <c r="V38" s="794"/>
      <c r="W38" s="794"/>
      <c r="X38" s="794"/>
      <c r="Y38" s="794"/>
      <c r="Z38" s="794"/>
      <c r="AA38" s="794"/>
      <c r="AB38" s="794"/>
      <c r="AC38" s="794"/>
      <c r="AD38" s="794"/>
      <c r="AE38" s="794"/>
      <c r="AF38" s="794"/>
      <c r="AG38" s="794"/>
      <c r="AH38" s="775"/>
      <c r="AI38" s="775"/>
      <c r="AJ38" s="776"/>
      <c r="AK38" s="516"/>
      <c r="AL38" s="516"/>
      <c r="AM38" s="516"/>
      <c r="AN38" s="516"/>
      <c r="AO38" s="516"/>
    </row>
    <row r="39" spans="1:41" ht="15.75" thickBot="1">
      <c r="A39" s="516"/>
      <c r="B39" s="850"/>
      <c r="C39" s="368"/>
      <c r="D39" s="369"/>
      <c r="E39" s="369"/>
      <c r="F39" s="376"/>
      <c r="G39" s="361"/>
      <c r="H39" s="958"/>
      <c r="I39" s="819"/>
      <c r="J39" s="819"/>
      <c r="K39" s="822"/>
      <c r="L39" s="824"/>
      <c r="M39" s="824"/>
      <c r="N39" s="971"/>
      <c r="O39" s="824"/>
      <c r="P39" s="824"/>
      <c r="Q39" s="824"/>
      <c r="R39" s="824"/>
      <c r="S39" s="824"/>
      <c r="T39" s="824"/>
      <c r="U39" s="824"/>
      <c r="V39" s="824"/>
      <c r="W39" s="824"/>
      <c r="X39" s="824"/>
      <c r="Y39" s="824"/>
      <c r="Z39" s="824"/>
      <c r="AA39" s="824"/>
      <c r="AB39" s="824"/>
      <c r="AC39" s="824"/>
      <c r="AD39" s="824"/>
      <c r="AE39" s="824"/>
      <c r="AF39" s="824"/>
      <c r="AG39" s="824"/>
      <c r="AH39" s="969"/>
      <c r="AI39" s="969"/>
      <c r="AJ39" s="975"/>
      <c r="AK39" s="516"/>
      <c r="AL39" s="516"/>
      <c r="AM39" s="516"/>
      <c r="AN39" s="516"/>
      <c r="AO39" s="516"/>
    </row>
    <row r="40" spans="1:41" ht="15.75" thickBot="1">
      <c r="A40" s="516"/>
      <c r="B40" s="777"/>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9"/>
      <c r="AK40" s="516"/>
      <c r="AL40" s="516"/>
      <c r="AM40" s="516"/>
      <c r="AN40" s="516"/>
      <c r="AO40" s="516"/>
    </row>
    <row r="41" spans="1:41" ht="39" thickBot="1">
      <c r="A41" s="516"/>
      <c r="B41" s="49" t="s">
        <v>13</v>
      </c>
      <c r="C41" s="50" t="s">
        <v>30</v>
      </c>
      <c r="D41" s="50" t="s">
        <v>14</v>
      </c>
      <c r="E41" s="50" t="s">
        <v>29</v>
      </c>
      <c r="F41" s="50" t="s">
        <v>26</v>
      </c>
      <c r="G41" s="50" t="s">
        <v>27</v>
      </c>
      <c r="H41" s="51" t="s">
        <v>16</v>
      </c>
      <c r="I41" s="74" t="s">
        <v>31</v>
      </c>
      <c r="J41" s="75"/>
      <c r="K41" s="76"/>
      <c r="L41" s="76"/>
      <c r="M41" s="77"/>
      <c r="N41" s="78"/>
      <c r="O41" s="55">
        <f>SUM(O42:O45)</f>
        <v>0</v>
      </c>
      <c r="P41" s="56">
        <f>SUM(P42:P45)</f>
        <v>0</v>
      </c>
      <c r="Q41" s="57">
        <f>SUM(Q42:Q45)</f>
        <v>0</v>
      </c>
      <c r="R41" s="56">
        <f>SUM(R42:R45)</f>
        <v>0</v>
      </c>
      <c r="S41" s="57"/>
      <c r="T41" s="56"/>
      <c r="U41" s="57"/>
      <c r="V41" s="56"/>
      <c r="W41" s="57"/>
      <c r="X41" s="56"/>
      <c r="Y41" s="57"/>
      <c r="Z41" s="56"/>
      <c r="AA41" s="57"/>
      <c r="AB41" s="56"/>
      <c r="AC41" s="57"/>
      <c r="AD41" s="56"/>
      <c r="AE41" s="57">
        <f>AE42</f>
        <v>0</v>
      </c>
      <c r="AF41" s="56">
        <f>AF42</f>
        <v>0</v>
      </c>
      <c r="AG41" s="59">
        <f>SUM(AG42:AG45)</f>
        <v>0</v>
      </c>
      <c r="AH41" s="60"/>
      <c r="AI41" s="60"/>
      <c r="AJ41" s="517"/>
      <c r="AK41" s="516"/>
      <c r="AL41" s="516"/>
      <c r="AM41" s="516"/>
      <c r="AN41" s="516"/>
      <c r="AO41" s="516"/>
    </row>
    <row r="42" spans="1:41" ht="96.75" customHeight="1">
      <c r="A42" s="516"/>
      <c r="B42" s="979" t="s">
        <v>562</v>
      </c>
      <c r="C42" s="80"/>
      <c r="D42" s="81"/>
      <c r="E42" s="81"/>
      <c r="F42" s="82"/>
      <c r="G42" s="64"/>
      <c r="H42" s="208" t="s">
        <v>176</v>
      </c>
      <c r="I42" s="18" t="s">
        <v>911</v>
      </c>
      <c r="J42" s="207">
        <v>0</v>
      </c>
      <c r="K42" s="398" t="s">
        <v>910</v>
      </c>
      <c r="L42" s="399">
        <v>7.5</v>
      </c>
      <c r="M42" s="911"/>
      <c r="N42" s="966"/>
      <c r="O42" s="86"/>
      <c r="P42" s="185"/>
      <c r="Q42" s="185"/>
      <c r="R42" s="185"/>
      <c r="S42" s="185"/>
      <c r="T42" s="185"/>
      <c r="U42" s="185"/>
      <c r="V42" s="185"/>
      <c r="W42" s="185"/>
      <c r="X42" s="185"/>
      <c r="Y42" s="185"/>
      <c r="Z42" s="185"/>
      <c r="AA42" s="185"/>
      <c r="AB42" s="185"/>
      <c r="AC42" s="185"/>
      <c r="AD42" s="185"/>
      <c r="AE42" s="774"/>
      <c r="AF42" s="774"/>
      <c r="AG42" s="87"/>
      <c r="AH42" s="775"/>
      <c r="AI42" s="911"/>
      <c r="AJ42" s="913"/>
      <c r="AK42" s="516"/>
      <c r="AL42" s="516"/>
      <c r="AM42" s="516"/>
      <c r="AN42" s="516"/>
      <c r="AO42" s="516"/>
    </row>
    <row r="43" spans="1:41" ht="78.75" customHeight="1">
      <c r="A43" s="516"/>
      <c r="B43" s="979"/>
      <c r="C43" s="80"/>
      <c r="D43" s="81"/>
      <c r="E43" s="81"/>
      <c r="F43" s="82"/>
      <c r="G43" s="64"/>
      <c r="H43" s="208" t="s">
        <v>907</v>
      </c>
      <c r="I43" s="17" t="s">
        <v>909</v>
      </c>
      <c r="J43" s="207">
        <v>0</v>
      </c>
      <c r="K43" s="398" t="s">
        <v>908</v>
      </c>
      <c r="L43" s="83">
        <v>0</v>
      </c>
      <c r="M43" s="911"/>
      <c r="N43" s="966"/>
      <c r="O43" s="86"/>
      <c r="P43" s="185"/>
      <c r="Q43" s="185"/>
      <c r="R43" s="185"/>
      <c r="S43" s="185"/>
      <c r="T43" s="185"/>
      <c r="U43" s="185"/>
      <c r="V43" s="185"/>
      <c r="W43" s="185"/>
      <c r="X43" s="185"/>
      <c r="Y43" s="185"/>
      <c r="Z43" s="185"/>
      <c r="AA43" s="185"/>
      <c r="AB43" s="185"/>
      <c r="AC43" s="185"/>
      <c r="AD43" s="185"/>
      <c r="AE43" s="774"/>
      <c r="AF43" s="774"/>
      <c r="AG43" s="87"/>
      <c r="AH43" s="775"/>
      <c r="AI43" s="911"/>
      <c r="AJ43" s="913"/>
      <c r="AK43" s="516"/>
      <c r="AL43" s="516"/>
      <c r="AM43" s="516"/>
      <c r="AN43" s="516"/>
      <c r="AO43" s="516"/>
    </row>
    <row r="44" spans="1:41" ht="78" customHeight="1">
      <c r="A44" s="516"/>
      <c r="B44" s="979"/>
      <c r="C44" s="80"/>
      <c r="D44" s="81"/>
      <c r="E44" s="81"/>
      <c r="F44" s="356"/>
      <c r="G44" s="64"/>
      <c r="H44" s="208" t="s">
        <v>177</v>
      </c>
      <c r="I44" s="20" t="s">
        <v>906</v>
      </c>
      <c r="J44" s="207">
        <v>0</v>
      </c>
      <c r="K44" s="83" t="s">
        <v>672</v>
      </c>
      <c r="L44" s="83">
        <v>0</v>
      </c>
      <c r="M44" s="911"/>
      <c r="N44" s="966"/>
      <c r="O44" s="86"/>
      <c r="P44" s="185"/>
      <c r="Q44" s="185"/>
      <c r="R44" s="185"/>
      <c r="S44" s="185"/>
      <c r="T44" s="185"/>
      <c r="U44" s="185"/>
      <c r="V44" s="185"/>
      <c r="W44" s="185"/>
      <c r="X44" s="185"/>
      <c r="Y44" s="185"/>
      <c r="Z44" s="185"/>
      <c r="AA44" s="185"/>
      <c r="AB44" s="185"/>
      <c r="AC44" s="185"/>
      <c r="AD44" s="185"/>
      <c r="AE44" s="774"/>
      <c r="AF44" s="774"/>
      <c r="AG44" s="357"/>
      <c r="AH44" s="775"/>
      <c r="AI44" s="911"/>
      <c r="AJ44" s="913"/>
      <c r="AK44" s="516"/>
      <c r="AL44" s="516"/>
      <c r="AM44" s="516"/>
      <c r="AN44" s="516"/>
      <c r="AO44" s="516"/>
    </row>
    <row r="45" spans="1:41" ht="64.5" thickBot="1">
      <c r="A45" s="516"/>
      <c r="B45" s="980"/>
      <c r="C45" s="358"/>
      <c r="D45" s="359"/>
      <c r="E45" s="359"/>
      <c r="F45" s="360"/>
      <c r="G45" s="361"/>
      <c r="H45" s="21" t="s">
        <v>178</v>
      </c>
      <c r="I45" s="19" t="s">
        <v>726</v>
      </c>
      <c r="J45" s="4">
        <v>0</v>
      </c>
      <c r="K45" s="381" t="s">
        <v>670</v>
      </c>
      <c r="L45" s="381">
        <v>1</v>
      </c>
      <c r="M45" s="912"/>
      <c r="N45" s="967"/>
      <c r="O45" s="362"/>
      <c r="P45" s="298"/>
      <c r="Q45" s="298"/>
      <c r="R45" s="298"/>
      <c r="S45" s="298"/>
      <c r="T45" s="298"/>
      <c r="U45" s="298"/>
      <c r="V45" s="298"/>
      <c r="W45" s="298"/>
      <c r="X45" s="298"/>
      <c r="Y45" s="298"/>
      <c r="Z45" s="298"/>
      <c r="AA45" s="298"/>
      <c r="AB45" s="298"/>
      <c r="AC45" s="298"/>
      <c r="AD45" s="298"/>
      <c r="AE45" s="968"/>
      <c r="AF45" s="968"/>
      <c r="AG45" s="363"/>
      <c r="AH45" s="969"/>
      <c r="AI45" s="912"/>
      <c r="AJ45" s="914"/>
      <c r="AK45" s="521"/>
      <c r="AL45" s="516"/>
      <c r="AM45" s="516"/>
      <c r="AN45" s="516"/>
      <c r="AO45" s="516"/>
    </row>
    <row r="46" spans="1:41" ht="15.75" thickBot="1">
      <c r="A46" s="516"/>
      <c r="B46" s="777"/>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9"/>
      <c r="AK46" s="521"/>
      <c r="AL46" s="516"/>
      <c r="AM46" s="516"/>
      <c r="AN46" s="516"/>
      <c r="AO46" s="516"/>
    </row>
    <row r="47" spans="1:41" ht="39" thickBot="1">
      <c r="A47" s="516"/>
      <c r="B47" s="49" t="s">
        <v>13</v>
      </c>
      <c r="C47" s="50" t="s">
        <v>30</v>
      </c>
      <c r="D47" s="50" t="s">
        <v>14</v>
      </c>
      <c r="E47" s="50" t="s">
        <v>29</v>
      </c>
      <c r="F47" s="50" t="s">
        <v>26</v>
      </c>
      <c r="G47" s="50" t="s">
        <v>27</v>
      </c>
      <c r="H47" s="51" t="s">
        <v>17</v>
      </c>
      <c r="I47" s="74" t="s">
        <v>31</v>
      </c>
      <c r="J47" s="75"/>
      <c r="K47" s="89"/>
      <c r="L47" s="76"/>
      <c r="M47" s="77"/>
      <c r="N47" s="78"/>
      <c r="O47" s="55">
        <v>0</v>
      </c>
      <c r="P47" s="56">
        <f>SUM(P48:P50)</f>
        <v>0</v>
      </c>
      <c r="Q47" s="57">
        <f>SUM(Q48:Q50)</f>
        <v>0</v>
      </c>
      <c r="R47" s="56">
        <f>SUM(R48:R50)</f>
        <v>0</v>
      </c>
      <c r="S47" s="57"/>
      <c r="T47" s="56"/>
      <c r="U47" s="57"/>
      <c r="V47" s="56"/>
      <c r="W47" s="57"/>
      <c r="X47" s="56"/>
      <c r="Y47" s="57"/>
      <c r="Z47" s="56"/>
      <c r="AA47" s="57"/>
      <c r="AB47" s="56"/>
      <c r="AC47" s="57"/>
      <c r="AD47" s="56"/>
      <c r="AE47" s="58">
        <v>0</v>
      </c>
      <c r="AF47" s="56">
        <f>AF48</f>
        <v>0</v>
      </c>
      <c r="AG47" s="59">
        <f>SUM(AG48:AG50)</f>
        <v>0</v>
      </c>
      <c r="AH47" s="60"/>
      <c r="AI47" s="60"/>
      <c r="AJ47" s="517"/>
      <c r="AK47" s="521"/>
      <c r="AL47" s="516"/>
      <c r="AM47" s="516"/>
      <c r="AN47" s="516"/>
      <c r="AO47" s="516"/>
    </row>
    <row r="48" spans="1:41" ht="15" customHeight="1">
      <c r="A48" s="516"/>
      <c r="B48" s="791" t="s">
        <v>1101</v>
      </c>
      <c r="C48" s="61"/>
      <c r="D48" s="1031" t="s">
        <v>1300</v>
      </c>
      <c r="E48" s="1034" t="s">
        <v>1254</v>
      </c>
      <c r="F48" s="1028"/>
      <c r="G48" s="915">
        <v>0</v>
      </c>
      <c r="H48" s="956" t="s">
        <v>179</v>
      </c>
      <c r="I48" s="959" t="s">
        <v>905</v>
      </c>
      <c r="J48" s="820">
        <v>1</v>
      </c>
      <c r="K48" s="934" t="s">
        <v>783</v>
      </c>
      <c r="L48" s="934">
        <v>0</v>
      </c>
      <c r="M48" s="934"/>
      <c r="N48" s="934"/>
      <c r="O48" s="1027">
        <v>32448000</v>
      </c>
      <c r="P48" s="1027">
        <v>0</v>
      </c>
      <c r="Q48" s="1027"/>
      <c r="R48" s="1027"/>
      <c r="S48" s="1027"/>
      <c r="T48" s="1027"/>
      <c r="U48" s="1027"/>
      <c r="V48" s="1027"/>
      <c r="W48" s="1027"/>
      <c r="X48" s="1027"/>
      <c r="Y48" s="1027"/>
      <c r="Z48" s="1027"/>
      <c r="AA48" s="1027"/>
      <c r="AB48" s="1027"/>
      <c r="AC48" s="1027"/>
      <c r="AD48" s="1027"/>
      <c r="AE48" s="1027">
        <f>SUM(O48+Q48+S48+U48+W48+Y48+AA48+AC48)</f>
        <v>32448000</v>
      </c>
      <c r="AF48" s="1027">
        <f>+P48+R48+T48+V48+X48+Z48+AB48+AD48</f>
        <v>0</v>
      </c>
      <c r="AG48" s="1027"/>
      <c r="AH48" s="1027"/>
      <c r="AI48" s="1027"/>
      <c r="AJ48" s="1037"/>
      <c r="AK48" s="521"/>
      <c r="AL48" s="516"/>
      <c r="AM48" s="516"/>
      <c r="AN48" s="516"/>
      <c r="AO48" s="516"/>
    </row>
    <row r="49" spans="1:41">
      <c r="A49" s="516"/>
      <c r="B49" s="792"/>
      <c r="C49" s="70"/>
      <c r="D49" s="1032"/>
      <c r="E49" s="1035"/>
      <c r="F49" s="1029"/>
      <c r="G49" s="916"/>
      <c r="H49" s="957"/>
      <c r="I49" s="960"/>
      <c r="J49" s="955"/>
      <c r="K49" s="935"/>
      <c r="L49" s="937"/>
      <c r="M49" s="935"/>
      <c r="N49" s="935"/>
      <c r="O49" s="833"/>
      <c r="P49" s="833"/>
      <c r="Q49" s="833"/>
      <c r="R49" s="833"/>
      <c r="S49" s="833"/>
      <c r="T49" s="833"/>
      <c r="U49" s="833"/>
      <c r="V49" s="833"/>
      <c r="W49" s="833"/>
      <c r="X49" s="833"/>
      <c r="Y49" s="833"/>
      <c r="Z49" s="833"/>
      <c r="AA49" s="833"/>
      <c r="AB49" s="833"/>
      <c r="AC49" s="833"/>
      <c r="AD49" s="833"/>
      <c r="AE49" s="833"/>
      <c r="AF49" s="833"/>
      <c r="AG49" s="833"/>
      <c r="AH49" s="833"/>
      <c r="AI49" s="833"/>
      <c r="AJ49" s="1038"/>
      <c r="AK49" s="521"/>
      <c r="AL49" s="516"/>
      <c r="AM49" s="516"/>
      <c r="AN49" s="516"/>
      <c r="AO49" s="516"/>
    </row>
    <row r="50" spans="1:41" ht="99.75" customHeight="1" thickBot="1">
      <c r="A50" s="516"/>
      <c r="B50" s="850"/>
      <c r="C50" s="368"/>
      <c r="D50" s="1033"/>
      <c r="E50" s="1036"/>
      <c r="F50" s="1030"/>
      <c r="G50" s="917"/>
      <c r="H50" s="958"/>
      <c r="I50" s="961"/>
      <c r="J50" s="819"/>
      <c r="K50" s="936"/>
      <c r="L50" s="938"/>
      <c r="M50" s="936"/>
      <c r="N50" s="936"/>
      <c r="O50" s="812"/>
      <c r="P50" s="812"/>
      <c r="Q50" s="812"/>
      <c r="R50" s="812"/>
      <c r="S50" s="812"/>
      <c r="T50" s="812"/>
      <c r="U50" s="812"/>
      <c r="V50" s="812"/>
      <c r="W50" s="812"/>
      <c r="X50" s="812"/>
      <c r="Y50" s="812"/>
      <c r="Z50" s="812"/>
      <c r="AA50" s="812"/>
      <c r="AB50" s="812"/>
      <c r="AC50" s="812"/>
      <c r="AD50" s="812"/>
      <c r="AE50" s="812"/>
      <c r="AF50" s="812"/>
      <c r="AG50" s="812"/>
      <c r="AH50" s="812"/>
      <c r="AI50" s="812"/>
      <c r="AJ50" s="1039"/>
      <c r="AK50" s="516"/>
      <c r="AL50" s="516"/>
      <c r="AM50" s="516"/>
      <c r="AN50" s="516"/>
      <c r="AO50" s="516"/>
    </row>
    <row r="51" spans="1:41" ht="15.75" thickBot="1">
      <c r="A51" s="516"/>
      <c r="B51" s="788"/>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90"/>
      <c r="AK51" s="516"/>
      <c r="AL51" s="516"/>
      <c r="AM51" s="516"/>
      <c r="AN51" s="516"/>
      <c r="AO51" s="516"/>
    </row>
    <row r="52" spans="1:41" ht="39" thickBot="1">
      <c r="A52" s="516"/>
      <c r="B52" s="49" t="s">
        <v>13</v>
      </c>
      <c r="C52" s="50" t="s">
        <v>30</v>
      </c>
      <c r="D52" s="50" t="s">
        <v>14</v>
      </c>
      <c r="E52" s="50" t="s">
        <v>25</v>
      </c>
      <c r="F52" s="50" t="s">
        <v>26</v>
      </c>
      <c r="G52" s="50" t="s">
        <v>27</v>
      </c>
      <c r="H52" s="51" t="s">
        <v>1082</v>
      </c>
      <c r="I52" s="74" t="s">
        <v>31</v>
      </c>
      <c r="J52" s="53"/>
      <c r="K52" s="53"/>
      <c r="L52" s="53"/>
      <c r="M52" s="53"/>
      <c r="N52" s="54"/>
      <c r="O52" s="55">
        <f>SUM(O53:O56)</f>
        <v>0</v>
      </c>
      <c r="P52" s="56">
        <f>SUM(P53:P56)</f>
        <v>0</v>
      </c>
      <c r="Q52" s="57">
        <f>SUM(Q53:Q56)</f>
        <v>0</v>
      </c>
      <c r="R52" s="56">
        <f>SUM(R53:R56)</f>
        <v>0</v>
      </c>
      <c r="S52" s="57"/>
      <c r="T52" s="56"/>
      <c r="U52" s="57"/>
      <c r="V52" s="56"/>
      <c r="W52" s="57"/>
      <c r="X52" s="56"/>
      <c r="Y52" s="57"/>
      <c r="Z52" s="56"/>
      <c r="AA52" s="57"/>
      <c r="AB52" s="56"/>
      <c r="AC52" s="57"/>
      <c r="AD52" s="56"/>
      <c r="AE52" s="58">
        <f>O52+Q52</f>
        <v>0</v>
      </c>
      <c r="AF52" s="56">
        <f>AF53</f>
        <v>0</v>
      </c>
      <c r="AG52" s="59">
        <f>SUM(AG53:AG56)</f>
        <v>0</v>
      </c>
      <c r="AH52" s="60"/>
      <c r="AI52" s="60"/>
      <c r="AJ52" s="517"/>
      <c r="AK52" s="516"/>
      <c r="AL52" s="516"/>
      <c r="AM52" s="516"/>
      <c r="AN52" s="516"/>
      <c r="AO52" s="516"/>
    </row>
    <row r="53" spans="1:41" ht="15" customHeight="1">
      <c r="A53" s="516"/>
      <c r="B53" s="791" t="s">
        <v>904</v>
      </c>
      <c r="C53" s="61"/>
      <c r="D53" s="62"/>
      <c r="E53" s="62"/>
      <c r="F53" s="63"/>
      <c r="G53" s="64"/>
      <c r="H53" s="970" t="s">
        <v>180</v>
      </c>
      <c r="I53" s="955" t="s">
        <v>703</v>
      </c>
      <c r="J53" s="820">
        <v>0</v>
      </c>
      <c r="K53" s="793" t="s">
        <v>903</v>
      </c>
      <c r="L53" s="823">
        <v>1</v>
      </c>
      <c r="M53" s="794"/>
      <c r="N53" s="795"/>
      <c r="O53" s="65"/>
      <c r="P53" s="66"/>
      <c r="Q53" s="519"/>
      <c r="R53" s="67"/>
      <c r="S53" s="67"/>
      <c r="T53" s="67"/>
      <c r="U53" s="67"/>
      <c r="V53" s="67"/>
      <c r="W53" s="67"/>
      <c r="X53" s="67"/>
      <c r="Y53" s="67"/>
      <c r="Z53" s="67"/>
      <c r="AA53" s="67"/>
      <c r="AB53" s="67"/>
      <c r="AC53" s="68"/>
      <c r="AD53" s="68"/>
      <c r="AE53" s="774"/>
      <c r="AF53" s="774"/>
      <c r="AG53" s="69"/>
      <c r="AH53" s="775"/>
      <c r="AI53" s="775"/>
      <c r="AJ53" s="776"/>
      <c r="AK53" s="516"/>
      <c r="AL53" s="516"/>
      <c r="AM53" s="516"/>
      <c r="AN53" s="516"/>
      <c r="AO53" s="516"/>
    </row>
    <row r="54" spans="1:41" ht="23.25" customHeight="1">
      <c r="A54" s="516"/>
      <c r="B54" s="792"/>
      <c r="C54" s="70"/>
      <c r="D54" s="71"/>
      <c r="E54" s="71"/>
      <c r="F54" s="72"/>
      <c r="G54" s="64"/>
      <c r="H54" s="957"/>
      <c r="I54" s="955"/>
      <c r="J54" s="955"/>
      <c r="K54" s="793"/>
      <c r="L54" s="794"/>
      <c r="M54" s="794"/>
      <c r="N54" s="795"/>
      <c r="O54" s="520"/>
      <c r="P54" s="66"/>
      <c r="Q54" s="73"/>
      <c r="R54" s="68"/>
      <c r="S54" s="68"/>
      <c r="T54" s="68"/>
      <c r="U54" s="68"/>
      <c r="V54" s="68"/>
      <c r="W54" s="68"/>
      <c r="X54" s="68"/>
      <c r="Y54" s="68"/>
      <c r="Z54" s="68"/>
      <c r="AA54" s="68"/>
      <c r="AB54" s="68"/>
      <c r="AC54" s="68"/>
      <c r="AD54" s="68"/>
      <c r="AE54" s="774"/>
      <c r="AF54" s="774"/>
      <c r="AG54" s="69"/>
      <c r="AH54" s="775"/>
      <c r="AI54" s="775"/>
      <c r="AJ54" s="776"/>
      <c r="AK54" s="516"/>
      <c r="AL54" s="516"/>
      <c r="AM54" s="516"/>
      <c r="AN54" s="516"/>
      <c r="AO54" s="516"/>
    </row>
    <row r="55" spans="1:41" ht="23.25" customHeight="1">
      <c r="A55" s="516"/>
      <c r="B55" s="792"/>
      <c r="C55" s="70"/>
      <c r="D55" s="71"/>
      <c r="E55" s="71"/>
      <c r="F55" s="374"/>
      <c r="G55" s="64"/>
      <c r="H55" s="957"/>
      <c r="I55" s="955"/>
      <c r="J55" s="955"/>
      <c r="K55" s="793"/>
      <c r="L55" s="794"/>
      <c r="M55" s="794"/>
      <c r="N55" s="795"/>
      <c r="O55" s="65"/>
      <c r="P55" s="66"/>
      <c r="Q55" s="528"/>
      <c r="R55" s="68"/>
      <c r="S55" s="68"/>
      <c r="T55" s="68"/>
      <c r="U55" s="68"/>
      <c r="V55" s="68"/>
      <c r="W55" s="68"/>
      <c r="X55" s="68"/>
      <c r="Y55" s="68"/>
      <c r="Z55" s="68"/>
      <c r="AA55" s="68"/>
      <c r="AB55" s="68"/>
      <c r="AC55" s="68"/>
      <c r="AD55" s="68"/>
      <c r="AE55" s="774"/>
      <c r="AF55" s="774"/>
      <c r="AG55" s="375"/>
      <c r="AH55" s="775"/>
      <c r="AI55" s="775"/>
      <c r="AJ55" s="776"/>
      <c r="AK55" s="516"/>
      <c r="AL55" s="516"/>
      <c r="AM55" s="516"/>
      <c r="AN55" s="516"/>
      <c r="AO55" s="516"/>
    </row>
    <row r="56" spans="1:41" ht="66" customHeight="1" thickBot="1">
      <c r="A56" s="516"/>
      <c r="B56" s="850"/>
      <c r="C56" s="368"/>
      <c r="D56" s="369"/>
      <c r="E56" s="369"/>
      <c r="F56" s="376"/>
      <c r="G56" s="361"/>
      <c r="H56" s="958"/>
      <c r="I56" s="819"/>
      <c r="J56" s="819"/>
      <c r="K56" s="822"/>
      <c r="L56" s="824"/>
      <c r="M56" s="824"/>
      <c r="N56" s="971"/>
      <c r="O56" s="378"/>
      <c r="P56" s="297"/>
      <c r="Q56" s="588"/>
      <c r="R56" s="379"/>
      <c r="S56" s="379"/>
      <c r="T56" s="379"/>
      <c r="U56" s="379"/>
      <c r="V56" s="379"/>
      <c r="W56" s="379"/>
      <c r="X56" s="379"/>
      <c r="Y56" s="379"/>
      <c r="Z56" s="379"/>
      <c r="AA56" s="379"/>
      <c r="AB56" s="379"/>
      <c r="AC56" s="379"/>
      <c r="AD56" s="379"/>
      <c r="AE56" s="968"/>
      <c r="AF56" s="968"/>
      <c r="AG56" s="380"/>
      <c r="AH56" s="969"/>
      <c r="AI56" s="969"/>
      <c r="AJ56" s="975"/>
      <c r="AK56" s="516"/>
      <c r="AL56" s="516"/>
      <c r="AM56" s="516"/>
      <c r="AN56" s="516"/>
      <c r="AO56" s="516"/>
    </row>
    <row r="57" spans="1:41" ht="15.75" thickBot="1">
      <c r="A57" s="516"/>
      <c r="B57" s="777"/>
      <c r="C57" s="778"/>
      <c r="D57" s="778"/>
      <c r="E57" s="778"/>
      <c r="F57" s="778"/>
      <c r="G57" s="778"/>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9"/>
      <c r="AK57" s="516"/>
      <c r="AL57" s="516"/>
      <c r="AM57" s="516"/>
      <c r="AN57" s="516"/>
      <c r="AO57" s="516"/>
    </row>
    <row r="58" spans="1:41" ht="39" thickBot="1">
      <c r="A58" s="516"/>
      <c r="B58" s="49" t="s">
        <v>13</v>
      </c>
      <c r="C58" s="50" t="s">
        <v>30</v>
      </c>
      <c r="D58" s="50" t="s">
        <v>14</v>
      </c>
      <c r="E58" s="50" t="s">
        <v>29</v>
      </c>
      <c r="F58" s="50" t="s">
        <v>26</v>
      </c>
      <c r="G58" s="50" t="s">
        <v>27</v>
      </c>
      <c r="H58" s="51" t="s">
        <v>1083</v>
      </c>
      <c r="I58" s="74" t="s">
        <v>31</v>
      </c>
      <c r="J58" s="75"/>
      <c r="K58" s="76"/>
      <c r="L58" s="76"/>
      <c r="M58" s="77"/>
      <c r="N58" s="78"/>
      <c r="O58" s="55">
        <f>SUM(O59:O62)</f>
        <v>0</v>
      </c>
      <c r="P58" s="56">
        <f>SUM(P59:P62)</f>
        <v>0</v>
      </c>
      <c r="Q58" s="57">
        <f>SUM(Q59:Q62)</f>
        <v>0</v>
      </c>
      <c r="R58" s="56">
        <f>SUM(R59:R62)</f>
        <v>0</v>
      </c>
      <c r="S58" s="57"/>
      <c r="T58" s="56"/>
      <c r="U58" s="57"/>
      <c r="V58" s="56"/>
      <c r="W58" s="57"/>
      <c r="X58" s="56"/>
      <c r="Y58" s="57"/>
      <c r="Z58" s="56"/>
      <c r="AA58" s="57"/>
      <c r="AB58" s="56"/>
      <c r="AC58" s="57"/>
      <c r="AD58" s="56"/>
      <c r="AE58" s="57">
        <f>AE59</f>
        <v>0</v>
      </c>
      <c r="AF58" s="56">
        <f>AF59</f>
        <v>0</v>
      </c>
      <c r="AG58" s="59">
        <f>SUM(AG59:AG62)</f>
        <v>0</v>
      </c>
      <c r="AH58" s="60"/>
      <c r="AI58" s="60"/>
      <c r="AJ58" s="517"/>
      <c r="AK58" s="516"/>
      <c r="AL58" s="516"/>
      <c r="AM58" s="516"/>
      <c r="AN58" s="516"/>
      <c r="AO58" s="516"/>
    </row>
    <row r="59" spans="1:41" ht="81" customHeight="1">
      <c r="A59" s="516"/>
      <c r="B59" s="979" t="s">
        <v>1102</v>
      </c>
      <c r="C59" s="80"/>
      <c r="D59" s="81"/>
      <c r="E59" s="81"/>
      <c r="F59" s="82"/>
      <c r="G59" s="64"/>
      <c r="H59" s="22" t="s">
        <v>181</v>
      </c>
      <c r="I59" s="23" t="s">
        <v>704</v>
      </c>
      <c r="J59" s="207">
        <v>1</v>
      </c>
      <c r="K59" s="400" t="s">
        <v>182</v>
      </c>
      <c r="L59" s="83">
        <v>1</v>
      </c>
      <c r="M59" s="911"/>
      <c r="N59" s="966"/>
      <c r="O59" s="86"/>
      <c r="P59" s="185"/>
      <c r="Q59" s="185"/>
      <c r="R59" s="185"/>
      <c r="S59" s="185"/>
      <c r="T59" s="185"/>
      <c r="U59" s="185"/>
      <c r="V59" s="185"/>
      <c r="W59" s="185"/>
      <c r="X59" s="185"/>
      <c r="Y59" s="185"/>
      <c r="Z59" s="185"/>
      <c r="AA59" s="185"/>
      <c r="AB59" s="185"/>
      <c r="AC59" s="185"/>
      <c r="AD59" s="185"/>
      <c r="AE59" s="774"/>
      <c r="AF59" s="774"/>
      <c r="AG59" s="87"/>
      <c r="AH59" s="775"/>
      <c r="AI59" s="911"/>
      <c r="AJ59" s="913"/>
      <c r="AK59" s="516"/>
      <c r="AL59" s="516"/>
      <c r="AM59" s="516"/>
      <c r="AN59" s="516"/>
      <c r="AO59" s="516"/>
    </row>
    <row r="60" spans="1:41" ht="114.75">
      <c r="A60" s="516"/>
      <c r="B60" s="979"/>
      <c r="C60" s="80"/>
      <c r="D60" s="81"/>
      <c r="E60" s="81"/>
      <c r="F60" s="82"/>
      <c r="G60" s="64"/>
      <c r="H60" s="22" t="s">
        <v>1103</v>
      </c>
      <c r="I60" s="25" t="s">
        <v>693</v>
      </c>
      <c r="J60" s="207">
        <v>0</v>
      </c>
      <c r="K60" s="398" t="s">
        <v>902</v>
      </c>
      <c r="L60" s="83">
        <v>4</v>
      </c>
      <c r="M60" s="911"/>
      <c r="N60" s="966"/>
      <c r="O60" s="86"/>
      <c r="P60" s="185"/>
      <c r="Q60" s="185"/>
      <c r="R60" s="185"/>
      <c r="S60" s="185"/>
      <c r="T60" s="185"/>
      <c r="U60" s="185"/>
      <c r="V60" s="185"/>
      <c r="W60" s="185"/>
      <c r="X60" s="185"/>
      <c r="Y60" s="185"/>
      <c r="Z60" s="185"/>
      <c r="AA60" s="185"/>
      <c r="AB60" s="185"/>
      <c r="AC60" s="185"/>
      <c r="AD60" s="185"/>
      <c r="AE60" s="774"/>
      <c r="AF60" s="774"/>
      <c r="AG60" s="87"/>
      <c r="AH60" s="775"/>
      <c r="AI60" s="911"/>
      <c r="AJ60" s="913"/>
      <c r="AK60" s="516"/>
      <c r="AL60" s="516"/>
      <c r="AM60" s="516"/>
      <c r="AN60" s="516"/>
      <c r="AO60" s="516"/>
    </row>
    <row r="61" spans="1:41" ht="100.5">
      <c r="A61" s="516"/>
      <c r="B61" s="979"/>
      <c r="C61" s="80"/>
      <c r="D61" s="81"/>
      <c r="E61" s="81"/>
      <c r="F61" s="356"/>
      <c r="G61" s="64"/>
      <c r="H61" s="22" t="s">
        <v>183</v>
      </c>
      <c r="I61" s="25" t="s">
        <v>901</v>
      </c>
      <c r="J61" s="207">
        <v>1</v>
      </c>
      <c r="K61" s="83" t="s">
        <v>900</v>
      </c>
      <c r="L61" s="83">
        <v>1</v>
      </c>
      <c r="M61" s="911"/>
      <c r="N61" s="966"/>
      <c r="O61" s="86"/>
      <c r="P61" s="185"/>
      <c r="Q61" s="185"/>
      <c r="R61" s="185"/>
      <c r="S61" s="185"/>
      <c r="T61" s="185"/>
      <c r="U61" s="185"/>
      <c r="V61" s="185"/>
      <c r="W61" s="185"/>
      <c r="X61" s="185"/>
      <c r="Y61" s="185"/>
      <c r="Z61" s="185"/>
      <c r="AA61" s="185"/>
      <c r="AB61" s="185"/>
      <c r="AC61" s="185"/>
      <c r="AD61" s="185"/>
      <c r="AE61" s="774"/>
      <c r="AF61" s="774"/>
      <c r="AG61" s="357"/>
      <c r="AH61" s="775"/>
      <c r="AI61" s="911"/>
      <c r="AJ61" s="913"/>
      <c r="AK61" s="516"/>
      <c r="AL61" s="516"/>
      <c r="AM61" s="516"/>
      <c r="AN61" s="516"/>
      <c r="AO61" s="516"/>
    </row>
    <row r="62" spans="1:41" ht="15.75" thickBot="1">
      <c r="A62" s="516"/>
      <c r="B62" s="980"/>
      <c r="C62" s="358"/>
      <c r="D62" s="359"/>
      <c r="E62" s="359"/>
      <c r="F62" s="360"/>
      <c r="G62" s="361"/>
      <c r="H62" s="16"/>
      <c r="I62" s="24"/>
      <c r="J62" s="4"/>
      <c r="K62" s="596"/>
      <c r="L62" s="381"/>
      <c r="M62" s="912"/>
      <c r="N62" s="967"/>
      <c r="O62" s="362"/>
      <c r="P62" s="298"/>
      <c r="Q62" s="298"/>
      <c r="R62" s="298"/>
      <c r="S62" s="298"/>
      <c r="T62" s="298"/>
      <c r="U62" s="298"/>
      <c r="V62" s="298"/>
      <c r="W62" s="298"/>
      <c r="X62" s="298"/>
      <c r="Y62" s="298"/>
      <c r="Z62" s="298"/>
      <c r="AA62" s="298"/>
      <c r="AB62" s="298"/>
      <c r="AC62" s="298"/>
      <c r="AD62" s="298"/>
      <c r="AE62" s="968"/>
      <c r="AF62" s="968"/>
      <c r="AG62" s="363"/>
      <c r="AH62" s="969"/>
      <c r="AI62" s="912"/>
      <c r="AJ62" s="914"/>
      <c r="AK62" s="516"/>
      <c r="AL62" s="516"/>
      <c r="AM62" s="516"/>
      <c r="AN62" s="516"/>
      <c r="AO62" s="516"/>
    </row>
    <row r="63" spans="1:41" ht="15.75" thickBot="1">
      <c r="A63" s="516"/>
      <c r="B63" s="777"/>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9"/>
      <c r="AK63" s="516"/>
      <c r="AL63" s="516"/>
      <c r="AM63" s="516"/>
      <c r="AN63" s="516"/>
      <c r="AO63" s="516"/>
    </row>
    <row r="64" spans="1:41" ht="15.75" thickBot="1">
      <c r="A64" s="516"/>
      <c r="B64" s="95"/>
      <c r="C64" s="95"/>
      <c r="D64" s="96"/>
      <c r="E64" s="96"/>
      <c r="F64" s="401"/>
      <c r="G64" s="98"/>
      <c r="H64" s="11"/>
      <c r="I64" s="11"/>
      <c r="J64" s="11"/>
      <c r="K64" s="603"/>
      <c r="L64" s="402"/>
      <c r="M64" s="603"/>
      <c r="N64" s="603"/>
      <c r="O64" s="104"/>
      <c r="P64" s="104"/>
      <c r="Q64" s="102"/>
      <c r="R64" s="104"/>
      <c r="S64" s="104"/>
      <c r="T64" s="104"/>
      <c r="U64" s="104"/>
      <c r="V64" s="104"/>
      <c r="W64" s="104"/>
      <c r="X64" s="104"/>
      <c r="Y64" s="104"/>
      <c r="Z64" s="104"/>
      <c r="AA64" s="104"/>
      <c r="AB64" s="104"/>
      <c r="AC64" s="104"/>
      <c r="AD64" s="104"/>
      <c r="AE64" s="603"/>
      <c r="AF64" s="603"/>
      <c r="AG64" s="403"/>
      <c r="AH64" s="404"/>
      <c r="AI64" s="404"/>
      <c r="AJ64" s="405"/>
      <c r="AK64" s="516"/>
      <c r="AL64" s="516"/>
      <c r="AM64" s="516"/>
      <c r="AN64" s="516"/>
      <c r="AO64" s="516"/>
    </row>
    <row r="65" spans="1:41">
      <c r="A65" s="516">
        <v>3</v>
      </c>
      <c r="B65" s="749" t="s">
        <v>805</v>
      </c>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1"/>
      <c r="AK65" s="516"/>
      <c r="AL65" s="516"/>
      <c r="AM65" s="516"/>
      <c r="AN65" s="516"/>
      <c r="AO65" s="516"/>
    </row>
    <row r="66" spans="1:41" ht="15.75" thickBot="1">
      <c r="A66" s="516"/>
      <c r="B66" s="752" t="s">
        <v>806</v>
      </c>
      <c r="C66" s="753"/>
      <c r="D66" s="753"/>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53"/>
      <c r="AC66" s="753"/>
      <c r="AD66" s="753"/>
      <c r="AE66" s="753"/>
      <c r="AF66" s="753"/>
      <c r="AG66" s="753"/>
      <c r="AH66" s="753"/>
      <c r="AI66" s="753"/>
      <c r="AJ66" s="754"/>
      <c r="AK66" s="516"/>
      <c r="AL66" s="516"/>
      <c r="AM66" s="516"/>
      <c r="AN66" s="516"/>
      <c r="AO66" s="516"/>
    </row>
    <row r="67" spans="1:41" ht="102" customHeight="1">
      <c r="A67" s="516"/>
      <c r="B67" s="755" t="s">
        <v>1063</v>
      </c>
      <c r="C67" s="756"/>
      <c r="D67" s="756"/>
      <c r="E67" s="756"/>
      <c r="F67" s="756"/>
      <c r="G67" s="756"/>
      <c r="H67" s="757"/>
      <c r="I67" s="758" t="s">
        <v>1064</v>
      </c>
      <c r="J67" s="759"/>
      <c r="K67" s="759"/>
      <c r="L67" s="759"/>
      <c r="M67" s="759"/>
      <c r="N67" s="759"/>
      <c r="O67" s="759"/>
      <c r="P67" s="759"/>
      <c r="Q67" s="759"/>
      <c r="R67" s="759"/>
      <c r="S67" s="759"/>
      <c r="T67" s="760"/>
      <c r="U67" s="758" t="s">
        <v>1065</v>
      </c>
      <c r="V67" s="761"/>
      <c r="W67" s="761"/>
      <c r="X67" s="761"/>
      <c r="Y67" s="761"/>
      <c r="Z67" s="761"/>
      <c r="AA67" s="761"/>
      <c r="AB67" s="761"/>
      <c r="AC67" s="761"/>
      <c r="AD67" s="761"/>
      <c r="AE67" s="761"/>
      <c r="AF67" s="761"/>
      <c r="AG67" s="761"/>
      <c r="AH67" s="761"/>
      <c r="AI67" s="761"/>
      <c r="AJ67" s="762"/>
      <c r="AK67" s="516"/>
      <c r="AL67" s="516"/>
      <c r="AM67" s="516"/>
      <c r="AN67" s="516"/>
      <c r="AO67" s="516"/>
    </row>
    <row r="68" spans="1:41" ht="117" customHeight="1" thickBot="1">
      <c r="A68" s="516"/>
      <c r="B68" s="763" t="s">
        <v>1563</v>
      </c>
      <c r="C68" s="764"/>
      <c r="D68" s="765"/>
      <c r="E68" s="184"/>
      <c r="F68" s="766" t="s">
        <v>1564</v>
      </c>
      <c r="G68" s="766"/>
      <c r="H68" s="766"/>
      <c r="I68" s="766"/>
      <c r="J68" s="766"/>
      <c r="K68" s="766"/>
      <c r="L68" s="766"/>
      <c r="M68" s="766"/>
      <c r="N68" s="767"/>
      <c r="O68" s="768" t="s">
        <v>0</v>
      </c>
      <c r="P68" s="769"/>
      <c r="Q68" s="769"/>
      <c r="R68" s="769"/>
      <c r="S68" s="769"/>
      <c r="T68" s="769"/>
      <c r="U68" s="769"/>
      <c r="V68" s="769"/>
      <c r="W68" s="769"/>
      <c r="X68" s="769"/>
      <c r="Y68" s="769"/>
      <c r="Z68" s="769"/>
      <c r="AA68" s="769"/>
      <c r="AB68" s="769"/>
      <c r="AC68" s="769"/>
      <c r="AD68" s="769"/>
      <c r="AE68" s="769"/>
      <c r="AF68" s="770"/>
      <c r="AG68" s="771" t="s">
        <v>1</v>
      </c>
      <c r="AH68" s="772"/>
      <c r="AI68" s="772"/>
      <c r="AJ68" s="773"/>
      <c r="AK68" s="516"/>
      <c r="AL68" s="516"/>
      <c r="AM68" s="516"/>
      <c r="AN68" s="516"/>
      <c r="AO68" s="516"/>
    </row>
    <row r="69" spans="1:41" ht="15" customHeight="1">
      <c r="A69" s="516"/>
      <c r="B69" s="737" t="s">
        <v>1104</v>
      </c>
      <c r="C69" s="739" t="s">
        <v>2</v>
      </c>
      <c r="D69" s="740"/>
      <c r="E69" s="740"/>
      <c r="F69" s="740"/>
      <c r="G69" s="740"/>
      <c r="H69" s="740"/>
      <c r="I69" s="743" t="s">
        <v>3</v>
      </c>
      <c r="J69" s="745" t="s">
        <v>18</v>
      </c>
      <c r="K69" s="745" t="s">
        <v>4</v>
      </c>
      <c r="L69" s="747" t="s">
        <v>1057</v>
      </c>
      <c r="M69" s="799" t="s">
        <v>19</v>
      </c>
      <c r="N69" s="732" t="s">
        <v>20</v>
      </c>
      <c r="O69" s="734" t="s">
        <v>32</v>
      </c>
      <c r="P69" s="735"/>
      <c r="Q69" s="736" t="s">
        <v>33</v>
      </c>
      <c r="R69" s="735"/>
      <c r="S69" s="736" t="s">
        <v>34</v>
      </c>
      <c r="T69" s="735"/>
      <c r="U69" s="736" t="s">
        <v>7</v>
      </c>
      <c r="V69" s="735"/>
      <c r="W69" s="736" t="s">
        <v>6</v>
      </c>
      <c r="X69" s="735"/>
      <c r="Y69" s="736" t="s">
        <v>35</v>
      </c>
      <c r="Z69" s="735"/>
      <c r="AA69" s="736" t="s">
        <v>5</v>
      </c>
      <c r="AB69" s="735"/>
      <c r="AC69" s="736" t="s">
        <v>8</v>
      </c>
      <c r="AD69" s="735"/>
      <c r="AE69" s="736" t="s">
        <v>9</v>
      </c>
      <c r="AF69" s="796"/>
      <c r="AG69" s="797" t="s">
        <v>10</v>
      </c>
      <c r="AH69" s="780" t="s">
        <v>11</v>
      </c>
      <c r="AI69" s="782" t="s">
        <v>12</v>
      </c>
      <c r="AJ69" s="784" t="s">
        <v>21</v>
      </c>
      <c r="AK69" s="516"/>
      <c r="AL69" s="516"/>
      <c r="AM69" s="516"/>
      <c r="AN69" s="516"/>
      <c r="AO69" s="516"/>
    </row>
    <row r="70" spans="1:41" ht="64.5" thickBot="1">
      <c r="A70" s="516"/>
      <c r="B70" s="738"/>
      <c r="C70" s="741"/>
      <c r="D70" s="742"/>
      <c r="E70" s="742"/>
      <c r="F70" s="742"/>
      <c r="G70" s="742"/>
      <c r="H70" s="742"/>
      <c r="I70" s="744"/>
      <c r="J70" s="746" t="s">
        <v>18</v>
      </c>
      <c r="K70" s="746"/>
      <c r="L70" s="748"/>
      <c r="M70" s="800"/>
      <c r="N70" s="733"/>
      <c r="O70" s="33" t="s">
        <v>22</v>
      </c>
      <c r="P70" s="34" t="s">
        <v>23</v>
      </c>
      <c r="Q70" s="35" t="s">
        <v>22</v>
      </c>
      <c r="R70" s="34" t="s">
        <v>23</v>
      </c>
      <c r="S70" s="35" t="s">
        <v>22</v>
      </c>
      <c r="T70" s="34" t="s">
        <v>23</v>
      </c>
      <c r="U70" s="35" t="s">
        <v>22</v>
      </c>
      <c r="V70" s="34" t="s">
        <v>23</v>
      </c>
      <c r="W70" s="35" t="s">
        <v>22</v>
      </c>
      <c r="X70" s="34" t="s">
        <v>23</v>
      </c>
      <c r="Y70" s="35" t="s">
        <v>22</v>
      </c>
      <c r="Z70" s="34" t="s">
        <v>23</v>
      </c>
      <c r="AA70" s="35" t="s">
        <v>22</v>
      </c>
      <c r="AB70" s="34" t="s">
        <v>24</v>
      </c>
      <c r="AC70" s="35" t="s">
        <v>22</v>
      </c>
      <c r="AD70" s="34" t="s">
        <v>24</v>
      </c>
      <c r="AE70" s="35" t="s">
        <v>22</v>
      </c>
      <c r="AF70" s="36" t="s">
        <v>24</v>
      </c>
      <c r="AG70" s="798"/>
      <c r="AH70" s="781"/>
      <c r="AI70" s="783"/>
      <c r="AJ70" s="785"/>
      <c r="AK70" s="516"/>
      <c r="AL70" s="516"/>
      <c r="AM70" s="516"/>
      <c r="AN70" s="516"/>
      <c r="AO70" s="516"/>
    </row>
    <row r="71" spans="1:41" ht="115.5" customHeight="1" thickBot="1">
      <c r="A71" s="516"/>
      <c r="B71" s="37" t="s">
        <v>807</v>
      </c>
      <c r="C71" s="786" t="s">
        <v>335</v>
      </c>
      <c r="D71" s="787"/>
      <c r="E71" s="787"/>
      <c r="F71" s="787"/>
      <c r="G71" s="787"/>
      <c r="H71" s="787"/>
      <c r="I71" s="38" t="s">
        <v>335</v>
      </c>
      <c r="J71" s="39"/>
      <c r="K71" s="40"/>
      <c r="L71" s="40"/>
      <c r="M71" s="348"/>
      <c r="N71" s="107"/>
      <c r="O71" s="43">
        <f t="shared" ref="O71:AD71" si="2">O73+O79+O85</f>
        <v>90000000</v>
      </c>
      <c r="P71" s="44">
        <f t="shared" si="2"/>
        <v>0</v>
      </c>
      <c r="Q71" s="44">
        <f t="shared" si="2"/>
        <v>0</v>
      </c>
      <c r="R71" s="44">
        <f t="shared" si="2"/>
        <v>0</v>
      </c>
      <c r="S71" s="44">
        <f t="shared" si="2"/>
        <v>0</v>
      </c>
      <c r="T71" s="44">
        <f t="shared" si="2"/>
        <v>0</v>
      </c>
      <c r="U71" s="44">
        <f t="shared" si="2"/>
        <v>0</v>
      </c>
      <c r="V71" s="44">
        <f t="shared" si="2"/>
        <v>0</v>
      </c>
      <c r="W71" s="44">
        <f t="shared" si="2"/>
        <v>0</v>
      </c>
      <c r="X71" s="44">
        <f t="shared" si="2"/>
        <v>0</v>
      </c>
      <c r="Y71" s="44">
        <f t="shared" si="2"/>
        <v>0</v>
      </c>
      <c r="Z71" s="44">
        <f t="shared" si="2"/>
        <v>0</v>
      </c>
      <c r="AA71" s="44">
        <f t="shared" si="2"/>
        <v>0</v>
      </c>
      <c r="AB71" s="44">
        <f t="shared" si="2"/>
        <v>0</v>
      </c>
      <c r="AC71" s="44">
        <f t="shared" si="2"/>
        <v>0</v>
      </c>
      <c r="AD71" s="44">
        <f t="shared" si="2"/>
        <v>0</v>
      </c>
      <c r="AE71" s="44">
        <f>+AE73+AE79+AE85</f>
        <v>90000000</v>
      </c>
      <c r="AF71" s="45">
        <f>AF73+AF79+AF85</f>
        <v>0</v>
      </c>
      <c r="AG71" s="46" t="s">
        <v>1301</v>
      </c>
      <c r="AH71" s="47" t="s">
        <v>1302</v>
      </c>
      <c r="AI71" s="47"/>
      <c r="AJ71" s="48" t="s">
        <v>1303</v>
      </c>
      <c r="AK71" s="516"/>
      <c r="AL71" s="516"/>
      <c r="AM71" s="516"/>
      <c r="AN71" s="516"/>
      <c r="AO71" s="516"/>
    </row>
    <row r="72" spans="1:41" ht="15.75" thickBot="1">
      <c r="A72" s="516"/>
      <c r="B72" s="788"/>
      <c r="C72" s="789"/>
      <c r="D72" s="789"/>
      <c r="E72" s="789"/>
      <c r="F72" s="789"/>
      <c r="G72" s="789"/>
      <c r="H72" s="789"/>
      <c r="I72" s="789"/>
      <c r="J72" s="789"/>
      <c r="K72" s="789"/>
      <c r="L72" s="789"/>
      <c r="M72" s="789"/>
      <c r="N72" s="789"/>
      <c r="O72" s="789"/>
      <c r="P72" s="789"/>
      <c r="Q72" s="789"/>
      <c r="R72" s="789"/>
      <c r="S72" s="789"/>
      <c r="T72" s="789"/>
      <c r="U72" s="789"/>
      <c r="V72" s="789"/>
      <c r="W72" s="789"/>
      <c r="X72" s="789"/>
      <c r="Y72" s="789"/>
      <c r="Z72" s="789"/>
      <c r="AA72" s="789"/>
      <c r="AB72" s="789"/>
      <c r="AC72" s="789"/>
      <c r="AD72" s="789"/>
      <c r="AE72" s="789"/>
      <c r="AF72" s="789"/>
      <c r="AG72" s="789"/>
      <c r="AH72" s="789"/>
      <c r="AI72" s="789"/>
      <c r="AJ72" s="790"/>
      <c r="AK72" s="516"/>
      <c r="AL72" s="516"/>
      <c r="AM72" s="516"/>
      <c r="AN72" s="516"/>
      <c r="AO72" s="516"/>
    </row>
    <row r="73" spans="1:41" ht="39" thickBot="1">
      <c r="A73" s="516"/>
      <c r="B73" s="303" t="s">
        <v>13</v>
      </c>
      <c r="C73" s="304" t="s">
        <v>30</v>
      </c>
      <c r="D73" s="304" t="s">
        <v>14</v>
      </c>
      <c r="E73" s="304" t="s">
        <v>25</v>
      </c>
      <c r="F73" s="305" t="s">
        <v>26</v>
      </c>
      <c r="G73" s="305" t="s">
        <v>27</v>
      </c>
      <c r="H73" s="305" t="s">
        <v>15</v>
      </c>
      <c r="I73" s="74" t="s">
        <v>31</v>
      </c>
      <c r="J73" s="53"/>
      <c r="K73" s="53"/>
      <c r="L73" s="53"/>
      <c r="M73" s="53"/>
      <c r="N73" s="54"/>
      <c r="O73" s="318">
        <f>SUM(O74:O77)</f>
        <v>0</v>
      </c>
      <c r="P73" s="313">
        <f>SUM(P74:P77)</f>
        <v>0</v>
      </c>
      <c r="Q73" s="312">
        <f>SUM(Q74:Q77)</f>
        <v>0</v>
      </c>
      <c r="R73" s="313">
        <f>SUM(R74:R77)</f>
        <v>0</v>
      </c>
      <c r="S73" s="312"/>
      <c r="T73" s="313"/>
      <c r="U73" s="312"/>
      <c r="V73" s="313"/>
      <c r="W73" s="312"/>
      <c r="X73" s="313"/>
      <c r="Y73" s="312"/>
      <c r="Z73" s="313"/>
      <c r="AA73" s="312"/>
      <c r="AB73" s="313"/>
      <c r="AC73" s="312"/>
      <c r="AD73" s="313"/>
      <c r="AE73" s="314">
        <f>O73+Q73</f>
        <v>0</v>
      </c>
      <c r="AF73" s="313">
        <f>AF74</f>
        <v>0</v>
      </c>
      <c r="AG73" s="315">
        <f>SUM(AG74:AG77)</f>
        <v>0</v>
      </c>
      <c r="AH73" s="309"/>
      <c r="AI73" s="309"/>
      <c r="AJ73" s="553"/>
      <c r="AK73" s="516"/>
      <c r="AL73" s="516"/>
      <c r="AM73" s="516"/>
      <c r="AN73" s="516"/>
      <c r="AO73" s="516"/>
    </row>
    <row r="74" spans="1:41" ht="15" customHeight="1">
      <c r="A74" s="516"/>
      <c r="B74" s="792" t="s">
        <v>899</v>
      </c>
      <c r="C74" s="825"/>
      <c r="D74" s="1068" t="s">
        <v>1304</v>
      </c>
      <c r="E74" s="825" t="s">
        <v>1254</v>
      </c>
      <c r="F74" s="825"/>
      <c r="G74" s="825">
        <v>0</v>
      </c>
      <c r="H74" s="957" t="s">
        <v>184</v>
      </c>
      <c r="I74" s="955" t="s">
        <v>705</v>
      </c>
      <c r="J74" s="955">
        <v>10</v>
      </c>
      <c r="K74" s="793" t="s">
        <v>898</v>
      </c>
      <c r="L74" s="794">
        <v>1</v>
      </c>
      <c r="M74" s="794"/>
      <c r="N74" s="795"/>
      <c r="O74" s="996">
        <v>0</v>
      </c>
      <c r="P74" s="996">
        <v>0</v>
      </c>
      <c r="Q74" s="996">
        <v>0</v>
      </c>
      <c r="R74" s="996">
        <v>0</v>
      </c>
      <c r="S74" s="996">
        <v>0</v>
      </c>
      <c r="T74" s="996">
        <v>0</v>
      </c>
      <c r="U74" s="996">
        <v>0</v>
      </c>
      <c r="V74" s="996">
        <v>0</v>
      </c>
      <c r="W74" s="996">
        <v>0</v>
      </c>
      <c r="X74" s="996">
        <v>0</v>
      </c>
      <c r="Y74" s="996">
        <v>0</v>
      </c>
      <c r="Z74" s="996">
        <v>0</v>
      </c>
      <c r="AA74" s="996">
        <v>0</v>
      </c>
      <c r="AB74" s="996">
        <v>0</v>
      </c>
      <c r="AC74" s="996">
        <v>4000000</v>
      </c>
      <c r="AD74" s="996">
        <v>0</v>
      </c>
      <c r="AE74" s="996">
        <f>SUM(O74+Q74+S74+U74+W74+Y74+AA74+AC74)</f>
        <v>4000000</v>
      </c>
      <c r="AF74" s="996">
        <f>SUM(P74+R74+T74+V74+X74+Z74+AB74+AD74)</f>
        <v>0</v>
      </c>
      <c r="AG74" s="996"/>
      <c r="AH74" s="996"/>
      <c r="AI74" s="827"/>
      <c r="AJ74" s="829"/>
      <c r="AK74" s="516"/>
      <c r="AL74" s="516"/>
      <c r="AM74" s="516"/>
      <c r="AN74" s="516"/>
      <c r="AO74" s="516"/>
    </row>
    <row r="75" spans="1:41" ht="26.25" customHeight="1">
      <c r="A75" s="516"/>
      <c r="B75" s="792"/>
      <c r="C75" s="825"/>
      <c r="D75" s="1068"/>
      <c r="E75" s="825"/>
      <c r="F75" s="825"/>
      <c r="G75" s="825"/>
      <c r="H75" s="957"/>
      <c r="I75" s="955"/>
      <c r="J75" s="955"/>
      <c r="K75" s="793"/>
      <c r="L75" s="794"/>
      <c r="M75" s="794"/>
      <c r="N75" s="795"/>
      <c r="O75" s="996"/>
      <c r="P75" s="996"/>
      <c r="Q75" s="996"/>
      <c r="R75" s="996"/>
      <c r="S75" s="996"/>
      <c r="T75" s="996"/>
      <c r="U75" s="996"/>
      <c r="V75" s="996"/>
      <c r="W75" s="996"/>
      <c r="X75" s="996"/>
      <c r="Y75" s="996"/>
      <c r="Z75" s="996"/>
      <c r="AA75" s="996"/>
      <c r="AB75" s="996"/>
      <c r="AC75" s="996"/>
      <c r="AD75" s="996"/>
      <c r="AE75" s="996"/>
      <c r="AF75" s="996"/>
      <c r="AG75" s="996"/>
      <c r="AH75" s="996"/>
      <c r="AI75" s="775"/>
      <c r="AJ75" s="776"/>
      <c r="AK75" s="516"/>
      <c r="AL75" s="516"/>
      <c r="AM75" s="516"/>
      <c r="AN75" s="516"/>
      <c r="AO75" s="516"/>
    </row>
    <row r="76" spans="1:41" ht="26.25" customHeight="1">
      <c r="A76" s="516"/>
      <c r="B76" s="792"/>
      <c r="C76" s="825"/>
      <c r="D76" s="1068"/>
      <c r="E76" s="825"/>
      <c r="F76" s="825"/>
      <c r="G76" s="825"/>
      <c r="H76" s="957"/>
      <c r="I76" s="955"/>
      <c r="J76" s="955"/>
      <c r="K76" s="793"/>
      <c r="L76" s="794"/>
      <c r="M76" s="794"/>
      <c r="N76" s="795"/>
      <c r="O76" s="996"/>
      <c r="P76" s="996"/>
      <c r="Q76" s="996"/>
      <c r="R76" s="996"/>
      <c r="S76" s="996"/>
      <c r="T76" s="996"/>
      <c r="U76" s="996"/>
      <c r="V76" s="996"/>
      <c r="W76" s="996"/>
      <c r="X76" s="996"/>
      <c r="Y76" s="996"/>
      <c r="Z76" s="996"/>
      <c r="AA76" s="996"/>
      <c r="AB76" s="996"/>
      <c r="AC76" s="996"/>
      <c r="AD76" s="996"/>
      <c r="AE76" s="996"/>
      <c r="AF76" s="996"/>
      <c r="AG76" s="996"/>
      <c r="AH76" s="996"/>
      <c r="AI76" s="775"/>
      <c r="AJ76" s="776"/>
      <c r="AK76" s="516"/>
      <c r="AL76" s="516"/>
      <c r="AM76" s="516"/>
      <c r="AN76" s="516"/>
      <c r="AO76" s="516"/>
    </row>
    <row r="77" spans="1:41" ht="45.75" customHeight="1" thickBot="1">
      <c r="A77" s="516"/>
      <c r="B77" s="850"/>
      <c r="C77" s="810"/>
      <c r="D77" s="1069"/>
      <c r="E77" s="810"/>
      <c r="F77" s="810"/>
      <c r="G77" s="810"/>
      <c r="H77" s="958"/>
      <c r="I77" s="819"/>
      <c r="J77" s="819"/>
      <c r="K77" s="822"/>
      <c r="L77" s="824"/>
      <c r="M77" s="824"/>
      <c r="N77" s="971"/>
      <c r="O77" s="997"/>
      <c r="P77" s="997"/>
      <c r="Q77" s="997"/>
      <c r="R77" s="997"/>
      <c r="S77" s="997"/>
      <c r="T77" s="997"/>
      <c r="U77" s="997"/>
      <c r="V77" s="997"/>
      <c r="W77" s="997"/>
      <c r="X77" s="997"/>
      <c r="Y77" s="997"/>
      <c r="Z77" s="997"/>
      <c r="AA77" s="997"/>
      <c r="AB77" s="997"/>
      <c r="AC77" s="997"/>
      <c r="AD77" s="997"/>
      <c r="AE77" s="997"/>
      <c r="AF77" s="997"/>
      <c r="AG77" s="997"/>
      <c r="AH77" s="997"/>
      <c r="AI77" s="969"/>
      <c r="AJ77" s="975"/>
      <c r="AK77" s="516"/>
      <c r="AL77" s="516"/>
      <c r="AM77" s="516"/>
      <c r="AN77" s="516"/>
      <c r="AO77" s="516"/>
    </row>
    <row r="78" spans="1:41" ht="15.75" thickBot="1">
      <c r="A78" s="516"/>
      <c r="B78" s="777"/>
      <c r="C78" s="778"/>
      <c r="D78" s="778"/>
      <c r="E78" s="778"/>
      <c r="F78" s="778"/>
      <c r="G78" s="778"/>
      <c r="H78" s="778"/>
      <c r="I78" s="778"/>
      <c r="J78" s="778"/>
      <c r="K78" s="778"/>
      <c r="L78" s="778"/>
      <c r="M78" s="778"/>
      <c r="N78" s="778"/>
      <c r="O78" s="778"/>
      <c r="P78" s="778"/>
      <c r="Q78" s="778"/>
      <c r="R78" s="778"/>
      <c r="S78" s="778"/>
      <c r="T78" s="778"/>
      <c r="U78" s="778"/>
      <c r="V78" s="778"/>
      <c r="W78" s="778"/>
      <c r="X78" s="778"/>
      <c r="Y78" s="778"/>
      <c r="Z78" s="778"/>
      <c r="AA78" s="778"/>
      <c r="AB78" s="778"/>
      <c r="AC78" s="778"/>
      <c r="AD78" s="778"/>
      <c r="AE78" s="778"/>
      <c r="AF78" s="778"/>
      <c r="AG78" s="778"/>
      <c r="AH78" s="778"/>
      <c r="AI78" s="778"/>
      <c r="AJ78" s="779"/>
      <c r="AK78" s="516"/>
      <c r="AL78" s="516"/>
      <c r="AM78" s="516"/>
      <c r="AN78" s="516"/>
      <c r="AO78" s="516"/>
    </row>
    <row r="79" spans="1:41" ht="54" thickBot="1">
      <c r="A79" s="516"/>
      <c r="B79" s="303" t="s">
        <v>13</v>
      </c>
      <c r="C79" s="304" t="s">
        <v>30</v>
      </c>
      <c r="D79" s="304" t="s">
        <v>14</v>
      </c>
      <c r="E79" s="304" t="s">
        <v>29</v>
      </c>
      <c r="F79" s="305" t="s">
        <v>26</v>
      </c>
      <c r="G79" s="305" t="s">
        <v>27</v>
      </c>
      <c r="H79" s="305" t="s">
        <v>16</v>
      </c>
      <c r="I79" s="74" t="s">
        <v>31</v>
      </c>
      <c r="J79" s="406"/>
      <c r="K79" s="407"/>
      <c r="L79" s="407"/>
      <c r="M79" s="53"/>
      <c r="N79" s="54"/>
      <c r="O79" s="318">
        <f>SUM(O80:O83)</f>
        <v>10000000</v>
      </c>
      <c r="P79" s="313">
        <f>SUM(P80:P83)</f>
        <v>0</v>
      </c>
      <c r="Q79" s="312">
        <f>SUM(Q80:Q83)</f>
        <v>0</v>
      </c>
      <c r="R79" s="313">
        <f>SUM(R80:R83)</f>
        <v>0</v>
      </c>
      <c r="S79" s="312"/>
      <c r="T79" s="313"/>
      <c r="U79" s="312"/>
      <c r="V79" s="313"/>
      <c r="W79" s="312"/>
      <c r="X79" s="313"/>
      <c r="Y79" s="312"/>
      <c r="Z79" s="313"/>
      <c r="AA79" s="312"/>
      <c r="AB79" s="313"/>
      <c r="AC79" s="312"/>
      <c r="AD79" s="313"/>
      <c r="AE79" s="312">
        <f>AE80</f>
        <v>10000000</v>
      </c>
      <c r="AF79" s="313">
        <f>AF80</f>
        <v>0</v>
      </c>
      <c r="AG79" s="315">
        <f>SUM(AG80:AG83)</f>
        <v>0</v>
      </c>
      <c r="AH79" s="309"/>
      <c r="AI79" s="309"/>
      <c r="AJ79" s="553"/>
      <c r="AK79" s="516"/>
      <c r="AL79" s="516"/>
      <c r="AM79" s="516"/>
      <c r="AN79" s="516"/>
      <c r="AO79" s="516"/>
    </row>
    <row r="80" spans="1:41" ht="23.25" customHeight="1">
      <c r="A80" s="516"/>
      <c r="B80" s="1041" t="s">
        <v>897</v>
      </c>
      <c r="C80" s="825"/>
      <c r="D80" s="1068" t="s">
        <v>1305</v>
      </c>
      <c r="E80" s="825" t="s">
        <v>1254</v>
      </c>
      <c r="F80" s="825"/>
      <c r="G80" s="825">
        <v>0</v>
      </c>
      <c r="H80" s="1014" t="s">
        <v>185</v>
      </c>
      <c r="I80" s="1015" t="s">
        <v>841</v>
      </c>
      <c r="J80" s="955">
        <v>0</v>
      </c>
      <c r="K80" s="1016" t="s">
        <v>896</v>
      </c>
      <c r="L80" s="937">
        <v>0</v>
      </c>
      <c r="M80" s="1017"/>
      <c r="N80" s="1018"/>
      <c r="O80" s="1070">
        <v>10000000</v>
      </c>
      <c r="P80" s="1017">
        <v>0</v>
      </c>
      <c r="Q80" s="1017">
        <v>0</v>
      </c>
      <c r="R80" s="1017">
        <v>0</v>
      </c>
      <c r="S80" s="1017">
        <v>0</v>
      </c>
      <c r="T80" s="1017">
        <v>0</v>
      </c>
      <c r="U80" s="1017">
        <v>0</v>
      </c>
      <c r="V80" s="1017">
        <v>0</v>
      </c>
      <c r="W80" s="1017">
        <v>0</v>
      </c>
      <c r="X80" s="1017">
        <v>0</v>
      </c>
      <c r="Y80" s="1017">
        <v>0</v>
      </c>
      <c r="Z80" s="1017">
        <v>0</v>
      </c>
      <c r="AA80" s="1017">
        <v>0</v>
      </c>
      <c r="AB80" s="1017">
        <v>0</v>
      </c>
      <c r="AC80" s="1017">
        <v>0</v>
      </c>
      <c r="AD80" s="1017">
        <v>0</v>
      </c>
      <c r="AE80" s="1017">
        <f>SUM(O80+Q80+S80+U80+W80+Y80+AA80+AC80)</f>
        <v>10000000</v>
      </c>
      <c r="AF80" s="1017">
        <f>SUM(P80+R80++T80+V80+X80+Z80+AB80+AD80)</f>
        <v>0</v>
      </c>
      <c r="AG80" s="1017"/>
      <c r="AH80" s="1017"/>
      <c r="AI80" s="1017"/>
      <c r="AJ80" s="1018"/>
      <c r="AK80" s="516"/>
      <c r="AL80" s="516"/>
      <c r="AM80" s="516"/>
      <c r="AN80" s="516"/>
      <c r="AO80" s="516"/>
    </row>
    <row r="81" spans="1:41" ht="39.75" customHeight="1">
      <c r="A81" s="516"/>
      <c r="B81" s="979"/>
      <c r="C81" s="825"/>
      <c r="D81" s="1068"/>
      <c r="E81" s="825"/>
      <c r="F81" s="825"/>
      <c r="G81" s="825"/>
      <c r="H81" s="962"/>
      <c r="I81" s="964"/>
      <c r="J81" s="955"/>
      <c r="K81" s="909"/>
      <c r="L81" s="937"/>
      <c r="M81" s="911"/>
      <c r="N81" s="966"/>
      <c r="O81" s="1071"/>
      <c r="P81" s="911"/>
      <c r="Q81" s="911"/>
      <c r="R81" s="911"/>
      <c r="S81" s="911"/>
      <c r="T81" s="911"/>
      <c r="U81" s="911"/>
      <c r="V81" s="911"/>
      <c r="W81" s="911"/>
      <c r="X81" s="911"/>
      <c r="Y81" s="911"/>
      <c r="Z81" s="911"/>
      <c r="AA81" s="911"/>
      <c r="AB81" s="911"/>
      <c r="AC81" s="911"/>
      <c r="AD81" s="911"/>
      <c r="AE81" s="911"/>
      <c r="AF81" s="911"/>
      <c r="AG81" s="911"/>
      <c r="AH81" s="911"/>
      <c r="AI81" s="911"/>
      <c r="AJ81" s="966"/>
      <c r="AK81" s="516"/>
      <c r="AL81" s="516"/>
      <c r="AM81" s="516"/>
      <c r="AN81" s="516"/>
      <c r="AO81" s="516"/>
    </row>
    <row r="82" spans="1:41" ht="39.75" customHeight="1">
      <c r="A82" s="516"/>
      <c r="B82" s="979"/>
      <c r="C82" s="825"/>
      <c r="D82" s="1068"/>
      <c r="E82" s="825"/>
      <c r="F82" s="825"/>
      <c r="G82" s="825"/>
      <c r="H82" s="962"/>
      <c r="I82" s="964"/>
      <c r="J82" s="955"/>
      <c r="K82" s="909"/>
      <c r="L82" s="937"/>
      <c r="M82" s="911"/>
      <c r="N82" s="966"/>
      <c r="O82" s="1071"/>
      <c r="P82" s="911"/>
      <c r="Q82" s="911"/>
      <c r="R82" s="911"/>
      <c r="S82" s="911"/>
      <c r="T82" s="911"/>
      <c r="U82" s="911"/>
      <c r="V82" s="911"/>
      <c r="W82" s="911"/>
      <c r="X82" s="911"/>
      <c r="Y82" s="911"/>
      <c r="Z82" s="911"/>
      <c r="AA82" s="911"/>
      <c r="AB82" s="911"/>
      <c r="AC82" s="911"/>
      <c r="AD82" s="911"/>
      <c r="AE82" s="911"/>
      <c r="AF82" s="911"/>
      <c r="AG82" s="911"/>
      <c r="AH82" s="911"/>
      <c r="AI82" s="911"/>
      <c r="AJ82" s="966"/>
      <c r="AK82" s="516"/>
      <c r="AL82" s="516"/>
      <c r="AM82" s="516"/>
      <c r="AN82" s="516"/>
      <c r="AO82" s="516"/>
    </row>
    <row r="83" spans="1:41" ht="20.25" customHeight="1" thickBot="1">
      <c r="A83" s="516"/>
      <c r="B83" s="980"/>
      <c r="C83" s="810"/>
      <c r="D83" s="1069"/>
      <c r="E83" s="810"/>
      <c r="F83" s="810"/>
      <c r="G83" s="810"/>
      <c r="H83" s="963"/>
      <c r="I83" s="965"/>
      <c r="J83" s="819"/>
      <c r="K83" s="910"/>
      <c r="L83" s="938"/>
      <c r="M83" s="912"/>
      <c r="N83" s="967"/>
      <c r="O83" s="1072"/>
      <c r="P83" s="912"/>
      <c r="Q83" s="912"/>
      <c r="R83" s="912"/>
      <c r="S83" s="912"/>
      <c r="T83" s="912"/>
      <c r="U83" s="912"/>
      <c r="V83" s="912"/>
      <c r="W83" s="912"/>
      <c r="X83" s="912"/>
      <c r="Y83" s="912"/>
      <c r="Z83" s="912"/>
      <c r="AA83" s="912"/>
      <c r="AB83" s="912"/>
      <c r="AC83" s="912"/>
      <c r="AD83" s="912"/>
      <c r="AE83" s="912"/>
      <c r="AF83" s="912"/>
      <c r="AG83" s="912"/>
      <c r="AH83" s="912"/>
      <c r="AI83" s="912"/>
      <c r="AJ83" s="967"/>
      <c r="AK83" s="521"/>
      <c r="AL83" s="516"/>
      <c r="AM83" s="516"/>
      <c r="AN83" s="516"/>
      <c r="AO83" s="516"/>
    </row>
    <row r="84" spans="1:41" ht="15.75" thickBot="1">
      <c r="A84" s="516"/>
      <c r="B84" s="777"/>
      <c r="C84" s="778"/>
      <c r="D84" s="778"/>
      <c r="E84" s="778"/>
      <c r="F84" s="778"/>
      <c r="G84" s="778"/>
      <c r="H84" s="778"/>
      <c r="I84" s="778"/>
      <c r="J84" s="778"/>
      <c r="K84" s="778"/>
      <c r="L84" s="778"/>
      <c r="M84" s="778"/>
      <c r="N84" s="778"/>
      <c r="O84" s="778"/>
      <c r="P84" s="778"/>
      <c r="Q84" s="778"/>
      <c r="R84" s="778"/>
      <c r="S84" s="778"/>
      <c r="T84" s="778"/>
      <c r="U84" s="778"/>
      <c r="V84" s="778"/>
      <c r="W84" s="778"/>
      <c r="X84" s="778"/>
      <c r="Y84" s="778"/>
      <c r="Z84" s="778"/>
      <c r="AA84" s="778"/>
      <c r="AB84" s="778"/>
      <c r="AC84" s="778"/>
      <c r="AD84" s="778"/>
      <c r="AE84" s="778"/>
      <c r="AF84" s="778"/>
      <c r="AG84" s="778"/>
      <c r="AH84" s="778"/>
      <c r="AI84" s="778"/>
      <c r="AJ84" s="779"/>
      <c r="AK84" s="521"/>
      <c r="AL84" s="516"/>
      <c r="AM84" s="516"/>
      <c r="AN84" s="516"/>
      <c r="AO84" s="516"/>
    </row>
    <row r="85" spans="1:41" ht="54" thickBot="1">
      <c r="A85" s="516"/>
      <c r="B85" s="303" t="s">
        <v>13</v>
      </c>
      <c r="C85" s="304" t="s">
        <v>30</v>
      </c>
      <c r="D85" s="304" t="s">
        <v>14</v>
      </c>
      <c r="E85" s="304" t="s">
        <v>29</v>
      </c>
      <c r="F85" s="304" t="s">
        <v>26</v>
      </c>
      <c r="G85" s="304" t="s">
        <v>27</v>
      </c>
      <c r="H85" s="305" t="s">
        <v>17</v>
      </c>
      <c r="I85" s="74" t="s">
        <v>31</v>
      </c>
      <c r="J85" s="406"/>
      <c r="K85" s="408"/>
      <c r="L85" s="407"/>
      <c r="M85" s="53"/>
      <c r="N85" s="54"/>
      <c r="O85" s="318">
        <f>SUM(O86:O88)</f>
        <v>80000000</v>
      </c>
      <c r="P85" s="313">
        <f>SUM(P86:P88)</f>
        <v>0</v>
      </c>
      <c r="Q85" s="312">
        <f>SUM(Q86:Q88)</f>
        <v>0</v>
      </c>
      <c r="R85" s="313">
        <f>SUM(R86:R88)</f>
        <v>0</v>
      </c>
      <c r="S85" s="312"/>
      <c r="T85" s="313"/>
      <c r="U85" s="312"/>
      <c r="V85" s="313"/>
      <c r="W85" s="312"/>
      <c r="X85" s="313"/>
      <c r="Y85" s="312"/>
      <c r="Z85" s="313"/>
      <c r="AA85" s="312"/>
      <c r="AB85" s="313"/>
      <c r="AC85" s="312"/>
      <c r="AD85" s="313"/>
      <c r="AE85" s="312">
        <f>AE86</f>
        <v>80000000</v>
      </c>
      <c r="AF85" s="313">
        <f>AF86</f>
        <v>0</v>
      </c>
      <c r="AG85" s="315">
        <f>SUM(AG86:AG88)</f>
        <v>0</v>
      </c>
      <c r="AH85" s="309"/>
      <c r="AI85" s="309"/>
      <c r="AJ85" s="553"/>
      <c r="AK85" s="521"/>
      <c r="AL85" s="516"/>
      <c r="AM85" s="516"/>
      <c r="AN85" s="516"/>
      <c r="AO85" s="516"/>
    </row>
    <row r="86" spans="1:41" ht="153">
      <c r="A86" s="516"/>
      <c r="B86" s="792" t="s">
        <v>895</v>
      </c>
      <c r="C86" s="70"/>
      <c r="D86" s="605" t="s">
        <v>1306</v>
      </c>
      <c r="E86" s="916" t="s">
        <v>1254</v>
      </c>
      <c r="F86" s="916"/>
      <c r="G86" s="916"/>
      <c r="H86" s="957" t="s">
        <v>1105</v>
      </c>
      <c r="I86" s="960" t="s">
        <v>841</v>
      </c>
      <c r="J86" s="955">
        <v>1</v>
      </c>
      <c r="K86" s="937" t="s">
        <v>1106</v>
      </c>
      <c r="L86" s="937">
        <v>0</v>
      </c>
      <c r="M86" s="937"/>
      <c r="N86" s="1040"/>
      <c r="O86" s="929">
        <v>80000000</v>
      </c>
      <c r="P86" s="833">
        <v>0</v>
      </c>
      <c r="Q86" s="833">
        <v>0</v>
      </c>
      <c r="R86" s="833">
        <v>0</v>
      </c>
      <c r="S86" s="833">
        <v>0</v>
      </c>
      <c r="T86" s="833">
        <v>0</v>
      </c>
      <c r="U86" s="833">
        <v>0</v>
      </c>
      <c r="V86" s="833">
        <v>0</v>
      </c>
      <c r="W86" s="833">
        <v>0</v>
      </c>
      <c r="X86" s="833">
        <v>0</v>
      </c>
      <c r="Y86" s="833">
        <v>0</v>
      </c>
      <c r="Z86" s="833">
        <v>0</v>
      </c>
      <c r="AA86" s="833">
        <v>0</v>
      </c>
      <c r="AB86" s="833">
        <v>0</v>
      </c>
      <c r="AC86" s="833">
        <v>0</v>
      </c>
      <c r="AD86" s="833">
        <v>0</v>
      </c>
      <c r="AE86" s="833">
        <f>SUM(O86+Q86+S86+U86+W86+Y86+AA86+AC86)</f>
        <v>80000000</v>
      </c>
      <c r="AF86" s="833">
        <f>SUM(P86+R86+T86+V86+X86+Z86+AB86+AD86)</f>
        <v>0</v>
      </c>
      <c r="AG86" s="833"/>
      <c r="AH86" s="1017"/>
      <c r="AI86" s="1017"/>
      <c r="AJ86" s="1019"/>
      <c r="AK86" s="521"/>
      <c r="AL86" s="516"/>
      <c r="AM86" s="516"/>
      <c r="AN86" s="516"/>
      <c r="AO86" s="516"/>
    </row>
    <row r="87" spans="1:41" ht="178.5">
      <c r="A87" s="516"/>
      <c r="B87" s="792"/>
      <c r="C87" s="70"/>
      <c r="D87" s="606" t="s">
        <v>1307</v>
      </c>
      <c r="E87" s="916"/>
      <c r="F87" s="916"/>
      <c r="G87" s="916"/>
      <c r="H87" s="957"/>
      <c r="I87" s="960"/>
      <c r="J87" s="955"/>
      <c r="K87" s="937"/>
      <c r="L87" s="937"/>
      <c r="M87" s="935"/>
      <c r="N87" s="940"/>
      <c r="O87" s="929"/>
      <c r="P87" s="833"/>
      <c r="Q87" s="833"/>
      <c r="R87" s="833"/>
      <c r="S87" s="833"/>
      <c r="T87" s="833"/>
      <c r="U87" s="833"/>
      <c r="V87" s="833"/>
      <c r="W87" s="833"/>
      <c r="X87" s="833"/>
      <c r="Y87" s="833"/>
      <c r="Z87" s="833"/>
      <c r="AA87" s="833"/>
      <c r="AB87" s="833"/>
      <c r="AC87" s="833"/>
      <c r="AD87" s="833"/>
      <c r="AE87" s="833"/>
      <c r="AF87" s="833"/>
      <c r="AG87" s="833"/>
      <c r="AH87" s="911"/>
      <c r="AI87" s="911"/>
      <c r="AJ87" s="913"/>
      <c r="AK87" s="521"/>
      <c r="AL87" s="516"/>
      <c r="AM87" s="516"/>
      <c r="AN87" s="516"/>
      <c r="AO87" s="516"/>
    </row>
    <row r="88" spans="1:41" ht="90" thickBot="1">
      <c r="A88" s="516"/>
      <c r="B88" s="850"/>
      <c r="C88" s="368"/>
      <c r="D88" s="409" t="s">
        <v>1308</v>
      </c>
      <c r="E88" s="917"/>
      <c r="F88" s="917"/>
      <c r="G88" s="917"/>
      <c r="H88" s="958"/>
      <c r="I88" s="961"/>
      <c r="J88" s="819"/>
      <c r="K88" s="938"/>
      <c r="L88" s="938"/>
      <c r="M88" s="936"/>
      <c r="N88" s="941"/>
      <c r="O88" s="930"/>
      <c r="P88" s="812"/>
      <c r="Q88" s="812"/>
      <c r="R88" s="812"/>
      <c r="S88" s="812"/>
      <c r="T88" s="812"/>
      <c r="U88" s="812"/>
      <c r="V88" s="812"/>
      <c r="W88" s="812"/>
      <c r="X88" s="812"/>
      <c r="Y88" s="812"/>
      <c r="Z88" s="812"/>
      <c r="AA88" s="812"/>
      <c r="AB88" s="812"/>
      <c r="AC88" s="812"/>
      <c r="AD88" s="812"/>
      <c r="AE88" s="812"/>
      <c r="AF88" s="812"/>
      <c r="AG88" s="812"/>
      <c r="AH88" s="912"/>
      <c r="AI88" s="912"/>
      <c r="AJ88" s="914"/>
      <c r="AK88" s="516"/>
      <c r="AL88" s="516"/>
      <c r="AM88" s="516"/>
      <c r="AN88" s="516"/>
      <c r="AO88" s="516"/>
    </row>
    <row r="89" spans="1:41" ht="15.75" thickBot="1">
      <c r="A89" s="516"/>
      <c r="B89" s="777"/>
      <c r="C89" s="778"/>
      <c r="D89" s="778"/>
      <c r="E89" s="778"/>
      <c r="F89" s="778"/>
      <c r="G89" s="778"/>
      <c r="H89" s="778"/>
      <c r="I89" s="778"/>
      <c r="J89" s="778"/>
      <c r="K89" s="778"/>
      <c r="L89" s="778"/>
      <c r="M89" s="778"/>
      <c r="N89" s="778"/>
      <c r="O89" s="778"/>
      <c r="P89" s="778"/>
      <c r="Q89" s="778"/>
      <c r="R89" s="778"/>
      <c r="S89" s="778"/>
      <c r="T89" s="778"/>
      <c r="U89" s="778"/>
      <c r="V89" s="778"/>
      <c r="W89" s="778"/>
      <c r="X89" s="778"/>
      <c r="Y89" s="778"/>
      <c r="Z89" s="778"/>
      <c r="AA89" s="778"/>
      <c r="AB89" s="778"/>
      <c r="AC89" s="778"/>
      <c r="AD89" s="778"/>
      <c r="AE89" s="778"/>
      <c r="AF89" s="778"/>
      <c r="AG89" s="778"/>
      <c r="AH89" s="778"/>
      <c r="AI89" s="778"/>
      <c r="AJ89" s="779"/>
      <c r="AK89" s="516"/>
      <c r="AL89" s="516"/>
      <c r="AM89" s="516"/>
      <c r="AN89" s="516"/>
      <c r="AO89" s="516"/>
    </row>
    <row r="90" spans="1:41" ht="39" thickBot="1">
      <c r="A90" s="516"/>
      <c r="B90" s="303" t="s">
        <v>13</v>
      </c>
      <c r="C90" s="304" t="s">
        <v>30</v>
      </c>
      <c r="D90" s="304" t="s">
        <v>14</v>
      </c>
      <c r="E90" s="304" t="s">
        <v>29</v>
      </c>
      <c r="F90" s="304" t="s">
        <v>26</v>
      </c>
      <c r="G90" s="304" t="s">
        <v>27</v>
      </c>
      <c r="H90" s="305" t="s">
        <v>1107</v>
      </c>
      <c r="I90" s="74" t="s">
        <v>31</v>
      </c>
      <c r="J90" s="406"/>
      <c r="K90" s="408"/>
      <c r="L90" s="407"/>
      <c r="M90" s="53"/>
      <c r="N90" s="54"/>
      <c r="O90" s="318">
        <f>SUM(O91:O93)</f>
        <v>0</v>
      </c>
      <c r="P90" s="313">
        <f>SUM(P91:P93)</f>
        <v>0</v>
      </c>
      <c r="Q90" s="312">
        <f>SUM(Q91:Q93)</f>
        <v>0</v>
      </c>
      <c r="R90" s="313">
        <f>SUM(R91:R93)</f>
        <v>0</v>
      </c>
      <c r="S90" s="312">
        <v>0</v>
      </c>
      <c r="T90" s="313">
        <v>0</v>
      </c>
      <c r="U90" s="312">
        <v>0</v>
      </c>
      <c r="V90" s="313">
        <v>0</v>
      </c>
      <c r="W90" s="312">
        <v>0</v>
      </c>
      <c r="X90" s="313">
        <v>0</v>
      </c>
      <c r="Y90" s="312">
        <v>0</v>
      </c>
      <c r="Z90" s="313">
        <v>0</v>
      </c>
      <c r="AA90" s="312">
        <v>0</v>
      </c>
      <c r="AB90" s="313">
        <v>0</v>
      </c>
      <c r="AC90" s="312">
        <v>0</v>
      </c>
      <c r="AD90" s="313">
        <v>0</v>
      </c>
      <c r="AE90" s="312">
        <v>0</v>
      </c>
      <c r="AF90" s="313">
        <f>AF91</f>
        <v>0</v>
      </c>
      <c r="AG90" s="315">
        <f>SUM(AG91:AG93)</f>
        <v>0</v>
      </c>
      <c r="AH90" s="309"/>
      <c r="AI90" s="309"/>
      <c r="AJ90" s="553"/>
      <c r="AK90" s="516"/>
      <c r="AL90" s="516"/>
      <c r="AM90" s="516"/>
      <c r="AN90" s="516"/>
      <c r="AO90" s="516"/>
    </row>
    <row r="91" spans="1:41" ht="27" customHeight="1">
      <c r="A91" s="516"/>
      <c r="B91" s="792" t="s">
        <v>894</v>
      </c>
      <c r="C91" s="70"/>
      <c r="D91" s="71" t="s">
        <v>1309</v>
      </c>
      <c r="E91" s="410" t="s">
        <v>1254</v>
      </c>
      <c r="F91" s="366"/>
      <c r="G91" s="410"/>
      <c r="H91" s="957" t="s">
        <v>186</v>
      </c>
      <c r="I91" s="960" t="s">
        <v>1108</v>
      </c>
      <c r="J91" s="955">
        <v>0</v>
      </c>
      <c r="K91" s="937" t="s">
        <v>893</v>
      </c>
      <c r="L91" s="937">
        <v>1</v>
      </c>
      <c r="M91" s="937"/>
      <c r="N91" s="1040"/>
      <c r="O91" s="1017">
        <v>0</v>
      </c>
      <c r="P91" s="1017">
        <v>0</v>
      </c>
      <c r="Q91" s="1017">
        <v>0</v>
      </c>
      <c r="R91" s="1017">
        <v>0</v>
      </c>
      <c r="S91" s="1017">
        <v>0</v>
      </c>
      <c r="T91" s="1017">
        <v>0</v>
      </c>
      <c r="U91" s="1017">
        <v>0</v>
      </c>
      <c r="V91" s="1017">
        <v>0</v>
      </c>
      <c r="W91" s="1017">
        <v>0</v>
      </c>
      <c r="X91" s="1017">
        <v>0</v>
      </c>
      <c r="Y91" s="1017">
        <v>0</v>
      </c>
      <c r="Z91" s="1017">
        <v>0</v>
      </c>
      <c r="AA91" s="1017">
        <v>0</v>
      </c>
      <c r="AB91" s="1017">
        <v>0</v>
      </c>
      <c r="AC91" s="1017">
        <v>0</v>
      </c>
      <c r="AD91" s="1017">
        <v>0</v>
      </c>
      <c r="AE91" s="1017">
        <f>SUM(O91+Q91+S91+U91+W91+Y91+AA91+AC91)</f>
        <v>0</v>
      </c>
      <c r="AF91" s="1017">
        <f>SUM(P91+R91+T91+V91+X91+Z91+AB91+AD91)</f>
        <v>0</v>
      </c>
      <c r="AG91" s="1017"/>
      <c r="AH91" s="1017"/>
      <c r="AI91" s="1017"/>
      <c r="AJ91" s="1019"/>
      <c r="AK91" s="516"/>
      <c r="AL91" s="516"/>
      <c r="AM91" s="516"/>
      <c r="AN91" s="516"/>
      <c r="AO91" s="516"/>
    </row>
    <row r="92" spans="1:41" ht="25.5" customHeight="1">
      <c r="A92" s="516"/>
      <c r="B92" s="792"/>
      <c r="C92" s="70"/>
      <c r="D92" s="71" t="s">
        <v>1310</v>
      </c>
      <c r="E92" s="410" t="s">
        <v>1254</v>
      </c>
      <c r="F92" s="366"/>
      <c r="G92" s="64"/>
      <c r="H92" s="957"/>
      <c r="I92" s="960"/>
      <c r="J92" s="955"/>
      <c r="K92" s="937"/>
      <c r="L92" s="937"/>
      <c r="M92" s="935"/>
      <c r="N92" s="940"/>
      <c r="O92" s="911"/>
      <c r="P92" s="911"/>
      <c r="Q92" s="911"/>
      <c r="R92" s="911"/>
      <c r="S92" s="911"/>
      <c r="T92" s="911"/>
      <c r="U92" s="911"/>
      <c r="V92" s="911"/>
      <c r="W92" s="911"/>
      <c r="X92" s="911"/>
      <c r="Y92" s="911"/>
      <c r="Z92" s="911"/>
      <c r="AA92" s="911"/>
      <c r="AB92" s="911"/>
      <c r="AC92" s="911"/>
      <c r="AD92" s="911"/>
      <c r="AE92" s="911"/>
      <c r="AF92" s="911"/>
      <c r="AG92" s="911"/>
      <c r="AH92" s="911"/>
      <c r="AI92" s="911"/>
      <c r="AJ92" s="913"/>
      <c r="AK92" s="516"/>
      <c r="AL92" s="516"/>
      <c r="AM92" s="516"/>
      <c r="AN92" s="516"/>
      <c r="AO92" s="516"/>
    </row>
    <row r="93" spans="1:41" ht="32.25" customHeight="1" thickBot="1">
      <c r="A93" s="516"/>
      <c r="B93" s="850"/>
      <c r="C93" s="368"/>
      <c r="D93" s="369" t="s">
        <v>1311</v>
      </c>
      <c r="E93" s="411" t="s">
        <v>1254</v>
      </c>
      <c r="F93" s="370"/>
      <c r="G93" s="361"/>
      <c r="H93" s="958"/>
      <c r="I93" s="961"/>
      <c r="J93" s="819"/>
      <c r="K93" s="938"/>
      <c r="L93" s="938"/>
      <c r="M93" s="936"/>
      <c r="N93" s="941"/>
      <c r="O93" s="912"/>
      <c r="P93" s="912"/>
      <c r="Q93" s="912"/>
      <c r="R93" s="912"/>
      <c r="S93" s="912"/>
      <c r="T93" s="912"/>
      <c r="U93" s="912"/>
      <c r="V93" s="912"/>
      <c r="W93" s="912"/>
      <c r="X93" s="912"/>
      <c r="Y93" s="912"/>
      <c r="Z93" s="912"/>
      <c r="AA93" s="912"/>
      <c r="AB93" s="912"/>
      <c r="AC93" s="912"/>
      <c r="AD93" s="912"/>
      <c r="AE93" s="912"/>
      <c r="AF93" s="912"/>
      <c r="AG93" s="912"/>
      <c r="AH93" s="912"/>
      <c r="AI93" s="912"/>
      <c r="AJ93" s="914"/>
      <c r="AK93" s="516"/>
      <c r="AL93" s="516"/>
      <c r="AM93" s="516"/>
      <c r="AN93" s="516"/>
      <c r="AO93" s="516"/>
    </row>
    <row r="94" spans="1:41" ht="15.75" thickBot="1">
      <c r="A94" s="516"/>
      <c r="B94" s="15"/>
      <c r="C94" s="15"/>
      <c r="D94" s="516"/>
      <c r="E94" s="516"/>
      <c r="F94" s="516"/>
      <c r="G94" s="516"/>
      <c r="H94" s="500"/>
      <c r="I94" s="500"/>
      <c r="J94" s="500"/>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15"/>
      <c r="AH94" s="516"/>
      <c r="AI94" s="516"/>
      <c r="AJ94" s="516"/>
      <c r="AK94" s="516"/>
      <c r="AL94" s="516"/>
      <c r="AM94" s="516"/>
      <c r="AN94" s="516"/>
      <c r="AO94" s="516"/>
    </row>
    <row r="95" spans="1:41">
      <c r="A95" s="516">
        <v>4</v>
      </c>
      <c r="B95" s="749" t="s">
        <v>805</v>
      </c>
      <c r="C95" s="750"/>
      <c r="D95" s="750"/>
      <c r="E95" s="750"/>
      <c r="F95" s="750"/>
      <c r="G95" s="750"/>
      <c r="H95" s="750"/>
      <c r="I95" s="750"/>
      <c r="J95" s="750"/>
      <c r="K95" s="750"/>
      <c r="L95" s="750"/>
      <c r="M95" s="750"/>
      <c r="N95" s="750"/>
      <c r="O95" s="750"/>
      <c r="P95" s="750"/>
      <c r="Q95" s="750"/>
      <c r="R95" s="750"/>
      <c r="S95" s="750"/>
      <c r="T95" s="750"/>
      <c r="U95" s="750"/>
      <c r="V95" s="750"/>
      <c r="W95" s="750"/>
      <c r="X95" s="750"/>
      <c r="Y95" s="750"/>
      <c r="Z95" s="750"/>
      <c r="AA95" s="750"/>
      <c r="AB95" s="750"/>
      <c r="AC95" s="750"/>
      <c r="AD95" s="750"/>
      <c r="AE95" s="750"/>
      <c r="AF95" s="750"/>
      <c r="AG95" s="750"/>
      <c r="AH95" s="750"/>
      <c r="AI95" s="750"/>
      <c r="AJ95" s="751"/>
      <c r="AK95" s="516"/>
      <c r="AL95" s="516"/>
      <c r="AM95" s="516"/>
      <c r="AN95" s="516"/>
      <c r="AO95" s="516"/>
    </row>
    <row r="96" spans="1:41" ht="15.75" thickBot="1">
      <c r="A96" s="516"/>
      <c r="B96" s="752" t="s">
        <v>806</v>
      </c>
      <c r="C96" s="753"/>
      <c r="D96" s="753"/>
      <c r="E96" s="753"/>
      <c r="F96" s="753"/>
      <c r="G96" s="753"/>
      <c r="H96" s="753"/>
      <c r="I96" s="753"/>
      <c r="J96" s="753"/>
      <c r="K96" s="753"/>
      <c r="L96" s="753"/>
      <c r="M96" s="753"/>
      <c r="N96" s="753"/>
      <c r="O96" s="753"/>
      <c r="P96" s="753"/>
      <c r="Q96" s="753"/>
      <c r="R96" s="753"/>
      <c r="S96" s="753"/>
      <c r="T96" s="753"/>
      <c r="U96" s="753"/>
      <c r="V96" s="753"/>
      <c r="W96" s="753"/>
      <c r="X96" s="753"/>
      <c r="Y96" s="753"/>
      <c r="Z96" s="753"/>
      <c r="AA96" s="753"/>
      <c r="AB96" s="753"/>
      <c r="AC96" s="753"/>
      <c r="AD96" s="753"/>
      <c r="AE96" s="753"/>
      <c r="AF96" s="753"/>
      <c r="AG96" s="753"/>
      <c r="AH96" s="753"/>
      <c r="AI96" s="753"/>
      <c r="AJ96" s="754"/>
      <c r="AK96" s="516"/>
      <c r="AL96" s="516"/>
      <c r="AM96" s="516"/>
      <c r="AN96" s="516"/>
      <c r="AO96" s="516"/>
    </row>
    <row r="97" spans="1:41" ht="15" customHeight="1">
      <c r="A97" s="516"/>
      <c r="B97" s="755" t="s">
        <v>1063</v>
      </c>
      <c r="C97" s="756"/>
      <c r="D97" s="756"/>
      <c r="E97" s="756"/>
      <c r="F97" s="756"/>
      <c r="G97" s="756"/>
      <c r="H97" s="757"/>
      <c r="I97" s="758" t="s">
        <v>1064</v>
      </c>
      <c r="J97" s="759"/>
      <c r="K97" s="759"/>
      <c r="L97" s="759"/>
      <c r="M97" s="759"/>
      <c r="N97" s="759"/>
      <c r="O97" s="759"/>
      <c r="P97" s="759"/>
      <c r="Q97" s="759"/>
      <c r="R97" s="759"/>
      <c r="S97" s="759"/>
      <c r="T97" s="760"/>
      <c r="U97" s="758" t="s">
        <v>1065</v>
      </c>
      <c r="V97" s="761"/>
      <c r="W97" s="761"/>
      <c r="X97" s="761"/>
      <c r="Y97" s="761"/>
      <c r="Z97" s="761"/>
      <c r="AA97" s="761"/>
      <c r="AB97" s="761"/>
      <c r="AC97" s="761"/>
      <c r="AD97" s="761"/>
      <c r="AE97" s="761"/>
      <c r="AF97" s="761"/>
      <c r="AG97" s="761"/>
      <c r="AH97" s="761"/>
      <c r="AI97" s="761"/>
      <c r="AJ97" s="762"/>
      <c r="AK97" s="516"/>
      <c r="AL97" s="516"/>
      <c r="AM97" s="516"/>
      <c r="AN97" s="516"/>
      <c r="AO97" s="516"/>
    </row>
    <row r="98" spans="1:41" ht="132.75" customHeight="1" thickBot="1">
      <c r="A98" s="516"/>
      <c r="B98" s="763" t="s">
        <v>1563</v>
      </c>
      <c r="C98" s="764"/>
      <c r="D98" s="765"/>
      <c r="E98" s="184"/>
      <c r="F98" s="766" t="s">
        <v>1564</v>
      </c>
      <c r="G98" s="766"/>
      <c r="H98" s="766"/>
      <c r="I98" s="766"/>
      <c r="J98" s="766"/>
      <c r="K98" s="766"/>
      <c r="L98" s="766"/>
      <c r="M98" s="766"/>
      <c r="N98" s="767"/>
      <c r="O98" s="768" t="s">
        <v>0</v>
      </c>
      <c r="P98" s="769"/>
      <c r="Q98" s="769"/>
      <c r="R98" s="769"/>
      <c r="S98" s="769"/>
      <c r="T98" s="769"/>
      <c r="U98" s="769"/>
      <c r="V98" s="769"/>
      <c r="W98" s="769"/>
      <c r="X98" s="769"/>
      <c r="Y98" s="769"/>
      <c r="Z98" s="769"/>
      <c r="AA98" s="769"/>
      <c r="AB98" s="769"/>
      <c r="AC98" s="769"/>
      <c r="AD98" s="769"/>
      <c r="AE98" s="769"/>
      <c r="AF98" s="770"/>
      <c r="AG98" s="771" t="s">
        <v>1</v>
      </c>
      <c r="AH98" s="772"/>
      <c r="AI98" s="772"/>
      <c r="AJ98" s="773"/>
      <c r="AK98" s="516"/>
      <c r="AL98" s="516"/>
      <c r="AM98" s="516"/>
      <c r="AN98" s="516"/>
      <c r="AO98" s="516"/>
    </row>
    <row r="99" spans="1:41" ht="15" customHeight="1">
      <c r="A99" s="516"/>
      <c r="B99" s="737" t="s">
        <v>1109</v>
      </c>
      <c r="C99" s="739" t="s">
        <v>2</v>
      </c>
      <c r="D99" s="740"/>
      <c r="E99" s="740"/>
      <c r="F99" s="740"/>
      <c r="G99" s="740"/>
      <c r="H99" s="740"/>
      <c r="I99" s="743" t="s">
        <v>3</v>
      </c>
      <c r="J99" s="745" t="s">
        <v>18</v>
      </c>
      <c r="K99" s="745" t="s">
        <v>4</v>
      </c>
      <c r="L99" s="747" t="s">
        <v>1057</v>
      </c>
      <c r="M99" s="799" t="s">
        <v>19</v>
      </c>
      <c r="N99" s="732" t="s">
        <v>20</v>
      </c>
      <c r="O99" s="734" t="s">
        <v>32</v>
      </c>
      <c r="P99" s="735"/>
      <c r="Q99" s="736" t="s">
        <v>33</v>
      </c>
      <c r="R99" s="735"/>
      <c r="S99" s="736" t="s">
        <v>34</v>
      </c>
      <c r="T99" s="735"/>
      <c r="U99" s="736" t="s">
        <v>7</v>
      </c>
      <c r="V99" s="735"/>
      <c r="W99" s="736" t="s">
        <v>6</v>
      </c>
      <c r="X99" s="735"/>
      <c r="Y99" s="736" t="s">
        <v>35</v>
      </c>
      <c r="Z99" s="735"/>
      <c r="AA99" s="736" t="s">
        <v>5</v>
      </c>
      <c r="AB99" s="735"/>
      <c r="AC99" s="736" t="s">
        <v>8</v>
      </c>
      <c r="AD99" s="735"/>
      <c r="AE99" s="736" t="s">
        <v>9</v>
      </c>
      <c r="AF99" s="796"/>
      <c r="AG99" s="797" t="s">
        <v>10</v>
      </c>
      <c r="AH99" s="780" t="s">
        <v>11</v>
      </c>
      <c r="AI99" s="782" t="s">
        <v>12</v>
      </c>
      <c r="AJ99" s="784" t="s">
        <v>21</v>
      </c>
      <c r="AK99" s="516"/>
      <c r="AL99" s="516"/>
      <c r="AM99" s="516"/>
      <c r="AN99" s="516"/>
      <c r="AO99" s="516"/>
    </row>
    <row r="100" spans="1:41" ht="64.5" thickBot="1">
      <c r="A100" s="516"/>
      <c r="B100" s="738"/>
      <c r="C100" s="741"/>
      <c r="D100" s="742"/>
      <c r="E100" s="742"/>
      <c r="F100" s="742"/>
      <c r="G100" s="742"/>
      <c r="H100" s="742"/>
      <c r="I100" s="744"/>
      <c r="J100" s="746" t="s">
        <v>18</v>
      </c>
      <c r="K100" s="746"/>
      <c r="L100" s="748"/>
      <c r="M100" s="800"/>
      <c r="N100" s="733"/>
      <c r="O100" s="33" t="s">
        <v>22</v>
      </c>
      <c r="P100" s="34" t="s">
        <v>23</v>
      </c>
      <c r="Q100" s="35" t="s">
        <v>22</v>
      </c>
      <c r="R100" s="34" t="s">
        <v>23</v>
      </c>
      <c r="S100" s="35" t="s">
        <v>22</v>
      </c>
      <c r="T100" s="34" t="s">
        <v>23</v>
      </c>
      <c r="U100" s="35" t="s">
        <v>22</v>
      </c>
      <c r="V100" s="34" t="s">
        <v>23</v>
      </c>
      <c r="W100" s="35" t="s">
        <v>22</v>
      </c>
      <c r="X100" s="34" t="s">
        <v>23</v>
      </c>
      <c r="Y100" s="35" t="s">
        <v>22</v>
      </c>
      <c r="Z100" s="34" t="s">
        <v>23</v>
      </c>
      <c r="AA100" s="35" t="s">
        <v>22</v>
      </c>
      <c r="AB100" s="34" t="s">
        <v>24</v>
      </c>
      <c r="AC100" s="35" t="s">
        <v>22</v>
      </c>
      <c r="AD100" s="34" t="s">
        <v>24</v>
      </c>
      <c r="AE100" s="35" t="s">
        <v>22</v>
      </c>
      <c r="AF100" s="36" t="s">
        <v>24</v>
      </c>
      <c r="AG100" s="798"/>
      <c r="AH100" s="781"/>
      <c r="AI100" s="783"/>
      <c r="AJ100" s="785"/>
      <c r="AK100" s="516"/>
      <c r="AL100" s="516"/>
      <c r="AM100" s="516"/>
      <c r="AN100" s="516"/>
      <c r="AO100" s="516"/>
    </row>
    <row r="101" spans="1:41" ht="87.75" customHeight="1" thickBot="1">
      <c r="A101" s="516"/>
      <c r="B101" s="37" t="s">
        <v>807</v>
      </c>
      <c r="C101" s="786" t="s">
        <v>336</v>
      </c>
      <c r="D101" s="787"/>
      <c r="E101" s="787"/>
      <c r="F101" s="787"/>
      <c r="G101" s="787"/>
      <c r="H101" s="787"/>
      <c r="I101" s="38" t="s">
        <v>337</v>
      </c>
      <c r="J101" s="39"/>
      <c r="K101" s="40"/>
      <c r="L101" s="40"/>
      <c r="M101" s="348"/>
      <c r="N101" s="107"/>
      <c r="O101" s="43">
        <f t="shared" ref="O101:AD101" si="3">O103+O110+O116</f>
        <v>0</v>
      </c>
      <c r="P101" s="44">
        <f t="shared" si="3"/>
        <v>0</v>
      </c>
      <c r="Q101" s="44">
        <f t="shared" si="3"/>
        <v>0</v>
      </c>
      <c r="R101" s="44">
        <f t="shared" si="3"/>
        <v>0</v>
      </c>
      <c r="S101" s="44">
        <f t="shared" si="3"/>
        <v>0</v>
      </c>
      <c r="T101" s="44">
        <f t="shared" si="3"/>
        <v>0</v>
      </c>
      <c r="U101" s="44">
        <f t="shared" si="3"/>
        <v>0</v>
      </c>
      <c r="V101" s="44">
        <f t="shared" si="3"/>
        <v>0</v>
      </c>
      <c r="W101" s="44">
        <f t="shared" si="3"/>
        <v>0</v>
      </c>
      <c r="X101" s="44">
        <f t="shared" si="3"/>
        <v>0</v>
      </c>
      <c r="Y101" s="44">
        <f t="shared" si="3"/>
        <v>0</v>
      </c>
      <c r="Z101" s="44">
        <f t="shared" si="3"/>
        <v>0</v>
      </c>
      <c r="AA101" s="44">
        <f t="shared" si="3"/>
        <v>0</v>
      </c>
      <c r="AB101" s="44">
        <f t="shared" si="3"/>
        <v>0</v>
      </c>
      <c r="AC101" s="44">
        <f t="shared" si="3"/>
        <v>0</v>
      </c>
      <c r="AD101" s="44">
        <f t="shared" si="3"/>
        <v>0</v>
      </c>
      <c r="AE101" s="44">
        <f>+AE103+AE110+AE116</f>
        <v>0</v>
      </c>
      <c r="AF101" s="45">
        <f>AF103+AF110+AF116</f>
        <v>0</v>
      </c>
      <c r="AG101" s="46">
        <f>AG103+AG110+AG116</f>
        <v>0</v>
      </c>
      <c r="AH101" s="47"/>
      <c r="AI101" s="47"/>
      <c r="AJ101" s="48"/>
      <c r="AK101" s="516"/>
      <c r="AL101" s="516"/>
      <c r="AM101" s="516"/>
      <c r="AN101" s="516"/>
      <c r="AO101" s="516"/>
    </row>
    <row r="102" spans="1:41" ht="15.75" thickBot="1">
      <c r="A102" s="516"/>
      <c r="B102" s="788"/>
      <c r="C102" s="789"/>
      <c r="D102" s="789"/>
      <c r="E102" s="789"/>
      <c r="F102" s="789"/>
      <c r="G102" s="789"/>
      <c r="H102" s="789"/>
      <c r="I102" s="789"/>
      <c r="J102" s="789"/>
      <c r="K102" s="789"/>
      <c r="L102" s="789"/>
      <c r="M102" s="789"/>
      <c r="N102" s="789"/>
      <c r="O102" s="789"/>
      <c r="P102" s="789"/>
      <c r="Q102" s="789"/>
      <c r="R102" s="789"/>
      <c r="S102" s="789"/>
      <c r="T102" s="789"/>
      <c r="U102" s="789"/>
      <c r="V102" s="789"/>
      <c r="W102" s="789"/>
      <c r="X102" s="789"/>
      <c r="Y102" s="789"/>
      <c r="Z102" s="789"/>
      <c r="AA102" s="789"/>
      <c r="AB102" s="789"/>
      <c r="AC102" s="789"/>
      <c r="AD102" s="789"/>
      <c r="AE102" s="789"/>
      <c r="AF102" s="789"/>
      <c r="AG102" s="789"/>
      <c r="AH102" s="789"/>
      <c r="AI102" s="789"/>
      <c r="AJ102" s="790"/>
      <c r="AK102" s="516"/>
      <c r="AL102" s="516"/>
      <c r="AM102" s="516"/>
      <c r="AN102" s="516"/>
      <c r="AO102" s="516"/>
    </row>
    <row r="103" spans="1:41" ht="39" thickBot="1">
      <c r="A103" s="516"/>
      <c r="B103" s="303" t="s">
        <v>13</v>
      </c>
      <c r="C103" s="304" t="s">
        <v>30</v>
      </c>
      <c r="D103" s="304" t="s">
        <v>14</v>
      </c>
      <c r="E103" s="304" t="s">
        <v>25</v>
      </c>
      <c r="F103" s="304" t="s">
        <v>26</v>
      </c>
      <c r="G103" s="304" t="s">
        <v>27</v>
      </c>
      <c r="H103" s="305" t="s">
        <v>15</v>
      </c>
      <c r="I103" s="74" t="s">
        <v>31</v>
      </c>
      <c r="J103" s="53"/>
      <c r="K103" s="53"/>
      <c r="L103" s="53"/>
      <c r="M103" s="53"/>
      <c r="N103" s="54"/>
      <c r="O103" s="318">
        <f>SUM(O104:O108)</f>
        <v>0</v>
      </c>
      <c r="P103" s="313">
        <f>SUM(P104:P108)</f>
        <v>0</v>
      </c>
      <c r="Q103" s="312">
        <f>SUM(Q104:Q108)</f>
        <v>0</v>
      </c>
      <c r="R103" s="313">
        <f>SUM(R104:R108)</f>
        <v>0</v>
      </c>
      <c r="S103" s="312"/>
      <c r="T103" s="313"/>
      <c r="U103" s="312"/>
      <c r="V103" s="313"/>
      <c r="W103" s="312"/>
      <c r="X103" s="313"/>
      <c r="Y103" s="312"/>
      <c r="Z103" s="313"/>
      <c r="AA103" s="312"/>
      <c r="AB103" s="313"/>
      <c r="AC103" s="312"/>
      <c r="AD103" s="313"/>
      <c r="AE103" s="314">
        <f>O103+Q103</f>
        <v>0</v>
      </c>
      <c r="AF103" s="313">
        <f>AF104</f>
        <v>0</v>
      </c>
      <c r="AG103" s="315">
        <f>SUM(AG104:AG108)</f>
        <v>0</v>
      </c>
      <c r="AH103" s="309"/>
      <c r="AI103" s="309"/>
      <c r="AJ103" s="553"/>
      <c r="AK103" s="516"/>
      <c r="AL103" s="516"/>
      <c r="AM103" s="516"/>
      <c r="AN103" s="516"/>
      <c r="AO103" s="516"/>
    </row>
    <row r="104" spans="1:41" ht="89.25">
      <c r="A104" s="516"/>
      <c r="B104" s="792" t="s">
        <v>886</v>
      </c>
      <c r="C104" s="70"/>
      <c r="D104" s="607" t="s">
        <v>1312</v>
      </c>
      <c r="E104" s="410" t="s">
        <v>1254</v>
      </c>
      <c r="F104" s="115"/>
      <c r="G104" s="410">
        <v>0</v>
      </c>
      <c r="H104" s="955" t="s">
        <v>187</v>
      </c>
      <c r="I104" s="955" t="s">
        <v>841</v>
      </c>
      <c r="J104" s="955">
        <v>0</v>
      </c>
      <c r="K104" s="793" t="s">
        <v>892</v>
      </c>
      <c r="L104" s="794">
        <v>0</v>
      </c>
      <c r="M104" s="794">
        <v>0</v>
      </c>
      <c r="N104" s="794">
        <v>0</v>
      </c>
      <c r="O104" s="833">
        <v>0</v>
      </c>
      <c r="P104" s="833">
        <v>0</v>
      </c>
      <c r="Q104" s="833">
        <v>0</v>
      </c>
      <c r="R104" s="833">
        <v>0</v>
      </c>
      <c r="S104" s="833">
        <v>0</v>
      </c>
      <c r="T104" s="833">
        <v>0</v>
      </c>
      <c r="U104" s="833">
        <v>0</v>
      </c>
      <c r="V104" s="833">
        <v>0</v>
      </c>
      <c r="W104" s="833">
        <v>0</v>
      </c>
      <c r="X104" s="833">
        <v>0</v>
      </c>
      <c r="Y104" s="833">
        <v>0</v>
      </c>
      <c r="Z104" s="833">
        <v>0</v>
      </c>
      <c r="AA104" s="833">
        <v>0</v>
      </c>
      <c r="AB104" s="833">
        <v>0</v>
      </c>
      <c r="AC104" s="833">
        <v>800000</v>
      </c>
      <c r="AD104" s="833">
        <v>0</v>
      </c>
      <c r="AE104" s="833">
        <f>SUM(O104+Q104+S104+U104+W104+Y104+AA104+AC104)</f>
        <v>800000</v>
      </c>
      <c r="AF104" s="833">
        <v>0</v>
      </c>
      <c r="AG104" s="136"/>
      <c r="AH104" s="136"/>
      <c r="AI104" s="136"/>
      <c r="AJ104" s="412"/>
      <c r="AK104" s="516"/>
      <c r="AL104" s="516"/>
      <c r="AM104" s="516"/>
      <c r="AN104" s="516"/>
      <c r="AO104" s="516"/>
    </row>
    <row r="105" spans="1:41" ht="76.5">
      <c r="A105" s="516"/>
      <c r="B105" s="792"/>
      <c r="C105" s="70"/>
      <c r="D105" s="608" t="s">
        <v>1313</v>
      </c>
      <c r="E105" s="64" t="s">
        <v>1254</v>
      </c>
      <c r="F105" s="72"/>
      <c r="G105" s="64">
        <v>0</v>
      </c>
      <c r="H105" s="955"/>
      <c r="I105" s="955"/>
      <c r="J105" s="955"/>
      <c r="K105" s="831"/>
      <c r="L105" s="832"/>
      <c r="M105" s="832"/>
      <c r="N105" s="832"/>
      <c r="O105" s="834"/>
      <c r="P105" s="834"/>
      <c r="Q105" s="834"/>
      <c r="R105" s="834"/>
      <c r="S105" s="834"/>
      <c r="T105" s="834"/>
      <c r="U105" s="834"/>
      <c r="V105" s="834"/>
      <c r="W105" s="834"/>
      <c r="X105" s="834"/>
      <c r="Y105" s="834"/>
      <c r="Z105" s="834"/>
      <c r="AA105" s="834"/>
      <c r="AB105" s="834"/>
      <c r="AC105" s="834"/>
      <c r="AD105" s="834"/>
      <c r="AE105" s="834"/>
      <c r="AF105" s="834"/>
      <c r="AG105" s="413"/>
      <c r="AH105" s="413"/>
      <c r="AI105" s="413"/>
      <c r="AJ105" s="414"/>
      <c r="AK105" s="516"/>
      <c r="AL105" s="516"/>
      <c r="AM105" s="516"/>
      <c r="AN105" s="516"/>
      <c r="AO105" s="516"/>
    </row>
    <row r="106" spans="1:41" ht="63.75">
      <c r="A106" s="516"/>
      <c r="B106" s="792"/>
      <c r="C106" s="70"/>
      <c r="D106" s="608" t="s">
        <v>1314</v>
      </c>
      <c r="E106" s="64" t="s">
        <v>1254</v>
      </c>
      <c r="F106" s="374"/>
      <c r="G106" s="64">
        <v>0</v>
      </c>
      <c r="H106" s="818" t="s">
        <v>366</v>
      </c>
      <c r="I106" s="818" t="s">
        <v>844</v>
      </c>
      <c r="J106" s="818">
        <v>1</v>
      </c>
      <c r="K106" s="835" t="s">
        <v>891</v>
      </c>
      <c r="L106" s="836">
        <v>0</v>
      </c>
      <c r="M106" s="836">
        <v>0</v>
      </c>
      <c r="N106" s="836">
        <v>0</v>
      </c>
      <c r="O106" s="995">
        <v>0</v>
      </c>
      <c r="P106" s="995">
        <v>0</v>
      </c>
      <c r="Q106" s="995">
        <v>0</v>
      </c>
      <c r="R106" s="995">
        <v>0</v>
      </c>
      <c r="S106" s="995">
        <v>0</v>
      </c>
      <c r="T106" s="995">
        <v>0</v>
      </c>
      <c r="U106" s="995">
        <v>0</v>
      </c>
      <c r="V106" s="995">
        <v>0</v>
      </c>
      <c r="W106" s="995">
        <v>0</v>
      </c>
      <c r="X106" s="995">
        <v>0</v>
      </c>
      <c r="Y106" s="995">
        <v>0</v>
      </c>
      <c r="Z106" s="995">
        <v>0</v>
      </c>
      <c r="AA106" s="995">
        <v>0</v>
      </c>
      <c r="AB106" s="995">
        <v>0</v>
      </c>
      <c r="AC106" s="995">
        <v>0</v>
      </c>
      <c r="AD106" s="995">
        <v>0</v>
      </c>
      <c r="AE106" s="833">
        <f>SUM(O106+Q106+S106+U106+W106+Y106+AA106+AC106)</f>
        <v>0</v>
      </c>
      <c r="AF106" s="833">
        <f>SUM(P106+R106+T106+V106+X106+Z106+AB106+AD106)</f>
        <v>0</v>
      </c>
      <c r="AG106" s="1073"/>
      <c r="AH106" s="415"/>
      <c r="AI106" s="415"/>
      <c r="AJ106" s="416"/>
      <c r="AK106" s="516"/>
      <c r="AL106" s="516"/>
      <c r="AM106" s="516"/>
      <c r="AN106" s="516"/>
      <c r="AO106" s="516"/>
    </row>
    <row r="107" spans="1:41" ht="89.25">
      <c r="A107" s="516"/>
      <c r="B107" s="792"/>
      <c r="C107" s="70"/>
      <c r="D107" s="608" t="s">
        <v>1315</v>
      </c>
      <c r="E107" s="64" t="s">
        <v>1254</v>
      </c>
      <c r="F107" s="417"/>
      <c r="G107" s="120">
        <v>0</v>
      </c>
      <c r="H107" s="955"/>
      <c r="I107" s="955"/>
      <c r="J107" s="955"/>
      <c r="K107" s="793"/>
      <c r="L107" s="794"/>
      <c r="M107" s="794"/>
      <c r="N107" s="794"/>
      <c r="O107" s="996"/>
      <c r="P107" s="996"/>
      <c r="Q107" s="996"/>
      <c r="R107" s="996"/>
      <c r="S107" s="996"/>
      <c r="T107" s="996"/>
      <c r="U107" s="996"/>
      <c r="V107" s="996"/>
      <c r="W107" s="996"/>
      <c r="X107" s="996"/>
      <c r="Y107" s="996"/>
      <c r="Z107" s="996"/>
      <c r="AA107" s="996"/>
      <c r="AB107" s="996"/>
      <c r="AC107" s="996"/>
      <c r="AD107" s="996"/>
      <c r="AE107" s="833"/>
      <c r="AF107" s="833"/>
      <c r="AG107" s="1074"/>
      <c r="AH107" s="415"/>
      <c r="AI107" s="415"/>
      <c r="AJ107" s="416"/>
      <c r="AK107" s="516"/>
      <c r="AL107" s="516"/>
      <c r="AM107" s="516"/>
      <c r="AN107" s="516"/>
      <c r="AO107" s="516"/>
    </row>
    <row r="108" spans="1:41" ht="24.75" customHeight="1" thickBot="1">
      <c r="A108" s="516"/>
      <c r="B108" s="850"/>
      <c r="C108" s="368"/>
      <c r="D108" s="609" t="s">
        <v>1316</v>
      </c>
      <c r="E108" s="361" t="s">
        <v>1254</v>
      </c>
      <c r="F108" s="376"/>
      <c r="G108" s="361">
        <v>0</v>
      </c>
      <c r="H108" s="819"/>
      <c r="I108" s="819"/>
      <c r="J108" s="819"/>
      <c r="K108" s="822"/>
      <c r="L108" s="824"/>
      <c r="M108" s="824"/>
      <c r="N108" s="824"/>
      <c r="O108" s="997"/>
      <c r="P108" s="997"/>
      <c r="Q108" s="997"/>
      <c r="R108" s="997"/>
      <c r="S108" s="997"/>
      <c r="T108" s="997"/>
      <c r="U108" s="997"/>
      <c r="V108" s="997"/>
      <c r="W108" s="997"/>
      <c r="X108" s="997"/>
      <c r="Y108" s="997"/>
      <c r="Z108" s="997"/>
      <c r="AA108" s="997"/>
      <c r="AB108" s="997"/>
      <c r="AC108" s="997"/>
      <c r="AD108" s="997"/>
      <c r="AE108" s="812"/>
      <c r="AF108" s="812"/>
      <c r="AG108" s="1075"/>
      <c r="AH108" s="418"/>
      <c r="AI108" s="418"/>
      <c r="AJ108" s="419"/>
      <c r="AK108" s="516"/>
      <c r="AL108" s="516"/>
      <c r="AM108" s="516"/>
      <c r="AN108" s="516"/>
      <c r="AO108" s="516"/>
    </row>
    <row r="109" spans="1:41" ht="15.75" thickBot="1">
      <c r="A109" s="516"/>
      <c r="B109" s="777"/>
      <c r="C109" s="778"/>
      <c r="D109" s="778"/>
      <c r="E109" s="778"/>
      <c r="F109" s="778"/>
      <c r="G109" s="778"/>
      <c r="H109" s="778"/>
      <c r="I109" s="778"/>
      <c r="J109" s="778"/>
      <c r="K109" s="778"/>
      <c r="L109" s="778"/>
      <c r="M109" s="778"/>
      <c r="N109" s="778"/>
      <c r="O109" s="778"/>
      <c r="P109" s="778"/>
      <c r="Q109" s="778"/>
      <c r="R109" s="778"/>
      <c r="S109" s="778"/>
      <c r="T109" s="778"/>
      <c r="U109" s="778"/>
      <c r="V109" s="778"/>
      <c r="W109" s="778"/>
      <c r="X109" s="778"/>
      <c r="Y109" s="778"/>
      <c r="Z109" s="778"/>
      <c r="AA109" s="778"/>
      <c r="AB109" s="778"/>
      <c r="AC109" s="778"/>
      <c r="AD109" s="778"/>
      <c r="AE109" s="778"/>
      <c r="AF109" s="778"/>
      <c r="AG109" s="778"/>
      <c r="AH109" s="778"/>
      <c r="AI109" s="778"/>
      <c r="AJ109" s="779"/>
      <c r="AK109" s="516"/>
      <c r="AL109" s="516"/>
      <c r="AM109" s="516"/>
      <c r="AN109" s="516"/>
      <c r="AO109" s="516"/>
    </row>
    <row r="110" spans="1:41" ht="15" customHeight="1" thickBot="1">
      <c r="A110" s="516"/>
      <c r="B110" s="303" t="s">
        <v>13</v>
      </c>
      <c r="C110" s="304" t="s">
        <v>30</v>
      </c>
      <c r="D110" s="304" t="s">
        <v>14</v>
      </c>
      <c r="E110" s="304" t="s">
        <v>29</v>
      </c>
      <c r="F110" s="304" t="s">
        <v>26</v>
      </c>
      <c r="G110" s="304" t="s">
        <v>27</v>
      </c>
      <c r="H110" s="305" t="s">
        <v>16</v>
      </c>
      <c r="I110" s="74" t="s">
        <v>31</v>
      </c>
      <c r="J110" s="406"/>
      <c r="K110" s="407"/>
      <c r="L110" s="407"/>
      <c r="M110" s="53"/>
      <c r="N110" s="54"/>
      <c r="O110" s="318">
        <f>SUM(O111:O114)</f>
        <v>0</v>
      </c>
      <c r="P110" s="313">
        <f>SUM(P111:P114)</f>
        <v>0</v>
      </c>
      <c r="Q110" s="312">
        <f>SUM(Q111:Q114)</f>
        <v>0</v>
      </c>
      <c r="R110" s="313">
        <f>SUM(R111:R114)</f>
        <v>0</v>
      </c>
      <c r="S110" s="312"/>
      <c r="T110" s="313"/>
      <c r="U110" s="312"/>
      <c r="V110" s="313"/>
      <c r="W110" s="312"/>
      <c r="X110" s="313"/>
      <c r="Y110" s="312"/>
      <c r="Z110" s="313"/>
      <c r="AA110" s="312"/>
      <c r="AB110" s="313"/>
      <c r="AC110" s="312"/>
      <c r="AD110" s="313"/>
      <c r="AE110" s="312">
        <f>AE111</f>
        <v>0</v>
      </c>
      <c r="AF110" s="313">
        <f>AF111</f>
        <v>0</v>
      </c>
      <c r="AG110" s="315">
        <f>SUM(AG111:AG114)</f>
        <v>0</v>
      </c>
      <c r="AH110" s="309"/>
      <c r="AI110" s="309"/>
      <c r="AJ110" s="553"/>
      <c r="AK110" s="516"/>
      <c r="AL110" s="516"/>
      <c r="AM110" s="516"/>
      <c r="AN110" s="516"/>
      <c r="AO110" s="516"/>
    </row>
    <row r="111" spans="1:41" ht="24.75" customHeight="1">
      <c r="A111" s="516"/>
      <c r="B111" s="1041" t="s">
        <v>1110</v>
      </c>
      <c r="C111" s="420"/>
      <c r="D111" s="71"/>
      <c r="E111" s="71"/>
      <c r="F111" s="366"/>
      <c r="G111" s="410"/>
      <c r="H111" s="1014" t="s">
        <v>188</v>
      </c>
      <c r="I111" s="1015" t="s">
        <v>841</v>
      </c>
      <c r="J111" s="955">
        <v>0</v>
      </c>
      <c r="K111" s="1016" t="s">
        <v>890</v>
      </c>
      <c r="L111" s="937">
        <v>1</v>
      </c>
      <c r="M111" s="1017"/>
      <c r="N111" s="1018"/>
      <c r="O111" s="421"/>
      <c r="P111" s="206"/>
      <c r="Q111" s="206"/>
      <c r="R111" s="206"/>
      <c r="S111" s="206"/>
      <c r="T111" s="206"/>
      <c r="U111" s="206"/>
      <c r="V111" s="206"/>
      <c r="W111" s="206"/>
      <c r="X111" s="206"/>
      <c r="Y111" s="206"/>
      <c r="Z111" s="206"/>
      <c r="AA111" s="206"/>
      <c r="AB111" s="206"/>
      <c r="AC111" s="206"/>
      <c r="AD111" s="206"/>
      <c r="AE111" s="834"/>
      <c r="AF111" s="834"/>
      <c r="AG111" s="422"/>
      <c r="AH111" s="827"/>
      <c r="AI111" s="1017"/>
      <c r="AJ111" s="1019"/>
      <c r="AK111" s="516"/>
      <c r="AL111" s="516"/>
      <c r="AM111" s="516"/>
      <c r="AN111" s="516"/>
      <c r="AO111" s="516"/>
    </row>
    <row r="112" spans="1:41" ht="24.75" customHeight="1">
      <c r="A112" s="516"/>
      <c r="B112" s="979"/>
      <c r="C112" s="80"/>
      <c r="D112" s="81"/>
      <c r="E112" s="81"/>
      <c r="F112" s="82"/>
      <c r="G112" s="64"/>
      <c r="H112" s="962"/>
      <c r="I112" s="964"/>
      <c r="J112" s="955"/>
      <c r="K112" s="909"/>
      <c r="L112" s="937"/>
      <c r="M112" s="911"/>
      <c r="N112" s="966"/>
      <c r="O112" s="86"/>
      <c r="P112" s="185"/>
      <c r="Q112" s="185"/>
      <c r="R112" s="185"/>
      <c r="S112" s="185"/>
      <c r="T112" s="185"/>
      <c r="U112" s="185"/>
      <c r="V112" s="185"/>
      <c r="W112" s="185"/>
      <c r="X112" s="185"/>
      <c r="Y112" s="185"/>
      <c r="Z112" s="185"/>
      <c r="AA112" s="185"/>
      <c r="AB112" s="185"/>
      <c r="AC112" s="185"/>
      <c r="AD112" s="185"/>
      <c r="AE112" s="774"/>
      <c r="AF112" s="774"/>
      <c r="AG112" s="87"/>
      <c r="AH112" s="775"/>
      <c r="AI112" s="911"/>
      <c r="AJ112" s="913"/>
      <c r="AK112" s="516"/>
      <c r="AL112" s="516"/>
      <c r="AM112" s="516"/>
      <c r="AN112" s="516"/>
      <c r="AO112" s="516"/>
    </row>
    <row r="113" spans="1:41">
      <c r="A113" s="516"/>
      <c r="B113" s="979"/>
      <c r="C113" s="80"/>
      <c r="D113" s="81"/>
      <c r="E113" s="81"/>
      <c r="F113" s="356"/>
      <c r="G113" s="64"/>
      <c r="H113" s="962"/>
      <c r="I113" s="964"/>
      <c r="J113" s="955"/>
      <c r="K113" s="909"/>
      <c r="L113" s="937"/>
      <c r="M113" s="911"/>
      <c r="N113" s="966"/>
      <c r="O113" s="86"/>
      <c r="P113" s="185"/>
      <c r="Q113" s="185"/>
      <c r="R113" s="185"/>
      <c r="S113" s="185"/>
      <c r="T113" s="185"/>
      <c r="U113" s="185"/>
      <c r="V113" s="185"/>
      <c r="W113" s="185"/>
      <c r="X113" s="185"/>
      <c r="Y113" s="185"/>
      <c r="Z113" s="185"/>
      <c r="AA113" s="185"/>
      <c r="AB113" s="185"/>
      <c r="AC113" s="185"/>
      <c r="AD113" s="185"/>
      <c r="AE113" s="774"/>
      <c r="AF113" s="774"/>
      <c r="AG113" s="357"/>
      <c r="AH113" s="775"/>
      <c r="AI113" s="911"/>
      <c r="AJ113" s="913"/>
      <c r="AK113" s="521"/>
      <c r="AL113" s="516"/>
      <c r="AM113" s="516"/>
      <c r="AN113" s="516"/>
      <c r="AO113" s="516"/>
    </row>
    <row r="114" spans="1:41" ht="15.75" thickBot="1">
      <c r="A114" s="516"/>
      <c r="B114" s="980"/>
      <c r="C114" s="358"/>
      <c r="D114" s="359"/>
      <c r="E114" s="359"/>
      <c r="F114" s="360"/>
      <c r="G114" s="361"/>
      <c r="H114" s="963"/>
      <c r="I114" s="965"/>
      <c r="J114" s="819"/>
      <c r="K114" s="910"/>
      <c r="L114" s="938"/>
      <c r="M114" s="912"/>
      <c r="N114" s="967"/>
      <c r="O114" s="362"/>
      <c r="P114" s="298"/>
      <c r="Q114" s="298"/>
      <c r="R114" s="298"/>
      <c r="S114" s="298"/>
      <c r="T114" s="298"/>
      <c r="U114" s="298"/>
      <c r="V114" s="298"/>
      <c r="W114" s="298"/>
      <c r="X114" s="298"/>
      <c r="Y114" s="298"/>
      <c r="Z114" s="298"/>
      <c r="AA114" s="298"/>
      <c r="AB114" s="298"/>
      <c r="AC114" s="298"/>
      <c r="AD114" s="298"/>
      <c r="AE114" s="968"/>
      <c r="AF114" s="968"/>
      <c r="AG114" s="363"/>
      <c r="AH114" s="969"/>
      <c r="AI114" s="912"/>
      <c r="AJ114" s="914"/>
      <c r="AK114" s="521"/>
      <c r="AL114" s="516"/>
      <c r="AM114" s="516"/>
      <c r="AN114" s="516"/>
      <c r="AO114" s="516"/>
    </row>
    <row r="115" spans="1:41" ht="15.75" thickBot="1">
      <c r="A115" s="516"/>
      <c r="B115" s="777"/>
      <c r="C115" s="778"/>
      <c r="D115" s="778"/>
      <c r="E115" s="778"/>
      <c r="F115" s="778"/>
      <c r="G115" s="778"/>
      <c r="H115" s="778"/>
      <c r="I115" s="778"/>
      <c r="J115" s="778"/>
      <c r="K115" s="778"/>
      <c r="L115" s="778"/>
      <c r="M115" s="778"/>
      <c r="N115" s="778"/>
      <c r="O115" s="778"/>
      <c r="P115" s="778"/>
      <c r="Q115" s="778"/>
      <c r="R115" s="778"/>
      <c r="S115" s="778"/>
      <c r="T115" s="778"/>
      <c r="U115" s="778"/>
      <c r="V115" s="778"/>
      <c r="W115" s="778"/>
      <c r="X115" s="778"/>
      <c r="Y115" s="778"/>
      <c r="Z115" s="778"/>
      <c r="AA115" s="778"/>
      <c r="AB115" s="778"/>
      <c r="AC115" s="778"/>
      <c r="AD115" s="778"/>
      <c r="AE115" s="778"/>
      <c r="AF115" s="778"/>
      <c r="AG115" s="778"/>
      <c r="AH115" s="778"/>
      <c r="AI115" s="778"/>
      <c r="AJ115" s="779"/>
      <c r="AK115" s="521"/>
      <c r="AL115" s="516"/>
      <c r="AM115" s="516"/>
      <c r="AN115" s="516"/>
      <c r="AO115" s="516"/>
    </row>
    <row r="116" spans="1:41" ht="15" customHeight="1" thickBot="1">
      <c r="A116" s="516"/>
      <c r="B116" s="303" t="s">
        <v>13</v>
      </c>
      <c r="C116" s="304" t="s">
        <v>30</v>
      </c>
      <c r="D116" s="304" t="s">
        <v>14</v>
      </c>
      <c r="E116" s="304" t="s">
        <v>29</v>
      </c>
      <c r="F116" s="304" t="s">
        <v>26</v>
      </c>
      <c r="G116" s="304" t="s">
        <v>27</v>
      </c>
      <c r="H116" s="305" t="s">
        <v>17</v>
      </c>
      <c r="I116" s="74" t="s">
        <v>31</v>
      </c>
      <c r="J116" s="406"/>
      <c r="K116" s="408"/>
      <c r="L116" s="407"/>
      <c r="M116" s="53"/>
      <c r="N116" s="54"/>
      <c r="O116" s="318">
        <f>SUM(O117:O119)</f>
        <v>0</v>
      </c>
      <c r="P116" s="313">
        <f>SUM(P117:P119)</f>
        <v>0</v>
      </c>
      <c r="Q116" s="312">
        <f>SUM(Q117:Q119)</f>
        <v>0</v>
      </c>
      <c r="R116" s="313">
        <f>SUM(R117:R119)</f>
        <v>0</v>
      </c>
      <c r="S116" s="312"/>
      <c r="T116" s="313"/>
      <c r="U116" s="312"/>
      <c r="V116" s="313"/>
      <c r="W116" s="312"/>
      <c r="X116" s="313"/>
      <c r="Y116" s="312"/>
      <c r="Z116" s="313"/>
      <c r="AA116" s="312"/>
      <c r="AB116" s="313"/>
      <c r="AC116" s="312"/>
      <c r="AD116" s="313"/>
      <c r="AE116" s="423">
        <f>AE117</f>
        <v>0</v>
      </c>
      <c r="AF116" s="313">
        <f>AF117</f>
        <v>0</v>
      </c>
      <c r="AG116" s="315">
        <f>SUM(AG117:AG119)</f>
        <v>0</v>
      </c>
      <c r="AH116" s="309"/>
      <c r="AI116" s="309"/>
      <c r="AJ116" s="553"/>
      <c r="AK116" s="521"/>
      <c r="AL116" s="516"/>
      <c r="AM116" s="516"/>
      <c r="AN116" s="516"/>
      <c r="AO116" s="516"/>
    </row>
    <row r="117" spans="1:41" ht="53.25" customHeight="1">
      <c r="A117" s="516"/>
      <c r="B117" s="792" t="s">
        <v>889</v>
      </c>
      <c r="C117" s="70"/>
      <c r="D117" s="71"/>
      <c r="E117" s="71"/>
      <c r="F117" s="366"/>
      <c r="G117" s="410"/>
      <c r="H117" s="957" t="s">
        <v>189</v>
      </c>
      <c r="I117" s="960" t="s">
        <v>706</v>
      </c>
      <c r="J117" s="955">
        <v>0</v>
      </c>
      <c r="K117" s="937" t="s">
        <v>888</v>
      </c>
      <c r="L117" s="937">
        <v>1</v>
      </c>
      <c r="M117" s="937"/>
      <c r="N117" s="1040"/>
      <c r="O117" s="421"/>
      <c r="P117" s="206"/>
      <c r="Q117" s="424"/>
      <c r="R117" s="206"/>
      <c r="S117" s="206"/>
      <c r="T117" s="206"/>
      <c r="U117" s="206"/>
      <c r="V117" s="206"/>
      <c r="W117" s="206"/>
      <c r="X117" s="206"/>
      <c r="Y117" s="206"/>
      <c r="Z117" s="206"/>
      <c r="AA117" s="206"/>
      <c r="AB117" s="206"/>
      <c r="AC117" s="206"/>
      <c r="AD117" s="206"/>
      <c r="AE117" s="834"/>
      <c r="AF117" s="834"/>
      <c r="AG117" s="422"/>
      <c r="AH117" s="1017"/>
      <c r="AI117" s="1017"/>
      <c r="AJ117" s="1019"/>
      <c r="AK117" s="521"/>
      <c r="AL117" s="516"/>
      <c r="AM117" s="516"/>
      <c r="AN117" s="516"/>
      <c r="AO117" s="516"/>
    </row>
    <row r="118" spans="1:41" ht="53.25" customHeight="1">
      <c r="A118" s="516"/>
      <c r="B118" s="792"/>
      <c r="C118" s="70"/>
      <c r="D118" s="71"/>
      <c r="E118" s="71"/>
      <c r="F118" s="366"/>
      <c r="G118" s="64"/>
      <c r="H118" s="957"/>
      <c r="I118" s="960"/>
      <c r="J118" s="955"/>
      <c r="K118" s="935"/>
      <c r="L118" s="937"/>
      <c r="M118" s="935"/>
      <c r="N118" s="940"/>
      <c r="O118" s="367"/>
      <c r="P118" s="196"/>
      <c r="Q118" s="121"/>
      <c r="R118" s="196"/>
      <c r="S118" s="196"/>
      <c r="T118" s="196"/>
      <c r="U118" s="196"/>
      <c r="V118" s="196"/>
      <c r="W118" s="196"/>
      <c r="X118" s="196"/>
      <c r="Y118" s="196"/>
      <c r="Z118" s="196"/>
      <c r="AA118" s="196"/>
      <c r="AB118" s="196"/>
      <c r="AC118" s="185"/>
      <c r="AD118" s="185"/>
      <c r="AE118" s="909"/>
      <c r="AF118" s="909"/>
      <c r="AG118" s="87"/>
      <c r="AH118" s="911"/>
      <c r="AI118" s="911"/>
      <c r="AJ118" s="913"/>
      <c r="AK118" s="516"/>
      <c r="AL118" s="516"/>
      <c r="AM118" s="516"/>
      <c r="AN118" s="516"/>
      <c r="AO118" s="516"/>
    </row>
    <row r="119" spans="1:41" ht="15.75" thickBot="1">
      <c r="A119" s="516"/>
      <c r="B119" s="850"/>
      <c r="C119" s="368"/>
      <c r="D119" s="369"/>
      <c r="E119" s="369"/>
      <c r="F119" s="370"/>
      <c r="G119" s="361"/>
      <c r="H119" s="958"/>
      <c r="I119" s="961"/>
      <c r="J119" s="819"/>
      <c r="K119" s="936"/>
      <c r="L119" s="938"/>
      <c r="M119" s="936"/>
      <c r="N119" s="941"/>
      <c r="O119" s="362"/>
      <c r="P119" s="298"/>
      <c r="Q119" s="297"/>
      <c r="R119" s="298"/>
      <c r="S119" s="298"/>
      <c r="T119" s="298"/>
      <c r="U119" s="298"/>
      <c r="V119" s="298"/>
      <c r="W119" s="298"/>
      <c r="X119" s="298"/>
      <c r="Y119" s="298"/>
      <c r="Z119" s="298"/>
      <c r="AA119" s="298"/>
      <c r="AB119" s="298"/>
      <c r="AC119" s="298"/>
      <c r="AD119" s="298"/>
      <c r="AE119" s="910"/>
      <c r="AF119" s="910"/>
      <c r="AG119" s="371"/>
      <c r="AH119" s="912"/>
      <c r="AI119" s="912"/>
      <c r="AJ119" s="914"/>
      <c r="AK119" s="516"/>
      <c r="AL119" s="516"/>
      <c r="AM119" s="516"/>
      <c r="AN119" s="516"/>
      <c r="AO119" s="516"/>
    </row>
    <row r="120" spans="1:41" ht="15.75" thickBot="1">
      <c r="A120" s="516"/>
      <c r="B120" s="777"/>
      <c r="C120" s="778"/>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8"/>
      <c r="AA120" s="778"/>
      <c r="AB120" s="778"/>
      <c r="AC120" s="778"/>
      <c r="AD120" s="778"/>
      <c r="AE120" s="778"/>
      <c r="AF120" s="778"/>
      <c r="AG120" s="778"/>
      <c r="AH120" s="778"/>
      <c r="AI120" s="778"/>
      <c r="AJ120" s="779"/>
      <c r="AK120" s="516"/>
      <c r="AL120" s="516"/>
      <c r="AM120" s="516"/>
      <c r="AN120" s="516"/>
      <c r="AO120" s="516"/>
    </row>
    <row r="121" spans="1:41" ht="15" customHeight="1" thickBot="1">
      <c r="A121" s="516"/>
      <c r="B121" s="49" t="s">
        <v>13</v>
      </c>
      <c r="C121" s="50" t="s">
        <v>30</v>
      </c>
      <c r="D121" s="50" t="s">
        <v>14</v>
      </c>
      <c r="E121" s="50" t="s">
        <v>29</v>
      </c>
      <c r="F121" s="50" t="s">
        <v>26</v>
      </c>
      <c r="G121" s="50" t="s">
        <v>27</v>
      </c>
      <c r="H121" s="51" t="s">
        <v>1082</v>
      </c>
      <c r="I121" s="74" t="s">
        <v>31</v>
      </c>
      <c r="J121" s="75"/>
      <c r="K121" s="76"/>
      <c r="L121" s="76"/>
      <c r="M121" s="77"/>
      <c r="N121" s="78"/>
      <c r="O121" s="55">
        <f>SUM(O122:O125)</f>
        <v>0</v>
      </c>
      <c r="P121" s="56">
        <f>SUM(P122:P125)</f>
        <v>0</v>
      </c>
      <c r="Q121" s="57">
        <f>SUM(Q122:Q125)</f>
        <v>0</v>
      </c>
      <c r="R121" s="56">
        <f>SUM(R122:R125)</f>
        <v>0</v>
      </c>
      <c r="S121" s="57"/>
      <c r="T121" s="56"/>
      <c r="U121" s="57"/>
      <c r="V121" s="56"/>
      <c r="W121" s="57"/>
      <c r="X121" s="56"/>
      <c r="Y121" s="57"/>
      <c r="Z121" s="56"/>
      <c r="AA121" s="57"/>
      <c r="AB121" s="56"/>
      <c r="AC121" s="57"/>
      <c r="AD121" s="56"/>
      <c r="AE121" s="57">
        <f>AE122</f>
        <v>0</v>
      </c>
      <c r="AF121" s="56">
        <f>AF122</f>
        <v>0</v>
      </c>
      <c r="AG121" s="59">
        <f>SUM(AG122:AG125)</f>
        <v>0</v>
      </c>
      <c r="AH121" s="60"/>
      <c r="AI121" s="60"/>
      <c r="AJ121" s="517"/>
      <c r="AK121" s="516"/>
      <c r="AL121" s="516"/>
      <c r="AM121" s="516"/>
      <c r="AN121" s="516"/>
      <c r="AO121" s="516"/>
    </row>
    <row r="122" spans="1:41" ht="24.75" customHeight="1">
      <c r="A122" s="516"/>
      <c r="B122" s="979" t="s">
        <v>876</v>
      </c>
      <c r="C122" s="80"/>
      <c r="D122" s="81"/>
      <c r="E122" s="81"/>
      <c r="F122" s="82"/>
      <c r="G122" s="64"/>
      <c r="H122" s="962" t="s">
        <v>190</v>
      </c>
      <c r="I122" s="964" t="s">
        <v>866</v>
      </c>
      <c r="J122" s="818">
        <v>0</v>
      </c>
      <c r="K122" s="994" t="s">
        <v>887</v>
      </c>
      <c r="L122" s="976">
        <v>0</v>
      </c>
      <c r="M122" s="911"/>
      <c r="N122" s="966"/>
      <c r="O122" s="86"/>
      <c r="P122" s="185"/>
      <c r="Q122" s="185"/>
      <c r="R122" s="185"/>
      <c r="S122" s="185"/>
      <c r="T122" s="185"/>
      <c r="U122" s="185"/>
      <c r="V122" s="185"/>
      <c r="W122" s="185"/>
      <c r="X122" s="185"/>
      <c r="Y122" s="185"/>
      <c r="Z122" s="185"/>
      <c r="AA122" s="185"/>
      <c r="AB122" s="185"/>
      <c r="AC122" s="185"/>
      <c r="AD122" s="185"/>
      <c r="AE122" s="774"/>
      <c r="AF122" s="774"/>
      <c r="AG122" s="87"/>
      <c r="AH122" s="775"/>
      <c r="AI122" s="911"/>
      <c r="AJ122" s="913"/>
      <c r="AK122" s="516"/>
      <c r="AL122" s="516"/>
      <c r="AM122" s="516"/>
      <c r="AN122" s="516"/>
      <c r="AO122" s="516"/>
    </row>
    <row r="123" spans="1:41" ht="24.75" customHeight="1">
      <c r="A123" s="516"/>
      <c r="B123" s="979"/>
      <c r="C123" s="80"/>
      <c r="D123" s="81"/>
      <c r="E123" s="81"/>
      <c r="F123" s="82"/>
      <c r="G123" s="64"/>
      <c r="H123" s="962"/>
      <c r="I123" s="964"/>
      <c r="J123" s="955"/>
      <c r="K123" s="909"/>
      <c r="L123" s="937"/>
      <c r="M123" s="911"/>
      <c r="N123" s="966"/>
      <c r="O123" s="86"/>
      <c r="P123" s="185"/>
      <c r="Q123" s="185"/>
      <c r="R123" s="185"/>
      <c r="S123" s="185"/>
      <c r="T123" s="185"/>
      <c r="U123" s="185"/>
      <c r="V123" s="185"/>
      <c r="W123" s="185"/>
      <c r="X123" s="185"/>
      <c r="Y123" s="185"/>
      <c r="Z123" s="185"/>
      <c r="AA123" s="185"/>
      <c r="AB123" s="185"/>
      <c r="AC123" s="185"/>
      <c r="AD123" s="185"/>
      <c r="AE123" s="774"/>
      <c r="AF123" s="774"/>
      <c r="AG123" s="87"/>
      <c r="AH123" s="775"/>
      <c r="AI123" s="911"/>
      <c r="AJ123" s="913"/>
      <c r="AK123" s="516"/>
      <c r="AL123" s="516"/>
      <c r="AM123" s="516"/>
      <c r="AN123" s="516"/>
      <c r="AO123" s="516"/>
    </row>
    <row r="124" spans="1:41">
      <c r="A124" s="516"/>
      <c r="B124" s="979"/>
      <c r="C124" s="80"/>
      <c r="D124" s="81"/>
      <c r="E124" s="81"/>
      <c r="F124" s="356"/>
      <c r="G124" s="64"/>
      <c r="H124" s="962"/>
      <c r="I124" s="964"/>
      <c r="J124" s="955"/>
      <c r="K124" s="909"/>
      <c r="L124" s="937"/>
      <c r="M124" s="911"/>
      <c r="N124" s="966"/>
      <c r="O124" s="86"/>
      <c r="P124" s="185"/>
      <c r="Q124" s="185"/>
      <c r="R124" s="185"/>
      <c r="S124" s="185"/>
      <c r="T124" s="185"/>
      <c r="U124" s="185"/>
      <c r="V124" s="185"/>
      <c r="W124" s="185"/>
      <c r="X124" s="185"/>
      <c r="Y124" s="185"/>
      <c r="Z124" s="185"/>
      <c r="AA124" s="185"/>
      <c r="AB124" s="185"/>
      <c r="AC124" s="185"/>
      <c r="AD124" s="185"/>
      <c r="AE124" s="774"/>
      <c r="AF124" s="774"/>
      <c r="AG124" s="357"/>
      <c r="AH124" s="775"/>
      <c r="AI124" s="911"/>
      <c r="AJ124" s="913"/>
      <c r="AK124" s="521"/>
      <c r="AL124" s="516"/>
      <c r="AM124" s="516"/>
      <c r="AN124" s="516"/>
      <c r="AO124" s="516"/>
    </row>
    <row r="125" spans="1:41" ht="15.75" thickBot="1">
      <c r="A125" s="516"/>
      <c r="B125" s="980"/>
      <c r="C125" s="358"/>
      <c r="D125" s="359"/>
      <c r="E125" s="359"/>
      <c r="F125" s="360"/>
      <c r="G125" s="361"/>
      <c r="H125" s="963"/>
      <c r="I125" s="965"/>
      <c r="J125" s="819"/>
      <c r="K125" s="910"/>
      <c r="L125" s="938"/>
      <c r="M125" s="912"/>
      <c r="N125" s="967"/>
      <c r="O125" s="362"/>
      <c r="P125" s="298"/>
      <c r="Q125" s="298"/>
      <c r="R125" s="298"/>
      <c r="S125" s="298"/>
      <c r="T125" s="298"/>
      <c r="U125" s="298"/>
      <c r="V125" s="298"/>
      <c r="W125" s="298"/>
      <c r="X125" s="298"/>
      <c r="Y125" s="298"/>
      <c r="Z125" s="298"/>
      <c r="AA125" s="298"/>
      <c r="AB125" s="298"/>
      <c r="AC125" s="298"/>
      <c r="AD125" s="298"/>
      <c r="AE125" s="968"/>
      <c r="AF125" s="968"/>
      <c r="AG125" s="363"/>
      <c r="AH125" s="969"/>
      <c r="AI125" s="912"/>
      <c r="AJ125" s="914"/>
      <c r="AK125" s="521"/>
      <c r="AL125" s="516"/>
      <c r="AM125" s="516"/>
      <c r="AN125" s="516"/>
      <c r="AO125" s="516"/>
    </row>
    <row r="126" spans="1:41" ht="15.75" thickBot="1">
      <c r="A126" s="516"/>
      <c r="B126" s="777"/>
      <c r="C126" s="778"/>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8"/>
      <c r="AA126" s="778"/>
      <c r="AB126" s="778"/>
      <c r="AC126" s="778"/>
      <c r="AD126" s="778"/>
      <c r="AE126" s="778"/>
      <c r="AF126" s="778"/>
      <c r="AG126" s="778"/>
      <c r="AH126" s="778"/>
      <c r="AI126" s="778"/>
      <c r="AJ126" s="779"/>
      <c r="AK126" s="521"/>
      <c r="AL126" s="516"/>
      <c r="AM126" s="516"/>
      <c r="AN126" s="516"/>
      <c r="AO126" s="516"/>
    </row>
    <row r="127" spans="1:41" ht="15" customHeight="1" thickBot="1">
      <c r="A127" s="516"/>
      <c r="B127" s="49" t="s">
        <v>13</v>
      </c>
      <c r="C127" s="50" t="s">
        <v>30</v>
      </c>
      <c r="D127" s="50" t="s">
        <v>14</v>
      </c>
      <c r="E127" s="50" t="s">
        <v>29</v>
      </c>
      <c r="F127" s="50" t="s">
        <v>26</v>
      </c>
      <c r="G127" s="50" t="s">
        <v>27</v>
      </c>
      <c r="H127" s="51" t="s">
        <v>1111</v>
      </c>
      <c r="I127" s="74" t="s">
        <v>31</v>
      </c>
      <c r="J127" s="75"/>
      <c r="K127" s="89"/>
      <c r="L127" s="76"/>
      <c r="M127" s="77"/>
      <c r="N127" s="78"/>
      <c r="O127" s="55">
        <f>SUM(O128:O130)</f>
        <v>0</v>
      </c>
      <c r="P127" s="56">
        <f>SUM(P128:P130)</f>
        <v>0</v>
      </c>
      <c r="Q127" s="57">
        <f>SUM(Q128:Q130)</f>
        <v>0</v>
      </c>
      <c r="R127" s="56">
        <f>SUM(R128:R130)</f>
        <v>0</v>
      </c>
      <c r="S127" s="57"/>
      <c r="T127" s="56"/>
      <c r="U127" s="57"/>
      <c r="V127" s="56"/>
      <c r="W127" s="57"/>
      <c r="X127" s="56"/>
      <c r="Y127" s="57"/>
      <c r="Z127" s="56"/>
      <c r="AA127" s="57"/>
      <c r="AB127" s="56"/>
      <c r="AC127" s="57"/>
      <c r="AD127" s="56"/>
      <c r="AE127" s="90">
        <f>AE128</f>
        <v>0</v>
      </c>
      <c r="AF127" s="56">
        <f>AF128</f>
        <v>0</v>
      </c>
      <c r="AG127" s="59">
        <f>SUM(AG128:AG130)</f>
        <v>0</v>
      </c>
      <c r="AH127" s="60"/>
      <c r="AI127" s="60"/>
      <c r="AJ127" s="517"/>
      <c r="AK127" s="521"/>
      <c r="AL127" s="516"/>
      <c r="AM127" s="516"/>
      <c r="AN127" s="516"/>
      <c r="AO127" s="516"/>
    </row>
    <row r="128" spans="1:41" ht="53.25" customHeight="1">
      <c r="A128" s="516"/>
      <c r="B128" s="791" t="s">
        <v>886</v>
      </c>
      <c r="C128" s="61"/>
      <c r="D128" s="62"/>
      <c r="E128" s="62"/>
      <c r="F128" s="364"/>
      <c r="G128" s="288"/>
      <c r="H128" s="956" t="s">
        <v>191</v>
      </c>
      <c r="I128" s="959" t="s">
        <v>841</v>
      </c>
      <c r="J128" s="820">
        <v>0</v>
      </c>
      <c r="K128" s="934" t="s">
        <v>885</v>
      </c>
      <c r="L128" s="934">
        <v>0</v>
      </c>
      <c r="M128" s="934"/>
      <c r="N128" s="939"/>
      <c r="O128" s="365"/>
      <c r="P128" s="292"/>
      <c r="Q128" s="291"/>
      <c r="R128" s="292"/>
      <c r="S128" s="292"/>
      <c r="T128" s="292"/>
      <c r="U128" s="292"/>
      <c r="V128" s="292"/>
      <c r="W128" s="292"/>
      <c r="X128" s="292"/>
      <c r="Y128" s="292"/>
      <c r="Z128" s="292"/>
      <c r="AA128" s="292"/>
      <c r="AB128" s="292"/>
      <c r="AC128" s="185"/>
      <c r="AD128" s="185"/>
      <c r="AE128" s="774"/>
      <c r="AF128" s="774"/>
      <c r="AG128" s="87"/>
      <c r="AH128" s="911"/>
      <c r="AI128" s="911"/>
      <c r="AJ128" s="913"/>
      <c r="AK128" s="521"/>
      <c r="AL128" s="516"/>
      <c r="AM128" s="516"/>
      <c r="AN128" s="516"/>
      <c r="AO128" s="516"/>
    </row>
    <row r="129" spans="1:41" ht="53.25" customHeight="1">
      <c r="A129" s="516"/>
      <c r="B129" s="792"/>
      <c r="C129" s="70"/>
      <c r="D129" s="71"/>
      <c r="E129" s="71"/>
      <c r="F129" s="366"/>
      <c r="G129" s="64"/>
      <c r="H129" s="957"/>
      <c r="I129" s="960"/>
      <c r="J129" s="955"/>
      <c r="K129" s="935"/>
      <c r="L129" s="937"/>
      <c r="M129" s="935"/>
      <c r="N129" s="940"/>
      <c r="O129" s="367"/>
      <c r="P129" s="196"/>
      <c r="Q129" s="121"/>
      <c r="R129" s="196"/>
      <c r="S129" s="196"/>
      <c r="T129" s="196"/>
      <c r="U129" s="196"/>
      <c r="V129" s="196"/>
      <c r="W129" s="196"/>
      <c r="X129" s="196"/>
      <c r="Y129" s="196"/>
      <c r="Z129" s="196"/>
      <c r="AA129" s="196"/>
      <c r="AB129" s="196"/>
      <c r="AC129" s="185"/>
      <c r="AD129" s="185"/>
      <c r="AE129" s="909"/>
      <c r="AF129" s="909"/>
      <c r="AG129" s="87"/>
      <c r="AH129" s="911"/>
      <c r="AI129" s="911"/>
      <c r="AJ129" s="913"/>
      <c r="AK129" s="516"/>
      <c r="AL129" s="516"/>
      <c r="AM129" s="516"/>
      <c r="AN129" s="516"/>
      <c r="AO129" s="516"/>
    </row>
    <row r="130" spans="1:41" ht="15.75" thickBot="1">
      <c r="A130" s="516"/>
      <c r="B130" s="850"/>
      <c r="C130" s="368"/>
      <c r="D130" s="369"/>
      <c r="E130" s="369"/>
      <c r="F130" s="370"/>
      <c r="G130" s="361"/>
      <c r="H130" s="958"/>
      <c r="I130" s="961"/>
      <c r="J130" s="819"/>
      <c r="K130" s="936"/>
      <c r="L130" s="938"/>
      <c r="M130" s="936"/>
      <c r="N130" s="941"/>
      <c r="O130" s="362"/>
      <c r="P130" s="298"/>
      <c r="Q130" s="297"/>
      <c r="R130" s="298"/>
      <c r="S130" s="298"/>
      <c r="T130" s="298"/>
      <c r="U130" s="298"/>
      <c r="V130" s="298"/>
      <c r="W130" s="298"/>
      <c r="X130" s="298"/>
      <c r="Y130" s="298"/>
      <c r="Z130" s="298"/>
      <c r="AA130" s="298"/>
      <c r="AB130" s="298"/>
      <c r="AC130" s="298"/>
      <c r="AD130" s="298"/>
      <c r="AE130" s="910"/>
      <c r="AF130" s="910"/>
      <c r="AG130" s="371"/>
      <c r="AH130" s="912"/>
      <c r="AI130" s="912"/>
      <c r="AJ130" s="914"/>
      <c r="AK130" s="516"/>
      <c r="AL130" s="516"/>
      <c r="AM130" s="516"/>
      <c r="AN130" s="516"/>
      <c r="AO130" s="516"/>
    </row>
    <row r="131" spans="1:41">
      <c r="A131" s="516"/>
      <c r="B131" s="15"/>
      <c r="C131" s="15"/>
      <c r="D131" s="516"/>
      <c r="E131" s="516"/>
      <c r="F131" s="516"/>
      <c r="G131" s="516"/>
      <c r="H131" s="500"/>
      <c r="I131" s="500"/>
      <c r="J131" s="500"/>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15"/>
      <c r="AH131" s="516"/>
      <c r="AI131" s="516"/>
      <c r="AJ131" s="516"/>
      <c r="AK131" s="516"/>
      <c r="AL131" s="516"/>
      <c r="AM131" s="516"/>
      <c r="AN131" s="516"/>
      <c r="AO131" s="516"/>
    </row>
    <row r="132" spans="1:41" ht="15.75" thickBot="1">
      <c r="A132" s="516">
        <v>5</v>
      </c>
      <c r="B132" s="12"/>
      <c r="C132" s="12"/>
      <c r="D132" s="12"/>
      <c r="E132" s="12"/>
      <c r="F132" s="12"/>
      <c r="G132" s="12"/>
      <c r="H132" s="3"/>
      <c r="I132" s="3"/>
      <c r="J132" s="3"/>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516"/>
      <c r="AL132" s="516"/>
      <c r="AM132" s="516"/>
      <c r="AN132" s="516"/>
      <c r="AO132" s="516"/>
    </row>
    <row r="133" spans="1:41">
      <c r="A133" s="516"/>
      <c r="B133" s="749" t="s">
        <v>805</v>
      </c>
      <c r="C133" s="750"/>
      <c r="D133" s="750"/>
      <c r="E133" s="750"/>
      <c r="F133" s="750"/>
      <c r="G133" s="750"/>
      <c r="H133" s="750"/>
      <c r="I133" s="750"/>
      <c r="J133" s="750"/>
      <c r="K133" s="750"/>
      <c r="L133" s="750"/>
      <c r="M133" s="750"/>
      <c r="N133" s="750"/>
      <c r="O133" s="750"/>
      <c r="P133" s="750"/>
      <c r="Q133" s="750"/>
      <c r="R133" s="750"/>
      <c r="S133" s="750"/>
      <c r="T133" s="750"/>
      <c r="U133" s="750"/>
      <c r="V133" s="750"/>
      <c r="W133" s="750"/>
      <c r="X133" s="750"/>
      <c r="Y133" s="750"/>
      <c r="Z133" s="750"/>
      <c r="AA133" s="750"/>
      <c r="AB133" s="750"/>
      <c r="AC133" s="750"/>
      <c r="AD133" s="750"/>
      <c r="AE133" s="750"/>
      <c r="AF133" s="750"/>
      <c r="AG133" s="750"/>
      <c r="AH133" s="750"/>
      <c r="AI133" s="750"/>
      <c r="AJ133" s="751"/>
      <c r="AK133" s="516"/>
      <c r="AL133" s="516"/>
      <c r="AM133" s="516"/>
      <c r="AN133" s="516"/>
      <c r="AO133" s="516"/>
    </row>
    <row r="134" spans="1:41" ht="27" customHeight="1" thickBot="1">
      <c r="A134" s="516"/>
      <c r="B134" s="752" t="s">
        <v>806</v>
      </c>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516"/>
      <c r="AL134" s="516"/>
      <c r="AM134" s="516"/>
      <c r="AN134" s="516"/>
      <c r="AO134" s="516"/>
    </row>
    <row r="135" spans="1:41" ht="90" customHeight="1">
      <c r="A135" s="516"/>
      <c r="B135" s="755" t="s">
        <v>1063</v>
      </c>
      <c r="C135" s="756"/>
      <c r="D135" s="756"/>
      <c r="E135" s="756"/>
      <c r="F135" s="756"/>
      <c r="G135" s="756"/>
      <c r="H135" s="757"/>
      <c r="I135" s="758" t="s">
        <v>1064</v>
      </c>
      <c r="J135" s="759"/>
      <c r="K135" s="759"/>
      <c r="L135" s="759"/>
      <c r="M135" s="759"/>
      <c r="N135" s="759"/>
      <c r="O135" s="759"/>
      <c r="P135" s="759"/>
      <c r="Q135" s="759"/>
      <c r="R135" s="759"/>
      <c r="S135" s="759"/>
      <c r="T135" s="760"/>
      <c r="U135" s="758" t="s">
        <v>1065</v>
      </c>
      <c r="V135" s="761"/>
      <c r="W135" s="761"/>
      <c r="X135" s="761"/>
      <c r="Y135" s="761"/>
      <c r="Z135" s="761"/>
      <c r="AA135" s="761"/>
      <c r="AB135" s="761"/>
      <c r="AC135" s="761"/>
      <c r="AD135" s="761"/>
      <c r="AE135" s="761"/>
      <c r="AF135" s="761"/>
      <c r="AG135" s="761"/>
      <c r="AH135" s="761"/>
      <c r="AI135" s="761"/>
      <c r="AJ135" s="762"/>
      <c r="AK135" s="516"/>
      <c r="AL135" s="516"/>
      <c r="AM135" s="516"/>
      <c r="AN135" s="516"/>
      <c r="AO135" s="516"/>
    </row>
    <row r="136" spans="1:41" ht="15" customHeight="1" thickBot="1">
      <c r="A136" s="516"/>
      <c r="B136" s="763" t="s">
        <v>1565</v>
      </c>
      <c r="C136" s="764"/>
      <c r="D136" s="765"/>
      <c r="E136" s="184"/>
      <c r="F136" s="766" t="s">
        <v>1566</v>
      </c>
      <c r="G136" s="766"/>
      <c r="H136" s="766"/>
      <c r="I136" s="766"/>
      <c r="J136" s="766"/>
      <c r="K136" s="766"/>
      <c r="L136" s="766"/>
      <c r="M136" s="766"/>
      <c r="N136" s="767"/>
      <c r="O136" s="768" t="s">
        <v>0</v>
      </c>
      <c r="P136" s="769"/>
      <c r="Q136" s="769"/>
      <c r="R136" s="769"/>
      <c r="S136" s="769"/>
      <c r="T136" s="769"/>
      <c r="U136" s="769"/>
      <c r="V136" s="769"/>
      <c r="W136" s="769"/>
      <c r="X136" s="769"/>
      <c r="Y136" s="769"/>
      <c r="Z136" s="769"/>
      <c r="AA136" s="769"/>
      <c r="AB136" s="769"/>
      <c r="AC136" s="769"/>
      <c r="AD136" s="769"/>
      <c r="AE136" s="769"/>
      <c r="AF136" s="770"/>
      <c r="AG136" s="771" t="s">
        <v>1</v>
      </c>
      <c r="AH136" s="772"/>
      <c r="AI136" s="772"/>
      <c r="AJ136" s="773"/>
      <c r="AK136" s="516"/>
      <c r="AL136" s="516"/>
      <c r="AM136" s="516"/>
      <c r="AN136" s="516"/>
      <c r="AO136" s="516"/>
    </row>
    <row r="137" spans="1:41">
      <c r="A137" s="516"/>
      <c r="B137" s="737" t="s">
        <v>1113</v>
      </c>
      <c r="C137" s="739" t="s">
        <v>2</v>
      </c>
      <c r="D137" s="740"/>
      <c r="E137" s="740"/>
      <c r="F137" s="740"/>
      <c r="G137" s="740"/>
      <c r="H137" s="740"/>
      <c r="I137" s="743" t="s">
        <v>3</v>
      </c>
      <c r="J137" s="745" t="s">
        <v>18</v>
      </c>
      <c r="K137" s="745" t="s">
        <v>4</v>
      </c>
      <c r="L137" s="747" t="s">
        <v>1057</v>
      </c>
      <c r="M137" s="799" t="s">
        <v>19</v>
      </c>
      <c r="N137" s="732" t="s">
        <v>20</v>
      </c>
      <c r="O137" s="734" t="s">
        <v>32</v>
      </c>
      <c r="P137" s="735"/>
      <c r="Q137" s="736" t="s">
        <v>33</v>
      </c>
      <c r="R137" s="735"/>
      <c r="S137" s="736" t="s">
        <v>34</v>
      </c>
      <c r="T137" s="735"/>
      <c r="U137" s="736" t="s">
        <v>7</v>
      </c>
      <c r="V137" s="735"/>
      <c r="W137" s="736" t="s">
        <v>6</v>
      </c>
      <c r="X137" s="735"/>
      <c r="Y137" s="736" t="s">
        <v>35</v>
      </c>
      <c r="Z137" s="735"/>
      <c r="AA137" s="736" t="s">
        <v>5</v>
      </c>
      <c r="AB137" s="735"/>
      <c r="AC137" s="736" t="s">
        <v>8</v>
      </c>
      <c r="AD137" s="735"/>
      <c r="AE137" s="736" t="s">
        <v>9</v>
      </c>
      <c r="AF137" s="796"/>
      <c r="AG137" s="797" t="s">
        <v>10</v>
      </c>
      <c r="AH137" s="780" t="s">
        <v>11</v>
      </c>
      <c r="AI137" s="782" t="s">
        <v>12</v>
      </c>
      <c r="AJ137" s="784" t="s">
        <v>21</v>
      </c>
      <c r="AK137" s="516"/>
      <c r="AL137" s="516"/>
      <c r="AM137" s="516"/>
      <c r="AN137" s="516"/>
      <c r="AO137" s="516"/>
    </row>
    <row r="138" spans="1:41" ht="54.75" customHeight="1" thickBot="1">
      <c r="A138" s="516"/>
      <c r="B138" s="738"/>
      <c r="C138" s="741"/>
      <c r="D138" s="742"/>
      <c r="E138" s="742"/>
      <c r="F138" s="742"/>
      <c r="G138" s="742"/>
      <c r="H138" s="742"/>
      <c r="I138" s="744"/>
      <c r="J138" s="746" t="s">
        <v>18</v>
      </c>
      <c r="K138" s="746"/>
      <c r="L138" s="748"/>
      <c r="M138" s="800"/>
      <c r="N138" s="733"/>
      <c r="O138" s="33" t="s">
        <v>22</v>
      </c>
      <c r="P138" s="34" t="s">
        <v>23</v>
      </c>
      <c r="Q138" s="35" t="s">
        <v>22</v>
      </c>
      <c r="R138" s="34" t="s">
        <v>23</v>
      </c>
      <c r="S138" s="35" t="s">
        <v>22</v>
      </c>
      <c r="T138" s="34" t="s">
        <v>23</v>
      </c>
      <c r="U138" s="35" t="s">
        <v>22</v>
      </c>
      <c r="V138" s="34" t="s">
        <v>23</v>
      </c>
      <c r="W138" s="35" t="s">
        <v>22</v>
      </c>
      <c r="X138" s="34" t="s">
        <v>23</v>
      </c>
      <c r="Y138" s="35" t="s">
        <v>22</v>
      </c>
      <c r="Z138" s="34" t="s">
        <v>23</v>
      </c>
      <c r="AA138" s="35" t="s">
        <v>22</v>
      </c>
      <c r="AB138" s="34" t="s">
        <v>24</v>
      </c>
      <c r="AC138" s="35" t="s">
        <v>22</v>
      </c>
      <c r="AD138" s="34" t="s">
        <v>24</v>
      </c>
      <c r="AE138" s="35" t="s">
        <v>22</v>
      </c>
      <c r="AF138" s="36" t="s">
        <v>24</v>
      </c>
      <c r="AG138" s="798"/>
      <c r="AH138" s="781"/>
      <c r="AI138" s="783"/>
      <c r="AJ138" s="785"/>
      <c r="AK138" s="516"/>
      <c r="AL138" s="516"/>
      <c r="AM138" s="516"/>
      <c r="AN138" s="516"/>
      <c r="AO138" s="516"/>
    </row>
    <row r="139" spans="1:41" ht="51.75" thickBot="1">
      <c r="A139" s="516"/>
      <c r="B139" s="37" t="s">
        <v>807</v>
      </c>
      <c r="C139" s="786" t="s">
        <v>338</v>
      </c>
      <c r="D139" s="787"/>
      <c r="E139" s="787"/>
      <c r="F139" s="787"/>
      <c r="G139" s="787"/>
      <c r="H139" s="787"/>
      <c r="I139" s="38" t="s">
        <v>1066</v>
      </c>
      <c r="J139" s="39"/>
      <c r="K139" s="40"/>
      <c r="L139" s="40"/>
      <c r="M139" s="348"/>
      <c r="N139" s="107"/>
      <c r="O139" s="43">
        <f t="shared" ref="O139:AD139" si="4">O141+O149+O155</f>
        <v>0</v>
      </c>
      <c r="P139" s="44">
        <f t="shared" si="4"/>
        <v>0</v>
      </c>
      <c r="Q139" s="44">
        <f t="shared" si="4"/>
        <v>0</v>
      </c>
      <c r="R139" s="44">
        <f t="shared" si="4"/>
        <v>0</v>
      </c>
      <c r="S139" s="44">
        <f t="shared" si="4"/>
        <v>0</v>
      </c>
      <c r="T139" s="44">
        <f t="shared" si="4"/>
        <v>0</v>
      </c>
      <c r="U139" s="44">
        <f t="shared" si="4"/>
        <v>0</v>
      </c>
      <c r="V139" s="44">
        <f t="shared" si="4"/>
        <v>0</v>
      </c>
      <c r="W139" s="44">
        <f t="shared" si="4"/>
        <v>0</v>
      </c>
      <c r="X139" s="44">
        <f t="shared" si="4"/>
        <v>0</v>
      </c>
      <c r="Y139" s="44">
        <f t="shared" si="4"/>
        <v>0</v>
      </c>
      <c r="Z139" s="44">
        <f t="shared" si="4"/>
        <v>0</v>
      </c>
      <c r="AA139" s="44">
        <f t="shared" si="4"/>
        <v>0</v>
      </c>
      <c r="AB139" s="44">
        <f t="shared" si="4"/>
        <v>0</v>
      </c>
      <c r="AC139" s="44">
        <f t="shared" si="4"/>
        <v>0</v>
      </c>
      <c r="AD139" s="44">
        <f t="shared" si="4"/>
        <v>0</v>
      </c>
      <c r="AE139" s="44">
        <f>+AE141+AE149+AE155</f>
        <v>0</v>
      </c>
      <c r="AF139" s="45">
        <f>AF141+AF149+AF155</f>
        <v>0</v>
      </c>
      <c r="AG139" s="46">
        <f>AG141+AG149+AG155</f>
        <v>0</v>
      </c>
      <c r="AH139" s="47"/>
      <c r="AI139" s="47"/>
      <c r="AJ139" s="48"/>
      <c r="AK139" s="516"/>
      <c r="AL139" s="516"/>
      <c r="AM139" s="516"/>
      <c r="AN139" s="516"/>
      <c r="AO139" s="516"/>
    </row>
    <row r="140" spans="1:41" ht="15.75" thickBot="1">
      <c r="A140" s="516"/>
      <c r="B140" s="788"/>
      <c r="C140" s="789"/>
      <c r="D140" s="789"/>
      <c r="E140" s="789"/>
      <c r="F140" s="789"/>
      <c r="G140" s="789"/>
      <c r="H140" s="789"/>
      <c r="I140" s="789"/>
      <c r="J140" s="789"/>
      <c r="K140" s="789"/>
      <c r="L140" s="789"/>
      <c r="M140" s="789"/>
      <c r="N140" s="789"/>
      <c r="O140" s="789"/>
      <c r="P140" s="789"/>
      <c r="Q140" s="789"/>
      <c r="R140" s="789"/>
      <c r="S140" s="789"/>
      <c r="T140" s="789"/>
      <c r="U140" s="789"/>
      <c r="V140" s="789"/>
      <c r="W140" s="789"/>
      <c r="X140" s="789"/>
      <c r="Y140" s="789"/>
      <c r="Z140" s="789"/>
      <c r="AA140" s="789"/>
      <c r="AB140" s="789"/>
      <c r="AC140" s="789"/>
      <c r="AD140" s="789"/>
      <c r="AE140" s="789"/>
      <c r="AF140" s="789"/>
      <c r="AG140" s="789"/>
      <c r="AH140" s="789"/>
      <c r="AI140" s="789"/>
      <c r="AJ140" s="790"/>
      <c r="AK140" s="516"/>
      <c r="AL140" s="516"/>
      <c r="AM140" s="516"/>
      <c r="AN140" s="516"/>
      <c r="AO140" s="516"/>
    </row>
    <row r="141" spans="1:41" ht="40.5" customHeight="1" thickBot="1">
      <c r="A141" s="516"/>
      <c r="B141" s="49" t="s">
        <v>13</v>
      </c>
      <c r="C141" s="50" t="s">
        <v>30</v>
      </c>
      <c r="D141" s="50" t="s">
        <v>14</v>
      </c>
      <c r="E141" s="50" t="s">
        <v>25</v>
      </c>
      <c r="F141" s="50" t="s">
        <v>26</v>
      </c>
      <c r="G141" s="50" t="s">
        <v>27</v>
      </c>
      <c r="H141" s="51" t="s">
        <v>15</v>
      </c>
      <c r="I141" s="52" t="s">
        <v>31</v>
      </c>
      <c r="J141" s="77"/>
      <c r="K141" s="77"/>
      <c r="L141" s="77"/>
      <c r="M141" s="77"/>
      <c r="N141" s="78"/>
      <c r="O141" s="55">
        <f>SUM(O142:O147)</f>
        <v>0</v>
      </c>
      <c r="P141" s="56">
        <f>SUM(P142:P147)</f>
        <v>0</v>
      </c>
      <c r="Q141" s="57">
        <f>SUM(Q142:Q147)</f>
        <v>0</v>
      </c>
      <c r="R141" s="56">
        <f>SUM(R142:R147)</f>
        <v>0</v>
      </c>
      <c r="S141" s="57"/>
      <c r="T141" s="56"/>
      <c r="U141" s="57"/>
      <c r="V141" s="56"/>
      <c r="W141" s="57"/>
      <c r="X141" s="56"/>
      <c r="Y141" s="57"/>
      <c r="Z141" s="56"/>
      <c r="AA141" s="57"/>
      <c r="AB141" s="56"/>
      <c r="AC141" s="57"/>
      <c r="AD141" s="56"/>
      <c r="AE141" s="58">
        <f>O141+Q141</f>
        <v>0</v>
      </c>
      <c r="AF141" s="56">
        <f>AF142</f>
        <v>0</v>
      </c>
      <c r="AG141" s="59">
        <f>SUM(AG142:AG147)</f>
        <v>0</v>
      </c>
      <c r="AH141" s="60"/>
      <c r="AI141" s="60"/>
      <c r="AJ141" s="517"/>
      <c r="AK141" s="516"/>
      <c r="AL141" s="516"/>
      <c r="AM141" s="516"/>
      <c r="AN141" s="516"/>
      <c r="AO141" s="516"/>
    </row>
    <row r="142" spans="1:41" ht="76.5">
      <c r="A142" s="516"/>
      <c r="B142" s="791" t="s">
        <v>884</v>
      </c>
      <c r="C142" s="61"/>
      <c r="D142" s="538" t="s">
        <v>1567</v>
      </c>
      <c r="E142" s="425" t="s">
        <v>1254</v>
      </c>
      <c r="F142" s="63"/>
      <c r="G142" s="288">
        <v>0</v>
      </c>
      <c r="H142" s="820" t="s">
        <v>192</v>
      </c>
      <c r="I142" s="820" t="s">
        <v>829</v>
      </c>
      <c r="J142" s="820" t="s">
        <v>193</v>
      </c>
      <c r="K142" s="821" t="s">
        <v>1112</v>
      </c>
      <c r="L142" s="823">
        <v>0</v>
      </c>
      <c r="M142" s="823"/>
      <c r="N142" s="1076"/>
      <c r="O142" s="426"/>
      <c r="P142" s="291"/>
      <c r="Q142" s="539"/>
      <c r="R142" s="67"/>
      <c r="S142" s="67"/>
      <c r="T142" s="67"/>
      <c r="U142" s="67"/>
      <c r="V142" s="67"/>
      <c r="W142" s="67"/>
      <c r="X142" s="67"/>
      <c r="Y142" s="67"/>
      <c r="Z142" s="67"/>
      <c r="AA142" s="67"/>
      <c r="AB142" s="67"/>
      <c r="AC142" s="67">
        <v>0</v>
      </c>
      <c r="AD142" s="292">
        <v>12000000</v>
      </c>
      <c r="AE142" s="67"/>
      <c r="AF142" s="67"/>
      <c r="AG142" s="293"/>
      <c r="AH142" s="293"/>
      <c r="AI142" s="293"/>
      <c r="AJ142" s="427"/>
      <c r="AK142" s="516"/>
      <c r="AL142" s="516"/>
      <c r="AM142" s="516"/>
      <c r="AN142" s="516"/>
      <c r="AO142" s="516"/>
    </row>
    <row r="143" spans="1:41" ht="51">
      <c r="A143" s="516"/>
      <c r="B143" s="792"/>
      <c r="C143" s="70"/>
      <c r="D143" s="81" t="s">
        <v>1568</v>
      </c>
      <c r="E143" s="64" t="s">
        <v>1254</v>
      </c>
      <c r="F143" s="115"/>
      <c r="G143" s="410"/>
      <c r="H143" s="955"/>
      <c r="I143" s="955"/>
      <c r="J143" s="955"/>
      <c r="K143" s="793"/>
      <c r="L143" s="794"/>
      <c r="M143" s="794"/>
      <c r="N143" s="795"/>
      <c r="O143" s="65"/>
      <c r="P143" s="66"/>
      <c r="Q143" s="528"/>
      <c r="R143" s="68"/>
      <c r="S143" s="68"/>
      <c r="T143" s="68"/>
      <c r="U143" s="68"/>
      <c r="V143" s="68"/>
      <c r="W143" s="68"/>
      <c r="X143" s="68"/>
      <c r="Y143" s="68"/>
      <c r="Z143" s="68"/>
      <c r="AA143" s="68"/>
      <c r="AB143" s="68"/>
      <c r="AC143" s="68"/>
      <c r="AD143" s="185"/>
      <c r="AE143" s="68"/>
      <c r="AF143" s="68"/>
      <c r="AG143" s="69"/>
      <c r="AH143" s="69"/>
      <c r="AI143" s="69"/>
      <c r="AJ143" s="428"/>
      <c r="AK143" s="516"/>
      <c r="AL143" s="516"/>
      <c r="AM143" s="516"/>
      <c r="AN143" s="516"/>
      <c r="AO143" s="516"/>
    </row>
    <row r="144" spans="1:41" ht="38.25">
      <c r="A144" s="516"/>
      <c r="B144" s="792"/>
      <c r="C144" s="70"/>
      <c r="D144" s="429" t="s">
        <v>1569</v>
      </c>
      <c r="E144" s="64" t="s">
        <v>1254</v>
      </c>
      <c r="F144" s="115"/>
      <c r="G144" s="410"/>
      <c r="H144" s="955"/>
      <c r="I144" s="955"/>
      <c r="J144" s="955"/>
      <c r="K144" s="793"/>
      <c r="L144" s="794"/>
      <c r="M144" s="794"/>
      <c r="N144" s="795"/>
      <c r="O144" s="65"/>
      <c r="P144" s="66"/>
      <c r="Q144" s="528"/>
      <c r="R144" s="68"/>
      <c r="S144" s="68"/>
      <c r="T144" s="68"/>
      <c r="U144" s="68"/>
      <c r="V144" s="68"/>
      <c r="W144" s="68"/>
      <c r="X144" s="68"/>
      <c r="Y144" s="68"/>
      <c r="Z144" s="68"/>
      <c r="AA144" s="68"/>
      <c r="AB144" s="68"/>
      <c r="AC144" s="68"/>
      <c r="AD144" s="185"/>
      <c r="AE144" s="68"/>
      <c r="AF144" s="68"/>
      <c r="AG144" s="69"/>
      <c r="AH144" s="69"/>
      <c r="AI144" s="69"/>
      <c r="AJ144" s="428"/>
      <c r="AK144" s="516"/>
      <c r="AL144" s="516"/>
      <c r="AM144" s="516"/>
      <c r="AN144" s="516"/>
      <c r="AO144" s="516"/>
    </row>
    <row r="145" spans="1:41" ht="63.75">
      <c r="A145" s="516"/>
      <c r="B145" s="792"/>
      <c r="C145" s="70"/>
      <c r="D145" s="81" t="s">
        <v>1570</v>
      </c>
      <c r="E145" s="64" t="s">
        <v>1254</v>
      </c>
      <c r="F145" s="115"/>
      <c r="G145" s="410"/>
      <c r="H145" s="955"/>
      <c r="I145" s="955"/>
      <c r="J145" s="955"/>
      <c r="K145" s="793"/>
      <c r="L145" s="794"/>
      <c r="M145" s="794"/>
      <c r="N145" s="795"/>
      <c r="O145" s="65"/>
      <c r="P145" s="66"/>
      <c r="Q145" s="528"/>
      <c r="R145" s="68"/>
      <c r="S145" s="68"/>
      <c r="T145" s="68"/>
      <c r="U145" s="68"/>
      <c r="V145" s="68"/>
      <c r="W145" s="68"/>
      <c r="X145" s="68"/>
      <c r="Y145" s="68"/>
      <c r="Z145" s="68"/>
      <c r="AA145" s="68"/>
      <c r="AB145" s="68"/>
      <c r="AC145" s="68"/>
      <c r="AD145" s="185"/>
      <c r="AE145" s="68"/>
      <c r="AF145" s="68"/>
      <c r="AG145" s="69"/>
      <c r="AH145" s="69"/>
      <c r="AI145" s="69"/>
      <c r="AJ145" s="428"/>
      <c r="AK145" s="516"/>
      <c r="AL145" s="516"/>
      <c r="AM145" s="516"/>
      <c r="AN145" s="516"/>
      <c r="AO145" s="516"/>
    </row>
    <row r="146" spans="1:41" ht="76.5">
      <c r="A146" s="516"/>
      <c r="B146" s="792"/>
      <c r="C146" s="70"/>
      <c r="D146" s="429" t="s">
        <v>1571</v>
      </c>
      <c r="E146" s="64" t="s">
        <v>1254</v>
      </c>
      <c r="F146" s="115"/>
      <c r="G146" s="410"/>
      <c r="H146" s="955"/>
      <c r="I146" s="955"/>
      <c r="J146" s="955"/>
      <c r="K146" s="793"/>
      <c r="L146" s="794"/>
      <c r="M146" s="794"/>
      <c r="N146" s="795"/>
      <c r="O146" s="65"/>
      <c r="P146" s="66"/>
      <c r="Q146" s="528"/>
      <c r="R146" s="68"/>
      <c r="S146" s="68"/>
      <c r="T146" s="68"/>
      <c r="U146" s="68"/>
      <c r="V146" s="68"/>
      <c r="W146" s="68"/>
      <c r="X146" s="68"/>
      <c r="Y146" s="68"/>
      <c r="Z146" s="68"/>
      <c r="AA146" s="68"/>
      <c r="AB146" s="68"/>
      <c r="AC146" s="68"/>
      <c r="AD146" s="185"/>
      <c r="AE146" s="68"/>
      <c r="AF146" s="68"/>
      <c r="AG146" s="69"/>
      <c r="AH146" s="69"/>
      <c r="AI146" s="69"/>
      <c r="AJ146" s="428"/>
      <c r="AK146" s="516"/>
      <c r="AL146" s="516"/>
      <c r="AM146" s="516"/>
      <c r="AN146" s="516"/>
      <c r="AO146" s="516"/>
    </row>
    <row r="147" spans="1:41" ht="39" thickBot="1">
      <c r="A147" s="516"/>
      <c r="B147" s="850"/>
      <c r="C147" s="368"/>
      <c r="D147" s="430" t="s">
        <v>1572</v>
      </c>
      <c r="E147" s="361" t="s">
        <v>1254</v>
      </c>
      <c r="F147" s="431"/>
      <c r="G147" s="361"/>
      <c r="H147" s="819"/>
      <c r="I147" s="819"/>
      <c r="J147" s="819"/>
      <c r="K147" s="822"/>
      <c r="L147" s="824"/>
      <c r="M147" s="824"/>
      <c r="N147" s="971"/>
      <c r="O147" s="378"/>
      <c r="P147" s="297"/>
      <c r="Q147" s="588"/>
      <c r="R147" s="379"/>
      <c r="S147" s="379"/>
      <c r="T147" s="379"/>
      <c r="U147" s="379"/>
      <c r="V147" s="379"/>
      <c r="W147" s="379"/>
      <c r="X147" s="379"/>
      <c r="Y147" s="379"/>
      <c r="Z147" s="379"/>
      <c r="AA147" s="379"/>
      <c r="AB147" s="379"/>
      <c r="AC147" s="379"/>
      <c r="AD147" s="298"/>
      <c r="AE147" s="379"/>
      <c r="AF147" s="379"/>
      <c r="AG147" s="432"/>
      <c r="AH147" s="432"/>
      <c r="AI147" s="432"/>
      <c r="AJ147" s="433"/>
      <c r="AK147" s="516"/>
      <c r="AL147" s="516"/>
      <c r="AM147" s="516"/>
      <c r="AN147" s="516"/>
      <c r="AO147" s="516"/>
    </row>
    <row r="148" spans="1:41" ht="34.5" customHeight="1" thickBot="1">
      <c r="A148" s="516"/>
      <c r="B148" s="777"/>
      <c r="C148" s="778"/>
      <c r="D148" s="778"/>
      <c r="E148" s="778"/>
      <c r="F148" s="778"/>
      <c r="G148" s="778"/>
      <c r="H148" s="778"/>
      <c r="I148" s="778"/>
      <c r="J148" s="778"/>
      <c r="K148" s="778"/>
      <c r="L148" s="778"/>
      <c r="M148" s="778"/>
      <c r="N148" s="778"/>
      <c r="O148" s="778"/>
      <c r="P148" s="778"/>
      <c r="Q148" s="778"/>
      <c r="R148" s="778"/>
      <c r="S148" s="778"/>
      <c r="T148" s="778"/>
      <c r="U148" s="778"/>
      <c r="V148" s="778"/>
      <c r="W148" s="778"/>
      <c r="X148" s="778"/>
      <c r="Y148" s="778"/>
      <c r="Z148" s="778"/>
      <c r="AA148" s="778"/>
      <c r="AB148" s="778"/>
      <c r="AC148" s="778"/>
      <c r="AD148" s="778"/>
      <c r="AE148" s="778"/>
      <c r="AF148" s="778"/>
      <c r="AG148" s="778"/>
      <c r="AH148" s="778"/>
      <c r="AI148" s="778"/>
      <c r="AJ148" s="779"/>
      <c r="AK148" s="516"/>
      <c r="AL148" s="516"/>
      <c r="AM148" s="516"/>
      <c r="AN148" s="516"/>
      <c r="AO148" s="516"/>
    </row>
    <row r="149" spans="1:41" ht="34.5" customHeight="1" thickBot="1">
      <c r="A149" s="516"/>
      <c r="B149" s="49" t="s">
        <v>13</v>
      </c>
      <c r="C149" s="50" t="s">
        <v>30</v>
      </c>
      <c r="D149" s="50" t="s">
        <v>14</v>
      </c>
      <c r="E149" s="50" t="s">
        <v>29</v>
      </c>
      <c r="F149" s="50" t="s">
        <v>26</v>
      </c>
      <c r="G149" s="50" t="s">
        <v>27</v>
      </c>
      <c r="H149" s="51" t="s">
        <v>16</v>
      </c>
      <c r="I149" s="74" t="s">
        <v>31</v>
      </c>
      <c r="J149" s="75"/>
      <c r="K149" s="76"/>
      <c r="L149" s="76"/>
      <c r="M149" s="77"/>
      <c r="N149" s="78"/>
      <c r="O149" s="55">
        <f>SUM(O150:O153)</f>
        <v>0</v>
      </c>
      <c r="P149" s="56">
        <f>SUM(P150:P153)</f>
        <v>0</v>
      </c>
      <c r="Q149" s="57">
        <f>SUM(Q150:Q153)</f>
        <v>0</v>
      </c>
      <c r="R149" s="56">
        <f>SUM(R150:R153)</f>
        <v>0</v>
      </c>
      <c r="S149" s="57"/>
      <c r="T149" s="56"/>
      <c r="U149" s="57"/>
      <c r="V149" s="56"/>
      <c r="W149" s="57"/>
      <c r="X149" s="56"/>
      <c r="Y149" s="57"/>
      <c r="Z149" s="56"/>
      <c r="AA149" s="57"/>
      <c r="AB149" s="56"/>
      <c r="AC149" s="57"/>
      <c r="AD149" s="56"/>
      <c r="AE149" s="57">
        <f>AE150</f>
        <v>0</v>
      </c>
      <c r="AF149" s="56">
        <f>AF150</f>
        <v>0</v>
      </c>
      <c r="AG149" s="59">
        <f>SUM(AG150:AG153)</f>
        <v>0</v>
      </c>
      <c r="AH149" s="60"/>
      <c r="AI149" s="60"/>
      <c r="AJ149" s="517"/>
      <c r="AK149" s="516"/>
      <c r="AL149" s="516"/>
      <c r="AM149" s="516"/>
      <c r="AN149" s="516"/>
      <c r="AO149" s="516"/>
    </row>
    <row r="150" spans="1:41" ht="34.5" customHeight="1">
      <c r="A150" s="516"/>
      <c r="B150" s="979" t="s">
        <v>883</v>
      </c>
      <c r="C150" s="80"/>
      <c r="D150" s="81" t="s">
        <v>1651</v>
      </c>
      <c r="E150" s="81"/>
      <c r="F150" s="82"/>
      <c r="G150" s="64"/>
      <c r="H150" s="962" t="s">
        <v>194</v>
      </c>
      <c r="I150" s="964" t="s">
        <v>882</v>
      </c>
      <c r="J150" s="820">
        <v>0</v>
      </c>
      <c r="K150" s="821" t="s">
        <v>881</v>
      </c>
      <c r="L150" s="823">
        <v>1</v>
      </c>
      <c r="M150" s="911"/>
      <c r="N150" s="966"/>
      <c r="O150" s="86">
        <v>0</v>
      </c>
      <c r="P150" s="185">
        <v>0</v>
      </c>
      <c r="Q150" s="185">
        <v>0</v>
      </c>
      <c r="R150" s="185">
        <v>0</v>
      </c>
      <c r="S150" s="185">
        <v>0</v>
      </c>
      <c r="T150" s="185">
        <v>0</v>
      </c>
      <c r="U150" s="185">
        <v>0</v>
      </c>
      <c r="V150" s="185">
        <v>0</v>
      </c>
      <c r="W150" s="185">
        <v>0</v>
      </c>
      <c r="X150" s="185">
        <v>0</v>
      </c>
      <c r="Y150" s="185">
        <v>0</v>
      </c>
      <c r="Z150" s="185">
        <v>0</v>
      </c>
      <c r="AA150" s="185">
        <v>0</v>
      </c>
      <c r="AB150" s="185">
        <v>0</v>
      </c>
      <c r="AC150" s="185">
        <v>0</v>
      </c>
      <c r="AD150" s="185">
        <v>0</v>
      </c>
      <c r="AE150" s="774"/>
      <c r="AF150" s="774"/>
      <c r="AG150" s="87"/>
      <c r="AH150" s="775"/>
      <c r="AI150" s="911"/>
      <c r="AJ150" s="913"/>
      <c r="AK150" s="521"/>
      <c r="AL150" s="516"/>
      <c r="AM150" s="516"/>
      <c r="AN150" s="516"/>
      <c r="AO150" s="516"/>
    </row>
    <row r="151" spans="1:41" ht="38.25">
      <c r="A151" s="516"/>
      <c r="B151" s="979"/>
      <c r="C151" s="80"/>
      <c r="D151" s="81" t="s">
        <v>1652</v>
      </c>
      <c r="E151" s="81"/>
      <c r="F151" s="82"/>
      <c r="G151" s="64"/>
      <c r="H151" s="962"/>
      <c r="I151" s="964"/>
      <c r="J151" s="955"/>
      <c r="K151" s="793"/>
      <c r="L151" s="794"/>
      <c r="M151" s="911"/>
      <c r="N151" s="966"/>
      <c r="O151" s="86"/>
      <c r="P151" s="185"/>
      <c r="Q151" s="185"/>
      <c r="R151" s="185"/>
      <c r="S151" s="185"/>
      <c r="T151" s="185"/>
      <c r="U151" s="185"/>
      <c r="V151" s="185"/>
      <c r="W151" s="185"/>
      <c r="X151" s="185"/>
      <c r="Y151" s="185"/>
      <c r="Z151" s="185"/>
      <c r="AA151" s="185"/>
      <c r="AB151" s="185"/>
      <c r="AC151" s="185"/>
      <c r="AD151" s="185"/>
      <c r="AE151" s="774"/>
      <c r="AF151" s="774"/>
      <c r="AG151" s="87"/>
      <c r="AH151" s="775"/>
      <c r="AI151" s="911"/>
      <c r="AJ151" s="913"/>
      <c r="AK151" s="521"/>
      <c r="AL151" s="516"/>
      <c r="AM151" s="516"/>
      <c r="AN151" s="516"/>
      <c r="AO151" s="516"/>
    </row>
    <row r="152" spans="1:41" ht="48">
      <c r="A152" s="516"/>
      <c r="B152" s="979"/>
      <c r="C152" s="80"/>
      <c r="D152" s="81" t="s">
        <v>1653</v>
      </c>
      <c r="E152" s="81"/>
      <c r="F152" s="356"/>
      <c r="G152" s="64"/>
      <c r="H152" s="962"/>
      <c r="I152" s="964"/>
      <c r="J152" s="955"/>
      <c r="K152" s="793"/>
      <c r="L152" s="794"/>
      <c r="M152" s="911"/>
      <c r="N152" s="966"/>
      <c r="O152" s="86"/>
      <c r="P152" s="185"/>
      <c r="Q152" s="185"/>
      <c r="R152" s="185"/>
      <c r="S152" s="185"/>
      <c r="T152" s="185"/>
      <c r="U152" s="185"/>
      <c r="V152" s="185"/>
      <c r="W152" s="185"/>
      <c r="X152" s="185"/>
      <c r="Y152" s="185"/>
      <c r="Z152" s="185"/>
      <c r="AA152" s="185"/>
      <c r="AB152" s="185"/>
      <c r="AC152" s="185">
        <v>0</v>
      </c>
      <c r="AD152" s="185">
        <v>7000000</v>
      </c>
      <c r="AE152" s="774"/>
      <c r="AF152" s="774"/>
      <c r="AG152" s="357"/>
      <c r="AH152" s="775"/>
      <c r="AI152" s="911"/>
      <c r="AJ152" s="913"/>
      <c r="AK152" s="521"/>
      <c r="AL152" s="516"/>
      <c r="AM152" s="516"/>
      <c r="AN152" s="516"/>
      <c r="AO152" s="516"/>
    </row>
    <row r="153" spans="1:41" ht="164.25" customHeight="1" thickBot="1">
      <c r="A153" s="516"/>
      <c r="B153" s="980"/>
      <c r="C153" s="358"/>
      <c r="D153" s="359"/>
      <c r="E153" s="359"/>
      <c r="F153" s="360"/>
      <c r="G153" s="361"/>
      <c r="H153" s="963"/>
      <c r="I153" s="965"/>
      <c r="J153" s="819"/>
      <c r="K153" s="822"/>
      <c r="L153" s="824"/>
      <c r="M153" s="912"/>
      <c r="N153" s="967"/>
      <c r="O153" s="362"/>
      <c r="P153" s="298"/>
      <c r="Q153" s="298"/>
      <c r="R153" s="298"/>
      <c r="S153" s="298"/>
      <c r="T153" s="298"/>
      <c r="U153" s="298"/>
      <c r="V153" s="298"/>
      <c r="W153" s="298"/>
      <c r="X153" s="298"/>
      <c r="Y153" s="298"/>
      <c r="Z153" s="298"/>
      <c r="AA153" s="298"/>
      <c r="AB153" s="298"/>
      <c r="AC153" s="298"/>
      <c r="AD153" s="298"/>
      <c r="AE153" s="968"/>
      <c r="AF153" s="968"/>
      <c r="AG153" s="363"/>
      <c r="AH153" s="969"/>
      <c r="AI153" s="912"/>
      <c r="AJ153" s="914"/>
      <c r="AK153" s="521"/>
      <c r="AL153" s="516"/>
      <c r="AM153" s="516"/>
      <c r="AN153" s="516"/>
      <c r="AO153" s="516"/>
    </row>
    <row r="154" spans="1:41" ht="15.75" thickBot="1">
      <c r="A154" s="516"/>
      <c r="B154" s="777"/>
      <c r="C154" s="778"/>
      <c r="D154" s="778"/>
      <c r="E154" s="778"/>
      <c r="F154" s="778"/>
      <c r="G154" s="778"/>
      <c r="H154" s="778"/>
      <c r="I154" s="778"/>
      <c r="J154" s="778"/>
      <c r="K154" s="778"/>
      <c r="L154" s="778"/>
      <c r="M154" s="778"/>
      <c r="N154" s="778"/>
      <c r="O154" s="778"/>
      <c r="P154" s="778"/>
      <c r="Q154" s="778"/>
      <c r="R154" s="778"/>
      <c r="S154" s="778"/>
      <c r="T154" s="778"/>
      <c r="U154" s="778"/>
      <c r="V154" s="778"/>
      <c r="W154" s="778"/>
      <c r="X154" s="778"/>
      <c r="Y154" s="778"/>
      <c r="Z154" s="778"/>
      <c r="AA154" s="778"/>
      <c r="AB154" s="778"/>
      <c r="AC154" s="778"/>
      <c r="AD154" s="778"/>
      <c r="AE154" s="778"/>
      <c r="AF154" s="778"/>
      <c r="AG154" s="778"/>
      <c r="AH154" s="778"/>
      <c r="AI154" s="778"/>
      <c r="AJ154" s="779"/>
      <c r="AK154" s="521"/>
      <c r="AL154" s="516"/>
      <c r="AM154" s="516"/>
      <c r="AN154" s="516"/>
      <c r="AO154" s="516"/>
    </row>
    <row r="155" spans="1:41" ht="39" thickBot="1">
      <c r="A155" s="516"/>
      <c r="B155" s="49" t="s">
        <v>13</v>
      </c>
      <c r="C155" s="50" t="s">
        <v>30</v>
      </c>
      <c r="D155" s="50" t="s">
        <v>14</v>
      </c>
      <c r="E155" s="50" t="s">
        <v>29</v>
      </c>
      <c r="F155" s="50" t="s">
        <v>26</v>
      </c>
      <c r="G155" s="50" t="s">
        <v>27</v>
      </c>
      <c r="H155" s="51" t="s">
        <v>17</v>
      </c>
      <c r="I155" s="74" t="s">
        <v>31</v>
      </c>
      <c r="J155" s="75"/>
      <c r="K155" s="89"/>
      <c r="L155" s="76"/>
      <c r="M155" s="77"/>
      <c r="N155" s="78"/>
      <c r="O155" s="55">
        <f>SUM(O156:O158)</f>
        <v>0</v>
      </c>
      <c r="P155" s="56">
        <f>SUM(P156:P158)</f>
        <v>0</v>
      </c>
      <c r="Q155" s="57">
        <f>SUM(Q156:Q158)</f>
        <v>0</v>
      </c>
      <c r="R155" s="56">
        <f>SUM(R156:R158)</f>
        <v>0</v>
      </c>
      <c r="S155" s="57"/>
      <c r="T155" s="56"/>
      <c r="U155" s="57"/>
      <c r="V155" s="56"/>
      <c r="W155" s="57"/>
      <c r="X155" s="56"/>
      <c r="Y155" s="57"/>
      <c r="Z155" s="56"/>
      <c r="AA155" s="57"/>
      <c r="AB155" s="56"/>
      <c r="AC155" s="57"/>
      <c r="AD155" s="56"/>
      <c r="AE155" s="90">
        <f>AE156</f>
        <v>0</v>
      </c>
      <c r="AF155" s="56">
        <f>AF156</f>
        <v>0</v>
      </c>
      <c r="AG155" s="59">
        <f>SUM(AG156:AG158)</f>
        <v>0</v>
      </c>
      <c r="AH155" s="60"/>
      <c r="AI155" s="60"/>
      <c r="AJ155" s="517"/>
      <c r="AK155" s="516"/>
      <c r="AL155" s="516"/>
      <c r="AM155" s="516"/>
      <c r="AN155" s="516"/>
      <c r="AO155" s="516"/>
    </row>
    <row r="156" spans="1:41">
      <c r="A156" s="516"/>
      <c r="B156" s="791"/>
      <c r="C156" s="61"/>
      <c r="D156" s="62"/>
      <c r="E156" s="62"/>
      <c r="F156" s="364"/>
      <c r="G156" s="288"/>
      <c r="H156" s="956"/>
      <c r="I156" s="959"/>
      <c r="J156" s="198"/>
      <c r="K156" s="934"/>
      <c r="L156" s="382"/>
      <c r="M156" s="934"/>
      <c r="N156" s="939"/>
      <c r="O156" s="365"/>
      <c r="P156" s="292"/>
      <c r="Q156" s="291"/>
      <c r="R156" s="292"/>
      <c r="S156" s="292"/>
      <c r="T156" s="292"/>
      <c r="U156" s="292"/>
      <c r="V156" s="292"/>
      <c r="W156" s="292"/>
      <c r="X156" s="292"/>
      <c r="Y156" s="292"/>
      <c r="Z156" s="292"/>
      <c r="AA156" s="292"/>
      <c r="AB156" s="292"/>
      <c r="AC156" s="185"/>
      <c r="AD156" s="185"/>
      <c r="AE156" s="774"/>
      <c r="AF156" s="774"/>
      <c r="AG156" s="87"/>
      <c r="AH156" s="911"/>
      <c r="AI156" s="911"/>
      <c r="AJ156" s="913"/>
      <c r="AK156" s="516"/>
      <c r="AL156" s="516"/>
      <c r="AM156" s="516"/>
      <c r="AN156" s="516"/>
      <c r="AO156" s="516"/>
    </row>
    <row r="157" spans="1:41">
      <c r="A157" s="516"/>
      <c r="B157" s="792"/>
      <c r="C157" s="70"/>
      <c r="D157" s="71"/>
      <c r="E157" s="71"/>
      <c r="F157" s="366"/>
      <c r="G157" s="64"/>
      <c r="H157" s="957"/>
      <c r="I157" s="960"/>
      <c r="J157" s="181"/>
      <c r="K157" s="935"/>
      <c r="L157" s="83"/>
      <c r="M157" s="935"/>
      <c r="N157" s="940"/>
      <c r="O157" s="367"/>
      <c r="P157" s="196"/>
      <c r="Q157" s="121"/>
      <c r="R157" s="196"/>
      <c r="S157" s="196"/>
      <c r="T157" s="196"/>
      <c r="U157" s="196"/>
      <c r="V157" s="196"/>
      <c r="W157" s="196"/>
      <c r="X157" s="196"/>
      <c r="Y157" s="196"/>
      <c r="Z157" s="196"/>
      <c r="AA157" s="196"/>
      <c r="AB157" s="196"/>
      <c r="AC157" s="185"/>
      <c r="AD157" s="185"/>
      <c r="AE157" s="909"/>
      <c r="AF157" s="909"/>
      <c r="AG157" s="87"/>
      <c r="AH157" s="911"/>
      <c r="AI157" s="911"/>
      <c r="AJ157" s="913"/>
      <c r="AK157" s="516"/>
      <c r="AL157" s="516"/>
      <c r="AM157" s="516"/>
      <c r="AN157" s="516"/>
      <c r="AO157" s="516"/>
    </row>
    <row r="158" spans="1:41" ht="15.75" thickBot="1">
      <c r="A158" s="516">
        <v>6</v>
      </c>
      <c r="B158" s="850"/>
      <c r="C158" s="368"/>
      <c r="D158" s="369"/>
      <c r="E158" s="369"/>
      <c r="F158" s="370"/>
      <c r="G158" s="361"/>
      <c r="H158" s="958"/>
      <c r="I158" s="961"/>
      <c r="J158" s="182"/>
      <c r="K158" s="936"/>
      <c r="L158" s="381"/>
      <c r="M158" s="936"/>
      <c r="N158" s="941"/>
      <c r="O158" s="362"/>
      <c r="P158" s="298"/>
      <c r="Q158" s="297"/>
      <c r="R158" s="298"/>
      <c r="S158" s="298"/>
      <c r="T158" s="298"/>
      <c r="U158" s="298"/>
      <c r="V158" s="298"/>
      <c r="W158" s="298"/>
      <c r="X158" s="298"/>
      <c r="Y158" s="298"/>
      <c r="Z158" s="298"/>
      <c r="AA158" s="298"/>
      <c r="AB158" s="298"/>
      <c r="AC158" s="298"/>
      <c r="AD158" s="298"/>
      <c r="AE158" s="910"/>
      <c r="AF158" s="910"/>
      <c r="AG158" s="371"/>
      <c r="AH158" s="912"/>
      <c r="AI158" s="912"/>
      <c r="AJ158" s="914"/>
      <c r="AK158" s="516"/>
      <c r="AL158" s="516"/>
      <c r="AM158" s="516"/>
      <c r="AN158" s="516"/>
      <c r="AO158" s="516"/>
    </row>
    <row r="159" spans="1:41">
      <c r="A159" s="516"/>
      <c r="B159" s="15"/>
      <c r="C159" s="15"/>
      <c r="D159" s="516"/>
      <c r="E159" s="516"/>
      <c r="F159" s="516"/>
      <c r="G159" s="516"/>
      <c r="H159" s="500"/>
      <c r="I159" s="500"/>
      <c r="J159" s="500"/>
      <c r="K159" s="516"/>
      <c r="L159" s="516"/>
      <c r="M159" s="516"/>
      <c r="N159" s="516"/>
      <c r="O159" s="516"/>
      <c r="P159" s="516"/>
      <c r="Q159" s="516"/>
      <c r="R159" s="516"/>
      <c r="S159" s="516"/>
      <c r="T159" s="516"/>
      <c r="U159" s="516"/>
      <c r="V159" s="516"/>
      <c r="W159" s="516"/>
      <c r="X159" s="516"/>
      <c r="Y159" s="516"/>
      <c r="Z159" s="516"/>
      <c r="AA159" s="516"/>
      <c r="AB159" s="516"/>
      <c r="AC159" s="516"/>
      <c r="AD159" s="516"/>
      <c r="AE159" s="516"/>
      <c r="AF159" s="516"/>
      <c r="AG159" s="15"/>
      <c r="AH159" s="516"/>
      <c r="AI159" s="516"/>
      <c r="AJ159" s="516"/>
      <c r="AK159" s="516"/>
      <c r="AL159" s="516"/>
      <c r="AM159" s="516"/>
      <c r="AN159" s="516"/>
      <c r="AO159" s="516"/>
    </row>
    <row r="160" spans="1:41" ht="93" customHeight="1" thickBot="1">
      <c r="A160" s="516"/>
      <c r="B160" s="15"/>
      <c r="C160" s="15"/>
      <c r="D160" s="516"/>
      <c r="E160" s="516"/>
      <c r="F160" s="516"/>
      <c r="G160" s="516"/>
      <c r="H160" s="500"/>
      <c r="I160" s="500"/>
      <c r="J160" s="500"/>
      <c r="K160" s="516"/>
      <c r="L160" s="516"/>
      <c r="M160" s="516"/>
      <c r="N160" s="516"/>
      <c r="O160" s="516"/>
      <c r="P160" s="516"/>
      <c r="Q160" s="516"/>
      <c r="R160" s="516"/>
      <c r="S160" s="516"/>
      <c r="T160" s="516"/>
      <c r="U160" s="516"/>
      <c r="V160" s="516"/>
      <c r="W160" s="516"/>
      <c r="X160" s="516"/>
      <c r="Y160" s="516"/>
      <c r="Z160" s="516"/>
      <c r="AA160" s="516"/>
      <c r="AB160" s="516"/>
      <c r="AC160" s="516"/>
      <c r="AD160" s="516"/>
      <c r="AE160" s="516"/>
      <c r="AF160" s="516"/>
      <c r="AG160" s="15"/>
      <c r="AH160" s="516"/>
      <c r="AI160" s="516"/>
      <c r="AJ160" s="516"/>
      <c r="AK160" s="516"/>
      <c r="AL160" s="516"/>
      <c r="AM160" s="516"/>
      <c r="AN160" s="516"/>
      <c r="AO160" s="516"/>
    </row>
    <row r="161" spans="1:41" ht="93" customHeight="1">
      <c r="A161" s="516"/>
      <c r="B161" s="749" t="s">
        <v>805</v>
      </c>
      <c r="C161" s="750"/>
      <c r="D161" s="750"/>
      <c r="E161" s="750"/>
      <c r="F161" s="750"/>
      <c r="G161" s="750"/>
      <c r="H161" s="750"/>
      <c r="I161" s="750"/>
      <c r="J161" s="750"/>
      <c r="K161" s="750"/>
      <c r="L161" s="750"/>
      <c r="M161" s="750"/>
      <c r="N161" s="750"/>
      <c r="O161" s="750"/>
      <c r="P161" s="750"/>
      <c r="Q161" s="750"/>
      <c r="R161" s="750"/>
      <c r="S161" s="750"/>
      <c r="T161" s="750"/>
      <c r="U161" s="750"/>
      <c r="V161" s="750"/>
      <c r="W161" s="750"/>
      <c r="X161" s="750"/>
      <c r="Y161" s="750"/>
      <c r="Z161" s="750"/>
      <c r="AA161" s="750"/>
      <c r="AB161" s="750"/>
      <c r="AC161" s="750"/>
      <c r="AD161" s="750"/>
      <c r="AE161" s="750"/>
      <c r="AF161" s="750"/>
      <c r="AG161" s="750"/>
      <c r="AH161" s="750"/>
      <c r="AI161" s="750"/>
      <c r="AJ161" s="751"/>
      <c r="AK161" s="516"/>
      <c r="AL161" s="516"/>
      <c r="AM161" s="516"/>
      <c r="AN161" s="516"/>
      <c r="AO161" s="516"/>
    </row>
    <row r="162" spans="1:41" ht="15" customHeight="1" thickBot="1">
      <c r="A162" s="516"/>
      <c r="B162" s="752" t="s">
        <v>806</v>
      </c>
      <c r="C162" s="753"/>
      <c r="D162" s="753"/>
      <c r="E162" s="753"/>
      <c r="F162" s="753"/>
      <c r="G162" s="753"/>
      <c r="H162" s="753"/>
      <c r="I162" s="753"/>
      <c r="J162" s="753"/>
      <c r="K162" s="753"/>
      <c r="L162" s="753"/>
      <c r="M162" s="753"/>
      <c r="N162" s="753"/>
      <c r="O162" s="753"/>
      <c r="P162" s="753"/>
      <c r="Q162" s="753"/>
      <c r="R162" s="753"/>
      <c r="S162" s="753"/>
      <c r="T162" s="753"/>
      <c r="U162" s="753"/>
      <c r="V162" s="753"/>
      <c r="W162" s="753"/>
      <c r="X162" s="753"/>
      <c r="Y162" s="753"/>
      <c r="Z162" s="753"/>
      <c r="AA162" s="753"/>
      <c r="AB162" s="753"/>
      <c r="AC162" s="753"/>
      <c r="AD162" s="753"/>
      <c r="AE162" s="753"/>
      <c r="AF162" s="753"/>
      <c r="AG162" s="753"/>
      <c r="AH162" s="753"/>
      <c r="AI162" s="753"/>
      <c r="AJ162" s="754"/>
      <c r="AK162" s="516"/>
      <c r="AL162" s="516"/>
      <c r="AM162" s="516"/>
      <c r="AN162" s="516"/>
      <c r="AO162" s="516"/>
    </row>
    <row r="163" spans="1:41">
      <c r="A163" s="516"/>
      <c r="B163" s="755" t="s">
        <v>1063</v>
      </c>
      <c r="C163" s="756"/>
      <c r="D163" s="756"/>
      <c r="E163" s="756"/>
      <c r="F163" s="756"/>
      <c r="G163" s="756"/>
      <c r="H163" s="757"/>
      <c r="I163" s="758" t="s">
        <v>1064</v>
      </c>
      <c r="J163" s="759"/>
      <c r="K163" s="759"/>
      <c r="L163" s="759"/>
      <c r="M163" s="759"/>
      <c r="N163" s="759"/>
      <c r="O163" s="759"/>
      <c r="P163" s="759"/>
      <c r="Q163" s="759"/>
      <c r="R163" s="759"/>
      <c r="S163" s="759"/>
      <c r="T163" s="760"/>
      <c r="U163" s="758" t="s">
        <v>1065</v>
      </c>
      <c r="V163" s="761"/>
      <c r="W163" s="761"/>
      <c r="X163" s="761"/>
      <c r="Y163" s="761"/>
      <c r="Z163" s="761"/>
      <c r="AA163" s="761"/>
      <c r="AB163" s="761"/>
      <c r="AC163" s="761"/>
      <c r="AD163" s="761"/>
      <c r="AE163" s="761"/>
      <c r="AF163" s="761"/>
      <c r="AG163" s="761"/>
      <c r="AH163" s="761"/>
      <c r="AI163" s="761"/>
      <c r="AJ163" s="762"/>
      <c r="AK163" s="516"/>
      <c r="AL163" s="516"/>
      <c r="AM163" s="516"/>
      <c r="AN163" s="516"/>
      <c r="AO163" s="516"/>
    </row>
    <row r="164" spans="1:41" ht="80.25" customHeight="1" thickBot="1">
      <c r="A164" s="516"/>
      <c r="B164" s="763" t="s">
        <v>1565</v>
      </c>
      <c r="C164" s="764"/>
      <c r="D164" s="765"/>
      <c r="E164" s="184"/>
      <c r="F164" s="766" t="s">
        <v>1566</v>
      </c>
      <c r="G164" s="766"/>
      <c r="H164" s="766"/>
      <c r="I164" s="766"/>
      <c r="J164" s="766"/>
      <c r="K164" s="766"/>
      <c r="L164" s="766"/>
      <c r="M164" s="766"/>
      <c r="N164" s="767"/>
      <c r="O164" s="768" t="s">
        <v>0</v>
      </c>
      <c r="P164" s="769"/>
      <c r="Q164" s="769"/>
      <c r="R164" s="769"/>
      <c r="S164" s="769"/>
      <c r="T164" s="769"/>
      <c r="U164" s="769"/>
      <c r="V164" s="769"/>
      <c r="W164" s="769"/>
      <c r="X164" s="769"/>
      <c r="Y164" s="769"/>
      <c r="Z164" s="769"/>
      <c r="AA164" s="769"/>
      <c r="AB164" s="769"/>
      <c r="AC164" s="769"/>
      <c r="AD164" s="769"/>
      <c r="AE164" s="769"/>
      <c r="AF164" s="770"/>
      <c r="AG164" s="771" t="s">
        <v>1</v>
      </c>
      <c r="AH164" s="772"/>
      <c r="AI164" s="772"/>
      <c r="AJ164" s="773"/>
      <c r="AK164" s="516"/>
      <c r="AL164" s="516"/>
      <c r="AM164" s="516"/>
      <c r="AN164" s="516"/>
      <c r="AO164" s="516"/>
    </row>
    <row r="165" spans="1:41">
      <c r="A165" s="516"/>
      <c r="B165" s="737" t="s">
        <v>1116</v>
      </c>
      <c r="C165" s="739" t="s">
        <v>2</v>
      </c>
      <c r="D165" s="740"/>
      <c r="E165" s="740"/>
      <c r="F165" s="740"/>
      <c r="G165" s="740"/>
      <c r="H165" s="740"/>
      <c r="I165" s="743" t="s">
        <v>3</v>
      </c>
      <c r="J165" s="745" t="s">
        <v>18</v>
      </c>
      <c r="K165" s="745" t="s">
        <v>4</v>
      </c>
      <c r="L165" s="747" t="s">
        <v>1057</v>
      </c>
      <c r="M165" s="799" t="s">
        <v>19</v>
      </c>
      <c r="N165" s="732" t="s">
        <v>20</v>
      </c>
      <c r="O165" s="734" t="s">
        <v>32</v>
      </c>
      <c r="P165" s="735"/>
      <c r="Q165" s="736" t="s">
        <v>33</v>
      </c>
      <c r="R165" s="735"/>
      <c r="S165" s="736" t="s">
        <v>34</v>
      </c>
      <c r="T165" s="735"/>
      <c r="U165" s="736" t="s">
        <v>7</v>
      </c>
      <c r="V165" s="735"/>
      <c r="W165" s="736" t="s">
        <v>6</v>
      </c>
      <c r="X165" s="735"/>
      <c r="Y165" s="736" t="s">
        <v>35</v>
      </c>
      <c r="Z165" s="735"/>
      <c r="AA165" s="736" t="s">
        <v>5</v>
      </c>
      <c r="AB165" s="735"/>
      <c r="AC165" s="736" t="s">
        <v>8</v>
      </c>
      <c r="AD165" s="735"/>
      <c r="AE165" s="736" t="s">
        <v>9</v>
      </c>
      <c r="AF165" s="796"/>
      <c r="AG165" s="797" t="s">
        <v>10</v>
      </c>
      <c r="AH165" s="780" t="s">
        <v>11</v>
      </c>
      <c r="AI165" s="782" t="s">
        <v>12</v>
      </c>
      <c r="AJ165" s="784" t="s">
        <v>21</v>
      </c>
      <c r="AK165" s="516"/>
      <c r="AL165" s="516"/>
      <c r="AM165" s="516"/>
      <c r="AN165" s="516"/>
      <c r="AO165" s="516"/>
    </row>
    <row r="166" spans="1:41" ht="64.5" thickBot="1">
      <c r="A166" s="516"/>
      <c r="B166" s="738"/>
      <c r="C166" s="741"/>
      <c r="D166" s="742"/>
      <c r="E166" s="742"/>
      <c r="F166" s="742"/>
      <c r="G166" s="742"/>
      <c r="H166" s="742"/>
      <c r="I166" s="744"/>
      <c r="J166" s="746" t="s">
        <v>18</v>
      </c>
      <c r="K166" s="746"/>
      <c r="L166" s="748"/>
      <c r="M166" s="800"/>
      <c r="N166" s="733"/>
      <c r="O166" s="33" t="s">
        <v>22</v>
      </c>
      <c r="P166" s="34" t="s">
        <v>23</v>
      </c>
      <c r="Q166" s="35" t="s">
        <v>22</v>
      </c>
      <c r="R166" s="34" t="s">
        <v>23</v>
      </c>
      <c r="S166" s="35" t="s">
        <v>22</v>
      </c>
      <c r="T166" s="34" t="s">
        <v>23</v>
      </c>
      <c r="U166" s="35" t="s">
        <v>22</v>
      </c>
      <c r="V166" s="34" t="s">
        <v>23</v>
      </c>
      <c r="W166" s="35" t="s">
        <v>22</v>
      </c>
      <c r="X166" s="34" t="s">
        <v>23</v>
      </c>
      <c r="Y166" s="35" t="s">
        <v>22</v>
      </c>
      <c r="Z166" s="34" t="s">
        <v>23</v>
      </c>
      <c r="AA166" s="35" t="s">
        <v>22</v>
      </c>
      <c r="AB166" s="34" t="s">
        <v>24</v>
      </c>
      <c r="AC166" s="35" t="s">
        <v>22</v>
      </c>
      <c r="AD166" s="34" t="s">
        <v>24</v>
      </c>
      <c r="AE166" s="35" t="s">
        <v>22</v>
      </c>
      <c r="AF166" s="36" t="s">
        <v>24</v>
      </c>
      <c r="AG166" s="798"/>
      <c r="AH166" s="781"/>
      <c r="AI166" s="783"/>
      <c r="AJ166" s="785"/>
      <c r="AK166" s="516"/>
      <c r="AL166" s="516"/>
      <c r="AM166" s="516"/>
      <c r="AN166" s="516"/>
      <c r="AO166" s="516"/>
    </row>
    <row r="167" spans="1:41" ht="18" customHeight="1" thickBot="1">
      <c r="A167" s="516"/>
      <c r="B167" s="37" t="s">
        <v>807</v>
      </c>
      <c r="C167" s="786" t="s">
        <v>456</v>
      </c>
      <c r="D167" s="787"/>
      <c r="E167" s="787"/>
      <c r="F167" s="787"/>
      <c r="G167" s="787"/>
      <c r="H167" s="787"/>
      <c r="I167" s="38" t="s">
        <v>457</v>
      </c>
      <c r="J167" s="39"/>
      <c r="K167" s="40"/>
      <c r="L167" s="40"/>
      <c r="M167" s="348"/>
      <c r="N167" s="107"/>
      <c r="O167" s="43">
        <f t="shared" ref="O167:AD167" si="5">O169+O175+O181</f>
        <v>0</v>
      </c>
      <c r="P167" s="44">
        <f t="shared" si="5"/>
        <v>0</v>
      </c>
      <c r="Q167" s="44">
        <f t="shared" si="5"/>
        <v>0</v>
      </c>
      <c r="R167" s="44">
        <f t="shared" si="5"/>
        <v>0</v>
      </c>
      <c r="S167" s="44">
        <f t="shared" si="5"/>
        <v>0</v>
      </c>
      <c r="T167" s="44">
        <f t="shared" si="5"/>
        <v>0</v>
      </c>
      <c r="U167" s="44">
        <f t="shared" si="5"/>
        <v>0</v>
      </c>
      <c r="V167" s="44">
        <f t="shared" si="5"/>
        <v>0</v>
      </c>
      <c r="W167" s="44">
        <f t="shared" si="5"/>
        <v>0</v>
      </c>
      <c r="X167" s="44">
        <f t="shared" si="5"/>
        <v>0</v>
      </c>
      <c r="Y167" s="44">
        <f t="shared" si="5"/>
        <v>0</v>
      </c>
      <c r="Z167" s="44">
        <f t="shared" si="5"/>
        <v>0</v>
      </c>
      <c r="AA167" s="44">
        <f t="shared" si="5"/>
        <v>0</v>
      </c>
      <c r="AB167" s="44">
        <f t="shared" si="5"/>
        <v>0</v>
      </c>
      <c r="AC167" s="44">
        <f t="shared" si="5"/>
        <v>0</v>
      </c>
      <c r="AD167" s="44">
        <f t="shared" si="5"/>
        <v>0</v>
      </c>
      <c r="AE167" s="44">
        <f>+AE169+AE175+AE181</f>
        <v>0</v>
      </c>
      <c r="AF167" s="45">
        <f>AF169+AF175+AF181</f>
        <v>0</v>
      </c>
      <c r="AG167" s="46">
        <f>AG169+AG175+AG181</f>
        <v>0</v>
      </c>
      <c r="AH167" s="47"/>
      <c r="AI167" s="47"/>
      <c r="AJ167" s="48"/>
      <c r="AK167" s="516"/>
      <c r="AL167" s="516"/>
      <c r="AM167" s="516"/>
      <c r="AN167" s="516"/>
      <c r="AO167" s="516"/>
    </row>
    <row r="168" spans="1:41" ht="18" customHeight="1" thickBot="1">
      <c r="A168" s="516"/>
      <c r="B168" s="788"/>
      <c r="C168" s="789"/>
      <c r="D168" s="789"/>
      <c r="E168" s="789"/>
      <c r="F168" s="789"/>
      <c r="G168" s="789"/>
      <c r="H168" s="789"/>
      <c r="I168" s="789"/>
      <c r="J168" s="789"/>
      <c r="K168" s="789"/>
      <c r="L168" s="789"/>
      <c r="M168" s="789"/>
      <c r="N168" s="789"/>
      <c r="O168" s="789"/>
      <c r="P168" s="789"/>
      <c r="Q168" s="789"/>
      <c r="R168" s="789"/>
      <c r="S168" s="789"/>
      <c r="T168" s="789"/>
      <c r="U168" s="789"/>
      <c r="V168" s="789"/>
      <c r="W168" s="789"/>
      <c r="X168" s="789"/>
      <c r="Y168" s="789"/>
      <c r="Z168" s="789"/>
      <c r="AA168" s="789"/>
      <c r="AB168" s="789"/>
      <c r="AC168" s="789"/>
      <c r="AD168" s="789"/>
      <c r="AE168" s="789"/>
      <c r="AF168" s="789"/>
      <c r="AG168" s="789"/>
      <c r="AH168" s="789"/>
      <c r="AI168" s="789"/>
      <c r="AJ168" s="790"/>
      <c r="AK168" s="516"/>
      <c r="AL168" s="516"/>
      <c r="AM168" s="516"/>
      <c r="AN168" s="516"/>
      <c r="AO168" s="516"/>
    </row>
    <row r="169" spans="1:41" ht="18" customHeight="1" thickBot="1">
      <c r="A169" s="516"/>
      <c r="B169" s="49" t="s">
        <v>13</v>
      </c>
      <c r="C169" s="50" t="s">
        <v>30</v>
      </c>
      <c r="D169" s="50" t="s">
        <v>14</v>
      </c>
      <c r="E169" s="50" t="s">
        <v>25</v>
      </c>
      <c r="F169" s="50" t="s">
        <v>26</v>
      </c>
      <c r="G169" s="50" t="s">
        <v>27</v>
      </c>
      <c r="H169" s="51" t="s">
        <v>15</v>
      </c>
      <c r="I169" s="74" t="s">
        <v>31</v>
      </c>
      <c r="J169" s="53"/>
      <c r="K169" s="53"/>
      <c r="L169" s="53"/>
      <c r="M169" s="53"/>
      <c r="N169" s="54"/>
      <c r="O169" s="55">
        <f>SUM(O170:O173)</f>
        <v>0</v>
      </c>
      <c r="P169" s="56">
        <f>SUM(P170:P173)</f>
        <v>0</v>
      </c>
      <c r="Q169" s="57">
        <f>SUM(Q170:Q173)</f>
        <v>0</v>
      </c>
      <c r="R169" s="56">
        <f>SUM(R170:R173)</f>
        <v>0</v>
      </c>
      <c r="S169" s="57"/>
      <c r="T169" s="56"/>
      <c r="U169" s="57"/>
      <c r="V169" s="56"/>
      <c r="W169" s="57"/>
      <c r="X169" s="56"/>
      <c r="Y169" s="57"/>
      <c r="Z169" s="56"/>
      <c r="AA169" s="57"/>
      <c r="AB169" s="56"/>
      <c r="AC169" s="57"/>
      <c r="AD169" s="56"/>
      <c r="AE169" s="58">
        <f>O169+Q169</f>
        <v>0</v>
      </c>
      <c r="AF169" s="56">
        <f>AF170</f>
        <v>0</v>
      </c>
      <c r="AG169" s="59">
        <f>SUM(AG170:AG173)</f>
        <v>0</v>
      </c>
      <c r="AH169" s="60"/>
      <c r="AI169" s="60"/>
      <c r="AJ169" s="517"/>
      <c r="AK169" s="516"/>
      <c r="AL169" s="516"/>
      <c r="AM169" s="516"/>
      <c r="AN169" s="516"/>
      <c r="AO169" s="516"/>
    </row>
    <row r="170" spans="1:41" ht="17.25" customHeight="1">
      <c r="A170" s="516"/>
      <c r="B170" s="791" t="s">
        <v>880</v>
      </c>
      <c r="C170" s="61"/>
      <c r="D170" s="62"/>
      <c r="E170" s="62"/>
      <c r="F170" s="63"/>
      <c r="G170" s="64"/>
      <c r="H170" s="970" t="s">
        <v>195</v>
      </c>
      <c r="I170" s="955" t="s">
        <v>685</v>
      </c>
      <c r="J170" s="820">
        <v>0</v>
      </c>
      <c r="K170" s="793" t="s">
        <v>879</v>
      </c>
      <c r="L170" s="1051">
        <v>0.1</v>
      </c>
      <c r="M170" s="794"/>
      <c r="N170" s="795"/>
      <c r="O170" s="65"/>
      <c r="P170" s="66"/>
      <c r="Q170" s="519"/>
      <c r="R170" s="67"/>
      <c r="S170" s="67"/>
      <c r="T170" s="67"/>
      <c r="U170" s="67"/>
      <c r="V170" s="67"/>
      <c r="W170" s="67"/>
      <c r="X170" s="67"/>
      <c r="Y170" s="67"/>
      <c r="Z170" s="67"/>
      <c r="AA170" s="67"/>
      <c r="AB170" s="67"/>
      <c r="AC170" s="68"/>
      <c r="AD170" s="68"/>
      <c r="AE170" s="774"/>
      <c r="AF170" s="774"/>
      <c r="AG170" s="69"/>
      <c r="AH170" s="775"/>
      <c r="AI170" s="775"/>
      <c r="AJ170" s="776"/>
      <c r="AK170" s="516"/>
      <c r="AL170" s="516"/>
      <c r="AM170" s="516"/>
      <c r="AN170" s="516"/>
      <c r="AO170" s="516"/>
    </row>
    <row r="171" spans="1:41">
      <c r="A171" s="516"/>
      <c r="B171" s="792"/>
      <c r="C171" s="70"/>
      <c r="D171" s="71"/>
      <c r="E171" s="71"/>
      <c r="F171" s="72"/>
      <c r="G171" s="64"/>
      <c r="H171" s="957"/>
      <c r="I171" s="955"/>
      <c r="J171" s="955"/>
      <c r="K171" s="793"/>
      <c r="L171" s="1052"/>
      <c r="M171" s="794"/>
      <c r="N171" s="795"/>
      <c r="O171" s="520"/>
      <c r="P171" s="66"/>
      <c r="Q171" s="73"/>
      <c r="R171" s="68"/>
      <c r="S171" s="68"/>
      <c r="T171" s="68"/>
      <c r="U171" s="68"/>
      <c r="V171" s="68"/>
      <c r="W171" s="68"/>
      <c r="X171" s="68"/>
      <c r="Y171" s="68"/>
      <c r="Z171" s="68"/>
      <c r="AA171" s="68"/>
      <c r="AB171" s="68"/>
      <c r="AC171" s="68"/>
      <c r="AD171" s="68"/>
      <c r="AE171" s="774"/>
      <c r="AF171" s="774"/>
      <c r="AG171" s="69"/>
      <c r="AH171" s="775"/>
      <c r="AI171" s="775"/>
      <c r="AJ171" s="776"/>
      <c r="AK171" s="516"/>
      <c r="AL171" s="516"/>
      <c r="AM171" s="516"/>
      <c r="AN171" s="516"/>
      <c r="AO171" s="516"/>
    </row>
    <row r="172" spans="1:41">
      <c r="A172" s="516"/>
      <c r="B172" s="792"/>
      <c r="C172" s="70"/>
      <c r="D172" s="71"/>
      <c r="E172" s="71"/>
      <c r="F172" s="374"/>
      <c r="G172" s="64"/>
      <c r="H172" s="957"/>
      <c r="I172" s="955"/>
      <c r="J172" s="955"/>
      <c r="K172" s="793"/>
      <c r="L172" s="1052"/>
      <c r="M172" s="794"/>
      <c r="N172" s="795"/>
      <c r="O172" s="65"/>
      <c r="P172" s="66"/>
      <c r="Q172" s="528"/>
      <c r="R172" s="68"/>
      <c r="S172" s="68"/>
      <c r="T172" s="68"/>
      <c r="U172" s="68"/>
      <c r="V172" s="68"/>
      <c r="W172" s="68"/>
      <c r="X172" s="68"/>
      <c r="Y172" s="68"/>
      <c r="Z172" s="68"/>
      <c r="AA172" s="68"/>
      <c r="AB172" s="68"/>
      <c r="AC172" s="68"/>
      <c r="AD172" s="68"/>
      <c r="AE172" s="774"/>
      <c r="AF172" s="774"/>
      <c r="AG172" s="375"/>
      <c r="AH172" s="775"/>
      <c r="AI172" s="775"/>
      <c r="AJ172" s="776"/>
      <c r="AK172" s="516"/>
      <c r="AL172" s="516"/>
      <c r="AM172" s="516"/>
      <c r="AN172" s="516"/>
      <c r="AO172" s="516"/>
    </row>
    <row r="173" spans="1:41" ht="36" customHeight="1" thickBot="1">
      <c r="A173" s="516"/>
      <c r="B173" s="850"/>
      <c r="C173" s="368"/>
      <c r="D173" s="369"/>
      <c r="E173" s="369"/>
      <c r="F173" s="376"/>
      <c r="G173" s="361"/>
      <c r="H173" s="958"/>
      <c r="I173" s="819"/>
      <c r="J173" s="819"/>
      <c r="K173" s="822"/>
      <c r="L173" s="1053"/>
      <c r="M173" s="824"/>
      <c r="N173" s="971"/>
      <c r="O173" s="378"/>
      <c r="P173" s="297"/>
      <c r="Q173" s="588"/>
      <c r="R173" s="379"/>
      <c r="S173" s="379"/>
      <c r="T173" s="379"/>
      <c r="U173" s="379"/>
      <c r="V173" s="379"/>
      <c r="W173" s="379"/>
      <c r="X173" s="379"/>
      <c r="Y173" s="379"/>
      <c r="Z173" s="379"/>
      <c r="AA173" s="379"/>
      <c r="AB173" s="379"/>
      <c r="AC173" s="379"/>
      <c r="AD173" s="379"/>
      <c r="AE173" s="968"/>
      <c r="AF173" s="968"/>
      <c r="AG173" s="380"/>
      <c r="AH173" s="969"/>
      <c r="AI173" s="969"/>
      <c r="AJ173" s="975"/>
      <c r="AK173" s="516"/>
      <c r="AL173" s="516"/>
      <c r="AM173" s="516"/>
      <c r="AN173" s="516"/>
      <c r="AO173" s="516"/>
    </row>
    <row r="174" spans="1:41" ht="34.5" customHeight="1" thickBot="1">
      <c r="A174" s="516"/>
      <c r="B174" s="777"/>
      <c r="C174" s="778"/>
      <c r="D174" s="778"/>
      <c r="E174" s="778"/>
      <c r="F174" s="778"/>
      <c r="G174" s="778"/>
      <c r="H174" s="778"/>
      <c r="I174" s="778"/>
      <c r="J174" s="778"/>
      <c r="K174" s="778"/>
      <c r="L174" s="778"/>
      <c r="M174" s="778"/>
      <c r="N174" s="778"/>
      <c r="O174" s="778"/>
      <c r="P174" s="778"/>
      <c r="Q174" s="778"/>
      <c r="R174" s="778"/>
      <c r="S174" s="778"/>
      <c r="T174" s="778"/>
      <c r="U174" s="778"/>
      <c r="V174" s="778"/>
      <c r="W174" s="778"/>
      <c r="X174" s="778"/>
      <c r="Y174" s="778"/>
      <c r="Z174" s="778"/>
      <c r="AA174" s="778"/>
      <c r="AB174" s="778"/>
      <c r="AC174" s="778"/>
      <c r="AD174" s="778"/>
      <c r="AE174" s="778"/>
      <c r="AF174" s="778"/>
      <c r="AG174" s="778"/>
      <c r="AH174" s="778"/>
      <c r="AI174" s="778"/>
      <c r="AJ174" s="779"/>
      <c r="AK174" s="516"/>
      <c r="AL174" s="516"/>
      <c r="AM174" s="516"/>
      <c r="AN174" s="516"/>
      <c r="AO174" s="516"/>
    </row>
    <row r="175" spans="1:41" ht="33" customHeight="1" thickBot="1">
      <c r="A175" s="516"/>
      <c r="B175" s="49" t="s">
        <v>13</v>
      </c>
      <c r="C175" s="50" t="s">
        <v>30</v>
      </c>
      <c r="D175" s="50" t="s">
        <v>14</v>
      </c>
      <c r="E175" s="50" t="s">
        <v>29</v>
      </c>
      <c r="F175" s="50" t="s">
        <v>26</v>
      </c>
      <c r="G175" s="50" t="s">
        <v>27</v>
      </c>
      <c r="H175" s="51" t="s">
        <v>16</v>
      </c>
      <c r="I175" s="74" t="s">
        <v>31</v>
      </c>
      <c r="J175" s="53"/>
      <c r="K175" s="53"/>
      <c r="L175" s="53"/>
      <c r="M175" s="77"/>
      <c r="N175" s="78"/>
      <c r="O175" s="55">
        <f>SUM(O176:O179)</f>
        <v>0</v>
      </c>
      <c r="P175" s="56">
        <f>SUM(P176:P179)</f>
        <v>0</v>
      </c>
      <c r="Q175" s="57">
        <f>SUM(Q176:Q179)</f>
        <v>0</v>
      </c>
      <c r="R175" s="56">
        <f>SUM(R176:R179)</f>
        <v>0</v>
      </c>
      <c r="S175" s="57"/>
      <c r="T175" s="56"/>
      <c r="U175" s="57"/>
      <c r="V175" s="56"/>
      <c r="W175" s="57"/>
      <c r="X175" s="56"/>
      <c r="Y175" s="57"/>
      <c r="Z175" s="56"/>
      <c r="AA175" s="57"/>
      <c r="AB175" s="56"/>
      <c r="AC175" s="57"/>
      <c r="AD175" s="56"/>
      <c r="AE175" s="57">
        <f>AE176</f>
        <v>0</v>
      </c>
      <c r="AF175" s="56">
        <f>AF176</f>
        <v>0</v>
      </c>
      <c r="AG175" s="59">
        <f>SUM(AG176:AG179)</f>
        <v>0</v>
      </c>
      <c r="AH175" s="60"/>
      <c r="AI175" s="60"/>
      <c r="AJ175" s="517"/>
      <c r="AK175" s="516"/>
      <c r="AL175" s="516"/>
      <c r="AM175" s="516"/>
      <c r="AN175" s="516"/>
      <c r="AO175" s="516"/>
    </row>
    <row r="176" spans="1:41" ht="30.75" customHeight="1">
      <c r="A176" s="516"/>
      <c r="B176" s="979" t="s">
        <v>1114</v>
      </c>
      <c r="C176" s="80"/>
      <c r="D176" s="81"/>
      <c r="E176" s="81"/>
      <c r="F176" s="82"/>
      <c r="G176" s="64"/>
      <c r="H176" s="962" t="s">
        <v>196</v>
      </c>
      <c r="I176" s="964" t="s">
        <v>877</v>
      </c>
      <c r="J176" s="820">
        <v>1</v>
      </c>
      <c r="K176" s="793" t="s">
        <v>513</v>
      </c>
      <c r="L176" s="794">
        <v>15</v>
      </c>
      <c r="M176" s="911"/>
      <c r="N176" s="966"/>
      <c r="O176" s="86"/>
      <c r="P176" s="185"/>
      <c r="Q176" s="185"/>
      <c r="R176" s="185"/>
      <c r="S176" s="185"/>
      <c r="T176" s="185"/>
      <c r="U176" s="185"/>
      <c r="V176" s="185"/>
      <c r="W176" s="185"/>
      <c r="X176" s="185"/>
      <c r="Y176" s="185"/>
      <c r="Z176" s="185"/>
      <c r="AA176" s="185"/>
      <c r="AB176" s="185"/>
      <c r="AC176" s="185"/>
      <c r="AD176" s="185"/>
      <c r="AE176" s="774"/>
      <c r="AF176" s="774"/>
      <c r="AG176" s="87"/>
      <c r="AH176" s="775"/>
      <c r="AI176" s="911"/>
      <c r="AJ176" s="913"/>
      <c r="AK176" s="521"/>
      <c r="AL176" s="516"/>
      <c r="AM176" s="516"/>
      <c r="AN176" s="516"/>
      <c r="AO176" s="516"/>
    </row>
    <row r="177" spans="1:41">
      <c r="A177" s="516"/>
      <c r="B177" s="979"/>
      <c r="C177" s="80"/>
      <c r="D177" s="81"/>
      <c r="E177" s="81"/>
      <c r="F177" s="82"/>
      <c r="G177" s="64"/>
      <c r="H177" s="962"/>
      <c r="I177" s="964"/>
      <c r="J177" s="955"/>
      <c r="K177" s="793"/>
      <c r="L177" s="794"/>
      <c r="M177" s="911"/>
      <c r="N177" s="966"/>
      <c r="O177" s="86"/>
      <c r="P177" s="185"/>
      <c r="Q177" s="185"/>
      <c r="R177" s="185"/>
      <c r="S177" s="185"/>
      <c r="T177" s="185"/>
      <c r="U177" s="185"/>
      <c r="V177" s="185"/>
      <c r="W177" s="185"/>
      <c r="X177" s="185"/>
      <c r="Y177" s="185"/>
      <c r="Z177" s="185"/>
      <c r="AA177" s="185"/>
      <c r="AB177" s="185"/>
      <c r="AC177" s="185"/>
      <c r="AD177" s="185"/>
      <c r="AE177" s="774"/>
      <c r="AF177" s="774"/>
      <c r="AG177" s="87"/>
      <c r="AH177" s="775"/>
      <c r="AI177" s="911"/>
      <c r="AJ177" s="913"/>
      <c r="AK177" s="521"/>
      <c r="AL177" s="516"/>
      <c r="AM177" s="516"/>
      <c r="AN177" s="516"/>
      <c r="AO177" s="516"/>
    </row>
    <row r="178" spans="1:41">
      <c r="A178" s="516"/>
      <c r="B178" s="979"/>
      <c r="C178" s="80"/>
      <c r="D178" s="81"/>
      <c r="E178" s="81"/>
      <c r="F178" s="356"/>
      <c r="G178" s="64"/>
      <c r="H178" s="962"/>
      <c r="I178" s="964"/>
      <c r="J178" s="955"/>
      <c r="K178" s="793"/>
      <c r="L178" s="794"/>
      <c r="M178" s="911"/>
      <c r="N178" s="966"/>
      <c r="O178" s="86"/>
      <c r="P178" s="185"/>
      <c r="Q178" s="185"/>
      <c r="R178" s="185"/>
      <c r="S178" s="185"/>
      <c r="T178" s="185"/>
      <c r="U178" s="185"/>
      <c r="V178" s="185"/>
      <c r="W178" s="185"/>
      <c r="X178" s="185"/>
      <c r="Y178" s="185"/>
      <c r="Z178" s="185"/>
      <c r="AA178" s="185"/>
      <c r="AB178" s="185"/>
      <c r="AC178" s="185"/>
      <c r="AD178" s="185"/>
      <c r="AE178" s="774"/>
      <c r="AF178" s="774"/>
      <c r="AG178" s="357"/>
      <c r="AH178" s="775"/>
      <c r="AI178" s="911"/>
      <c r="AJ178" s="913"/>
      <c r="AK178" s="521"/>
      <c r="AL178" s="516"/>
      <c r="AM178" s="516"/>
      <c r="AN178" s="516"/>
      <c r="AO178" s="516"/>
    </row>
    <row r="179" spans="1:41" ht="89.25" customHeight="1" thickBot="1">
      <c r="A179" s="516"/>
      <c r="B179" s="980"/>
      <c r="C179" s="358"/>
      <c r="D179" s="359"/>
      <c r="E179" s="359"/>
      <c r="F179" s="360"/>
      <c r="G179" s="361"/>
      <c r="H179" s="963"/>
      <c r="I179" s="965"/>
      <c r="J179" s="819"/>
      <c r="K179" s="822"/>
      <c r="L179" s="824"/>
      <c r="M179" s="912"/>
      <c r="N179" s="967"/>
      <c r="O179" s="362"/>
      <c r="P179" s="298"/>
      <c r="Q179" s="298"/>
      <c r="R179" s="298"/>
      <c r="S179" s="298"/>
      <c r="T179" s="298"/>
      <c r="U179" s="298"/>
      <c r="V179" s="298"/>
      <c r="W179" s="298"/>
      <c r="X179" s="298"/>
      <c r="Y179" s="298"/>
      <c r="Z179" s="298"/>
      <c r="AA179" s="298"/>
      <c r="AB179" s="298"/>
      <c r="AC179" s="298"/>
      <c r="AD179" s="298"/>
      <c r="AE179" s="968"/>
      <c r="AF179" s="968"/>
      <c r="AG179" s="363"/>
      <c r="AH179" s="969"/>
      <c r="AI179" s="912"/>
      <c r="AJ179" s="914"/>
      <c r="AK179" s="521"/>
      <c r="AL179" s="516"/>
      <c r="AM179" s="516"/>
      <c r="AN179" s="516"/>
      <c r="AO179" s="516"/>
    </row>
    <row r="180" spans="1:41" ht="23.25" customHeight="1" thickBot="1">
      <c r="A180" s="516"/>
      <c r="B180" s="777"/>
      <c r="C180" s="778"/>
      <c r="D180" s="778"/>
      <c r="E180" s="778"/>
      <c r="F180" s="778"/>
      <c r="G180" s="778"/>
      <c r="H180" s="778"/>
      <c r="I180" s="778"/>
      <c r="J180" s="778"/>
      <c r="K180" s="778"/>
      <c r="L180" s="778"/>
      <c r="M180" s="778"/>
      <c r="N180" s="778"/>
      <c r="O180" s="778"/>
      <c r="P180" s="778"/>
      <c r="Q180" s="778"/>
      <c r="R180" s="778"/>
      <c r="S180" s="778"/>
      <c r="T180" s="778"/>
      <c r="U180" s="778"/>
      <c r="V180" s="778"/>
      <c r="W180" s="778"/>
      <c r="X180" s="778"/>
      <c r="Y180" s="778"/>
      <c r="Z180" s="778"/>
      <c r="AA180" s="778"/>
      <c r="AB180" s="778"/>
      <c r="AC180" s="778"/>
      <c r="AD180" s="778"/>
      <c r="AE180" s="778"/>
      <c r="AF180" s="778"/>
      <c r="AG180" s="778"/>
      <c r="AH180" s="778"/>
      <c r="AI180" s="778"/>
      <c r="AJ180" s="779"/>
      <c r="AK180" s="521"/>
      <c r="AL180" s="516"/>
      <c r="AM180" s="516"/>
      <c r="AN180" s="516"/>
      <c r="AO180" s="516"/>
    </row>
    <row r="181" spans="1:41" ht="23.25" customHeight="1" thickBot="1">
      <c r="A181" s="516"/>
      <c r="B181" s="49" t="s">
        <v>13</v>
      </c>
      <c r="C181" s="50" t="s">
        <v>30</v>
      </c>
      <c r="D181" s="50" t="s">
        <v>14</v>
      </c>
      <c r="E181" s="50" t="s">
        <v>29</v>
      </c>
      <c r="F181" s="50" t="s">
        <v>26</v>
      </c>
      <c r="G181" s="50" t="s">
        <v>27</v>
      </c>
      <c r="H181" s="51" t="s">
        <v>17</v>
      </c>
      <c r="I181" s="74" t="s">
        <v>31</v>
      </c>
      <c r="J181" s="75"/>
      <c r="K181" s="89"/>
      <c r="L181" s="76"/>
      <c r="M181" s="77"/>
      <c r="N181" s="78"/>
      <c r="O181" s="55">
        <f>SUM(O182:O184)</f>
        <v>0</v>
      </c>
      <c r="P181" s="56">
        <f>SUM(P182:P184)</f>
        <v>0</v>
      </c>
      <c r="Q181" s="57">
        <f>SUM(Q182:Q184)</f>
        <v>0</v>
      </c>
      <c r="R181" s="56">
        <f>SUM(R182:R184)</f>
        <v>0</v>
      </c>
      <c r="S181" s="57"/>
      <c r="T181" s="56"/>
      <c r="U181" s="57"/>
      <c r="V181" s="56"/>
      <c r="W181" s="57"/>
      <c r="X181" s="56"/>
      <c r="Y181" s="57"/>
      <c r="Z181" s="56"/>
      <c r="AA181" s="57"/>
      <c r="AB181" s="56"/>
      <c r="AC181" s="57"/>
      <c r="AD181" s="56"/>
      <c r="AE181" s="90">
        <f>AE182</f>
        <v>0</v>
      </c>
      <c r="AF181" s="56">
        <f>AF182</f>
        <v>0</v>
      </c>
      <c r="AG181" s="59">
        <f>SUM(AG182:AG184)</f>
        <v>0</v>
      </c>
      <c r="AH181" s="60"/>
      <c r="AI181" s="60"/>
      <c r="AJ181" s="517"/>
      <c r="AK181" s="516"/>
      <c r="AL181" s="516"/>
      <c r="AM181" s="516"/>
      <c r="AN181" s="516"/>
      <c r="AO181" s="516"/>
    </row>
    <row r="182" spans="1:41">
      <c r="A182" s="516"/>
      <c r="B182" s="791" t="s">
        <v>878</v>
      </c>
      <c r="C182" s="61"/>
      <c r="D182" s="62"/>
      <c r="E182" s="62"/>
      <c r="F182" s="364"/>
      <c r="G182" s="288"/>
      <c r="H182" s="956" t="s">
        <v>197</v>
      </c>
      <c r="I182" s="959" t="s">
        <v>877</v>
      </c>
      <c r="J182" s="820" t="s">
        <v>198</v>
      </c>
      <c r="K182" s="934" t="s">
        <v>1115</v>
      </c>
      <c r="L182" s="1077">
        <v>0.1</v>
      </c>
      <c r="M182" s="934"/>
      <c r="N182" s="939"/>
      <c r="O182" s="365"/>
      <c r="P182" s="292"/>
      <c r="Q182" s="291"/>
      <c r="R182" s="292"/>
      <c r="S182" s="292"/>
      <c r="T182" s="292"/>
      <c r="U182" s="292"/>
      <c r="V182" s="292"/>
      <c r="W182" s="292"/>
      <c r="X182" s="292"/>
      <c r="Y182" s="292"/>
      <c r="Z182" s="292"/>
      <c r="AA182" s="292"/>
      <c r="AB182" s="292"/>
      <c r="AC182" s="185"/>
      <c r="AD182" s="185"/>
      <c r="AE182" s="774"/>
      <c r="AF182" s="774"/>
      <c r="AG182" s="87"/>
      <c r="AH182" s="911"/>
      <c r="AI182" s="911"/>
      <c r="AJ182" s="913"/>
      <c r="AK182" s="516"/>
      <c r="AL182" s="516"/>
      <c r="AM182" s="516"/>
      <c r="AN182" s="516"/>
      <c r="AO182" s="516"/>
    </row>
    <row r="183" spans="1:41">
      <c r="A183" s="516"/>
      <c r="B183" s="792"/>
      <c r="C183" s="70"/>
      <c r="D183" s="71"/>
      <c r="E183" s="71"/>
      <c r="F183" s="366"/>
      <c r="G183" s="64"/>
      <c r="H183" s="957"/>
      <c r="I183" s="960"/>
      <c r="J183" s="955"/>
      <c r="K183" s="935"/>
      <c r="L183" s="1078"/>
      <c r="M183" s="935"/>
      <c r="N183" s="940"/>
      <c r="O183" s="367"/>
      <c r="P183" s="196"/>
      <c r="Q183" s="121"/>
      <c r="R183" s="196"/>
      <c r="S183" s="196"/>
      <c r="T183" s="196"/>
      <c r="U183" s="196"/>
      <c r="V183" s="196"/>
      <c r="W183" s="196"/>
      <c r="X183" s="196"/>
      <c r="Y183" s="196"/>
      <c r="Z183" s="196"/>
      <c r="AA183" s="196"/>
      <c r="AB183" s="196"/>
      <c r="AC183" s="185"/>
      <c r="AD183" s="185"/>
      <c r="AE183" s="909"/>
      <c r="AF183" s="909"/>
      <c r="AG183" s="87"/>
      <c r="AH183" s="911"/>
      <c r="AI183" s="911"/>
      <c r="AJ183" s="913"/>
      <c r="AK183" s="516"/>
      <c r="AL183" s="516"/>
      <c r="AM183" s="516"/>
      <c r="AN183" s="516"/>
      <c r="AO183" s="516"/>
    </row>
    <row r="184" spans="1:41" ht="70.5" customHeight="1" thickBot="1">
      <c r="A184" s="516"/>
      <c r="B184" s="850"/>
      <c r="C184" s="368"/>
      <c r="D184" s="369"/>
      <c r="E184" s="369"/>
      <c r="F184" s="370"/>
      <c r="G184" s="361"/>
      <c r="H184" s="958"/>
      <c r="I184" s="961"/>
      <c r="J184" s="819"/>
      <c r="K184" s="936"/>
      <c r="L184" s="1079"/>
      <c r="M184" s="936"/>
      <c r="N184" s="941"/>
      <c r="O184" s="362"/>
      <c r="P184" s="298"/>
      <c r="Q184" s="297"/>
      <c r="R184" s="298"/>
      <c r="S184" s="298"/>
      <c r="T184" s="298"/>
      <c r="U184" s="298"/>
      <c r="V184" s="298"/>
      <c r="W184" s="298"/>
      <c r="X184" s="298"/>
      <c r="Y184" s="298"/>
      <c r="Z184" s="298"/>
      <c r="AA184" s="298"/>
      <c r="AB184" s="298"/>
      <c r="AC184" s="298"/>
      <c r="AD184" s="298"/>
      <c r="AE184" s="910"/>
      <c r="AF184" s="910"/>
      <c r="AG184" s="371"/>
      <c r="AH184" s="912"/>
      <c r="AI184" s="912"/>
      <c r="AJ184" s="914"/>
      <c r="AK184" s="516"/>
      <c r="AL184" s="516"/>
      <c r="AM184" s="516"/>
      <c r="AN184" s="516"/>
      <c r="AO184" s="516"/>
    </row>
    <row r="185" spans="1:41" ht="24.75" customHeight="1" thickBot="1">
      <c r="A185" s="516"/>
      <c r="B185" s="788"/>
      <c r="C185" s="789"/>
      <c r="D185" s="789"/>
      <c r="E185" s="789"/>
      <c r="F185" s="789"/>
      <c r="G185" s="789"/>
      <c r="H185" s="789"/>
      <c r="I185" s="789"/>
      <c r="J185" s="789"/>
      <c r="K185" s="789"/>
      <c r="L185" s="789"/>
      <c r="M185" s="789"/>
      <c r="N185" s="789"/>
      <c r="O185" s="789"/>
      <c r="P185" s="789"/>
      <c r="Q185" s="789"/>
      <c r="R185" s="789"/>
      <c r="S185" s="789"/>
      <c r="T185" s="789"/>
      <c r="U185" s="789"/>
      <c r="V185" s="789"/>
      <c r="W185" s="789"/>
      <c r="X185" s="789"/>
      <c r="Y185" s="789"/>
      <c r="Z185" s="789"/>
      <c r="AA185" s="789"/>
      <c r="AB185" s="789"/>
      <c r="AC185" s="789"/>
      <c r="AD185" s="789"/>
      <c r="AE185" s="789"/>
      <c r="AF185" s="789"/>
      <c r="AG185" s="789"/>
      <c r="AH185" s="789"/>
      <c r="AI185" s="789"/>
      <c r="AJ185" s="790"/>
      <c r="AK185" s="516"/>
      <c r="AL185" s="516"/>
      <c r="AM185" s="516"/>
      <c r="AN185" s="516"/>
      <c r="AO185" s="516"/>
    </row>
    <row r="186" spans="1:41" ht="24.75" customHeight="1" thickBot="1">
      <c r="A186" s="516"/>
      <c r="B186" s="49" t="s">
        <v>13</v>
      </c>
      <c r="C186" s="50" t="s">
        <v>30</v>
      </c>
      <c r="D186" s="50" t="s">
        <v>14</v>
      </c>
      <c r="E186" s="50" t="s">
        <v>25</v>
      </c>
      <c r="F186" s="50" t="s">
        <v>26</v>
      </c>
      <c r="G186" s="50" t="s">
        <v>27</v>
      </c>
      <c r="H186" s="51" t="s">
        <v>1082</v>
      </c>
      <c r="I186" s="74" t="s">
        <v>31</v>
      </c>
      <c r="J186" s="53"/>
      <c r="K186" s="53"/>
      <c r="L186" s="53"/>
      <c r="M186" s="53"/>
      <c r="N186" s="54"/>
      <c r="O186" s="55">
        <f>SUM(O187:O190)</f>
        <v>0</v>
      </c>
      <c r="P186" s="56">
        <f>SUM(P187:P190)</f>
        <v>0</v>
      </c>
      <c r="Q186" s="57">
        <f>SUM(Q187:Q190)</f>
        <v>0</v>
      </c>
      <c r="R186" s="56">
        <f>SUM(R187:R190)</f>
        <v>0</v>
      </c>
      <c r="S186" s="57"/>
      <c r="T186" s="56"/>
      <c r="U186" s="57"/>
      <c r="V186" s="56"/>
      <c r="W186" s="57"/>
      <c r="X186" s="56"/>
      <c r="Y186" s="57"/>
      <c r="Z186" s="56"/>
      <c r="AA186" s="57"/>
      <c r="AB186" s="56"/>
      <c r="AC186" s="57"/>
      <c r="AD186" s="56"/>
      <c r="AE186" s="58">
        <f>O186+Q186</f>
        <v>0</v>
      </c>
      <c r="AF186" s="56">
        <f>AF187</f>
        <v>0</v>
      </c>
      <c r="AG186" s="59">
        <f>SUM(AG187:AG190)</f>
        <v>0</v>
      </c>
      <c r="AH186" s="60"/>
      <c r="AI186" s="60"/>
      <c r="AJ186" s="517"/>
      <c r="AK186" s="516"/>
      <c r="AL186" s="516"/>
      <c r="AM186" s="516"/>
      <c r="AN186" s="516"/>
      <c r="AO186" s="516"/>
    </row>
    <row r="187" spans="1:41" ht="25.5" customHeight="1">
      <c r="A187" s="516"/>
      <c r="B187" s="791" t="s">
        <v>876</v>
      </c>
      <c r="C187" s="61"/>
      <c r="D187" s="62" t="s">
        <v>1654</v>
      </c>
      <c r="E187" s="62"/>
      <c r="F187" s="63"/>
      <c r="G187" s="64">
        <v>0</v>
      </c>
      <c r="H187" s="818" t="s">
        <v>199</v>
      </c>
      <c r="I187" s="955" t="s">
        <v>875</v>
      </c>
      <c r="J187" s="820" t="s">
        <v>198</v>
      </c>
      <c r="K187" s="793" t="s">
        <v>509</v>
      </c>
      <c r="L187" s="794">
        <v>15</v>
      </c>
      <c r="M187" s="794"/>
      <c r="N187" s="795"/>
      <c r="O187" s="86">
        <v>0</v>
      </c>
      <c r="P187" s="185">
        <v>0</v>
      </c>
      <c r="Q187" s="185">
        <v>0</v>
      </c>
      <c r="R187" s="185">
        <v>0</v>
      </c>
      <c r="S187" s="185">
        <v>0</v>
      </c>
      <c r="T187" s="185">
        <v>0</v>
      </c>
      <c r="U187" s="185">
        <v>0</v>
      </c>
      <c r="V187" s="185">
        <v>0</v>
      </c>
      <c r="W187" s="185">
        <v>0</v>
      </c>
      <c r="X187" s="185">
        <v>0</v>
      </c>
      <c r="Y187" s="185">
        <v>0</v>
      </c>
      <c r="Z187" s="185">
        <v>0</v>
      </c>
      <c r="AA187" s="185">
        <v>0</v>
      </c>
      <c r="AB187" s="185">
        <v>0</v>
      </c>
      <c r="AC187" s="185">
        <v>0</v>
      </c>
      <c r="AD187" s="185">
        <v>600000</v>
      </c>
      <c r="AE187" s="774"/>
      <c r="AF187" s="774"/>
      <c r="AG187" s="69"/>
      <c r="AH187" s="775"/>
      <c r="AI187" s="775"/>
      <c r="AJ187" s="776"/>
      <c r="AK187" s="516"/>
      <c r="AL187" s="516"/>
      <c r="AM187" s="516"/>
      <c r="AN187" s="516"/>
      <c r="AO187" s="516"/>
    </row>
    <row r="188" spans="1:41" ht="89.25">
      <c r="A188" s="516"/>
      <c r="B188" s="792"/>
      <c r="C188" s="70"/>
      <c r="D188" s="71" t="s">
        <v>1655</v>
      </c>
      <c r="E188" s="71"/>
      <c r="F188" s="72"/>
      <c r="G188" s="64">
        <v>0</v>
      </c>
      <c r="H188" s="955"/>
      <c r="I188" s="955"/>
      <c r="J188" s="955"/>
      <c r="K188" s="793"/>
      <c r="L188" s="794"/>
      <c r="M188" s="794"/>
      <c r="N188" s="795"/>
      <c r="O188" s="86">
        <v>0</v>
      </c>
      <c r="P188" s="185">
        <v>0</v>
      </c>
      <c r="Q188" s="185">
        <v>0</v>
      </c>
      <c r="R188" s="185">
        <v>0</v>
      </c>
      <c r="S188" s="185">
        <v>0</v>
      </c>
      <c r="T188" s="185">
        <v>0</v>
      </c>
      <c r="U188" s="185">
        <v>0</v>
      </c>
      <c r="V188" s="185">
        <v>0</v>
      </c>
      <c r="W188" s="185">
        <v>0</v>
      </c>
      <c r="X188" s="185">
        <v>0</v>
      </c>
      <c r="Y188" s="185">
        <v>0</v>
      </c>
      <c r="Z188" s="185">
        <v>0</v>
      </c>
      <c r="AA188" s="185">
        <v>0</v>
      </c>
      <c r="AB188" s="185">
        <v>0</v>
      </c>
      <c r="AC188" s="185">
        <v>0</v>
      </c>
      <c r="AD188" s="68"/>
      <c r="AE188" s="774"/>
      <c r="AF188" s="774"/>
      <c r="AG188" s="69"/>
      <c r="AH188" s="775"/>
      <c r="AI188" s="775"/>
      <c r="AJ188" s="776"/>
      <c r="AK188" s="516"/>
      <c r="AL188" s="516"/>
      <c r="AM188" s="516"/>
      <c r="AN188" s="516"/>
      <c r="AO188" s="516"/>
    </row>
    <row r="189" spans="1:41">
      <c r="A189" s="516"/>
      <c r="B189" s="792"/>
      <c r="C189" s="70"/>
      <c r="D189" s="71"/>
      <c r="E189" s="71"/>
      <c r="F189" s="374"/>
      <c r="G189" s="64"/>
      <c r="H189" s="955"/>
      <c r="I189" s="955"/>
      <c r="J189" s="955"/>
      <c r="K189" s="793"/>
      <c r="L189" s="794"/>
      <c r="M189" s="794"/>
      <c r="N189" s="795"/>
      <c r="O189" s="86">
        <v>0</v>
      </c>
      <c r="P189" s="185">
        <v>0</v>
      </c>
      <c r="Q189" s="185">
        <v>0</v>
      </c>
      <c r="R189" s="185">
        <v>0</v>
      </c>
      <c r="S189" s="185">
        <v>0</v>
      </c>
      <c r="T189" s="185">
        <v>0</v>
      </c>
      <c r="U189" s="185">
        <v>0</v>
      </c>
      <c r="V189" s="185">
        <v>0</v>
      </c>
      <c r="W189" s="185">
        <v>0</v>
      </c>
      <c r="X189" s="185">
        <v>0</v>
      </c>
      <c r="Y189" s="185">
        <v>0</v>
      </c>
      <c r="Z189" s="185">
        <v>0</v>
      </c>
      <c r="AA189" s="185">
        <v>0</v>
      </c>
      <c r="AB189" s="185">
        <v>0</v>
      </c>
      <c r="AC189" s="185">
        <v>0</v>
      </c>
      <c r="AD189" s="68"/>
      <c r="AE189" s="774"/>
      <c r="AF189" s="774"/>
      <c r="AG189" s="375"/>
      <c r="AH189" s="775"/>
      <c r="AI189" s="775"/>
      <c r="AJ189" s="776"/>
      <c r="AK189" s="516"/>
      <c r="AL189" s="516"/>
      <c r="AM189" s="516"/>
      <c r="AN189" s="516"/>
      <c r="AO189" s="516"/>
    </row>
    <row r="190" spans="1:41" ht="21" customHeight="1" thickBot="1">
      <c r="A190" s="516"/>
      <c r="B190" s="850"/>
      <c r="C190" s="368"/>
      <c r="D190" s="369"/>
      <c r="E190" s="369"/>
      <c r="F190" s="376"/>
      <c r="G190" s="361"/>
      <c r="H190" s="819"/>
      <c r="I190" s="819"/>
      <c r="J190" s="819"/>
      <c r="K190" s="822"/>
      <c r="L190" s="824"/>
      <c r="M190" s="824"/>
      <c r="N190" s="971"/>
      <c r="O190" s="362">
        <v>0</v>
      </c>
      <c r="P190" s="298">
        <v>0</v>
      </c>
      <c r="Q190" s="298">
        <v>0</v>
      </c>
      <c r="R190" s="298">
        <v>0</v>
      </c>
      <c r="S190" s="298">
        <v>0</v>
      </c>
      <c r="T190" s="298">
        <v>0</v>
      </c>
      <c r="U190" s="298">
        <v>0</v>
      </c>
      <c r="V190" s="298">
        <v>0</v>
      </c>
      <c r="W190" s="298">
        <v>0</v>
      </c>
      <c r="X190" s="298">
        <v>0</v>
      </c>
      <c r="Y190" s="298">
        <v>0</v>
      </c>
      <c r="Z190" s="298">
        <v>0</v>
      </c>
      <c r="AA190" s="298">
        <v>0</v>
      </c>
      <c r="AB190" s="298">
        <v>0</v>
      </c>
      <c r="AC190" s="298">
        <v>0</v>
      </c>
      <c r="AD190" s="379"/>
      <c r="AE190" s="968"/>
      <c r="AF190" s="968"/>
      <c r="AG190" s="380"/>
      <c r="AH190" s="969"/>
      <c r="AI190" s="969"/>
      <c r="AJ190" s="975"/>
      <c r="AK190" s="516"/>
      <c r="AL190" s="516"/>
      <c r="AM190" s="516"/>
      <c r="AN190" s="516"/>
      <c r="AO190" s="516"/>
    </row>
    <row r="191" spans="1:41" ht="19.5" customHeight="1" thickBot="1">
      <c r="A191" s="516"/>
      <c r="B191" s="777"/>
      <c r="C191" s="778"/>
      <c r="D191" s="778"/>
      <c r="E191" s="778"/>
      <c r="F191" s="778"/>
      <c r="G191" s="778"/>
      <c r="H191" s="778"/>
      <c r="I191" s="778"/>
      <c r="J191" s="778"/>
      <c r="K191" s="778"/>
      <c r="L191" s="778"/>
      <c r="M191" s="778"/>
      <c r="N191" s="778"/>
      <c r="O191" s="778"/>
      <c r="P191" s="778"/>
      <c r="Q191" s="778"/>
      <c r="R191" s="778"/>
      <c r="S191" s="778"/>
      <c r="T191" s="778"/>
      <c r="U191" s="778"/>
      <c r="V191" s="778"/>
      <c r="W191" s="778"/>
      <c r="X191" s="778"/>
      <c r="Y191" s="778"/>
      <c r="Z191" s="778"/>
      <c r="AA191" s="778"/>
      <c r="AB191" s="778"/>
      <c r="AC191" s="778"/>
      <c r="AD191" s="778"/>
      <c r="AE191" s="778"/>
      <c r="AF191" s="778"/>
      <c r="AG191" s="778"/>
      <c r="AH191" s="778"/>
      <c r="AI191" s="778"/>
      <c r="AJ191" s="779"/>
      <c r="AK191" s="516"/>
      <c r="AL191" s="516"/>
      <c r="AM191" s="516"/>
      <c r="AN191" s="516"/>
      <c r="AO191" s="516"/>
    </row>
    <row r="192" spans="1:41" ht="20.25" customHeight="1" thickBot="1">
      <c r="A192" s="516"/>
      <c r="B192" s="49" t="s">
        <v>13</v>
      </c>
      <c r="C192" s="50" t="s">
        <v>30</v>
      </c>
      <c r="D192" s="50" t="s">
        <v>14</v>
      </c>
      <c r="E192" s="50" t="s">
        <v>29</v>
      </c>
      <c r="F192" s="50" t="s">
        <v>26</v>
      </c>
      <c r="G192" s="50" t="s">
        <v>27</v>
      </c>
      <c r="H192" s="51" t="s">
        <v>1083</v>
      </c>
      <c r="I192" s="74" t="s">
        <v>31</v>
      </c>
      <c r="J192" s="53"/>
      <c r="K192" s="53"/>
      <c r="L192" s="53"/>
      <c r="M192" s="77"/>
      <c r="N192" s="78"/>
      <c r="O192" s="55">
        <f>SUM(O193:O196)</f>
        <v>0</v>
      </c>
      <c r="P192" s="56">
        <f>SUM(P193:P196)</f>
        <v>0</v>
      </c>
      <c r="Q192" s="57">
        <f>SUM(Q193:Q196)</f>
        <v>0</v>
      </c>
      <c r="R192" s="56">
        <f>SUM(R193:R196)</f>
        <v>0</v>
      </c>
      <c r="S192" s="57"/>
      <c r="T192" s="56"/>
      <c r="U192" s="57"/>
      <c r="V192" s="56"/>
      <c r="W192" s="57"/>
      <c r="X192" s="56"/>
      <c r="Y192" s="57"/>
      <c r="Z192" s="56"/>
      <c r="AA192" s="57"/>
      <c r="AB192" s="56"/>
      <c r="AC192" s="57"/>
      <c r="AD192" s="56"/>
      <c r="AE192" s="57">
        <f>AE193</f>
        <v>0</v>
      </c>
      <c r="AF192" s="56">
        <f>AF193</f>
        <v>0</v>
      </c>
      <c r="AG192" s="59">
        <f>SUM(AG193:AG196)</f>
        <v>0</v>
      </c>
      <c r="AH192" s="60"/>
      <c r="AI192" s="60"/>
      <c r="AJ192" s="517"/>
      <c r="AK192" s="516"/>
      <c r="AL192" s="516"/>
      <c r="AM192" s="516"/>
      <c r="AN192" s="516"/>
      <c r="AO192" s="516"/>
    </row>
    <row r="193" spans="1:41" ht="20.25" customHeight="1">
      <c r="A193" s="516"/>
      <c r="B193" s="979" t="s">
        <v>874</v>
      </c>
      <c r="C193" s="80"/>
      <c r="D193" s="81" t="s">
        <v>1656</v>
      </c>
      <c r="E193" s="81"/>
      <c r="F193" s="82"/>
      <c r="G193" s="64"/>
      <c r="H193" s="962" t="s">
        <v>200</v>
      </c>
      <c r="I193" s="964" t="s">
        <v>830</v>
      </c>
      <c r="J193" s="820" t="s">
        <v>198</v>
      </c>
      <c r="K193" s="793" t="s">
        <v>201</v>
      </c>
      <c r="L193" s="794">
        <v>0</v>
      </c>
      <c r="M193" s="911"/>
      <c r="N193" s="966"/>
      <c r="O193" s="86">
        <v>0</v>
      </c>
      <c r="P193" s="185">
        <v>0</v>
      </c>
      <c r="Q193" s="185">
        <v>0</v>
      </c>
      <c r="R193" s="185">
        <v>0</v>
      </c>
      <c r="S193" s="185">
        <v>0</v>
      </c>
      <c r="T193" s="185">
        <v>0</v>
      </c>
      <c r="U193" s="185">
        <v>0</v>
      </c>
      <c r="V193" s="185">
        <v>0</v>
      </c>
      <c r="W193" s="185">
        <v>0</v>
      </c>
      <c r="X193" s="185">
        <v>0</v>
      </c>
      <c r="Y193" s="185">
        <v>0</v>
      </c>
      <c r="Z193" s="185">
        <v>0</v>
      </c>
      <c r="AA193" s="185">
        <v>0</v>
      </c>
      <c r="AB193" s="185">
        <v>0</v>
      </c>
      <c r="AC193" s="185">
        <v>0</v>
      </c>
      <c r="AD193" s="185">
        <v>0</v>
      </c>
      <c r="AE193" s="774"/>
      <c r="AF193" s="774"/>
      <c r="AG193" s="87"/>
      <c r="AH193" s="775"/>
      <c r="AI193" s="911"/>
      <c r="AJ193" s="913"/>
      <c r="AK193" s="521"/>
      <c r="AL193" s="516"/>
      <c r="AM193" s="516"/>
      <c r="AN193" s="516"/>
      <c r="AO193" s="516"/>
    </row>
    <row r="194" spans="1:41">
      <c r="A194" s="516"/>
      <c r="B194" s="979"/>
      <c r="C194" s="80"/>
      <c r="D194" s="81"/>
      <c r="E194" s="81"/>
      <c r="F194" s="82"/>
      <c r="G194" s="64"/>
      <c r="H194" s="962"/>
      <c r="I194" s="964"/>
      <c r="J194" s="955"/>
      <c r="K194" s="793"/>
      <c r="L194" s="794"/>
      <c r="M194" s="911"/>
      <c r="N194" s="966"/>
      <c r="O194" s="86">
        <v>0</v>
      </c>
      <c r="P194" s="185">
        <v>0</v>
      </c>
      <c r="Q194" s="185">
        <v>0</v>
      </c>
      <c r="R194" s="185">
        <v>0</v>
      </c>
      <c r="S194" s="185">
        <v>0</v>
      </c>
      <c r="T194" s="185">
        <v>0</v>
      </c>
      <c r="U194" s="185">
        <v>0</v>
      </c>
      <c r="V194" s="185">
        <v>0</v>
      </c>
      <c r="W194" s="185">
        <v>0</v>
      </c>
      <c r="X194" s="185">
        <v>0</v>
      </c>
      <c r="Y194" s="185">
        <v>0</v>
      </c>
      <c r="Z194" s="185">
        <v>0</v>
      </c>
      <c r="AA194" s="185">
        <v>0</v>
      </c>
      <c r="AB194" s="185">
        <v>0</v>
      </c>
      <c r="AC194" s="185">
        <v>0</v>
      </c>
      <c r="AD194" s="185">
        <v>0</v>
      </c>
      <c r="AE194" s="774"/>
      <c r="AF194" s="774"/>
      <c r="AG194" s="87"/>
      <c r="AH194" s="775"/>
      <c r="AI194" s="911"/>
      <c r="AJ194" s="913"/>
      <c r="AK194" s="521"/>
      <c r="AL194" s="516"/>
      <c r="AM194" s="516"/>
      <c r="AN194" s="516"/>
      <c r="AO194" s="516"/>
    </row>
    <row r="195" spans="1:41">
      <c r="A195" s="516"/>
      <c r="B195" s="979"/>
      <c r="C195" s="80"/>
      <c r="D195" s="81"/>
      <c r="E195" s="81"/>
      <c r="F195" s="356"/>
      <c r="G195" s="64"/>
      <c r="H195" s="962"/>
      <c r="I195" s="964"/>
      <c r="J195" s="955"/>
      <c r="K195" s="793"/>
      <c r="L195" s="794"/>
      <c r="M195" s="911"/>
      <c r="N195" s="966"/>
      <c r="O195" s="86">
        <v>0</v>
      </c>
      <c r="P195" s="185">
        <v>0</v>
      </c>
      <c r="Q195" s="185">
        <v>0</v>
      </c>
      <c r="R195" s="185">
        <v>0</v>
      </c>
      <c r="S195" s="185">
        <v>0</v>
      </c>
      <c r="T195" s="185">
        <v>0</v>
      </c>
      <c r="U195" s="185">
        <v>0</v>
      </c>
      <c r="V195" s="185">
        <v>0</v>
      </c>
      <c r="W195" s="185">
        <v>0</v>
      </c>
      <c r="X195" s="185">
        <v>0</v>
      </c>
      <c r="Y195" s="185">
        <v>0</v>
      </c>
      <c r="Z195" s="185">
        <v>0</v>
      </c>
      <c r="AA195" s="185">
        <v>0</v>
      </c>
      <c r="AB195" s="185">
        <v>0</v>
      </c>
      <c r="AC195" s="185">
        <v>0</v>
      </c>
      <c r="AD195" s="185">
        <v>0</v>
      </c>
      <c r="AE195" s="774"/>
      <c r="AF195" s="774"/>
      <c r="AG195" s="357"/>
      <c r="AH195" s="775"/>
      <c r="AI195" s="911"/>
      <c r="AJ195" s="913"/>
      <c r="AK195" s="521"/>
      <c r="AL195" s="516"/>
      <c r="AM195" s="516"/>
      <c r="AN195" s="516"/>
      <c r="AO195" s="516"/>
    </row>
    <row r="196" spans="1:41" ht="48.75" customHeight="1" thickBot="1">
      <c r="A196" s="516"/>
      <c r="B196" s="980"/>
      <c r="C196" s="358"/>
      <c r="D196" s="359"/>
      <c r="E196" s="359"/>
      <c r="F196" s="360"/>
      <c r="G196" s="361"/>
      <c r="H196" s="963"/>
      <c r="I196" s="965"/>
      <c r="J196" s="819"/>
      <c r="K196" s="822"/>
      <c r="L196" s="824"/>
      <c r="M196" s="912"/>
      <c r="N196" s="967"/>
      <c r="O196" s="362">
        <v>0</v>
      </c>
      <c r="P196" s="298">
        <v>0</v>
      </c>
      <c r="Q196" s="298">
        <v>0</v>
      </c>
      <c r="R196" s="298">
        <v>0</v>
      </c>
      <c r="S196" s="298">
        <v>0</v>
      </c>
      <c r="T196" s="298">
        <v>0</v>
      </c>
      <c r="U196" s="298">
        <v>0</v>
      </c>
      <c r="V196" s="298">
        <v>0</v>
      </c>
      <c r="W196" s="298">
        <v>0</v>
      </c>
      <c r="X196" s="298">
        <v>0</v>
      </c>
      <c r="Y196" s="298">
        <v>0</v>
      </c>
      <c r="Z196" s="298">
        <v>0</v>
      </c>
      <c r="AA196" s="298">
        <v>0</v>
      </c>
      <c r="AB196" s="298">
        <v>0</v>
      </c>
      <c r="AC196" s="298">
        <v>0</v>
      </c>
      <c r="AD196" s="298">
        <v>0</v>
      </c>
      <c r="AE196" s="968"/>
      <c r="AF196" s="968"/>
      <c r="AG196" s="363"/>
      <c r="AH196" s="969"/>
      <c r="AI196" s="912"/>
      <c r="AJ196" s="914"/>
      <c r="AK196" s="521"/>
      <c r="AL196" s="516"/>
      <c r="AM196" s="516"/>
      <c r="AN196" s="516"/>
      <c r="AO196" s="516"/>
    </row>
    <row r="197" spans="1:41" ht="51.75" customHeight="1" thickBot="1">
      <c r="A197" s="516"/>
      <c r="B197" s="777"/>
      <c r="C197" s="778"/>
      <c r="D197" s="778"/>
      <c r="E197" s="778"/>
      <c r="F197" s="778"/>
      <c r="G197" s="778"/>
      <c r="H197" s="778"/>
      <c r="I197" s="778"/>
      <c r="J197" s="778"/>
      <c r="K197" s="778"/>
      <c r="L197" s="778"/>
      <c r="M197" s="778"/>
      <c r="N197" s="778"/>
      <c r="O197" s="778"/>
      <c r="P197" s="778"/>
      <c r="Q197" s="778"/>
      <c r="R197" s="778"/>
      <c r="S197" s="778"/>
      <c r="T197" s="778"/>
      <c r="U197" s="778"/>
      <c r="V197" s="778"/>
      <c r="W197" s="778"/>
      <c r="X197" s="778"/>
      <c r="Y197" s="778"/>
      <c r="Z197" s="778"/>
      <c r="AA197" s="778"/>
      <c r="AB197" s="778"/>
      <c r="AC197" s="778"/>
      <c r="AD197" s="778"/>
      <c r="AE197" s="778"/>
      <c r="AF197" s="778"/>
      <c r="AG197" s="778"/>
      <c r="AH197" s="778"/>
      <c r="AI197" s="778"/>
      <c r="AJ197" s="779"/>
      <c r="AK197" s="521"/>
      <c r="AL197" s="516"/>
      <c r="AM197" s="516"/>
      <c r="AN197" s="516"/>
      <c r="AO197" s="516"/>
    </row>
    <row r="198" spans="1:41" ht="51.75" customHeight="1" thickBot="1">
      <c r="A198" s="516"/>
      <c r="B198" s="49" t="s">
        <v>13</v>
      </c>
      <c r="C198" s="50" t="s">
        <v>30</v>
      </c>
      <c r="D198" s="50" t="s">
        <v>14</v>
      </c>
      <c r="E198" s="50" t="s">
        <v>29</v>
      </c>
      <c r="F198" s="50" t="s">
        <v>26</v>
      </c>
      <c r="G198" s="50" t="s">
        <v>27</v>
      </c>
      <c r="H198" s="51" t="s">
        <v>1084</v>
      </c>
      <c r="I198" s="74" t="s">
        <v>31</v>
      </c>
      <c r="J198" s="75"/>
      <c r="K198" s="89"/>
      <c r="L198" s="76"/>
      <c r="M198" s="77"/>
      <c r="N198" s="78"/>
      <c r="O198" s="55">
        <f>SUM(O199:O201)</f>
        <v>0</v>
      </c>
      <c r="P198" s="56">
        <f>SUM(P199:P201)</f>
        <v>0</v>
      </c>
      <c r="Q198" s="57">
        <f>SUM(Q199:Q201)</f>
        <v>0</v>
      </c>
      <c r="R198" s="56">
        <f>SUM(R199:R201)</f>
        <v>0</v>
      </c>
      <c r="S198" s="57"/>
      <c r="T198" s="56"/>
      <c r="U198" s="57"/>
      <c r="V198" s="56"/>
      <c r="W198" s="57"/>
      <c r="X198" s="56"/>
      <c r="Y198" s="57"/>
      <c r="Z198" s="56"/>
      <c r="AA198" s="57"/>
      <c r="AB198" s="56"/>
      <c r="AC198" s="57"/>
      <c r="AD198" s="56"/>
      <c r="AE198" s="90">
        <f>AE199</f>
        <v>0</v>
      </c>
      <c r="AF198" s="56">
        <f>AF199</f>
        <v>0</v>
      </c>
      <c r="AG198" s="59">
        <f>SUM(AG199:AG201)</f>
        <v>0</v>
      </c>
      <c r="AH198" s="60"/>
      <c r="AI198" s="60"/>
      <c r="AJ198" s="517"/>
      <c r="AK198" s="516"/>
      <c r="AL198" s="516"/>
      <c r="AM198" s="516"/>
      <c r="AN198" s="516"/>
      <c r="AO198" s="516"/>
    </row>
    <row r="199" spans="1:41" ht="15" customHeight="1">
      <c r="A199" s="516"/>
      <c r="B199" s="792" t="s">
        <v>873</v>
      </c>
      <c r="C199" s="70"/>
      <c r="D199" s="62" t="s">
        <v>1657</v>
      </c>
      <c r="E199" s="62"/>
      <c r="F199" s="364"/>
      <c r="G199" s="288"/>
      <c r="H199" s="957" t="s">
        <v>202</v>
      </c>
      <c r="I199" s="960" t="s">
        <v>872</v>
      </c>
      <c r="J199" s="955" t="s">
        <v>198</v>
      </c>
      <c r="K199" s="937" t="s">
        <v>203</v>
      </c>
      <c r="L199" s="937">
        <v>0</v>
      </c>
      <c r="M199" s="937"/>
      <c r="N199" s="1040"/>
      <c r="O199" s="86">
        <v>0</v>
      </c>
      <c r="P199" s="185">
        <v>0</v>
      </c>
      <c r="Q199" s="185">
        <v>0</v>
      </c>
      <c r="R199" s="185">
        <v>0</v>
      </c>
      <c r="S199" s="185">
        <v>0</v>
      </c>
      <c r="T199" s="185">
        <v>0</v>
      </c>
      <c r="U199" s="185">
        <v>0</v>
      </c>
      <c r="V199" s="185">
        <v>0</v>
      </c>
      <c r="W199" s="185">
        <v>0</v>
      </c>
      <c r="X199" s="185">
        <v>0</v>
      </c>
      <c r="Y199" s="185">
        <v>0</v>
      </c>
      <c r="Z199" s="185">
        <v>0</v>
      </c>
      <c r="AA199" s="185">
        <v>0</v>
      </c>
      <c r="AB199" s="185">
        <v>0</v>
      </c>
      <c r="AC199" s="185">
        <v>0</v>
      </c>
      <c r="AD199" s="185">
        <v>0</v>
      </c>
      <c r="AE199" s="625"/>
      <c r="AF199" s="625"/>
      <c r="AG199" s="1054"/>
      <c r="AH199" s="1017"/>
      <c r="AI199" s="1017"/>
      <c r="AJ199" s="1019"/>
      <c r="AK199" s="521"/>
      <c r="AL199" s="516"/>
      <c r="AM199" s="516"/>
      <c r="AN199" s="516"/>
      <c r="AO199" s="516"/>
    </row>
    <row r="200" spans="1:41" ht="63.75">
      <c r="A200" s="516"/>
      <c r="B200" s="792"/>
      <c r="C200" s="70"/>
      <c r="D200" s="81" t="s">
        <v>1658</v>
      </c>
      <c r="E200" s="81"/>
      <c r="F200" s="82"/>
      <c r="G200" s="64"/>
      <c r="H200" s="957"/>
      <c r="I200" s="960"/>
      <c r="J200" s="955"/>
      <c r="K200" s="935"/>
      <c r="L200" s="937"/>
      <c r="M200" s="935"/>
      <c r="N200" s="940"/>
      <c r="O200" s="86">
        <v>0</v>
      </c>
      <c r="P200" s="185">
        <v>0</v>
      </c>
      <c r="Q200" s="185">
        <v>0</v>
      </c>
      <c r="R200" s="185">
        <v>0</v>
      </c>
      <c r="S200" s="185">
        <v>0</v>
      </c>
      <c r="T200" s="185">
        <v>0</v>
      </c>
      <c r="U200" s="185">
        <v>0</v>
      </c>
      <c r="V200" s="185">
        <v>0</v>
      </c>
      <c r="W200" s="185">
        <v>0</v>
      </c>
      <c r="X200" s="185">
        <v>0</v>
      </c>
      <c r="Y200" s="185">
        <v>0</v>
      </c>
      <c r="Z200" s="185">
        <v>0</v>
      </c>
      <c r="AA200" s="185">
        <v>0</v>
      </c>
      <c r="AB200" s="185">
        <v>0</v>
      </c>
      <c r="AC200" s="185">
        <v>0</v>
      </c>
      <c r="AD200" s="185">
        <v>0</v>
      </c>
      <c r="AE200" s="623"/>
      <c r="AF200" s="623"/>
      <c r="AG200" s="932"/>
      <c r="AH200" s="911"/>
      <c r="AI200" s="911"/>
      <c r="AJ200" s="913"/>
      <c r="AK200" s="521"/>
      <c r="AL200" s="516"/>
      <c r="AM200" s="516"/>
      <c r="AN200" s="516"/>
      <c r="AO200" s="516"/>
    </row>
    <row r="201" spans="1:41" ht="214.5" customHeight="1">
      <c r="A201" s="516"/>
      <c r="B201" s="792"/>
      <c r="C201" s="70"/>
      <c r="D201" s="71" t="s">
        <v>1659</v>
      </c>
      <c r="E201" s="81"/>
      <c r="F201" s="82"/>
      <c r="G201" s="64"/>
      <c r="H201" s="957"/>
      <c r="I201" s="960"/>
      <c r="J201" s="955"/>
      <c r="K201" s="935"/>
      <c r="L201" s="937"/>
      <c r="M201" s="935"/>
      <c r="N201" s="940"/>
      <c r="O201" s="86">
        <v>0</v>
      </c>
      <c r="P201" s="185">
        <v>0</v>
      </c>
      <c r="Q201" s="185">
        <v>0</v>
      </c>
      <c r="R201" s="185">
        <v>0</v>
      </c>
      <c r="S201" s="185">
        <v>0</v>
      </c>
      <c r="T201" s="185">
        <v>0</v>
      </c>
      <c r="U201" s="185">
        <v>0</v>
      </c>
      <c r="V201" s="185">
        <v>0</v>
      </c>
      <c r="W201" s="185">
        <v>0</v>
      </c>
      <c r="X201" s="185">
        <v>0</v>
      </c>
      <c r="Y201" s="185">
        <v>0</v>
      </c>
      <c r="Z201" s="185">
        <v>0</v>
      </c>
      <c r="AA201" s="185">
        <v>0</v>
      </c>
      <c r="AB201" s="185">
        <v>0</v>
      </c>
      <c r="AC201" s="185">
        <v>0</v>
      </c>
      <c r="AD201" s="185">
        <v>0</v>
      </c>
      <c r="AE201" s="623"/>
      <c r="AF201" s="623"/>
      <c r="AG201" s="932"/>
      <c r="AH201" s="1046"/>
      <c r="AI201" s="1046"/>
      <c r="AJ201" s="1055"/>
      <c r="AK201" s="521"/>
      <c r="AL201" s="516"/>
      <c r="AM201" s="516"/>
      <c r="AN201" s="516"/>
      <c r="AO201" s="516"/>
    </row>
    <row r="202" spans="1:41" ht="30.75" customHeight="1" thickBot="1">
      <c r="A202" s="516"/>
      <c r="B202" s="850"/>
      <c r="C202" s="368"/>
      <c r="D202" s="369" t="s">
        <v>1660</v>
      </c>
      <c r="E202" s="359"/>
      <c r="F202" s="626"/>
      <c r="G202" s="361"/>
      <c r="H202" s="958"/>
      <c r="I202" s="961"/>
      <c r="J202" s="819"/>
      <c r="K202" s="936"/>
      <c r="L202" s="938"/>
      <c r="M202" s="936"/>
      <c r="N202" s="941"/>
      <c r="O202" s="362">
        <v>0</v>
      </c>
      <c r="P202" s="298">
        <v>0</v>
      </c>
      <c r="Q202" s="298">
        <v>0</v>
      </c>
      <c r="R202" s="298">
        <v>0</v>
      </c>
      <c r="S202" s="298">
        <v>0</v>
      </c>
      <c r="T202" s="298">
        <v>0</v>
      </c>
      <c r="U202" s="298">
        <v>0</v>
      </c>
      <c r="V202" s="298">
        <v>0</v>
      </c>
      <c r="W202" s="298">
        <v>0</v>
      </c>
      <c r="X202" s="298">
        <v>0</v>
      </c>
      <c r="Y202" s="298">
        <v>0</v>
      </c>
      <c r="Z202" s="298">
        <v>0</v>
      </c>
      <c r="AA202" s="298">
        <v>0</v>
      </c>
      <c r="AB202" s="298">
        <v>0</v>
      </c>
      <c r="AC202" s="298">
        <v>0</v>
      </c>
      <c r="AD202" s="298">
        <v>0</v>
      </c>
      <c r="AE202" s="624"/>
      <c r="AF202" s="624"/>
      <c r="AG202" s="933"/>
      <c r="AH202" s="912"/>
      <c r="AI202" s="912"/>
      <c r="AJ202" s="914"/>
      <c r="AK202" s="521"/>
      <c r="AL202" s="516"/>
      <c r="AM202" s="516"/>
      <c r="AN202" s="516"/>
      <c r="AO202" s="516"/>
    </row>
    <row r="203" spans="1:41" ht="39" thickBot="1">
      <c r="A203" s="516"/>
      <c r="B203" s="49" t="s">
        <v>13</v>
      </c>
      <c r="C203" s="50" t="s">
        <v>30</v>
      </c>
      <c r="D203" s="50" t="s">
        <v>14</v>
      </c>
      <c r="E203" s="50" t="s">
        <v>29</v>
      </c>
      <c r="F203" s="50" t="s">
        <v>26</v>
      </c>
      <c r="G203" s="50" t="s">
        <v>27</v>
      </c>
      <c r="H203" s="51" t="s">
        <v>1085</v>
      </c>
      <c r="I203" s="74" t="s">
        <v>31</v>
      </c>
      <c r="J203" s="75"/>
      <c r="K203" s="89"/>
      <c r="L203" s="76"/>
      <c r="M203" s="77"/>
      <c r="N203" s="78"/>
      <c r="O203" s="55">
        <f>SUM(O204:O206)</f>
        <v>0</v>
      </c>
      <c r="P203" s="56">
        <f>SUM(P204:P206)</f>
        <v>0</v>
      </c>
      <c r="Q203" s="57">
        <f>SUM(Q204:Q206)</f>
        <v>0</v>
      </c>
      <c r="R203" s="56">
        <f>SUM(R204:R206)</f>
        <v>0</v>
      </c>
      <c r="S203" s="57"/>
      <c r="T203" s="56"/>
      <c r="U203" s="57"/>
      <c r="V203" s="56"/>
      <c r="W203" s="57"/>
      <c r="X203" s="56"/>
      <c r="Y203" s="57"/>
      <c r="Z203" s="56"/>
      <c r="AA203" s="57"/>
      <c r="AB203" s="56"/>
      <c r="AC203" s="57"/>
      <c r="AD203" s="56"/>
      <c r="AE203" s="90">
        <f>AE204</f>
        <v>0</v>
      </c>
      <c r="AF203" s="56">
        <f>AF204</f>
        <v>0</v>
      </c>
      <c r="AG203" s="59">
        <f>SUM(AG204:AG206)</f>
        <v>0</v>
      </c>
      <c r="AH203" s="60"/>
      <c r="AI203" s="60"/>
      <c r="AJ203" s="517"/>
      <c r="AK203" s="516"/>
      <c r="AL203" s="516"/>
      <c r="AM203" s="516"/>
      <c r="AN203" s="516"/>
      <c r="AO203" s="516"/>
    </row>
    <row r="204" spans="1:41" ht="15" customHeight="1">
      <c r="A204" s="516"/>
      <c r="B204" s="791" t="s">
        <v>871</v>
      </c>
      <c r="C204" s="61"/>
      <c r="D204" s="62" t="s">
        <v>1661</v>
      </c>
      <c r="E204" s="288" t="s">
        <v>1254</v>
      </c>
      <c r="F204" s="364"/>
      <c r="G204" s="288">
        <v>0</v>
      </c>
      <c r="H204" s="956" t="s">
        <v>1117</v>
      </c>
      <c r="I204" s="959" t="s">
        <v>686</v>
      </c>
      <c r="J204" s="820" t="s">
        <v>1118</v>
      </c>
      <c r="K204" s="934" t="s">
        <v>510</v>
      </c>
      <c r="L204" s="934">
        <v>0</v>
      </c>
      <c r="M204" s="934"/>
      <c r="N204" s="939"/>
      <c r="O204" s="365">
        <v>0</v>
      </c>
      <c r="P204" s="292">
        <v>0</v>
      </c>
      <c r="Q204" s="292">
        <v>0</v>
      </c>
      <c r="R204" s="292">
        <v>0</v>
      </c>
      <c r="S204" s="292">
        <v>0</v>
      </c>
      <c r="T204" s="292">
        <v>0</v>
      </c>
      <c r="U204" s="292">
        <v>0</v>
      </c>
      <c r="V204" s="292">
        <v>0</v>
      </c>
      <c r="W204" s="292">
        <v>0</v>
      </c>
      <c r="X204" s="292">
        <v>0</v>
      </c>
      <c r="Y204" s="292">
        <v>0</v>
      </c>
      <c r="Z204" s="292">
        <v>0</v>
      </c>
      <c r="AA204" s="292">
        <v>0</v>
      </c>
      <c r="AB204" s="292">
        <v>0</v>
      </c>
      <c r="AC204" s="292">
        <v>0</v>
      </c>
      <c r="AD204" s="292">
        <v>0</v>
      </c>
      <c r="AE204" s="625"/>
      <c r="AF204" s="625"/>
      <c r="AG204" s="627"/>
      <c r="AH204" s="628"/>
      <c r="AI204" s="628"/>
      <c r="AJ204" s="629"/>
      <c r="AK204" s="516"/>
      <c r="AL204" s="516"/>
      <c r="AM204" s="516"/>
      <c r="AN204" s="516"/>
      <c r="AO204" s="516"/>
    </row>
    <row r="205" spans="1:41" ht="38.25">
      <c r="A205" s="516"/>
      <c r="B205" s="792"/>
      <c r="C205" s="70"/>
      <c r="D205" s="71" t="s">
        <v>1662</v>
      </c>
      <c r="E205" s="410" t="s">
        <v>1254</v>
      </c>
      <c r="F205" s="366"/>
      <c r="G205" s="410">
        <v>0</v>
      </c>
      <c r="H205" s="957"/>
      <c r="I205" s="960"/>
      <c r="J205" s="955"/>
      <c r="K205" s="937"/>
      <c r="L205" s="937"/>
      <c r="M205" s="937"/>
      <c r="N205" s="1040"/>
      <c r="O205" s="86">
        <v>0</v>
      </c>
      <c r="P205" s="185">
        <v>0</v>
      </c>
      <c r="Q205" s="185">
        <v>0</v>
      </c>
      <c r="R205" s="185">
        <v>0</v>
      </c>
      <c r="S205" s="185">
        <v>0</v>
      </c>
      <c r="T205" s="185">
        <v>0</v>
      </c>
      <c r="U205" s="185">
        <v>0</v>
      </c>
      <c r="V205" s="185">
        <v>0</v>
      </c>
      <c r="W205" s="185">
        <v>0</v>
      </c>
      <c r="X205" s="185">
        <v>0</v>
      </c>
      <c r="Y205" s="185">
        <v>0</v>
      </c>
      <c r="Z205" s="185">
        <v>0</v>
      </c>
      <c r="AA205" s="185">
        <v>0</v>
      </c>
      <c r="AB205" s="185">
        <v>0</v>
      </c>
      <c r="AC205" s="185">
        <v>0</v>
      </c>
      <c r="AD205" s="185">
        <v>0</v>
      </c>
      <c r="AE205" s="630"/>
      <c r="AF205" s="630"/>
      <c r="AG205" s="87"/>
      <c r="AH205" s="631"/>
      <c r="AI205" s="631"/>
      <c r="AJ205" s="632"/>
      <c r="AK205" s="516"/>
      <c r="AL205" s="516"/>
      <c r="AM205" s="516"/>
      <c r="AN205" s="516"/>
      <c r="AO205" s="516"/>
    </row>
    <row r="206" spans="1:41" ht="64.5" customHeight="1" thickBot="1">
      <c r="A206" s="516"/>
      <c r="B206" s="850"/>
      <c r="C206" s="368"/>
      <c r="D206" s="369" t="s">
        <v>1663</v>
      </c>
      <c r="E206" s="411" t="s">
        <v>1254</v>
      </c>
      <c r="F206" s="370"/>
      <c r="G206" s="411">
        <v>0</v>
      </c>
      <c r="H206" s="958"/>
      <c r="I206" s="961"/>
      <c r="J206" s="819"/>
      <c r="K206" s="938"/>
      <c r="L206" s="938"/>
      <c r="M206" s="938"/>
      <c r="N206" s="1080"/>
      <c r="O206" s="362">
        <v>0</v>
      </c>
      <c r="P206" s="298">
        <v>0</v>
      </c>
      <c r="Q206" s="298">
        <v>0</v>
      </c>
      <c r="R206" s="298">
        <v>0</v>
      </c>
      <c r="S206" s="298">
        <v>0</v>
      </c>
      <c r="T206" s="298">
        <v>0</v>
      </c>
      <c r="U206" s="298">
        <v>0</v>
      </c>
      <c r="V206" s="298">
        <v>0</v>
      </c>
      <c r="W206" s="298">
        <v>0</v>
      </c>
      <c r="X206" s="298">
        <v>0</v>
      </c>
      <c r="Y206" s="298">
        <v>0</v>
      </c>
      <c r="Z206" s="298">
        <v>0</v>
      </c>
      <c r="AA206" s="298">
        <v>0</v>
      </c>
      <c r="AB206" s="298">
        <v>0</v>
      </c>
      <c r="AC206" s="298">
        <v>0</v>
      </c>
      <c r="AD206" s="298">
        <v>0</v>
      </c>
      <c r="AE206" s="633"/>
      <c r="AF206" s="633"/>
      <c r="AG206" s="371"/>
      <c r="AH206" s="634"/>
      <c r="AI206" s="634"/>
      <c r="AJ206" s="635"/>
      <c r="AK206" s="516"/>
      <c r="AL206" s="516"/>
      <c r="AM206" s="516"/>
      <c r="AN206" s="516"/>
      <c r="AO206" s="516"/>
    </row>
    <row r="207" spans="1:41">
      <c r="A207" s="516">
        <v>7</v>
      </c>
      <c r="B207" s="95"/>
      <c r="C207" s="95"/>
      <c r="D207" s="96"/>
      <c r="E207" s="96"/>
      <c r="F207" s="401"/>
      <c r="G207" s="98"/>
      <c r="H207" s="11"/>
      <c r="I207" s="11"/>
      <c r="J207" s="11"/>
      <c r="K207" s="603"/>
      <c r="L207" s="402"/>
      <c r="M207" s="603"/>
      <c r="N207" s="603"/>
      <c r="O207" s="104"/>
      <c r="P207" s="104"/>
      <c r="Q207" s="102"/>
      <c r="R207" s="104"/>
      <c r="S207" s="104"/>
      <c r="T207" s="104"/>
      <c r="U207" s="104"/>
      <c r="V207" s="104"/>
      <c r="W207" s="104"/>
      <c r="X207" s="104"/>
      <c r="Y207" s="104"/>
      <c r="Z207" s="104"/>
      <c r="AA207" s="104"/>
      <c r="AB207" s="104"/>
      <c r="AC207" s="104"/>
      <c r="AD207" s="104"/>
      <c r="AE207" s="603"/>
      <c r="AF207" s="603"/>
      <c r="AG207" s="403"/>
      <c r="AH207" s="404"/>
      <c r="AI207" s="404"/>
      <c r="AJ207" s="405"/>
      <c r="AK207" s="516"/>
      <c r="AL207" s="516"/>
      <c r="AM207" s="516"/>
      <c r="AN207" s="516"/>
      <c r="AO207" s="516"/>
    </row>
    <row r="208" spans="1:41">
      <c r="A208" s="516"/>
      <c r="B208" s="95"/>
      <c r="C208" s="95"/>
      <c r="D208" s="96"/>
      <c r="E208" s="96"/>
      <c r="F208" s="401"/>
      <c r="G208" s="98"/>
      <c r="H208" s="11"/>
      <c r="I208" s="11"/>
      <c r="J208" s="11"/>
      <c r="K208" s="603"/>
      <c r="L208" s="402"/>
      <c r="M208" s="603"/>
      <c r="N208" s="603"/>
      <c r="O208" s="104"/>
      <c r="P208" s="104"/>
      <c r="Q208" s="102"/>
      <c r="R208" s="104"/>
      <c r="S208" s="104"/>
      <c r="T208" s="104"/>
      <c r="U208" s="104"/>
      <c r="V208" s="104"/>
      <c r="W208" s="104"/>
      <c r="X208" s="104"/>
      <c r="Y208" s="104"/>
      <c r="Z208" s="104"/>
      <c r="AA208" s="104"/>
      <c r="AB208" s="104"/>
      <c r="AC208" s="104"/>
      <c r="AD208" s="104"/>
      <c r="AE208" s="603"/>
      <c r="AF208" s="603"/>
      <c r="AG208" s="403"/>
      <c r="AH208" s="404"/>
      <c r="AI208" s="404"/>
      <c r="AJ208" s="405"/>
      <c r="AK208" s="516"/>
      <c r="AL208" s="516"/>
      <c r="AM208" s="516"/>
      <c r="AN208" s="516"/>
      <c r="AO208" s="516"/>
    </row>
    <row r="209" spans="1:41" ht="33.75" customHeight="1" thickBot="1">
      <c r="A209" s="516"/>
      <c r="B209" s="15"/>
      <c r="C209" s="15"/>
      <c r="D209" s="516"/>
      <c r="E209" s="516"/>
      <c r="F209" s="516"/>
      <c r="G209" s="516"/>
      <c r="H209" s="500"/>
      <c r="I209" s="500"/>
      <c r="J209" s="500"/>
      <c r="K209" s="516"/>
      <c r="L209" s="516"/>
      <c r="M209" s="516"/>
      <c r="N209" s="516"/>
      <c r="O209" s="516"/>
      <c r="P209" s="516"/>
      <c r="Q209" s="516"/>
      <c r="R209" s="516"/>
      <c r="S209" s="516"/>
      <c r="T209" s="516"/>
      <c r="U209" s="516"/>
      <c r="V209" s="516"/>
      <c r="W209" s="516"/>
      <c r="X209" s="516"/>
      <c r="Y209" s="516"/>
      <c r="Z209" s="516"/>
      <c r="AA209" s="516"/>
      <c r="AB209" s="516"/>
      <c r="AC209" s="516"/>
      <c r="AD209" s="516"/>
      <c r="AE209" s="516"/>
      <c r="AF209" s="516"/>
      <c r="AG209" s="15"/>
      <c r="AH209" s="516"/>
      <c r="AI209" s="516"/>
      <c r="AJ209" s="516"/>
      <c r="AK209" s="516"/>
      <c r="AL209" s="516"/>
      <c r="AM209" s="516"/>
      <c r="AN209" s="516"/>
      <c r="AO209" s="516"/>
    </row>
    <row r="210" spans="1:41" ht="88.5" customHeight="1">
      <c r="A210" s="516"/>
      <c r="B210" s="749" t="s">
        <v>805</v>
      </c>
      <c r="C210" s="750"/>
      <c r="D210" s="750"/>
      <c r="E210" s="750"/>
      <c r="F210" s="750"/>
      <c r="G210" s="750"/>
      <c r="H210" s="750"/>
      <c r="I210" s="750"/>
      <c r="J210" s="750"/>
      <c r="K210" s="750"/>
      <c r="L210" s="750"/>
      <c r="M210" s="750"/>
      <c r="N210" s="750"/>
      <c r="O210" s="750"/>
      <c r="P210" s="750"/>
      <c r="Q210" s="750"/>
      <c r="R210" s="750"/>
      <c r="S210" s="750"/>
      <c r="T210" s="750"/>
      <c r="U210" s="750"/>
      <c r="V210" s="750"/>
      <c r="W210" s="750"/>
      <c r="X210" s="750"/>
      <c r="Y210" s="750"/>
      <c r="Z210" s="750"/>
      <c r="AA210" s="750"/>
      <c r="AB210" s="750"/>
      <c r="AC210" s="750"/>
      <c r="AD210" s="750"/>
      <c r="AE210" s="750"/>
      <c r="AF210" s="750"/>
      <c r="AG210" s="750"/>
      <c r="AH210" s="750"/>
      <c r="AI210" s="750"/>
      <c r="AJ210" s="751"/>
      <c r="AK210" s="516"/>
      <c r="AL210" s="516"/>
      <c r="AM210" s="516"/>
      <c r="AN210" s="516"/>
      <c r="AO210" s="516"/>
    </row>
    <row r="211" spans="1:41" ht="15" customHeight="1" thickBot="1">
      <c r="A211" s="516"/>
      <c r="B211" s="752" t="s">
        <v>806</v>
      </c>
      <c r="C211" s="753"/>
      <c r="D211" s="753"/>
      <c r="E211" s="753"/>
      <c r="F211" s="753"/>
      <c r="G211" s="753"/>
      <c r="H211" s="753"/>
      <c r="I211" s="753"/>
      <c r="J211" s="753"/>
      <c r="K211" s="753"/>
      <c r="L211" s="753"/>
      <c r="M211" s="753"/>
      <c r="N211" s="753"/>
      <c r="O211" s="753"/>
      <c r="P211" s="753"/>
      <c r="Q211" s="753"/>
      <c r="R211" s="753"/>
      <c r="S211" s="753"/>
      <c r="T211" s="753"/>
      <c r="U211" s="753"/>
      <c r="V211" s="753"/>
      <c r="W211" s="753"/>
      <c r="X211" s="753"/>
      <c r="Y211" s="753"/>
      <c r="Z211" s="753"/>
      <c r="AA211" s="753"/>
      <c r="AB211" s="753"/>
      <c r="AC211" s="753"/>
      <c r="AD211" s="753"/>
      <c r="AE211" s="753"/>
      <c r="AF211" s="753"/>
      <c r="AG211" s="753"/>
      <c r="AH211" s="753"/>
      <c r="AI211" s="753"/>
      <c r="AJ211" s="754"/>
      <c r="AK211" s="516"/>
      <c r="AL211" s="516"/>
      <c r="AM211" s="516"/>
      <c r="AN211" s="516"/>
      <c r="AO211" s="516"/>
    </row>
    <row r="212" spans="1:41">
      <c r="A212" s="516"/>
      <c r="B212" s="755" t="s">
        <v>1063</v>
      </c>
      <c r="C212" s="756"/>
      <c r="D212" s="756"/>
      <c r="E212" s="756"/>
      <c r="F212" s="756"/>
      <c r="G212" s="756"/>
      <c r="H212" s="757"/>
      <c r="I212" s="758" t="s">
        <v>1064</v>
      </c>
      <c r="J212" s="759"/>
      <c r="K212" s="759"/>
      <c r="L212" s="759"/>
      <c r="M212" s="759"/>
      <c r="N212" s="759"/>
      <c r="O212" s="759"/>
      <c r="P212" s="759"/>
      <c r="Q212" s="759"/>
      <c r="R212" s="759"/>
      <c r="S212" s="759"/>
      <c r="T212" s="760"/>
      <c r="U212" s="758" t="s">
        <v>1065</v>
      </c>
      <c r="V212" s="761"/>
      <c r="W212" s="761"/>
      <c r="X212" s="761"/>
      <c r="Y212" s="761"/>
      <c r="Z212" s="761"/>
      <c r="AA212" s="761"/>
      <c r="AB212" s="761"/>
      <c r="AC212" s="761"/>
      <c r="AD212" s="761"/>
      <c r="AE212" s="761"/>
      <c r="AF212" s="761"/>
      <c r="AG212" s="761"/>
      <c r="AH212" s="761"/>
      <c r="AI212" s="761"/>
      <c r="AJ212" s="762"/>
      <c r="AK212" s="516"/>
      <c r="AL212" s="516"/>
      <c r="AM212" s="516"/>
      <c r="AN212" s="516"/>
      <c r="AO212" s="516"/>
    </row>
    <row r="213" spans="1:41" ht="72" customHeight="1" thickBot="1">
      <c r="A213" s="516"/>
      <c r="B213" s="763" t="s">
        <v>1565</v>
      </c>
      <c r="C213" s="764"/>
      <c r="D213" s="765"/>
      <c r="E213" s="184"/>
      <c r="F213" s="766" t="s">
        <v>1566</v>
      </c>
      <c r="G213" s="766"/>
      <c r="H213" s="766"/>
      <c r="I213" s="766"/>
      <c r="J213" s="766"/>
      <c r="K213" s="766"/>
      <c r="L213" s="766"/>
      <c r="M213" s="766"/>
      <c r="N213" s="767"/>
      <c r="O213" s="768" t="s">
        <v>0</v>
      </c>
      <c r="P213" s="769"/>
      <c r="Q213" s="769"/>
      <c r="R213" s="769"/>
      <c r="S213" s="769"/>
      <c r="T213" s="769"/>
      <c r="U213" s="769"/>
      <c r="V213" s="769"/>
      <c r="W213" s="769"/>
      <c r="X213" s="769"/>
      <c r="Y213" s="769"/>
      <c r="Z213" s="769"/>
      <c r="AA213" s="769"/>
      <c r="AB213" s="769"/>
      <c r="AC213" s="769"/>
      <c r="AD213" s="769"/>
      <c r="AE213" s="769"/>
      <c r="AF213" s="770"/>
      <c r="AG213" s="771" t="s">
        <v>1</v>
      </c>
      <c r="AH213" s="772"/>
      <c r="AI213" s="772"/>
      <c r="AJ213" s="773"/>
      <c r="AK213" s="516"/>
      <c r="AL213" s="516"/>
      <c r="AM213" s="516"/>
      <c r="AN213" s="516"/>
      <c r="AO213" s="516"/>
    </row>
    <row r="214" spans="1:41">
      <c r="A214" s="516"/>
      <c r="B214" s="737" t="s">
        <v>1119</v>
      </c>
      <c r="C214" s="739" t="s">
        <v>2</v>
      </c>
      <c r="D214" s="740"/>
      <c r="E214" s="740"/>
      <c r="F214" s="740"/>
      <c r="G214" s="740"/>
      <c r="H214" s="740"/>
      <c r="I214" s="743" t="s">
        <v>3</v>
      </c>
      <c r="J214" s="745" t="s">
        <v>18</v>
      </c>
      <c r="K214" s="745" t="s">
        <v>4</v>
      </c>
      <c r="L214" s="747" t="s">
        <v>1057</v>
      </c>
      <c r="M214" s="799" t="s">
        <v>19</v>
      </c>
      <c r="N214" s="732" t="s">
        <v>20</v>
      </c>
      <c r="O214" s="734" t="s">
        <v>32</v>
      </c>
      <c r="P214" s="735"/>
      <c r="Q214" s="736" t="s">
        <v>33</v>
      </c>
      <c r="R214" s="735"/>
      <c r="S214" s="736" t="s">
        <v>34</v>
      </c>
      <c r="T214" s="735"/>
      <c r="U214" s="736" t="s">
        <v>7</v>
      </c>
      <c r="V214" s="735"/>
      <c r="W214" s="736" t="s">
        <v>6</v>
      </c>
      <c r="X214" s="735"/>
      <c r="Y214" s="736" t="s">
        <v>35</v>
      </c>
      <c r="Z214" s="735"/>
      <c r="AA214" s="736" t="s">
        <v>5</v>
      </c>
      <c r="AB214" s="735"/>
      <c r="AC214" s="736" t="s">
        <v>8</v>
      </c>
      <c r="AD214" s="735"/>
      <c r="AE214" s="736" t="s">
        <v>9</v>
      </c>
      <c r="AF214" s="796"/>
      <c r="AG214" s="797" t="s">
        <v>10</v>
      </c>
      <c r="AH214" s="780" t="s">
        <v>11</v>
      </c>
      <c r="AI214" s="782" t="s">
        <v>12</v>
      </c>
      <c r="AJ214" s="784" t="s">
        <v>21</v>
      </c>
      <c r="AK214" s="516"/>
      <c r="AL214" s="516"/>
      <c r="AM214" s="516"/>
      <c r="AN214" s="516"/>
      <c r="AO214" s="516"/>
    </row>
    <row r="215" spans="1:41" ht="64.5" thickBot="1">
      <c r="A215" s="516"/>
      <c r="B215" s="738"/>
      <c r="C215" s="741"/>
      <c r="D215" s="742"/>
      <c r="E215" s="742"/>
      <c r="F215" s="742"/>
      <c r="G215" s="742"/>
      <c r="H215" s="742"/>
      <c r="I215" s="744"/>
      <c r="J215" s="746" t="s">
        <v>18</v>
      </c>
      <c r="K215" s="746"/>
      <c r="L215" s="748"/>
      <c r="M215" s="800"/>
      <c r="N215" s="733"/>
      <c r="O215" s="33" t="s">
        <v>22</v>
      </c>
      <c r="P215" s="34" t="s">
        <v>23</v>
      </c>
      <c r="Q215" s="35" t="s">
        <v>22</v>
      </c>
      <c r="R215" s="34" t="s">
        <v>23</v>
      </c>
      <c r="S215" s="35" t="s">
        <v>22</v>
      </c>
      <c r="T215" s="34" t="s">
        <v>23</v>
      </c>
      <c r="U215" s="35" t="s">
        <v>22</v>
      </c>
      <c r="V215" s="34" t="s">
        <v>23</v>
      </c>
      <c r="W215" s="35" t="s">
        <v>22</v>
      </c>
      <c r="X215" s="34" t="s">
        <v>23</v>
      </c>
      <c r="Y215" s="35" t="s">
        <v>22</v>
      </c>
      <c r="Z215" s="34" t="s">
        <v>23</v>
      </c>
      <c r="AA215" s="35" t="s">
        <v>22</v>
      </c>
      <c r="AB215" s="34" t="s">
        <v>24</v>
      </c>
      <c r="AC215" s="35" t="s">
        <v>22</v>
      </c>
      <c r="AD215" s="34" t="s">
        <v>24</v>
      </c>
      <c r="AE215" s="35" t="s">
        <v>22</v>
      </c>
      <c r="AF215" s="36" t="s">
        <v>24</v>
      </c>
      <c r="AG215" s="798"/>
      <c r="AH215" s="781"/>
      <c r="AI215" s="783"/>
      <c r="AJ215" s="785"/>
      <c r="AK215" s="516"/>
      <c r="AL215" s="516"/>
      <c r="AM215" s="516"/>
      <c r="AN215" s="516"/>
      <c r="AO215" s="516"/>
    </row>
    <row r="216" spans="1:41" ht="15" customHeight="1" thickBot="1">
      <c r="A216" s="516"/>
      <c r="B216" s="37" t="s">
        <v>807</v>
      </c>
      <c r="C216" s="786" t="s">
        <v>1067</v>
      </c>
      <c r="D216" s="787"/>
      <c r="E216" s="787"/>
      <c r="F216" s="787"/>
      <c r="G216" s="787"/>
      <c r="H216" s="787"/>
      <c r="I216" s="38" t="s">
        <v>870</v>
      </c>
      <c r="J216" s="39"/>
      <c r="K216" s="40"/>
      <c r="L216" s="40"/>
      <c r="M216" s="348"/>
      <c r="N216" s="107"/>
      <c r="O216" s="43">
        <f t="shared" ref="O216:AD216" si="6">O218+O224+O230</f>
        <v>0</v>
      </c>
      <c r="P216" s="44">
        <f t="shared" si="6"/>
        <v>15000000</v>
      </c>
      <c r="Q216" s="44">
        <f t="shared" si="6"/>
        <v>0</v>
      </c>
      <c r="R216" s="44">
        <f t="shared" si="6"/>
        <v>0</v>
      </c>
      <c r="S216" s="44">
        <f t="shared" si="6"/>
        <v>0</v>
      </c>
      <c r="T216" s="44">
        <f t="shared" si="6"/>
        <v>0</v>
      </c>
      <c r="U216" s="44">
        <f t="shared" si="6"/>
        <v>0</v>
      </c>
      <c r="V216" s="44">
        <f t="shared" si="6"/>
        <v>0</v>
      </c>
      <c r="W216" s="44">
        <f t="shared" si="6"/>
        <v>0</v>
      </c>
      <c r="X216" s="44">
        <f t="shared" si="6"/>
        <v>0</v>
      </c>
      <c r="Y216" s="44">
        <f t="shared" si="6"/>
        <v>0</v>
      </c>
      <c r="Z216" s="44">
        <f t="shared" si="6"/>
        <v>0</v>
      </c>
      <c r="AA216" s="44">
        <f t="shared" si="6"/>
        <v>0</v>
      </c>
      <c r="AB216" s="44">
        <f t="shared" si="6"/>
        <v>0</v>
      </c>
      <c r="AC216" s="44">
        <f t="shared" si="6"/>
        <v>0</v>
      </c>
      <c r="AD216" s="44">
        <f t="shared" si="6"/>
        <v>0</v>
      </c>
      <c r="AE216" s="44">
        <f>+AE218+AE224+AE230</f>
        <v>0</v>
      </c>
      <c r="AF216" s="45">
        <f>AF218+AF224+AF230</f>
        <v>0</v>
      </c>
      <c r="AG216" s="46">
        <f>AG218+AG224+AG230</f>
        <v>0</v>
      </c>
      <c r="AH216" s="47"/>
      <c r="AI216" s="47"/>
      <c r="AJ216" s="48"/>
      <c r="AK216" s="516"/>
      <c r="AL216" s="516"/>
      <c r="AM216" s="516"/>
      <c r="AN216" s="516"/>
      <c r="AO216" s="516"/>
    </row>
    <row r="217" spans="1:41" ht="28.5" customHeight="1" thickBot="1">
      <c r="A217" s="516"/>
      <c r="B217" s="788"/>
      <c r="C217" s="789"/>
      <c r="D217" s="789"/>
      <c r="E217" s="789"/>
      <c r="F217" s="789"/>
      <c r="G217" s="789"/>
      <c r="H217" s="789"/>
      <c r="I217" s="789"/>
      <c r="J217" s="789"/>
      <c r="K217" s="789"/>
      <c r="L217" s="789"/>
      <c r="M217" s="789"/>
      <c r="N217" s="789"/>
      <c r="O217" s="789"/>
      <c r="P217" s="789"/>
      <c r="Q217" s="789"/>
      <c r="R217" s="789"/>
      <c r="S217" s="789"/>
      <c r="T217" s="789"/>
      <c r="U217" s="789"/>
      <c r="V217" s="789"/>
      <c r="W217" s="789"/>
      <c r="X217" s="789"/>
      <c r="Y217" s="789"/>
      <c r="Z217" s="789"/>
      <c r="AA217" s="789"/>
      <c r="AB217" s="789"/>
      <c r="AC217" s="789"/>
      <c r="AD217" s="789"/>
      <c r="AE217" s="789"/>
      <c r="AF217" s="789"/>
      <c r="AG217" s="789"/>
      <c r="AH217" s="789"/>
      <c r="AI217" s="789"/>
      <c r="AJ217" s="790"/>
      <c r="AK217" s="516"/>
      <c r="AL217" s="516"/>
      <c r="AM217" s="516"/>
      <c r="AN217" s="516"/>
      <c r="AO217" s="516"/>
    </row>
    <row r="218" spans="1:41" ht="28.5" customHeight="1" thickBot="1">
      <c r="A218" s="516"/>
      <c r="B218" s="49" t="s">
        <v>13</v>
      </c>
      <c r="C218" s="50" t="s">
        <v>30</v>
      </c>
      <c r="D218" s="50" t="s">
        <v>14</v>
      </c>
      <c r="E218" s="50" t="s">
        <v>25</v>
      </c>
      <c r="F218" s="50" t="s">
        <v>26</v>
      </c>
      <c r="G218" s="50" t="s">
        <v>27</v>
      </c>
      <c r="H218" s="51" t="s">
        <v>15</v>
      </c>
      <c r="I218" s="74" t="s">
        <v>31</v>
      </c>
      <c r="J218" s="53"/>
      <c r="K218" s="53"/>
      <c r="L218" s="53"/>
      <c r="M218" s="53"/>
      <c r="N218" s="54"/>
      <c r="O218" s="55">
        <f>SUM(O219:O222)</f>
        <v>0</v>
      </c>
      <c r="P218" s="56">
        <f>SUM(P219:P222)</f>
        <v>0</v>
      </c>
      <c r="Q218" s="57">
        <f>SUM(Q219:Q222)</f>
        <v>0</v>
      </c>
      <c r="R218" s="56">
        <f>SUM(R219:R222)</f>
        <v>0</v>
      </c>
      <c r="S218" s="57"/>
      <c r="T218" s="56"/>
      <c r="U218" s="57"/>
      <c r="V218" s="56"/>
      <c r="W218" s="57"/>
      <c r="X218" s="56"/>
      <c r="Y218" s="57"/>
      <c r="Z218" s="56"/>
      <c r="AA218" s="57"/>
      <c r="AB218" s="56"/>
      <c r="AC218" s="57"/>
      <c r="AD218" s="56"/>
      <c r="AE218" s="58">
        <f>O218+Q218</f>
        <v>0</v>
      </c>
      <c r="AF218" s="56">
        <f>AF219</f>
        <v>0</v>
      </c>
      <c r="AG218" s="59">
        <f>SUM(AG219:AG222)</f>
        <v>0</v>
      </c>
      <c r="AH218" s="60"/>
      <c r="AI218" s="60"/>
      <c r="AJ218" s="517"/>
      <c r="AK218" s="516"/>
      <c r="AL218" s="516"/>
      <c r="AM218" s="516"/>
      <c r="AN218" s="516"/>
      <c r="AO218" s="516"/>
    </row>
    <row r="219" spans="1:41" ht="36.75" customHeight="1">
      <c r="A219" s="516"/>
      <c r="B219" s="791" t="s">
        <v>869</v>
      </c>
      <c r="C219" s="61"/>
      <c r="D219" s="62" t="s">
        <v>1664</v>
      </c>
      <c r="E219" s="288" t="s">
        <v>1254</v>
      </c>
      <c r="F219" s="63"/>
      <c r="G219" s="64"/>
      <c r="H219" s="970" t="s">
        <v>204</v>
      </c>
      <c r="I219" s="955" t="s">
        <v>868</v>
      </c>
      <c r="J219" s="820"/>
      <c r="K219" s="793" t="s">
        <v>867</v>
      </c>
      <c r="L219" s="1057">
        <v>0.25</v>
      </c>
      <c r="M219" s="794"/>
      <c r="N219" s="795"/>
      <c r="O219" s="636">
        <v>0</v>
      </c>
      <c r="P219" s="66"/>
      <c r="Q219" s="519"/>
      <c r="R219" s="67"/>
      <c r="S219" s="67"/>
      <c r="T219" s="67"/>
      <c r="U219" s="67"/>
      <c r="V219" s="67"/>
      <c r="W219" s="67"/>
      <c r="X219" s="67"/>
      <c r="Y219" s="67"/>
      <c r="Z219" s="67"/>
      <c r="AA219" s="67"/>
      <c r="AB219" s="67"/>
      <c r="AC219" s="68"/>
      <c r="AD219" s="68"/>
      <c r="AE219" s="637"/>
      <c r="AF219" s="637"/>
      <c r="AG219" s="69"/>
      <c r="AH219" s="775"/>
      <c r="AI219" s="775"/>
      <c r="AJ219" s="776"/>
      <c r="AK219" s="516"/>
      <c r="AL219" s="516"/>
      <c r="AM219" s="516"/>
      <c r="AN219" s="516"/>
      <c r="AO219" s="516"/>
    </row>
    <row r="220" spans="1:41" ht="63.75">
      <c r="A220" s="516"/>
      <c r="B220" s="792"/>
      <c r="C220" s="70"/>
      <c r="D220" s="392" t="s">
        <v>1665</v>
      </c>
      <c r="E220" s="64" t="s">
        <v>1254</v>
      </c>
      <c r="F220" s="72"/>
      <c r="G220" s="64"/>
      <c r="H220" s="957"/>
      <c r="I220" s="955"/>
      <c r="J220" s="955"/>
      <c r="K220" s="793"/>
      <c r="L220" s="1058"/>
      <c r="M220" s="794"/>
      <c r="N220" s="795"/>
      <c r="O220" s="654">
        <v>0</v>
      </c>
      <c r="P220" s="66"/>
      <c r="Q220" s="73"/>
      <c r="R220" s="68"/>
      <c r="S220" s="68"/>
      <c r="T220" s="68"/>
      <c r="U220" s="68"/>
      <c r="V220" s="68"/>
      <c r="W220" s="68"/>
      <c r="X220" s="68"/>
      <c r="Y220" s="68"/>
      <c r="Z220" s="68"/>
      <c r="AA220" s="68"/>
      <c r="AB220" s="68"/>
      <c r="AC220" s="68"/>
      <c r="AD220" s="68"/>
      <c r="AE220" s="638"/>
      <c r="AF220" s="638"/>
      <c r="AG220" s="69"/>
      <c r="AH220" s="775"/>
      <c r="AI220" s="775"/>
      <c r="AJ220" s="776"/>
      <c r="AK220" s="516"/>
      <c r="AL220" s="516"/>
      <c r="AM220" s="516"/>
      <c r="AN220" s="516"/>
      <c r="AO220" s="516"/>
    </row>
    <row r="221" spans="1:41" ht="48">
      <c r="A221" s="516"/>
      <c r="B221" s="792"/>
      <c r="C221" s="70"/>
      <c r="D221" s="81" t="s">
        <v>1666</v>
      </c>
      <c r="E221" s="64" t="s">
        <v>1254</v>
      </c>
      <c r="F221" s="374"/>
      <c r="G221" s="64"/>
      <c r="H221" s="957"/>
      <c r="I221" s="955"/>
      <c r="J221" s="955"/>
      <c r="K221" s="793"/>
      <c r="L221" s="1058"/>
      <c r="M221" s="794"/>
      <c r="N221" s="795"/>
      <c r="O221" s="636">
        <v>0</v>
      </c>
      <c r="P221" s="66"/>
      <c r="Q221" s="528"/>
      <c r="R221" s="68"/>
      <c r="S221" s="68"/>
      <c r="T221" s="68"/>
      <c r="U221" s="68"/>
      <c r="V221" s="68"/>
      <c r="W221" s="68"/>
      <c r="X221" s="68"/>
      <c r="Y221" s="68"/>
      <c r="Z221" s="68"/>
      <c r="AA221" s="68"/>
      <c r="AB221" s="68"/>
      <c r="AC221" s="68">
        <v>0</v>
      </c>
      <c r="AD221" s="185">
        <v>1000000</v>
      </c>
      <c r="AE221" s="638"/>
      <c r="AF221" s="638"/>
      <c r="AG221" s="375"/>
      <c r="AH221" s="775"/>
      <c r="AI221" s="775"/>
      <c r="AJ221" s="776"/>
      <c r="AK221" s="516"/>
      <c r="AL221" s="516"/>
      <c r="AM221" s="516"/>
      <c r="AN221" s="516"/>
      <c r="AO221" s="516"/>
    </row>
    <row r="222" spans="1:41" ht="67.5" customHeight="1" thickBot="1">
      <c r="A222" s="516"/>
      <c r="B222" s="850"/>
      <c r="C222" s="368"/>
      <c r="D222" s="639" t="s">
        <v>1667</v>
      </c>
      <c r="E222" s="361" t="s">
        <v>1254</v>
      </c>
      <c r="F222" s="376"/>
      <c r="G222" s="361"/>
      <c r="H222" s="958"/>
      <c r="I222" s="819"/>
      <c r="J222" s="819"/>
      <c r="K222" s="822"/>
      <c r="L222" s="1081"/>
      <c r="M222" s="824"/>
      <c r="N222" s="971"/>
      <c r="O222" s="640">
        <v>0</v>
      </c>
      <c r="P222" s="297">
        <v>0</v>
      </c>
      <c r="Q222" s="588"/>
      <c r="R222" s="379"/>
      <c r="S222" s="379"/>
      <c r="T222" s="379"/>
      <c r="U222" s="379"/>
      <c r="V222" s="379"/>
      <c r="W222" s="379"/>
      <c r="X222" s="379"/>
      <c r="Y222" s="379"/>
      <c r="Z222" s="379"/>
      <c r="AA222" s="379"/>
      <c r="AB222" s="379"/>
      <c r="AC222" s="185">
        <v>3000000</v>
      </c>
      <c r="AD222" s="185">
        <v>3000000</v>
      </c>
      <c r="AE222" s="641"/>
      <c r="AF222" s="641"/>
      <c r="AG222" s="380"/>
      <c r="AH222" s="969"/>
      <c r="AI222" s="969"/>
      <c r="AJ222" s="975"/>
      <c r="AK222" s="516"/>
      <c r="AL222" s="516"/>
      <c r="AM222" s="516"/>
      <c r="AN222" s="516"/>
      <c r="AO222" s="516"/>
    </row>
    <row r="223" spans="1:41" ht="15.75" thickBot="1">
      <c r="A223" s="516"/>
      <c r="B223" s="777"/>
      <c r="C223" s="778"/>
      <c r="D223" s="778"/>
      <c r="E223" s="778"/>
      <c r="F223" s="778"/>
      <c r="G223" s="778"/>
      <c r="H223" s="778"/>
      <c r="I223" s="778"/>
      <c r="J223" s="778"/>
      <c r="K223" s="778"/>
      <c r="L223" s="778"/>
      <c r="M223" s="778"/>
      <c r="N223" s="778"/>
      <c r="O223" s="778"/>
      <c r="P223" s="778"/>
      <c r="Q223" s="778"/>
      <c r="R223" s="778"/>
      <c r="S223" s="778"/>
      <c r="T223" s="778"/>
      <c r="U223" s="778"/>
      <c r="V223" s="778"/>
      <c r="W223" s="778"/>
      <c r="X223" s="778"/>
      <c r="Y223" s="778"/>
      <c r="Z223" s="778"/>
      <c r="AA223" s="778"/>
      <c r="AB223" s="778"/>
      <c r="AC223" s="778"/>
      <c r="AD223" s="778"/>
      <c r="AE223" s="778"/>
      <c r="AF223" s="778"/>
      <c r="AG223" s="778"/>
      <c r="AH223" s="778"/>
      <c r="AI223" s="778"/>
      <c r="AJ223" s="779"/>
      <c r="AK223" s="516"/>
      <c r="AL223" s="516"/>
      <c r="AM223" s="516"/>
      <c r="AN223" s="516"/>
      <c r="AO223" s="516"/>
    </row>
    <row r="224" spans="1:41" ht="23.25" customHeight="1" thickBot="1">
      <c r="A224" s="516"/>
      <c r="B224" s="49" t="s">
        <v>13</v>
      </c>
      <c r="C224" s="50" t="s">
        <v>30</v>
      </c>
      <c r="D224" s="50" t="s">
        <v>14</v>
      </c>
      <c r="E224" s="50" t="s">
        <v>29</v>
      </c>
      <c r="F224" s="50" t="s">
        <v>26</v>
      </c>
      <c r="G224" s="50" t="s">
        <v>27</v>
      </c>
      <c r="H224" s="51" t="s">
        <v>16</v>
      </c>
      <c r="I224" s="74" t="s">
        <v>31</v>
      </c>
      <c r="J224" s="75"/>
      <c r="K224" s="76"/>
      <c r="L224" s="76"/>
      <c r="M224" s="77"/>
      <c r="N224" s="78"/>
      <c r="O224" s="55">
        <f>SUM(O225:O228)</f>
        <v>0</v>
      </c>
      <c r="P224" s="56">
        <f>SUM(P225:P228)</f>
        <v>15000000</v>
      </c>
      <c r="Q224" s="57">
        <f>SUM(Q225:Q228)</f>
        <v>0</v>
      </c>
      <c r="R224" s="56">
        <f>SUM(R225:R228)</f>
        <v>0</v>
      </c>
      <c r="S224" s="57"/>
      <c r="T224" s="56"/>
      <c r="U224" s="57"/>
      <c r="V224" s="56"/>
      <c r="W224" s="57"/>
      <c r="X224" s="56"/>
      <c r="Y224" s="57"/>
      <c r="Z224" s="56"/>
      <c r="AA224" s="57"/>
      <c r="AB224" s="56"/>
      <c r="AC224" s="57"/>
      <c r="AD224" s="56"/>
      <c r="AE224" s="57">
        <f>AE225</f>
        <v>0</v>
      </c>
      <c r="AF224" s="56">
        <f>AF225</f>
        <v>0</v>
      </c>
      <c r="AG224" s="59">
        <f>SUM(AG225:AG228)</f>
        <v>0</v>
      </c>
      <c r="AH224" s="60"/>
      <c r="AI224" s="60"/>
      <c r="AJ224" s="517"/>
      <c r="AK224" s="516"/>
      <c r="AL224" s="516"/>
      <c r="AM224" s="516"/>
      <c r="AN224" s="516"/>
      <c r="AO224" s="516"/>
    </row>
    <row r="225" spans="1:41" ht="15" customHeight="1">
      <c r="A225" s="516"/>
      <c r="B225" s="1083" t="s">
        <v>861</v>
      </c>
      <c r="C225" s="642"/>
      <c r="D225" s="62" t="s">
        <v>1668</v>
      </c>
      <c r="E225" s="288" t="s">
        <v>1254</v>
      </c>
      <c r="F225" s="364"/>
      <c r="G225" s="288">
        <v>0</v>
      </c>
      <c r="H225" s="1085" t="s">
        <v>205</v>
      </c>
      <c r="I225" s="1042" t="s">
        <v>866</v>
      </c>
      <c r="J225" s="820">
        <v>1</v>
      </c>
      <c r="K225" s="1043" t="s">
        <v>865</v>
      </c>
      <c r="L225" s="934">
        <v>0</v>
      </c>
      <c r="M225" s="1045"/>
      <c r="N225" s="1047"/>
      <c r="O225" s="365">
        <v>0</v>
      </c>
      <c r="P225" s="292">
        <v>0</v>
      </c>
      <c r="Q225" s="292"/>
      <c r="R225" s="292"/>
      <c r="S225" s="292"/>
      <c r="T225" s="292"/>
      <c r="U225" s="292"/>
      <c r="V225" s="292"/>
      <c r="W225" s="292"/>
      <c r="X225" s="292"/>
      <c r="Y225" s="292"/>
      <c r="Z225" s="292"/>
      <c r="AA225" s="292"/>
      <c r="AB225" s="292"/>
      <c r="AC225" s="292"/>
      <c r="AD225" s="292"/>
      <c r="AE225" s="1049"/>
      <c r="AF225" s="1049"/>
      <c r="AG225" s="627"/>
      <c r="AH225" s="1050"/>
      <c r="AI225" s="1045"/>
      <c r="AJ225" s="1082"/>
      <c r="AK225" s="521"/>
      <c r="AL225" s="516"/>
      <c r="AM225" s="516"/>
      <c r="AN225" s="516"/>
      <c r="AO225" s="516"/>
    </row>
    <row r="226" spans="1:41" ht="58.5">
      <c r="A226" s="516"/>
      <c r="B226" s="1041"/>
      <c r="C226" s="420"/>
      <c r="D226" s="71" t="s">
        <v>1669</v>
      </c>
      <c r="E226" s="410"/>
      <c r="F226" s="366"/>
      <c r="G226" s="410"/>
      <c r="H226" s="1014"/>
      <c r="I226" s="1015"/>
      <c r="J226" s="955"/>
      <c r="K226" s="1016"/>
      <c r="L226" s="937"/>
      <c r="M226" s="1017"/>
      <c r="N226" s="1018"/>
      <c r="O226" s="421"/>
      <c r="P226" s="206"/>
      <c r="Q226" s="206"/>
      <c r="R226" s="206"/>
      <c r="S226" s="206"/>
      <c r="T226" s="206"/>
      <c r="U226" s="206"/>
      <c r="V226" s="206"/>
      <c r="W226" s="206"/>
      <c r="X226" s="206"/>
      <c r="Y226" s="206"/>
      <c r="Z226" s="206"/>
      <c r="AA226" s="206">
        <v>0</v>
      </c>
      <c r="AB226" s="206">
        <v>942000000</v>
      </c>
      <c r="AC226" s="206">
        <v>0</v>
      </c>
      <c r="AD226" s="206">
        <v>0</v>
      </c>
      <c r="AE226" s="774"/>
      <c r="AF226" s="774"/>
      <c r="AG226" s="87"/>
      <c r="AH226" s="775"/>
      <c r="AI226" s="911"/>
      <c r="AJ226" s="913"/>
      <c r="AK226" s="521"/>
      <c r="AL226" s="516"/>
      <c r="AM226" s="516"/>
      <c r="AN226" s="516"/>
      <c r="AO226" s="516"/>
    </row>
    <row r="227" spans="1:41" ht="63.75">
      <c r="A227" s="516"/>
      <c r="B227" s="979"/>
      <c r="C227" s="80"/>
      <c r="D227" s="81" t="s">
        <v>1670</v>
      </c>
      <c r="E227" s="64" t="s">
        <v>1254</v>
      </c>
      <c r="F227" s="82"/>
      <c r="G227" s="64"/>
      <c r="H227" s="962"/>
      <c r="I227" s="964"/>
      <c r="J227" s="955"/>
      <c r="K227" s="909"/>
      <c r="L227" s="937"/>
      <c r="M227" s="911"/>
      <c r="N227" s="966"/>
      <c r="O227" s="86">
        <v>0</v>
      </c>
      <c r="P227" s="185"/>
      <c r="Q227" s="185"/>
      <c r="R227" s="185"/>
      <c r="S227" s="185"/>
      <c r="T227" s="185"/>
      <c r="U227" s="185"/>
      <c r="V227" s="185"/>
      <c r="W227" s="185"/>
      <c r="X227" s="185"/>
      <c r="Y227" s="185"/>
      <c r="Z227" s="185"/>
      <c r="AA227" s="185"/>
      <c r="AB227" s="185"/>
      <c r="AC227" s="185"/>
      <c r="AD227" s="185"/>
      <c r="AE227" s="811"/>
      <c r="AF227" s="811"/>
      <c r="AG227" s="643"/>
      <c r="AH227" s="813"/>
      <c r="AI227" s="1046"/>
      <c r="AJ227" s="1055"/>
      <c r="AK227" s="521"/>
      <c r="AL227" s="516"/>
      <c r="AM227" s="516"/>
      <c r="AN227" s="516"/>
      <c r="AO227" s="516"/>
    </row>
    <row r="228" spans="1:41" ht="90.75" customHeight="1">
      <c r="A228" s="516"/>
      <c r="B228" s="1084"/>
      <c r="C228" s="644"/>
      <c r="D228" s="109" t="s">
        <v>1671</v>
      </c>
      <c r="E228" s="120"/>
      <c r="F228" s="645"/>
      <c r="G228" s="120"/>
      <c r="H228" s="970"/>
      <c r="I228" s="1011"/>
      <c r="J228" s="955"/>
      <c r="K228" s="1044"/>
      <c r="L228" s="937"/>
      <c r="M228" s="1046"/>
      <c r="N228" s="1048"/>
      <c r="O228" s="367"/>
      <c r="P228" s="196">
        <v>15000000</v>
      </c>
      <c r="Q228" s="196"/>
      <c r="R228" s="196"/>
      <c r="S228" s="196"/>
      <c r="T228" s="196"/>
      <c r="U228" s="196"/>
      <c r="V228" s="196"/>
      <c r="W228" s="196"/>
      <c r="X228" s="196"/>
      <c r="Y228" s="196"/>
      <c r="Z228" s="196"/>
      <c r="AA228" s="196"/>
      <c r="AB228" s="196"/>
      <c r="AC228" s="196"/>
      <c r="AD228" s="196">
        <v>2311000</v>
      </c>
      <c r="AE228" s="811"/>
      <c r="AF228" s="811"/>
      <c r="AG228" s="643"/>
      <c r="AH228" s="813"/>
      <c r="AI228" s="1046"/>
      <c r="AJ228" s="1055"/>
      <c r="AK228" s="521"/>
      <c r="AL228" s="516"/>
      <c r="AM228" s="516"/>
      <c r="AN228" s="516"/>
      <c r="AO228" s="516"/>
    </row>
    <row r="229" spans="1:41" ht="90" thickBot="1">
      <c r="A229" s="516"/>
      <c r="B229" s="980"/>
      <c r="C229" s="358"/>
      <c r="D229" s="359" t="s">
        <v>1672</v>
      </c>
      <c r="E229" s="361" t="s">
        <v>1254</v>
      </c>
      <c r="F229" s="360"/>
      <c r="G229" s="361"/>
      <c r="H229" s="963"/>
      <c r="I229" s="965"/>
      <c r="J229" s="819"/>
      <c r="K229" s="910"/>
      <c r="L229" s="938"/>
      <c r="M229" s="912"/>
      <c r="N229" s="967"/>
      <c r="O229" s="362">
        <v>0</v>
      </c>
      <c r="P229" s="298"/>
      <c r="Q229" s="298"/>
      <c r="R229" s="298"/>
      <c r="S229" s="298"/>
      <c r="T229" s="298"/>
      <c r="U229" s="298"/>
      <c r="V229" s="298"/>
      <c r="W229" s="298"/>
      <c r="X229" s="298"/>
      <c r="Y229" s="298"/>
      <c r="Z229" s="298"/>
      <c r="AA229" s="298"/>
      <c r="AB229" s="298"/>
      <c r="AC229" s="298"/>
      <c r="AD229" s="298"/>
      <c r="AE229" s="968"/>
      <c r="AF229" s="968"/>
      <c r="AG229" s="363"/>
      <c r="AH229" s="969"/>
      <c r="AI229" s="912"/>
      <c r="AJ229" s="914"/>
      <c r="AK229" s="521"/>
      <c r="AL229" s="516"/>
      <c r="AM229" s="516"/>
      <c r="AN229" s="516"/>
      <c r="AO229" s="516"/>
    </row>
    <row r="230" spans="1:41" ht="39" thickBot="1">
      <c r="A230" s="516"/>
      <c r="B230" s="49" t="s">
        <v>13</v>
      </c>
      <c r="C230" s="50" t="s">
        <v>30</v>
      </c>
      <c r="D230" s="50" t="s">
        <v>14</v>
      </c>
      <c r="E230" s="50" t="s">
        <v>29</v>
      </c>
      <c r="F230" s="50" t="s">
        <v>26</v>
      </c>
      <c r="G230" s="50" t="s">
        <v>27</v>
      </c>
      <c r="H230" s="51" t="s">
        <v>17</v>
      </c>
      <c r="I230" s="74" t="s">
        <v>31</v>
      </c>
      <c r="J230" s="75"/>
      <c r="K230" s="89"/>
      <c r="L230" s="76"/>
      <c r="M230" s="77"/>
      <c r="N230" s="78"/>
      <c r="O230" s="55">
        <f>SUM(O231:O233)</f>
        <v>0</v>
      </c>
      <c r="P230" s="56">
        <f>SUM(P231:P233)</f>
        <v>0</v>
      </c>
      <c r="Q230" s="57">
        <f>SUM(Q231:Q233)</f>
        <v>0</v>
      </c>
      <c r="R230" s="56">
        <f>SUM(R231:R233)</f>
        <v>0</v>
      </c>
      <c r="S230" s="57"/>
      <c r="T230" s="56"/>
      <c r="U230" s="57"/>
      <c r="V230" s="56"/>
      <c r="W230" s="57"/>
      <c r="X230" s="56"/>
      <c r="Y230" s="57"/>
      <c r="Z230" s="56"/>
      <c r="AA230" s="57"/>
      <c r="AB230" s="56"/>
      <c r="AC230" s="57"/>
      <c r="AD230" s="56"/>
      <c r="AE230" s="90">
        <f>AE231</f>
        <v>0</v>
      </c>
      <c r="AF230" s="56">
        <f>AF231</f>
        <v>0</v>
      </c>
      <c r="AG230" s="59">
        <f>SUM(AG231:AG233)</f>
        <v>0</v>
      </c>
      <c r="AH230" s="60"/>
      <c r="AI230" s="60"/>
      <c r="AJ230" s="517"/>
      <c r="AK230" s="516"/>
      <c r="AL230" s="516"/>
      <c r="AM230" s="516"/>
      <c r="AN230" s="516"/>
      <c r="AO230" s="516"/>
    </row>
    <row r="231" spans="1:41">
      <c r="A231" s="516"/>
      <c r="B231" s="791"/>
      <c r="C231" s="61"/>
      <c r="D231" s="62"/>
      <c r="E231" s="62"/>
      <c r="F231" s="364"/>
      <c r="G231" s="288"/>
      <c r="H231" s="956"/>
      <c r="I231" s="959"/>
      <c r="J231" s="198"/>
      <c r="K231" s="934"/>
      <c r="L231" s="382"/>
      <c r="M231" s="934"/>
      <c r="N231" s="939"/>
      <c r="O231" s="365"/>
      <c r="P231" s="292"/>
      <c r="Q231" s="291"/>
      <c r="R231" s="292"/>
      <c r="S231" s="292"/>
      <c r="T231" s="292"/>
      <c r="U231" s="292"/>
      <c r="V231" s="292"/>
      <c r="W231" s="292"/>
      <c r="X231" s="292"/>
      <c r="Y231" s="292"/>
      <c r="Z231" s="292"/>
      <c r="AA231" s="292"/>
      <c r="AB231" s="292"/>
      <c r="AC231" s="185"/>
      <c r="AD231" s="185"/>
      <c r="AE231" s="774"/>
      <c r="AF231" s="774"/>
      <c r="AG231" s="87"/>
      <c r="AH231" s="911"/>
      <c r="AI231" s="911"/>
      <c r="AJ231" s="913"/>
      <c r="AK231" s="516"/>
      <c r="AL231" s="516"/>
      <c r="AM231" s="516"/>
      <c r="AN231" s="516"/>
      <c r="AO231" s="516"/>
    </row>
    <row r="232" spans="1:41">
      <c r="A232" s="516">
        <v>8</v>
      </c>
      <c r="B232" s="792"/>
      <c r="C232" s="70"/>
      <c r="D232" s="71"/>
      <c r="E232" s="71"/>
      <c r="F232" s="366"/>
      <c r="G232" s="64"/>
      <c r="H232" s="957"/>
      <c r="I232" s="960"/>
      <c r="J232" s="181"/>
      <c r="K232" s="935"/>
      <c r="L232" s="83"/>
      <c r="M232" s="935"/>
      <c r="N232" s="940"/>
      <c r="O232" s="367"/>
      <c r="P232" s="196"/>
      <c r="Q232" s="121"/>
      <c r="R232" s="196"/>
      <c r="S232" s="196"/>
      <c r="T232" s="196"/>
      <c r="U232" s="196"/>
      <c r="V232" s="196"/>
      <c r="W232" s="196"/>
      <c r="X232" s="196"/>
      <c r="Y232" s="196"/>
      <c r="Z232" s="196"/>
      <c r="AA232" s="196"/>
      <c r="AB232" s="196"/>
      <c r="AC232" s="185"/>
      <c r="AD232" s="185"/>
      <c r="AE232" s="909"/>
      <c r="AF232" s="909"/>
      <c r="AG232" s="87"/>
      <c r="AH232" s="911"/>
      <c r="AI232" s="911"/>
      <c r="AJ232" s="913"/>
      <c r="AK232" s="516"/>
      <c r="AL232" s="516"/>
      <c r="AM232" s="516"/>
      <c r="AN232" s="516"/>
      <c r="AO232" s="516"/>
    </row>
    <row r="233" spans="1:41" ht="15.75" thickBot="1">
      <c r="A233" s="516"/>
      <c r="B233" s="850"/>
      <c r="C233" s="368"/>
      <c r="D233" s="369"/>
      <c r="E233" s="369"/>
      <c r="F233" s="370"/>
      <c r="G233" s="361"/>
      <c r="H233" s="958"/>
      <c r="I233" s="961"/>
      <c r="J233" s="182"/>
      <c r="K233" s="936"/>
      <c r="L233" s="381"/>
      <c r="M233" s="936"/>
      <c r="N233" s="941"/>
      <c r="O233" s="362"/>
      <c r="P233" s="298"/>
      <c r="Q233" s="297"/>
      <c r="R233" s="298"/>
      <c r="S233" s="298"/>
      <c r="T233" s="298"/>
      <c r="U233" s="298"/>
      <c r="V233" s="298"/>
      <c r="W233" s="298"/>
      <c r="X233" s="298"/>
      <c r="Y233" s="298"/>
      <c r="Z233" s="298"/>
      <c r="AA233" s="298"/>
      <c r="AB233" s="298"/>
      <c r="AC233" s="298"/>
      <c r="AD233" s="298"/>
      <c r="AE233" s="910"/>
      <c r="AF233" s="910"/>
      <c r="AG233" s="371"/>
      <c r="AH233" s="912"/>
      <c r="AI233" s="912"/>
      <c r="AJ233" s="914"/>
      <c r="AK233" s="516"/>
      <c r="AL233" s="516"/>
      <c r="AM233" s="516"/>
      <c r="AN233" s="516"/>
      <c r="AO233" s="516"/>
    </row>
    <row r="234" spans="1:41" ht="57.75" customHeight="1" thickBot="1">
      <c r="A234" s="516"/>
      <c r="B234" s="15"/>
      <c r="C234" s="15"/>
      <c r="D234" s="516"/>
      <c r="E234" s="516"/>
      <c r="F234" s="516"/>
      <c r="G234" s="516"/>
      <c r="H234" s="500"/>
      <c r="I234" s="500"/>
      <c r="J234" s="500"/>
      <c r="K234" s="516"/>
      <c r="L234" s="516"/>
      <c r="M234" s="516"/>
      <c r="N234" s="516"/>
      <c r="O234" s="516"/>
      <c r="P234" s="516"/>
      <c r="Q234" s="516"/>
      <c r="R234" s="516"/>
      <c r="S234" s="516"/>
      <c r="T234" s="516"/>
      <c r="U234" s="516"/>
      <c r="V234" s="516"/>
      <c r="W234" s="516"/>
      <c r="X234" s="516"/>
      <c r="Y234" s="516"/>
      <c r="Z234" s="516"/>
      <c r="AA234" s="516"/>
      <c r="AB234" s="516"/>
      <c r="AC234" s="516"/>
      <c r="AD234" s="516"/>
      <c r="AE234" s="516"/>
      <c r="AF234" s="516"/>
      <c r="AG234" s="15"/>
      <c r="AH234" s="516"/>
      <c r="AI234" s="516"/>
      <c r="AJ234" s="516"/>
      <c r="AK234" s="516"/>
      <c r="AL234" s="516"/>
      <c r="AM234" s="516"/>
      <c r="AN234" s="516"/>
      <c r="AO234" s="516"/>
    </row>
    <row r="235" spans="1:41" ht="98.25" customHeight="1">
      <c r="A235" s="516"/>
      <c r="B235" s="749" t="s">
        <v>805</v>
      </c>
      <c r="C235" s="750"/>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50"/>
      <c r="Z235" s="750"/>
      <c r="AA235" s="750"/>
      <c r="AB235" s="750"/>
      <c r="AC235" s="750"/>
      <c r="AD235" s="750"/>
      <c r="AE235" s="750"/>
      <c r="AF235" s="750"/>
      <c r="AG235" s="750"/>
      <c r="AH235" s="750"/>
      <c r="AI235" s="750"/>
      <c r="AJ235" s="751"/>
      <c r="AK235" s="516"/>
      <c r="AL235" s="516"/>
      <c r="AM235" s="516"/>
      <c r="AN235" s="516"/>
      <c r="AO235" s="516"/>
    </row>
    <row r="236" spans="1:41" ht="15" customHeight="1" thickBot="1">
      <c r="A236" s="516"/>
      <c r="B236" s="752" t="s">
        <v>806</v>
      </c>
      <c r="C236" s="753"/>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753"/>
      <c r="AB236" s="753"/>
      <c r="AC236" s="753"/>
      <c r="AD236" s="753"/>
      <c r="AE236" s="753"/>
      <c r="AF236" s="753"/>
      <c r="AG236" s="753"/>
      <c r="AH236" s="753"/>
      <c r="AI236" s="753"/>
      <c r="AJ236" s="754"/>
      <c r="AK236" s="516"/>
      <c r="AL236" s="516"/>
      <c r="AM236" s="516"/>
      <c r="AN236" s="516"/>
      <c r="AO236" s="516"/>
    </row>
    <row r="237" spans="1:41">
      <c r="A237" s="516"/>
      <c r="B237" s="755" t="s">
        <v>1063</v>
      </c>
      <c r="C237" s="756"/>
      <c r="D237" s="756"/>
      <c r="E237" s="756"/>
      <c r="F237" s="756"/>
      <c r="G237" s="756"/>
      <c r="H237" s="757"/>
      <c r="I237" s="758" t="s">
        <v>1064</v>
      </c>
      <c r="J237" s="759"/>
      <c r="K237" s="759"/>
      <c r="L237" s="759"/>
      <c r="M237" s="759"/>
      <c r="N237" s="759"/>
      <c r="O237" s="759"/>
      <c r="P237" s="759"/>
      <c r="Q237" s="759"/>
      <c r="R237" s="759"/>
      <c r="S237" s="759"/>
      <c r="T237" s="760"/>
      <c r="U237" s="758" t="s">
        <v>1065</v>
      </c>
      <c r="V237" s="761"/>
      <c r="W237" s="761"/>
      <c r="X237" s="761"/>
      <c r="Y237" s="761"/>
      <c r="Z237" s="761"/>
      <c r="AA237" s="761"/>
      <c r="AB237" s="761"/>
      <c r="AC237" s="761"/>
      <c r="AD237" s="761"/>
      <c r="AE237" s="761"/>
      <c r="AF237" s="761"/>
      <c r="AG237" s="761"/>
      <c r="AH237" s="761"/>
      <c r="AI237" s="761"/>
      <c r="AJ237" s="762"/>
      <c r="AK237" s="516"/>
      <c r="AL237" s="516"/>
      <c r="AM237" s="516"/>
      <c r="AN237" s="516"/>
      <c r="AO237" s="516"/>
    </row>
    <row r="238" spans="1:41" ht="112.5" customHeight="1" thickBot="1">
      <c r="A238" s="516"/>
      <c r="B238" s="763" t="s">
        <v>1565</v>
      </c>
      <c r="C238" s="764"/>
      <c r="D238" s="765"/>
      <c r="E238" s="184"/>
      <c r="F238" s="766" t="s">
        <v>1566</v>
      </c>
      <c r="G238" s="766"/>
      <c r="H238" s="766"/>
      <c r="I238" s="766"/>
      <c r="J238" s="766"/>
      <c r="K238" s="766"/>
      <c r="L238" s="766"/>
      <c r="M238" s="766"/>
      <c r="N238" s="767"/>
      <c r="O238" s="768" t="s">
        <v>0</v>
      </c>
      <c r="P238" s="769"/>
      <c r="Q238" s="769"/>
      <c r="R238" s="769"/>
      <c r="S238" s="769"/>
      <c r="T238" s="769"/>
      <c r="U238" s="769"/>
      <c r="V238" s="769"/>
      <c r="W238" s="769"/>
      <c r="X238" s="769"/>
      <c r="Y238" s="769"/>
      <c r="Z238" s="769"/>
      <c r="AA238" s="769"/>
      <c r="AB238" s="769"/>
      <c r="AC238" s="769"/>
      <c r="AD238" s="769"/>
      <c r="AE238" s="769"/>
      <c r="AF238" s="770"/>
      <c r="AG238" s="771" t="s">
        <v>1</v>
      </c>
      <c r="AH238" s="772"/>
      <c r="AI238" s="772"/>
      <c r="AJ238" s="773"/>
      <c r="AK238" s="516"/>
      <c r="AL238" s="516"/>
      <c r="AM238" s="516"/>
      <c r="AN238" s="516"/>
      <c r="AO238" s="516"/>
    </row>
    <row r="239" spans="1:41">
      <c r="A239" s="516"/>
      <c r="B239" s="737" t="s">
        <v>1120</v>
      </c>
      <c r="C239" s="739" t="s">
        <v>2</v>
      </c>
      <c r="D239" s="740"/>
      <c r="E239" s="740"/>
      <c r="F239" s="740"/>
      <c r="G239" s="740"/>
      <c r="H239" s="740"/>
      <c r="I239" s="743" t="s">
        <v>3</v>
      </c>
      <c r="J239" s="745" t="s">
        <v>18</v>
      </c>
      <c r="K239" s="745" t="s">
        <v>4</v>
      </c>
      <c r="L239" s="747" t="s">
        <v>1057</v>
      </c>
      <c r="M239" s="799" t="s">
        <v>19</v>
      </c>
      <c r="N239" s="732" t="s">
        <v>20</v>
      </c>
      <c r="O239" s="734" t="s">
        <v>32</v>
      </c>
      <c r="P239" s="735"/>
      <c r="Q239" s="736" t="s">
        <v>33</v>
      </c>
      <c r="R239" s="735"/>
      <c r="S239" s="736" t="s">
        <v>34</v>
      </c>
      <c r="T239" s="735"/>
      <c r="U239" s="736" t="s">
        <v>7</v>
      </c>
      <c r="V239" s="735"/>
      <c r="W239" s="736" t="s">
        <v>6</v>
      </c>
      <c r="X239" s="735"/>
      <c r="Y239" s="736" t="s">
        <v>35</v>
      </c>
      <c r="Z239" s="735"/>
      <c r="AA239" s="736" t="s">
        <v>5</v>
      </c>
      <c r="AB239" s="735"/>
      <c r="AC239" s="736" t="s">
        <v>8</v>
      </c>
      <c r="AD239" s="735"/>
      <c r="AE239" s="736" t="s">
        <v>9</v>
      </c>
      <c r="AF239" s="796"/>
      <c r="AG239" s="797" t="s">
        <v>10</v>
      </c>
      <c r="AH239" s="780" t="s">
        <v>11</v>
      </c>
      <c r="AI239" s="782" t="s">
        <v>12</v>
      </c>
      <c r="AJ239" s="784" t="s">
        <v>21</v>
      </c>
      <c r="AK239" s="516"/>
      <c r="AL239" s="516"/>
      <c r="AM239" s="516"/>
      <c r="AN239" s="516"/>
      <c r="AO239" s="516"/>
    </row>
    <row r="240" spans="1:41" ht="64.5" thickBot="1">
      <c r="A240" s="516"/>
      <c r="B240" s="738"/>
      <c r="C240" s="741"/>
      <c r="D240" s="742"/>
      <c r="E240" s="742"/>
      <c r="F240" s="742"/>
      <c r="G240" s="742"/>
      <c r="H240" s="742"/>
      <c r="I240" s="744"/>
      <c r="J240" s="746" t="s">
        <v>18</v>
      </c>
      <c r="K240" s="746"/>
      <c r="L240" s="748"/>
      <c r="M240" s="800"/>
      <c r="N240" s="733"/>
      <c r="O240" s="33" t="s">
        <v>22</v>
      </c>
      <c r="P240" s="34" t="s">
        <v>23</v>
      </c>
      <c r="Q240" s="35" t="s">
        <v>22</v>
      </c>
      <c r="R240" s="34" t="s">
        <v>23</v>
      </c>
      <c r="S240" s="35" t="s">
        <v>22</v>
      </c>
      <c r="T240" s="34" t="s">
        <v>23</v>
      </c>
      <c r="U240" s="35" t="s">
        <v>22</v>
      </c>
      <c r="V240" s="34" t="s">
        <v>23</v>
      </c>
      <c r="W240" s="35" t="s">
        <v>22</v>
      </c>
      <c r="X240" s="34" t="s">
        <v>23</v>
      </c>
      <c r="Y240" s="35" t="s">
        <v>22</v>
      </c>
      <c r="Z240" s="34" t="s">
        <v>23</v>
      </c>
      <c r="AA240" s="35" t="s">
        <v>22</v>
      </c>
      <c r="AB240" s="34" t="s">
        <v>24</v>
      </c>
      <c r="AC240" s="35" t="s">
        <v>22</v>
      </c>
      <c r="AD240" s="34" t="s">
        <v>24</v>
      </c>
      <c r="AE240" s="35" t="s">
        <v>22</v>
      </c>
      <c r="AF240" s="36" t="s">
        <v>24</v>
      </c>
      <c r="AG240" s="798"/>
      <c r="AH240" s="781"/>
      <c r="AI240" s="783"/>
      <c r="AJ240" s="785"/>
      <c r="AK240" s="516"/>
      <c r="AL240" s="516"/>
      <c r="AM240" s="516"/>
      <c r="AN240" s="516"/>
      <c r="AO240" s="516"/>
    </row>
    <row r="241" spans="1:41" ht="30.75" customHeight="1" thickBot="1">
      <c r="A241" s="516"/>
      <c r="B241" s="37" t="s">
        <v>807</v>
      </c>
      <c r="C241" s="786" t="s">
        <v>458</v>
      </c>
      <c r="D241" s="787"/>
      <c r="E241" s="787"/>
      <c r="F241" s="787"/>
      <c r="G241" s="787"/>
      <c r="H241" s="787"/>
      <c r="I241" s="38" t="s">
        <v>339</v>
      </c>
      <c r="J241" s="39"/>
      <c r="K241" s="40"/>
      <c r="L241" s="40"/>
      <c r="M241" s="348"/>
      <c r="N241" s="107"/>
      <c r="O241" s="43">
        <f t="shared" ref="O241:AD241" si="7">O243+O249+O255</f>
        <v>0</v>
      </c>
      <c r="P241" s="44">
        <f t="shared" si="7"/>
        <v>0</v>
      </c>
      <c r="Q241" s="44">
        <f t="shared" si="7"/>
        <v>0</v>
      </c>
      <c r="R241" s="44">
        <f t="shared" si="7"/>
        <v>0</v>
      </c>
      <c r="S241" s="44">
        <f t="shared" si="7"/>
        <v>0</v>
      </c>
      <c r="T241" s="44">
        <f t="shared" si="7"/>
        <v>0</v>
      </c>
      <c r="U241" s="44">
        <f t="shared" si="7"/>
        <v>0</v>
      </c>
      <c r="V241" s="44">
        <f t="shared" si="7"/>
        <v>0</v>
      </c>
      <c r="W241" s="44">
        <f t="shared" si="7"/>
        <v>0</v>
      </c>
      <c r="X241" s="44">
        <f t="shared" si="7"/>
        <v>0</v>
      </c>
      <c r="Y241" s="44">
        <f t="shared" si="7"/>
        <v>0</v>
      </c>
      <c r="Z241" s="44">
        <f t="shared" si="7"/>
        <v>0</v>
      </c>
      <c r="AA241" s="44">
        <f t="shared" si="7"/>
        <v>0</v>
      </c>
      <c r="AB241" s="44">
        <f t="shared" si="7"/>
        <v>0</v>
      </c>
      <c r="AC241" s="44">
        <f t="shared" si="7"/>
        <v>0</v>
      </c>
      <c r="AD241" s="44">
        <f t="shared" si="7"/>
        <v>0</v>
      </c>
      <c r="AE241" s="44">
        <f>+AE243+AE249+AE255</f>
        <v>0</v>
      </c>
      <c r="AF241" s="45">
        <f>AF243+AF249+AF255</f>
        <v>0</v>
      </c>
      <c r="AG241" s="46">
        <f>AG243+AG249+AG255</f>
        <v>0</v>
      </c>
      <c r="AH241" s="47"/>
      <c r="AI241" s="47"/>
      <c r="AJ241" s="48"/>
      <c r="AK241" s="516"/>
      <c r="AL241" s="516"/>
      <c r="AM241" s="516"/>
      <c r="AN241" s="516"/>
      <c r="AO241" s="516"/>
    </row>
    <row r="242" spans="1:41" ht="30" customHeight="1" thickBot="1">
      <c r="A242" s="516"/>
      <c r="B242" s="788"/>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89"/>
      <c r="AJ242" s="790"/>
      <c r="AK242" s="516"/>
      <c r="AL242" s="516"/>
      <c r="AM242" s="516"/>
      <c r="AN242" s="516"/>
      <c r="AO242" s="516"/>
    </row>
    <row r="243" spans="1:41" ht="41.25" customHeight="1" thickBot="1">
      <c r="A243" s="516"/>
      <c r="B243" s="49" t="s">
        <v>13</v>
      </c>
      <c r="C243" s="50" t="s">
        <v>30</v>
      </c>
      <c r="D243" s="50" t="s">
        <v>14</v>
      </c>
      <c r="E243" s="50" t="s">
        <v>25</v>
      </c>
      <c r="F243" s="50" t="s">
        <v>26</v>
      </c>
      <c r="G243" s="50" t="s">
        <v>27</v>
      </c>
      <c r="H243" s="51" t="s">
        <v>15</v>
      </c>
      <c r="I243" s="74" t="s">
        <v>31</v>
      </c>
      <c r="J243" s="53"/>
      <c r="K243" s="53"/>
      <c r="L243" s="53"/>
      <c r="M243" s="53"/>
      <c r="N243" s="54"/>
      <c r="O243" s="55">
        <f>SUM(O244:O247)</f>
        <v>0</v>
      </c>
      <c r="P243" s="56">
        <f>SUM(P244:P247)</f>
        <v>0</v>
      </c>
      <c r="Q243" s="57">
        <f>SUM(Q244:Q247)</f>
        <v>0</v>
      </c>
      <c r="R243" s="56">
        <f>SUM(R244:R247)</f>
        <v>0</v>
      </c>
      <c r="S243" s="57"/>
      <c r="T243" s="56"/>
      <c r="U243" s="57"/>
      <c r="V243" s="56"/>
      <c r="W243" s="57"/>
      <c r="X243" s="56"/>
      <c r="Y243" s="57"/>
      <c r="Z243" s="56"/>
      <c r="AA243" s="57"/>
      <c r="AB243" s="56"/>
      <c r="AC243" s="57"/>
      <c r="AD243" s="56"/>
      <c r="AE243" s="58">
        <f>O243+Q243</f>
        <v>0</v>
      </c>
      <c r="AF243" s="56">
        <f>AF244</f>
        <v>0</v>
      </c>
      <c r="AG243" s="59">
        <f>SUM(AG244:AG247)</f>
        <v>0</v>
      </c>
      <c r="AH243" s="60"/>
      <c r="AI243" s="60"/>
      <c r="AJ243" s="517"/>
      <c r="AK243" s="516"/>
      <c r="AL243" s="516"/>
      <c r="AM243" s="516"/>
      <c r="AN243" s="516"/>
      <c r="AO243" s="516"/>
    </row>
    <row r="244" spans="1:41" ht="41.25" customHeight="1">
      <c r="A244" s="516"/>
      <c r="B244" s="791" t="s">
        <v>864</v>
      </c>
      <c r="C244" s="61"/>
      <c r="D244" s="62" t="s">
        <v>1673</v>
      </c>
      <c r="E244" s="62"/>
      <c r="F244" s="63"/>
      <c r="G244" s="64">
        <v>0</v>
      </c>
      <c r="H244" s="818" t="s">
        <v>206</v>
      </c>
      <c r="I244" s="820" t="s">
        <v>820</v>
      </c>
      <c r="J244" s="820"/>
      <c r="K244" s="821" t="s">
        <v>206</v>
      </c>
      <c r="L244" s="1057">
        <v>0.2</v>
      </c>
      <c r="M244" s="794"/>
      <c r="N244" s="795"/>
      <c r="O244" s="65">
        <v>0</v>
      </c>
      <c r="P244" s="66"/>
      <c r="Q244" s="519"/>
      <c r="R244" s="67"/>
      <c r="S244" s="67"/>
      <c r="T244" s="67"/>
      <c r="U244" s="67"/>
      <c r="V244" s="67"/>
      <c r="W244" s="67"/>
      <c r="X244" s="67"/>
      <c r="Y244" s="67"/>
      <c r="Z244" s="67"/>
      <c r="AA244" s="67"/>
      <c r="AB244" s="67"/>
      <c r="AC244" s="68"/>
      <c r="AD244" s="68"/>
      <c r="AE244" s="995"/>
      <c r="AF244" s="995"/>
      <c r="AG244" s="1060"/>
      <c r="AH244" s="775"/>
      <c r="AI244" s="775"/>
      <c r="AJ244" s="776"/>
      <c r="AK244" s="516"/>
      <c r="AL244" s="516"/>
      <c r="AM244" s="516"/>
      <c r="AN244" s="516"/>
      <c r="AO244" s="516"/>
    </row>
    <row r="245" spans="1:41" ht="38.25">
      <c r="A245" s="516"/>
      <c r="B245" s="792"/>
      <c r="C245" s="70"/>
      <c r="D245" s="71" t="s">
        <v>1674</v>
      </c>
      <c r="E245" s="71"/>
      <c r="F245" s="115"/>
      <c r="G245" s="64"/>
      <c r="H245" s="955"/>
      <c r="I245" s="955"/>
      <c r="J245" s="955"/>
      <c r="K245" s="793"/>
      <c r="L245" s="1058"/>
      <c r="M245" s="794"/>
      <c r="N245" s="795"/>
      <c r="O245" s="372"/>
      <c r="P245" s="66"/>
      <c r="Q245" s="519"/>
      <c r="R245" s="373"/>
      <c r="S245" s="373"/>
      <c r="T245" s="373"/>
      <c r="U245" s="373"/>
      <c r="V245" s="373"/>
      <c r="W245" s="373"/>
      <c r="X245" s="373"/>
      <c r="Y245" s="373"/>
      <c r="Z245" s="373"/>
      <c r="AA245" s="373"/>
      <c r="AB245" s="373"/>
      <c r="AC245" s="68"/>
      <c r="AD245" s="68"/>
      <c r="AE245" s="996"/>
      <c r="AF245" s="996"/>
      <c r="AG245" s="1061"/>
      <c r="AH245" s="775"/>
      <c r="AI245" s="775"/>
      <c r="AJ245" s="776"/>
      <c r="AK245" s="516"/>
      <c r="AL245" s="516"/>
      <c r="AM245" s="516"/>
      <c r="AN245" s="516"/>
      <c r="AO245" s="516"/>
    </row>
    <row r="246" spans="1:41" ht="15" customHeight="1">
      <c r="A246" s="516"/>
      <c r="B246" s="792"/>
      <c r="C246" s="70"/>
      <c r="D246" s="646" t="s">
        <v>1675</v>
      </c>
      <c r="E246" s="71"/>
      <c r="F246" s="72"/>
      <c r="G246" s="64">
        <v>0</v>
      </c>
      <c r="H246" s="955"/>
      <c r="I246" s="1056"/>
      <c r="J246" s="955"/>
      <c r="K246" s="793"/>
      <c r="L246" s="1058"/>
      <c r="M246" s="794"/>
      <c r="N246" s="795"/>
      <c r="O246" s="520">
        <v>0</v>
      </c>
      <c r="P246" s="66"/>
      <c r="Q246" s="73"/>
      <c r="R246" s="68"/>
      <c r="S246" s="68"/>
      <c r="T246" s="68"/>
      <c r="U246" s="68"/>
      <c r="V246" s="68"/>
      <c r="W246" s="68"/>
      <c r="X246" s="68"/>
      <c r="Y246" s="68"/>
      <c r="Z246" s="68"/>
      <c r="AA246" s="68"/>
      <c r="AB246" s="68"/>
      <c r="AC246" s="68"/>
      <c r="AD246" s="68"/>
      <c r="AE246" s="1059"/>
      <c r="AF246" s="1059"/>
      <c r="AG246" s="1061"/>
      <c r="AH246" s="775"/>
      <c r="AI246" s="775"/>
      <c r="AJ246" s="776"/>
      <c r="AK246" s="516"/>
      <c r="AL246" s="516"/>
      <c r="AM246" s="516"/>
      <c r="AN246" s="516"/>
      <c r="AO246" s="516"/>
    </row>
    <row r="247" spans="1:41" ht="77.25" customHeight="1">
      <c r="A247" s="516" t="s">
        <v>831</v>
      </c>
      <c r="B247" s="792"/>
      <c r="C247" s="70"/>
      <c r="D247" s="81" t="s">
        <v>1673</v>
      </c>
      <c r="E247" s="647"/>
      <c r="F247" s="648"/>
      <c r="G247" s="647">
        <v>0</v>
      </c>
      <c r="H247" s="818" t="s">
        <v>207</v>
      </c>
      <c r="I247" s="818" t="s">
        <v>863</v>
      </c>
      <c r="J247" s="818"/>
      <c r="K247" s="835" t="s">
        <v>862</v>
      </c>
      <c r="L247" s="1086">
        <v>0.4</v>
      </c>
      <c r="M247" s="794"/>
      <c r="N247" s="795"/>
      <c r="O247" s="922">
        <v>0</v>
      </c>
      <c r="P247" s="995"/>
      <c r="Q247" s="995"/>
      <c r="R247" s="995"/>
      <c r="S247" s="995"/>
      <c r="T247" s="995"/>
      <c r="U247" s="995"/>
      <c r="V247" s="995"/>
      <c r="W247" s="995"/>
      <c r="X247" s="995"/>
      <c r="Y247" s="995"/>
      <c r="Z247" s="995"/>
      <c r="AA247" s="995"/>
      <c r="AB247" s="995"/>
      <c r="AC247" s="995">
        <v>0</v>
      </c>
      <c r="AD247" s="995">
        <v>1200000</v>
      </c>
      <c r="AE247" s="811"/>
      <c r="AF247" s="811"/>
      <c r="AG247" s="1061"/>
      <c r="AH247" s="775"/>
      <c r="AI247" s="775"/>
      <c r="AJ247" s="776"/>
      <c r="AK247" s="516"/>
      <c r="AL247" s="516"/>
      <c r="AM247" s="516"/>
      <c r="AN247" s="516"/>
      <c r="AO247" s="516"/>
    </row>
    <row r="248" spans="1:41" ht="27.75" customHeight="1" thickBot="1">
      <c r="A248" s="516"/>
      <c r="B248" s="850"/>
      <c r="C248" s="368"/>
      <c r="D248" s="649" t="s">
        <v>1676</v>
      </c>
      <c r="E248" s="409"/>
      <c r="F248" s="650"/>
      <c r="G248" s="409"/>
      <c r="H248" s="819"/>
      <c r="I248" s="819"/>
      <c r="J248" s="819"/>
      <c r="K248" s="822"/>
      <c r="L248" s="1081"/>
      <c r="M248" s="824"/>
      <c r="N248" s="971"/>
      <c r="O248" s="924"/>
      <c r="P248" s="997"/>
      <c r="Q248" s="997"/>
      <c r="R248" s="997"/>
      <c r="S248" s="997"/>
      <c r="T248" s="997"/>
      <c r="U248" s="997"/>
      <c r="V248" s="997"/>
      <c r="W248" s="997"/>
      <c r="X248" s="997"/>
      <c r="Y248" s="997"/>
      <c r="Z248" s="997"/>
      <c r="AA248" s="997"/>
      <c r="AB248" s="997"/>
      <c r="AC248" s="997"/>
      <c r="AD248" s="997"/>
      <c r="AE248" s="812"/>
      <c r="AF248" s="812"/>
      <c r="AG248" s="1062"/>
      <c r="AH248" s="969"/>
      <c r="AI248" s="969"/>
      <c r="AJ248" s="975"/>
      <c r="AK248" s="516"/>
      <c r="AL248" s="516"/>
      <c r="AM248" s="516"/>
      <c r="AN248" s="516"/>
      <c r="AO248" s="516"/>
    </row>
    <row r="249" spans="1:41" ht="24" customHeight="1" thickBot="1">
      <c r="A249" s="516"/>
      <c r="B249" s="49" t="s">
        <v>13</v>
      </c>
      <c r="C249" s="50" t="s">
        <v>30</v>
      </c>
      <c r="D249" s="50" t="s">
        <v>14</v>
      </c>
      <c r="E249" s="50" t="s">
        <v>29</v>
      </c>
      <c r="F249" s="50" t="s">
        <v>26</v>
      </c>
      <c r="G249" s="50" t="s">
        <v>27</v>
      </c>
      <c r="H249" s="51" t="s">
        <v>16</v>
      </c>
      <c r="I249" s="74" t="s">
        <v>31</v>
      </c>
      <c r="J249" s="75"/>
      <c r="K249" s="76"/>
      <c r="L249" s="76"/>
      <c r="M249" s="77"/>
      <c r="N249" s="78"/>
      <c r="O249" s="55">
        <f>SUM(O250:O253)</f>
        <v>0</v>
      </c>
      <c r="P249" s="56">
        <f>SUM(P250:P253)</f>
        <v>0</v>
      </c>
      <c r="Q249" s="57">
        <f>SUM(Q250:Q253)</f>
        <v>0</v>
      </c>
      <c r="R249" s="56">
        <f>SUM(R250:R253)</f>
        <v>0</v>
      </c>
      <c r="S249" s="57"/>
      <c r="T249" s="56"/>
      <c r="U249" s="57"/>
      <c r="V249" s="56"/>
      <c r="W249" s="57"/>
      <c r="X249" s="56"/>
      <c r="Y249" s="57"/>
      <c r="Z249" s="56"/>
      <c r="AA249" s="57"/>
      <c r="AB249" s="56"/>
      <c r="AC249" s="57"/>
      <c r="AD249" s="56"/>
      <c r="AE249" s="57">
        <f>AE250</f>
        <v>0</v>
      </c>
      <c r="AF249" s="56">
        <f>AF250</f>
        <v>0</v>
      </c>
      <c r="AG249" s="59">
        <f>SUM(AG250:AG253)</f>
        <v>0</v>
      </c>
      <c r="AH249" s="60"/>
      <c r="AI249" s="60"/>
      <c r="AJ249" s="517"/>
      <c r="AK249" s="516"/>
      <c r="AL249" s="516"/>
      <c r="AM249" s="516"/>
      <c r="AN249" s="516"/>
      <c r="AO249" s="516"/>
    </row>
    <row r="250" spans="1:41" ht="21.75" customHeight="1">
      <c r="A250" s="516"/>
      <c r="B250" s="979" t="s">
        <v>861</v>
      </c>
      <c r="C250" s="80"/>
      <c r="D250" s="62" t="s">
        <v>1677</v>
      </c>
      <c r="E250" s="81"/>
      <c r="F250" s="82"/>
      <c r="G250" s="64"/>
      <c r="H250" s="962" t="s">
        <v>208</v>
      </c>
      <c r="I250" s="964" t="s">
        <v>860</v>
      </c>
      <c r="J250" s="818" t="s">
        <v>209</v>
      </c>
      <c r="K250" s="994" t="s">
        <v>859</v>
      </c>
      <c r="L250" s="976">
        <v>1</v>
      </c>
      <c r="M250" s="911"/>
      <c r="N250" s="966"/>
      <c r="O250" s="86"/>
      <c r="P250" s="185"/>
      <c r="Q250" s="185"/>
      <c r="R250" s="185"/>
      <c r="S250" s="185"/>
      <c r="T250" s="185"/>
      <c r="U250" s="185"/>
      <c r="V250" s="185"/>
      <c r="W250" s="185"/>
      <c r="X250" s="185"/>
      <c r="Y250" s="185"/>
      <c r="Z250" s="185"/>
      <c r="AA250" s="185"/>
      <c r="AB250" s="185"/>
      <c r="AC250" s="185"/>
      <c r="AD250" s="185"/>
      <c r="AE250" s="774"/>
      <c r="AF250" s="774"/>
      <c r="AG250" s="87"/>
      <c r="AH250" s="775"/>
      <c r="AI250" s="911"/>
      <c r="AJ250" s="913"/>
      <c r="AK250" s="521"/>
      <c r="AL250" s="516"/>
      <c r="AM250" s="516"/>
      <c r="AN250" s="516"/>
      <c r="AO250" s="516"/>
    </row>
    <row r="251" spans="1:41" ht="38.25">
      <c r="A251" s="516"/>
      <c r="B251" s="979"/>
      <c r="C251" s="80"/>
      <c r="D251" s="646" t="s">
        <v>1678</v>
      </c>
      <c r="E251" s="81"/>
      <c r="F251" s="82"/>
      <c r="G251" s="64"/>
      <c r="H251" s="962"/>
      <c r="I251" s="964"/>
      <c r="J251" s="955"/>
      <c r="K251" s="909"/>
      <c r="L251" s="937"/>
      <c r="M251" s="911"/>
      <c r="N251" s="966"/>
      <c r="O251" s="86"/>
      <c r="P251" s="185"/>
      <c r="Q251" s="185"/>
      <c r="R251" s="185"/>
      <c r="S251" s="185"/>
      <c r="T251" s="185"/>
      <c r="U251" s="185"/>
      <c r="V251" s="185"/>
      <c r="W251" s="185"/>
      <c r="X251" s="185"/>
      <c r="Y251" s="185"/>
      <c r="Z251" s="185"/>
      <c r="AA251" s="185"/>
      <c r="AB251" s="185"/>
      <c r="AC251" s="185"/>
      <c r="AD251" s="185"/>
      <c r="AE251" s="774"/>
      <c r="AF251" s="774"/>
      <c r="AG251" s="87"/>
      <c r="AH251" s="775"/>
      <c r="AI251" s="911"/>
      <c r="AJ251" s="913"/>
      <c r="AK251" s="521"/>
      <c r="AL251" s="516"/>
      <c r="AM251" s="516"/>
      <c r="AN251" s="516"/>
      <c r="AO251" s="516"/>
    </row>
    <row r="252" spans="1:41" ht="26.25" thickBot="1">
      <c r="A252" s="516"/>
      <c r="B252" s="979"/>
      <c r="C252" s="80"/>
      <c r="D252" s="409" t="s">
        <v>1679</v>
      </c>
      <c r="E252" s="81"/>
      <c r="F252" s="356"/>
      <c r="G252" s="64"/>
      <c r="H252" s="962"/>
      <c r="I252" s="964"/>
      <c r="J252" s="955"/>
      <c r="K252" s="909"/>
      <c r="L252" s="937"/>
      <c r="M252" s="911"/>
      <c r="N252" s="966"/>
      <c r="O252" s="86"/>
      <c r="P252" s="185"/>
      <c r="Q252" s="185"/>
      <c r="R252" s="185"/>
      <c r="S252" s="185"/>
      <c r="T252" s="185"/>
      <c r="U252" s="185"/>
      <c r="V252" s="185"/>
      <c r="W252" s="185"/>
      <c r="X252" s="185"/>
      <c r="Y252" s="185"/>
      <c r="Z252" s="185"/>
      <c r="AA252" s="185"/>
      <c r="AB252" s="185"/>
      <c r="AC252" s="185"/>
      <c r="AD252" s="185"/>
      <c r="AE252" s="774"/>
      <c r="AF252" s="774"/>
      <c r="AG252" s="357"/>
      <c r="AH252" s="775"/>
      <c r="AI252" s="911"/>
      <c r="AJ252" s="913"/>
      <c r="AK252" s="521"/>
      <c r="AL252" s="516"/>
      <c r="AM252" s="516"/>
      <c r="AN252" s="516"/>
      <c r="AO252" s="516"/>
    </row>
    <row r="253" spans="1:41" ht="92.25" customHeight="1" thickBot="1">
      <c r="A253" s="516"/>
      <c r="B253" s="980"/>
      <c r="C253" s="358"/>
      <c r="D253" s="359"/>
      <c r="E253" s="359"/>
      <c r="F253" s="360"/>
      <c r="G253" s="361"/>
      <c r="H253" s="963"/>
      <c r="I253" s="965"/>
      <c r="J253" s="819"/>
      <c r="K253" s="910"/>
      <c r="L253" s="938"/>
      <c r="M253" s="912"/>
      <c r="N253" s="967"/>
      <c r="O253" s="362"/>
      <c r="P253" s="298"/>
      <c r="Q253" s="298"/>
      <c r="R253" s="298"/>
      <c r="S253" s="298"/>
      <c r="T253" s="298"/>
      <c r="U253" s="298"/>
      <c r="V253" s="298"/>
      <c r="W253" s="298"/>
      <c r="X253" s="298"/>
      <c r="Y253" s="298"/>
      <c r="Z253" s="298"/>
      <c r="AA253" s="298"/>
      <c r="AB253" s="298"/>
      <c r="AC253" s="298"/>
      <c r="AD253" s="298"/>
      <c r="AE253" s="968"/>
      <c r="AF253" s="968"/>
      <c r="AG253" s="363"/>
      <c r="AH253" s="969"/>
      <c r="AI253" s="912"/>
      <c r="AJ253" s="914"/>
      <c r="AK253" s="521"/>
      <c r="AL253" s="516"/>
      <c r="AM253" s="516"/>
      <c r="AN253" s="516"/>
      <c r="AO253" s="516"/>
    </row>
    <row r="254" spans="1:41" ht="15.75" thickBot="1">
      <c r="A254" s="516"/>
      <c r="B254" s="777"/>
      <c r="C254" s="778"/>
      <c r="D254" s="778"/>
      <c r="E254" s="778"/>
      <c r="F254" s="778"/>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9"/>
      <c r="AK254" s="521"/>
      <c r="AL254" s="516"/>
      <c r="AM254" s="516"/>
      <c r="AN254" s="516"/>
      <c r="AO254" s="516"/>
    </row>
    <row r="255" spans="1:41" ht="39" thickBot="1">
      <c r="A255" s="516"/>
      <c r="B255" s="49" t="s">
        <v>13</v>
      </c>
      <c r="C255" s="50" t="s">
        <v>30</v>
      </c>
      <c r="D255" s="50" t="s">
        <v>14</v>
      </c>
      <c r="E255" s="50" t="s">
        <v>29</v>
      </c>
      <c r="F255" s="50" t="s">
        <v>26</v>
      </c>
      <c r="G255" s="50" t="s">
        <v>27</v>
      </c>
      <c r="H255" s="51" t="s">
        <v>17</v>
      </c>
      <c r="I255" s="74" t="s">
        <v>31</v>
      </c>
      <c r="J255" s="75"/>
      <c r="K255" s="89"/>
      <c r="L255" s="76"/>
      <c r="M255" s="77"/>
      <c r="N255" s="78"/>
      <c r="O255" s="55">
        <f>SUM(O256:O258)</f>
        <v>0</v>
      </c>
      <c r="P255" s="56">
        <f>SUM(P256:P258)</f>
        <v>0</v>
      </c>
      <c r="Q255" s="57">
        <f>SUM(Q256:Q258)</f>
        <v>0</v>
      </c>
      <c r="R255" s="56">
        <f>SUM(R256:R258)</f>
        <v>0</v>
      </c>
      <c r="S255" s="57"/>
      <c r="T255" s="56"/>
      <c r="U255" s="57"/>
      <c r="V255" s="56"/>
      <c r="W255" s="57"/>
      <c r="X255" s="56"/>
      <c r="Y255" s="57"/>
      <c r="Z255" s="56"/>
      <c r="AA255" s="57"/>
      <c r="AB255" s="56"/>
      <c r="AC255" s="57"/>
      <c r="AD255" s="56"/>
      <c r="AE255" s="90">
        <f>AE256</f>
        <v>0</v>
      </c>
      <c r="AF255" s="56">
        <f>AF256</f>
        <v>0</v>
      </c>
      <c r="AG255" s="59">
        <f>SUM(AG256:AG258)</f>
        <v>0</v>
      </c>
      <c r="AH255" s="60"/>
      <c r="AI255" s="60"/>
      <c r="AJ255" s="517"/>
      <c r="AK255" s="516"/>
      <c r="AL255" s="516"/>
      <c r="AM255" s="516"/>
      <c r="AN255" s="516"/>
      <c r="AO255" s="516"/>
    </row>
    <row r="256" spans="1:41">
      <c r="A256" s="516"/>
      <c r="B256" s="791"/>
      <c r="C256" s="61"/>
      <c r="D256" s="62"/>
      <c r="E256" s="62"/>
      <c r="F256" s="364"/>
      <c r="G256" s="288"/>
      <c r="H256" s="956"/>
      <c r="I256" s="959"/>
      <c r="J256" s="198"/>
      <c r="K256" s="934"/>
      <c r="L256" s="382"/>
      <c r="M256" s="934"/>
      <c r="N256" s="939"/>
      <c r="O256" s="365"/>
      <c r="P256" s="292"/>
      <c r="Q256" s="291"/>
      <c r="R256" s="292"/>
      <c r="S256" s="292"/>
      <c r="T256" s="292"/>
      <c r="U256" s="292"/>
      <c r="V256" s="292"/>
      <c r="W256" s="292"/>
      <c r="X256" s="292"/>
      <c r="Y256" s="292"/>
      <c r="Z256" s="292"/>
      <c r="AA256" s="292"/>
      <c r="AB256" s="292"/>
      <c r="AC256" s="185"/>
      <c r="AD256" s="185"/>
      <c r="AE256" s="774"/>
      <c r="AF256" s="774"/>
      <c r="AG256" s="87"/>
      <c r="AH256" s="911"/>
      <c r="AI256" s="911"/>
      <c r="AJ256" s="913"/>
      <c r="AK256" s="516"/>
      <c r="AL256" s="516"/>
      <c r="AM256" s="516"/>
      <c r="AN256" s="516"/>
      <c r="AO256" s="516"/>
    </row>
    <row r="257" spans="1:41">
      <c r="A257" s="516">
        <v>9</v>
      </c>
      <c r="B257" s="792"/>
      <c r="C257" s="70"/>
      <c r="D257" s="71"/>
      <c r="E257" s="71"/>
      <c r="F257" s="366"/>
      <c r="G257" s="64"/>
      <c r="H257" s="957"/>
      <c r="I257" s="960"/>
      <c r="J257" s="181"/>
      <c r="K257" s="935"/>
      <c r="L257" s="83"/>
      <c r="M257" s="935"/>
      <c r="N257" s="940"/>
      <c r="O257" s="367"/>
      <c r="P257" s="196"/>
      <c r="Q257" s="121"/>
      <c r="R257" s="196"/>
      <c r="S257" s="196"/>
      <c r="T257" s="196"/>
      <c r="U257" s="196"/>
      <c r="V257" s="196"/>
      <c r="W257" s="196"/>
      <c r="X257" s="196"/>
      <c r="Y257" s="196"/>
      <c r="Z257" s="196"/>
      <c r="AA257" s="196"/>
      <c r="AB257" s="196"/>
      <c r="AC257" s="185"/>
      <c r="AD257" s="185"/>
      <c r="AE257" s="909"/>
      <c r="AF257" s="909"/>
      <c r="AG257" s="87"/>
      <c r="AH257" s="911"/>
      <c r="AI257" s="911"/>
      <c r="AJ257" s="913"/>
      <c r="AK257" s="516"/>
      <c r="AL257" s="516"/>
      <c r="AM257" s="516"/>
      <c r="AN257" s="516"/>
      <c r="AO257" s="516"/>
    </row>
    <row r="258" spans="1:41" ht="15.75" thickBot="1">
      <c r="A258" s="516"/>
      <c r="B258" s="850"/>
      <c r="C258" s="368"/>
      <c r="D258" s="369"/>
      <c r="E258" s="369"/>
      <c r="F258" s="370"/>
      <c r="G258" s="361"/>
      <c r="H258" s="958"/>
      <c r="I258" s="961"/>
      <c r="J258" s="182"/>
      <c r="K258" s="936"/>
      <c r="L258" s="381"/>
      <c r="M258" s="936"/>
      <c r="N258" s="941"/>
      <c r="O258" s="362"/>
      <c r="P258" s="298"/>
      <c r="Q258" s="297"/>
      <c r="R258" s="298"/>
      <c r="S258" s="298"/>
      <c r="T258" s="298"/>
      <c r="U258" s="298"/>
      <c r="V258" s="298"/>
      <c r="W258" s="298"/>
      <c r="X258" s="298"/>
      <c r="Y258" s="298"/>
      <c r="Z258" s="298"/>
      <c r="AA258" s="298"/>
      <c r="AB258" s="298"/>
      <c r="AC258" s="298"/>
      <c r="AD258" s="298"/>
      <c r="AE258" s="910"/>
      <c r="AF258" s="910"/>
      <c r="AG258" s="371"/>
      <c r="AH258" s="912"/>
      <c r="AI258" s="912"/>
      <c r="AJ258" s="914"/>
      <c r="AK258" s="516"/>
      <c r="AL258" s="516"/>
      <c r="AM258" s="516"/>
      <c r="AN258" s="516"/>
      <c r="AO258" s="516"/>
    </row>
    <row r="259" spans="1:41" ht="43.5" customHeight="1" thickBot="1">
      <c r="A259" s="516"/>
      <c r="B259" s="15"/>
      <c r="C259" s="15"/>
      <c r="D259" s="516"/>
      <c r="E259" s="516"/>
      <c r="F259" s="516"/>
      <c r="G259" s="516"/>
      <c r="H259" s="500"/>
      <c r="I259" s="500"/>
      <c r="J259" s="500"/>
      <c r="K259" s="516"/>
      <c r="L259" s="516"/>
      <c r="M259" s="516"/>
      <c r="N259" s="516"/>
      <c r="O259" s="516"/>
      <c r="P259" s="516"/>
      <c r="Q259" s="516"/>
      <c r="R259" s="516"/>
      <c r="S259" s="516"/>
      <c r="T259" s="516"/>
      <c r="U259" s="516"/>
      <c r="V259" s="516"/>
      <c r="W259" s="516"/>
      <c r="X259" s="516"/>
      <c r="Y259" s="516"/>
      <c r="Z259" s="516"/>
      <c r="AA259" s="516"/>
      <c r="AB259" s="516"/>
      <c r="AC259" s="516"/>
      <c r="AD259" s="516"/>
      <c r="AE259" s="516"/>
      <c r="AF259" s="516"/>
      <c r="AG259" s="15"/>
      <c r="AH259" s="516"/>
      <c r="AI259" s="516"/>
      <c r="AJ259" s="516"/>
      <c r="AK259" s="516"/>
      <c r="AL259" s="516"/>
      <c r="AM259" s="516"/>
      <c r="AN259" s="516"/>
      <c r="AO259" s="516"/>
    </row>
    <row r="260" spans="1:41" ht="84.75" customHeight="1">
      <c r="A260" s="516"/>
      <c r="B260" s="749" t="s">
        <v>805</v>
      </c>
      <c r="C260" s="750"/>
      <c r="D260" s="750"/>
      <c r="E260" s="750"/>
      <c r="F260" s="750"/>
      <c r="G260" s="750"/>
      <c r="H260" s="750"/>
      <c r="I260" s="750"/>
      <c r="J260" s="750"/>
      <c r="K260" s="750"/>
      <c r="L260" s="750"/>
      <c r="M260" s="750"/>
      <c r="N260" s="750"/>
      <c r="O260" s="750"/>
      <c r="P260" s="750"/>
      <c r="Q260" s="750"/>
      <c r="R260" s="750"/>
      <c r="S260" s="750"/>
      <c r="T260" s="750"/>
      <c r="U260" s="750"/>
      <c r="V260" s="750"/>
      <c r="W260" s="750"/>
      <c r="X260" s="750"/>
      <c r="Y260" s="750"/>
      <c r="Z260" s="750"/>
      <c r="AA260" s="750"/>
      <c r="AB260" s="750"/>
      <c r="AC260" s="750"/>
      <c r="AD260" s="750"/>
      <c r="AE260" s="750"/>
      <c r="AF260" s="750"/>
      <c r="AG260" s="750"/>
      <c r="AH260" s="750"/>
      <c r="AI260" s="750"/>
      <c r="AJ260" s="751"/>
      <c r="AK260" s="516"/>
      <c r="AL260" s="516"/>
      <c r="AM260" s="516"/>
      <c r="AN260" s="516"/>
      <c r="AO260" s="516"/>
    </row>
    <row r="261" spans="1:41" ht="15" customHeight="1" thickBot="1">
      <c r="A261" s="516"/>
      <c r="B261" s="752" t="s">
        <v>806</v>
      </c>
      <c r="C261" s="753"/>
      <c r="D261" s="753"/>
      <c r="E261" s="753"/>
      <c r="F261" s="753"/>
      <c r="G261" s="753"/>
      <c r="H261" s="753"/>
      <c r="I261" s="753"/>
      <c r="J261" s="753"/>
      <c r="K261" s="753"/>
      <c r="L261" s="753"/>
      <c r="M261" s="753"/>
      <c r="N261" s="753"/>
      <c r="O261" s="753"/>
      <c r="P261" s="753"/>
      <c r="Q261" s="753"/>
      <c r="R261" s="753"/>
      <c r="S261" s="753"/>
      <c r="T261" s="753"/>
      <c r="U261" s="753"/>
      <c r="V261" s="753"/>
      <c r="W261" s="753"/>
      <c r="X261" s="753"/>
      <c r="Y261" s="753"/>
      <c r="Z261" s="753"/>
      <c r="AA261" s="753"/>
      <c r="AB261" s="753"/>
      <c r="AC261" s="753"/>
      <c r="AD261" s="753"/>
      <c r="AE261" s="753"/>
      <c r="AF261" s="753"/>
      <c r="AG261" s="753"/>
      <c r="AH261" s="753"/>
      <c r="AI261" s="753"/>
      <c r="AJ261" s="754"/>
      <c r="AK261" s="516"/>
      <c r="AL261" s="516"/>
      <c r="AM261" s="516"/>
      <c r="AN261" s="516"/>
      <c r="AO261" s="516"/>
    </row>
    <row r="262" spans="1:41">
      <c r="A262" s="516"/>
      <c r="B262" s="755" t="s">
        <v>1063</v>
      </c>
      <c r="C262" s="756"/>
      <c r="D262" s="756"/>
      <c r="E262" s="756"/>
      <c r="F262" s="756"/>
      <c r="G262" s="756"/>
      <c r="H262" s="757"/>
      <c r="I262" s="758" t="s">
        <v>1064</v>
      </c>
      <c r="J262" s="759"/>
      <c r="K262" s="759"/>
      <c r="L262" s="759"/>
      <c r="M262" s="759"/>
      <c r="N262" s="759"/>
      <c r="O262" s="759"/>
      <c r="P262" s="759"/>
      <c r="Q262" s="759"/>
      <c r="R262" s="759"/>
      <c r="S262" s="759"/>
      <c r="T262" s="760"/>
      <c r="U262" s="758" t="s">
        <v>1065</v>
      </c>
      <c r="V262" s="761"/>
      <c r="W262" s="761"/>
      <c r="X262" s="761"/>
      <c r="Y262" s="761"/>
      <c r="Z262" s="761"/>
      <c r="AA262" s="761"/>
      <c r="AB262" s="761"/>
      <c r="AC262" s="761"/>
      <c r="AD262" s="761"/>
      <c r="AE262" s="761"/>
      <c r="AF262" s="761"/>
      <c r="AG262" s="761"/>
      <c r="AH262" s="761"/>
      <c r="AI262" s="761"/>
      <c r="AJ262" s="762"/>
      <c r="AK262" s="516"/>
      <c r="AL262" s="516"/>
      <c r="AM262" s="516"/>
      <c r="AN262" s="516"/>
      <c r="AO262" s="516"/>
    </row>
    <row r="263" spans="1:41" ht="70.5" customHeight="1" thickBot="1">
      <c r="A263" s="516"/>
      <c r="B263" s="763" t="s">
        <v>1565</v>
      </c>
      <c r="C263" s="764"/>
      <c r="D263" s="765"/>
      <c r="E263" s="184"/>
      <c r="F263" s="766" t="s">
        <v>1566</v>
      </c>
      <c r="G263" s="766"/>
      <c r="H263" s="766"/>
      <c r="I263" s="766"/>
      <c r="J263" s="766"/>
      <c r="K263" s="766"/>
      <c r="L263" s="766"/>
      <c r="M263" s="766"/>
      <c r="N263" s="767"/>
      <c r="O263" s="768" t="s">
        <v>0</v>
      </c>
      <c r="P263" s="769"/>
      <c r="Q263" s="769"/>
      <c r="R263" s="769"/>
      <c r="S263" s="769"/>
      <c r="T263" s="769"/>
      <c r="U263" s="769"/>
      <c r="V263" s="769"/>
      <c r="W263" s="769"/>
      <c r="X263" s="769"/>
      <c r="Y263" s="769"/>
      <c r="Z263" s="769"/>
      <c r="AA263" s="769"/>
      <c r="AB263" s="769"/>
      <c r="AC263" s="769"/>
      <c r="AD263" s="769"/>
      <c r="AE263" s="769"/>
      <c r="AF263" s="770"/>
      <c r="AG263" s="771" t="s">
        <v>1</v>
      </c>
      <c r="AH263" s="772"/>
      <c r="AI263" s="772"/>
      <c r="AJ263" s="773"/>
      <c r="AK263" s="516"/>
      <c r="AL263" s="516"/>
      <c r="AM263" s="516"/>
      <c r="AN263" s="516"/>
      <c r="AO263" s="516"/>
    </row>
    <row r="264" spans="1:41">
      <c r="A264" s="516"/>
      <c r="B264" s="737" t="s">
        <v>1121</v>
      </c>
      <c r="C264" s="739" t="s">
        <v>2</v>
      </c>
      <c r="D264" s="740"/>
      <c r="E264" s="740"/>
      <c r="F264" s="740"/>
      <c r="G264" s="740"/>
      <c r="H264" s="740"/>
      <c r="I264" s="743" t="s">
        <v>3</v>
      </c>
      <c r="J264" s="745" t="s">
        <v>18</v>
      </c>
      <c r="K264" s="745" t="s">
        <v>4</v>
      </c>
      <c r="L264" s="747" t="s">
        <v>1057</v>
      </c>
      <c r="M264" s="799" t="s">
        <v>19</v>
      </c>
      <c r="N264" s="732" t="s">
        <v>20</v>
      </c>
      <c r="O264" s="734" t="s">
        <v>32</v>
      </c>
      <c r="P264" s="735"/>
      <c r="Q264" s="736" t="s">
        <v>33</v>
      </c>
      <c r="R264" s="735"/>
      <c r="S264" s="736" t="s">
        <v>34</v>
      </c>
      <c r="T264" s="735"/>
      <c r="U264" s="736" t="s">
        <v>7</v>
      </c>
      <c r="V264" s="735"/>
      <c r="W264" s="736" t="s">
        <v>6</v>
      </c>
      <c r="X264" s="735"/>
      <c r="Y264" s="736" t="s">
        <v>35</v>
      </c>
      <c r="Z264" s="735"/>
      <c r="AA264" s="736" t="s">
        <v>5</v>
      </c>
      <c r="AB264" s="735"/>
      <c r="AC264" s="736" t="s">
        <v>8</v>
      </c>
      <c r="AD264" s="735"/>
      <c r="AE264" s="736" t="s">
        <v>9</v>
      </c>
      <c r="AF264" s="796"/>
      <c r="AG264" s="797" t="s">
        <v>10</v>
      </c>
      <c r="AH264" s="780" t="s">
        <v>11</v>
      </c>
      <c r="AI264" s="782" t="s">
        <v>12</v>
      </c>
      <c r="AJ264" s="784" t="s">
        <v>21</v>
      </c>
      <c r="AK264" s="516"/>
      <c r="AL264" s="516"/>
      <c r="AM264" s="516"/>
      <c r="AN264" s="516"/>
      <c r="AO264" s="516"/>
    </row>
    <row r="265" spans="1:41" ht="64.5" thickBot="1">
      <c r="A265" s="516"/>
      <c r="B265" s="738"/>
      <c r="C265" s="741"/>
      <c r="D265" s="742"/>
      <c r="E265" s="742"/>
      <c r="F265" s="742"/>
      <c r="G265" s="742"/>
      <c r="H265" s="742"/>
      <c r="I265" s="744"/>
      <c r="J265" s="746" t="s">
        <v>18</v>
      </c>
      <c r="K265" s="746"/>
      <c r="L265" s="748"/>
      <c r="M265" s="800"/>
      <c r="N265" s="733"/>
      <c r="O265" s="33" t="s">
        <v>22</v>
      </c>
      <c r="P265" s="34" t="s">
        <v>23</v>
      </c>
      <c r="Q265" s="35" t="s">
        <v>22</v>
      </c>
      <c r="R265" s="34" t="s">
        <v>23</v>
      </c>
      <c r="S265" s="35" t="s">
        <v>22</v>
      </c>
      <c r="T265" s="34" t="s">
        <v>23</v>
      </c>
      <c r="U265" s="35" t="s">
        <v>22</v>
      </c>
      <c r="V265" s="34" t="s">
        <v>23</v>
      </c>
      <c r="W265" s="35" t="s">
        <v>22</v>
      </c>
      <c r="X265" s="34" t="s">
        <v>23</v>
      </c>
      <c r="Y265" s="35" t="s">
        <v>22</v>
      </c>
      <c r="Z265" s="34" t="s">
        <v>23</v>
      </c>
      <c r="AA265" s="35" t="s">
        <v>22</v>
      </c>
      <c r="AB265" s="34" t="s">
        <v>24</v>
      </c>
      <c r="AC265" s="35" t="s">
        <v>22</v>
      </c>
      <c r="AD265" s="34" t="s">
        <v>24</v>
      </c>
      <c r="AE265" s="35" t="s">
        <v>22</v>
      </c>
      <c r="AF265" s="36" t="s">
        <v>24</v>
      </c>
      <c r="AG265" s="798"/>
      <c r="AH265" s="781"/>
      <c r="AI265" s="783"/>
      <c r="AJ265" s="785"/>
      <c r="AK265" s="516"/>
      <c r="AL265" s="516"/>
      <c r="AM265" s="516"/>
      <c r="AN265" s="516"/>
      <c r="AO265" s="516"/>
    </row>
    <row r="266" spans="1:41" ht="21" customHeight="1" thickBot="1">
      <c r="A266" s="516"/>
      <c r="B266" s="37" t="s">
        <v>807</v>
      </c>
      <c r="C266" s="786" t="s">
        <v>1068</v>
      </c>
      <c r="D266" s="787"/>
      <c r="E266" s="787"/>
      <c r="F266" s="787"/>
      <c r="G266" s="787"/>
      <c r="H266" s="787"/>
      <c r="I266" s="38" t="s">
        <v>340</v>
      </c>
      <c r="J266" s="39"/>
      <c r="K266" s="40"/>
      <c r="L266" s="40"/>
      <c r="M266" s="348"/>
      <c r="N266" s="107"/>
      <c r="O266" s="43">
        <f t="shared" ref="O266:AD266" si="8">O268+O274+O280</f>
        <v>0</v>
      </c>
      <c r="P266" s="44">
        <f t="shared" si="8"/>
        <v>0</v>
      </c>
      <c r="Q266" s="44">
        <f t="shared" si="8"/>
        <v>0</v>
      </c>
      <c r="R266" s="44">
        <f t="shared" si="8"/>
        <v>0</v>
      </c>
      <c r="S266" s="44">
        <f t="shared" si="8"/>
        <v>0</v>
      </c>
      <c r="T266" s="44">
        <f t="shared" si="8"/>
        <v>0</v>
      </c>
      <c r="U266" s="44">
        <f t="shared" si="8"/>
        <v>0</v>
      </c>
      <c r="V266" s="44">
        <f t="shared" si="8"/>
        <v>0</v>
      </c>
      <c r="W266" s="44">
        <f t="shared" si="8"/>
        <v>0</v>
      </c>
      <c r="X266" s="44">
        <f t="shared" si="8"/>
        <v>0</v>
      </c>
      <c r="Y266" s="44">
        <f t="shared" si="8"/>
        <v>0</v>
      </c>
      <c r="Z266" s="44">
        <f t="shared" si="8"/>
        <v>0</v>
      </c>
      <c r="AA266" s="44">
        <f t="shared" si="8"/>
        <v>0</v>
      </c>
      <c r="AB266" s="44">
        <f t="shared" si="8"/>
        <v>0</v>
      </c>
      <c r="AC266" s="44">
        <f t="shared" si="8"/>
        <v>0</v>
      </c>
      <c r="AD266" s="44">
        <f t="shared" si="8"/>
        <v>0</v>
      </c>
      <c r="AE266" s="44">
        <f>+AE268+AE274+AE280</f>
        <v>0</v>
      </c>
      <c r="AF266" s="45">
        <f>AF268+AF274+AF280</f>
        <v>0</v>
      </c>
      <c r="AG266" s="46">
        <f>AG268+AG274+AG280</f>
        <v>0</v>
      </c>
      <c r="AH266" s="47"/>
      <c r="AI266" s="47"/>
      <c r="AJ266" s="48"/>
      <c r="AK266" s="516"/>
      <c r="AL266" s="516"/>
      <c r="AM266" s="516"/>
      <c r="AN266" s="516"/>
      <c r="AO266" s="516"/>
    </row>
    <row r="267" spans="1:41" ht="20.25" customHeight="1" thickBot="1">
      <c r="A267" s="516"/>
      <c r="B267" s="788"/>
      <c r="C267" s="789"/>
      <c r="D267" s="789"/>
      <c r="E267" s="789"/>
      <c r="F267" s="789"/>
      <c r="G267" s="789"/>
      <c r="H267" s="789"/>
      <c r="I267" s="789"/>
      <c r="J267" s="789"/>
      <c r="K267" s="789"/>
      <c r="L267" s="789"/>
      <c r="M267" s="789"/>
      <c r="N267" s="789"/>
      <c r="O267" s="789"/>
      <c r="P267" s="789"/>
      <c r="Q267" s="789"/>
      <c r="R267" s="789"/>
      <c r="S267" s="789"/>
      <c r="T267" s="789"/>
      <c r="U267" s="789"/>
      <c r="V267" s="789"/>
      <c r="W267" s="789"/>
      <c r="X267" s="789"/>
      <c r="Y267" s="789"/>
      <c r="Z267" s="789"/>
      <c r="AA267" s="789"/>
      <c r="AB267" s="789"/>
      <c r="AC267" s="789"/>
      <c r="AD267" s="789"/>
      <c r="AE267" s="789"/>
      <c r="AF267" s="789"/>
      <c r="AG267" s="789"/>
      <c r="AH267" s="789"/>
      <c r="AI267" s="789"/>
      <c r="AJ267" s="790"/>
      <c r="AK267" s="516"/>
      <c r="AL267" s="516"/>
      <c r="AM267" s="516"/>
      <c r="AN267" s="516"/>
      <c r="AO267" s="516"/>
    </row>
    <row r="268" spans="1:41" ht="21.75" customHeight="1" thickBot="1">
      <c r="A268" s="516"/>
      <c r="B268" s="49" t="s">
        <v>13</v>
      </c>
      <c r="C268" s="50" t="s">
        <v>30</v>
      </c>
      <c r="D268" s="50" t="s">
        <v>14</v>
      </c>
      <c r="E268" s="50" t="s">
        <v>25</v>
      </c>
      <c r="F268" s="50" t="s">
        <v>26</v>
      </c>
      <c r="G268" s="50" t="s">
        <v>27</v>
      </c>
      <c r="H268" s="51" t="s">
        <v>15</v>
      </c>
      <c r="I268" s="74" t="s">
        <v>31</v>
      </c>
      <c r="J268" s="53"/>
      <c r="K268" s="53"/>
      <c r="L268" s="53"/>
      <c r="M268" s="53"/>
      <c r="N268" s="54"/>
      <c r="O268" s="55">
        <f>SUM(O269:O272)</f>
        <v>0</v>
      </c>
      <c r="P268" s="56">
        <f>SUM(P269:P272)</f>
        <v>0</v>
      </c>
      <c r="Q268" s="57">
        <f>SUM(Q269:Q272)</f>
        <v>0</v>
      </c>
      <c r="R268" s="56">
        <f>SUM(R269:R272)</f>
        <v>0</v>
      </c>
      <c r="S268" s="57"/>
      <c r="T268" s="56"/>
      <c r="U268" s="57"/>
      <c r="V268" s="56"/>
      <c r="W268" s="57"/>
      <c r="X268" s="56"/>
      <c r="Y268" s="57"/>
      <c r="Z268" s="56"/>
      <c r="AA268" s="57"/>
      <c r="AB268" s="56"/>
      <c r="AC268" s="57"/>
      <c r="AD268" s="56"/>
      <c r="AE268" s="58">
        <f>O268+Q268</f>
        <v>0</v>
      </c>
      <c r="AF268" s="56">
        <f>AF269</f>
        <v>0</v>
      </c>
      <c r="AG268" s="59">
        <f>SUM(AG269:AG272)</f>
        <v>0</v>
      </c>
      <c r="AH268" s="60"/>
      <c r="AI268" s="60"/>
      <c r="AJ268" s="517"/>
      <c r="AK268" s="516"/>
      <c r="AL268" s="516"/>
      <c r="AM268" s="516"/>
      <c r="AN268" s="516"/>
      <c r="AO268" s="516"/>
    </row>
    <row r="269" spans="1:41" ht="21" customHeight="1">
      <c r="A269" s="516"/>
      <c r="B269" s="791" t="s">
        <v>861</v>
      </c>
      <c r="C269" s="61"/>
      <c r="D269" s="62"/>
      <c r="E269" s="62"/>
      <c r="F269" s="63"/>
      <c r="G269" s="64"/>
      <c r="H269" s="970" t="s">
        <v>210</v>
      </c>
      <c r="I269" s="955" t="s">
        <v>687</v>
      </c>
      <c r="J269" s="820" t="s">
        <v>211</v>
      </c>
      <c r="K269" s="793" t="s">
        <v>858</v>
      </c>
      <c r="L269" s="1051">
        <v>0.2</v>
      </c>
      <c r="M269" s="794"/>
      <c r="N269" s="795"/>
      <c r="O269" s="65"/>
      <c r="P269" s="66"/>
      <c r="Q269" s="519"/>
      <c r="R269" s="67"/>
      <c r="S269" s="67"/>
      <c r="T269" s="67"/>
      <c r="U269" s="67"/>
      <c r="V269" s="67"/>
      <c r="W269" s="67"/>
      <c r="X269" s="67"/>
      <c r="Y269" s="67"/>
      <c r="Z269" s="67"/>
      <c r="AA269" s="67"/>
      <c r="AB269" s="67"/>
      <c r="AC269" s="68"/>
      <c r="AD269" s="68"/>
      <c r="AE269" s="774"/>
      <c r="AF269" s="774"/>
      <c r="AG269" s="69"/>
      <c r="AH269" s="775"/>
      <c r="AI269" s="775"/>
      <c r="AJ269" s="776"/>
      <c r="AK269" s="516"/>
      <c r="AL269" s="516"/>
      <c r="AM269" s="516"/>
      <c r="AN269" s="516"/>
      <c r="AO269" s="516"/>
    </row>
    <row r="270" spans="1:41">
      <c r="A270" s="516"/>
      <c r="B270" s="792"/>
      <c r="C270" s="70"/>
      <c r="D270" s="71"/>
      <c r="E270" s="71"/>
      <c r="F270" s="72"/>
      <c r="G270" s="64"/>
      <c r="H270" s="957"/>
      <c r="I270" s="955"/>
      <c r="J270" s="955"/>
      <c r="K270" s="793"/>
      <c r="L270" s="1052"/>
      <c r="M270" s="794"/>
      <c r="N270" s="795"/>
      <c r="O270" s="520"/>
      <c r="P270" s="66"/>
      <c r="Q270" s="73"/>
      <c r="R270" s="68"/>
      <c r="S270" s="68"/>
      <c r="T270" s="68"/>
      <c r="U270" s="68"/>
      <c r="V270" s="68"/>
      <c r="W270" s="68"/>
      <c r="X270" s="68"/>
      <c r="Y270" s="68"/>
      <c r="Z270" s="68"/>
      <c r="AA270" s="68"/>
      <c r="AB270" s="68"/>
      <c r="AC270" s="68"/>
      <c r="AD270" s="68"/>
      <c r="AE270" s="774"/>
      <c r="AF270" s="774"/>
      <c r="AG270" s="69"/>
      <c r="AH270" s="775"/>
      <c r="AI270" s="775"/>
      <c r="AJ270" s="776"/>
      <c r="AK270" s="516"/>
      <c r="AL270" s="516"/>
      <c r="AM270" s="516"/>
      <c r="AN270" s="516"/>
      <c r="AO270" s="516"/>
    </row>
    <row r="271" spans="1:41">
      <c r="A271" s="516"/>
      <c r="B271" s="792"/>
      <c r="C271" s="70"/>
      <c r="D271" s="71"/>
      <c r="E271" s="71"/>
      <c r="F271" s="374"/>
      <c r="G271" s="64"/>
      <c r="H271" s="957"/>
      <c r="I271" s="955"/>
      <c r="J271" s="955"/>
      <c r="K271" s="793"/>
      <c r="L271" s="1052"/>
      <c r="M271" s="794"/>
      <c r="N271" s="795"/>
      <c r="O271" s="65"/>
      <c r="P271" s="66"/>
      <c r="Q271" s="528"/>
      <c r="R271" s="68"/>
      <c r="S271" s="68"/>
      <c r="T271" s="68"/>
      <c r="U271" s="68"/>
      <c r="V271" s="68"/>
      <c r="W271" s="68"/>
      <c r="X271" s="68"/>
      <c r="Y271" s="68"/>
      <c r="Z271" s="68"/>
      <c r="AA271" s="68"/>
      <c r="AB271" s="68"/>
      <c r="AC271" s="68"/>
      <c r="AD271" s="68"/>
      <c r="AE271" s="774"/>
      <c r="AF271" s="774"/>
      <c r="AG271" s="375"/>
      <c r="AH271" s="775"/>
      <c r="AI271" s="775"/>
      <c r="AJ271" s="776"/>
      <c r="AK271" s="516"/>
      <c r="AL271" s="516"/>
      <c r="AM271" s="516"/>
      <c r="AN271" s="516"/>
      <c r="AO271" s="516"/>
    </row>
    <row r="272" spans="1:41" ht="96.75" customHeight="1" thickBot="1">
      <c r="A272" s="516"/>
      <c r="B272" s="850"/>
      <c r="C272" s="368"/>
      <c r="D272" s="369"/>
      <c r="E272" s="369"/>
      <c r="F272" s="376"/>
      <c r="G272" s="361"/>
      <c r="H272" s="958"/>
      <c r="I272" s="819"/>
      <c r="J272" s="819"/>
      <c r="K272" s="822"/>
      <c r="L272" s="1053"/>
      <c r="M272" s="824"/>
      <c r="N272" s="971"/>
      <c r="O272" s="378"/>
      <c r="P272" s="297"/>
      <c r="Q272" s="588"/>
      <c r="R272" s="379"/>
      <c r="S272" s="379"/>
      <c r="T272" s="379"/>
      <c r="U272" s="379"/>
      <c r="V272" s="379"/>
      <c r="W272" s="379"/>
      <c r="X272" s="379"/>
      <c r="Y272" s="379"/>
      <c r="Z272" s="379"/>
      <c r="AA272" s="379"/>
      <c r="AB272" s="379"/>
      <c r="AC272" s="379"/>
      <c r="AD272" s="379"/>
      <c r="AE272" s="968"/>
      <c r="AF272" s="968"/>
      <c r="AG272" s="380"/>
      <c r="AH272" s="969"/>
      <c r="AI272" s="969"/>
      <c r="AJ272" s="975"/>
      <c r="AK272" s="516"/>
      <c r="AL272" s="516"/>
      <c r="AM272" s="516"/>
      <c r="AN272" s="516"/>
      <c r="AO272" s="516"/>
    </row>
    <row r="273" spans="1:41" ht="31.5" customHeight="1" thickBot="1">
      <c r="A273" s="516"/>
      <c r="B273" s="777"/>
      <c r="C273" s="778"/>
      <c r="D273" s="778"/>
      <c r="E273" s="778"/>
      <c r="F273" s="778"/>
      <c r="G273" s="778"/>
      <c r="H273" s="778"/>
      <c r="I273" s="778"/>
      <c r="J273" s="778"/>
      <c r="K273" s="778"/>
      <c r="L273" s="778"/>
      <c r="M273" s="778"/>
      <c r="N273" s="778"/>
      <c r="O273" s="778"/>
      <c r="P273" s="778"/>
      <c r="Q273" s="778"/>
      <c r="R273" s="778"/>
      <c r="S273" s="778"/>
      <c r="T273" s="778"/>
      <c r="U273" s="778"/>
      <c r="V273" s="778"/>
      <c r="W273" s="778"/>
      <c r="X273" s="778"/>
      <c r="Y273" s="778"/>
      <c r="Z273" s="778"/>
      <c r="AA273" s="778"/>
      <c r="AB273" s="778"/>
      <c r="AC273" s="778"/>
      <c r="AD273" s="778"/>
      <c r="AE273" s="778"/>
      <c r="AF273" s="778"/>
      <c r="AG273" s="778"/>
      <c r="AH273" s="778"/>
      <c r="AI273" s="778"/>
      <c r="AJ273" s="779"/>
      <c r="AK273" s="516"/>
      <c r="AL273" s="516"/>
      <c r="AM273" s="516"/>
      <c r="AN273" s="516"/>
      <c r="AO273" s="516"/>
    </row>
    <row r="274" spans="1:41" ht="31.5" customHeight="1" thickBot="1">
      <c r="A274" s="516"/>
      <c r="B274" s="49" t="s">
        <v>13</v>
      </c>
      <c r="C274" s="50" t="s">
        <v>30</v>
      </c>
      <c r="D274" s="50" t="s">
        <v>14</v>
      </c>
      <c r="E274" s="50" t="s">
        <v>29</v>
      </c>
      <c r="F274" s="50" t="s">
        <v>26</v>
      </c>
      <c r="G274" s="50" t="s">
        <v>27</v>
      </c>
      <c r="H274" s="51" t="s">
        <v>16</v>
      </c>
      <c r="I274" s="74" t="s">
        <v>31</v>
      </c>
      <c r="J274" s="75"/>
      <c r="K274" s="76"/>
      <c r="L274" s="76"/>
      <c r="M274" s="77"/>
      <c r="N274" s="78"/>
      <c r="O274" s="55">
        <f>SUM(O275:O278)</f>
        <v>0</v>
      </c>
      <c r="P274" s="56">
        <f>SUM(P275:P278)</f>
        <v>0</v>
      </c>
      <c r="Q274" s="57">
        <f>SUM(Q275:Q278)</f>
        <v>0</v>
      </c>
      <c r="R274" s="56">
        <f>SUM(R275:R278)</f>
        <v>0</v>
      </c>
      <c r="S274" s="57"/>
      <c r="T274" s="56"/>
      <c r="U274" s="57"/>
      <c r="V274" s="56"/>
      <c r="W274" s="57"/>
      <c r="X274" s="56"/>
      <c r="Y274" s="57"/>
      <c r="Z274" s="56"/>
      <c r="AA274" s="57"/>
      <c r="AB274" s="56"/>
      <c r="AC274" s="57"/>
      <c r="AD274" s="56"/>
      <c r="AE274" s="57">
        <f>AE275</f>
        <v>0</v>
      </c>
      <c r="AF274" s="56">
        <f>AF275</f>
        <v>0</v>
      </c>
      <c r="AG274" s="59">
        <f>SUM(AG275:AG278)</f>
        <v>0</v>
      </c>
      <c r="AH274" s="60"/>
      <c r="AI274" s="60"/>
      <c r="AJ274" s="517"/>
      <c r="AK274" s="516"/>
      <c r="AL274" s="516"/>
      <c r="AM274" s="516"/>
      <c r="AN274" s="516"/>
      <c r="AO274" s="516"/>
    </row>
    <row r="275" spans="1:41" ht="31.5" customHeight="1">
      <c r="A275" s="516"/>
      <c r="B275" s="979" t="s">
        <v>857</v>
      </c>
      <c r="C275" s="80"/>
      <c r="D275" s="81"/>
      <c r="E275" s="81"/>
      <c r="F275" s="82"/>
      <c r="G275" s="64"/>
      <c r="H275" s="962" t="s">
        <v>212</v>
      </c>
      <c r="I275" s="964" t="s">
        <v>856</v>
      </c>
      <c r="J275" s="818">
        <v>0</v>
      </c>
      <c r="K275" s="994" t="s">
        <v>855</v>
      </c>
      <c r="L275" s="1087">
        <v>0.1</v>
      </c>
      <c r="M275" s="911"/>
      <c r="N275" s="966"/>
      <c r="O275" s="86"/>
      <c r="P275" s="185"/>
      <c r="Q275" s="185"/>
      <c r="R275" s="185"/>
      <c r="S275" s="185"/>
      <c r="T275" s="185"/>
      <c r="U275" s="185"/>
      <c r="V275" s="185"/>
      <c r="W275" s="185"/>
      <c r="X275" s="185"/>
      <c r="Y275" s="185"/>
      <c r="Z275" s="185"/>
      <c r="AA275" s="185"/>
      <c r="AB275" s="185"/>
      <c r="AC275" s="185"/>
      <c r="AD275" s="185"/>
      <c r="AE275" s="774"/>
      <c r="AF275" s="774"/>
      <c r="AG275" s="87"/>
      <c r="AH275" s="775"/>
      <c r="AI275" s="911"/>
      <c r="AJ275" s="913"/>
      <c r="AK275" s="521"/>
      <c r="AL275" s="516"/>
      <c r="AM275" s="516"/>
      <c r="AN275" s="516"/>
      <c r="AO275" s="516"/>
    </row>
    <row r="276" spans="1:41">
      <c r="A276" s="516"/>
      <c r="B276" s="979"/>
      <c r="C276" s="80"/>
      <c r="D276" s="81"/>
      <c r="E276" s="81"/>
      <c r="F276" s="82"/>
      <c r="G276" s="64"/>
      <c r="H276" s="962"/>
      <c r="I276" s="964"/>
      <c r="J276" s="955"/>
      <c r="K276" s="909"/>
      <c r="L276" s="1064"/>
      <c r="M276" s="911"/>
      <c r="N276" s="966"/>
      <c r="O276" s="86"/>
      <c r="P276" s="185"/>
      <c r="Q276" s="185"/>
      <c r="R276" s="185"/>
      <c r="S276" s="185"/>
      <c r="T276" s="185"/>
      <c r="U276" s="185"/>
      <c r="V276" s="185"/>
      <c r="W276" s="185"/>
      <c r="X276" s="185"/>
      <c r="Y276" s="185"/>
      <c r="Z276" s="185"/>
      <c r="AA276" s="185"/>
      <c r="AB276" s="185"/>
      <c r="AC276" s="185"/>
      <c r="AD276" s="185"/>
      <c r="AE276" s="774"/>
      <c r="AF276" s="774"/>
      <c r="AG276" s="87"/>
      <c r="AH276" s="775"/>
      <c r="AI276" s="911"/>
      <c r="AJ276" s="913"/>
      <c r="AK276" s="521"/>
      <c r="AL276" s="516"/>
      <c r="AM276" s="516"/>
      <c r="AN276" s="516"/>
      <c r="AO276" s="516"/>
    </row>
    <row r="277" spans="1:41">
      <c r="A277" s="516"/>
      <c r="B277" s="979"/>
      <c r="C277" s="80"/>
      <c r="D277" s="81"/>
      <c r="E277" s="81"/>
      <c r="F277" s="356"/>
      <c r="G277" s="64"/>
      <c r="H277" s="962"/>
      <c r="I277" s="964"/>
      <c r="J277" s="955"/>
      <c r="K277" s="909"/>
      <c r="L277" s="1064"/>
      <c r="M277" s="911"/>
      <c r="N277" s="966"/>
      <c r="O277" s="86"/>
      <c r="P277" s="185"/>
      <c r="Q277" s="185"/>
      <c r="R277" s="185"/>
      <c r="S277" s="185"/>
      <c r="T277" s="185"/>
      <c r="U277" s="185"/>
      <c r="V277" s="185"/>
      <c r="W277" s="185"/>
      <c r="X277" s="185"/>
      <c r="Y277" s="185"/>
      <c r="Z277" s="185"/>
      <c r="AA277" s="185"/>
      <c r="AB277" s="185"/>
      <c r="AC277" s="185"/>
      <c r="AD277" s="185"/>
      <c r="AE277" s="774"/>
      <c r="AF277" s="774"/>
      <c r="AG277" s="357"/>
      <c r="AH277" s="775"/>
      <c r="AI277" s="911"/>
      <c r="AJ277" s="913"/>
      <c r="AK277" s="521"/>
      <c r="AL277" s="516"/>
      <c r="AM277" s="516"/>
      <c r="AN277" s="516"/>
      <c r="AO277" s="516"/>
    </row>
    <row r="278" spans="1:41" ht="72" customHeight="1" thickBot="1">
      <c r="A278" s="516"/>
      <c r="B278" s="980"/>
      <c r="C278" s="358"/>
      <c r="D278" s="359"/>
      <c r="E278" s="359"/>
      <c r="F278" s="360"/>
      <c r="G278" s="361"/>
      <c r="H278" s="963"/>
      <c r="I278" s="965"/>
      <c r="J278" s="819"/>
      <c r="K278" s="910"/>
      <c r="L278" s="1065"/>
      <c r="M278" s="912"/>
      <c r="N278" s="967"/>
      <c r="O278" s="362"/>
      <c r="P278" s="298"/>
      <c r="Q278" s="298"/>
      <c r="R278" s="298"/>
      <c r="S278" s="298"/>
      <c r="T278" s="298"/>
      <c r="U278" s="298"/>
      <c r="V278" s="298"/>
      <c r="W278" s="298"/>
      <c r="X278" s="298"/>
      <c r="Y278" s="298"/>
      <c r="Z278" s="298"/>
      <c r="AA278" s="298"/>
      <c r="AB278" s="298"/>
      <c r="AC278" s="298"/>
      <c r="AD278" s="298"/>
      <c r="AE278" s="968"/>
      <c r="AF278" s="968"/>
      <c r="AG278" s="363"/>
      <c r="AH278" s="969"/>
      <c r="AI278" s="912"/>
      <c r="AJ278" s="914"/>
      <c r="AK278" s="521"/>
      <c r="AL278" s="516"/>
      <c r="AM278" s="516"/>
      <c r="AN278" s="516"/>
      <c r="AO278" s="516"/>
    </row>
    <row r="279" spans="1:41" ht="24" customHeight="1" thickBot="1">
      <c r="A279" s="516"/>
      <c r="B279" s="777"/>
      <c r="C279" s="778"/>
      <c r="D279" s="778"/>
      <c r="E279" s="778"/>
      <c r="F279" s="778"/>
      <c r="G279" s="778"/>
      <c r="H279" s="778"/>
      <c r="I279" s="778"/>
      <c r="J279" s="778"/>
      <c r="K279" s="778"/>
      <c r="L279" s="778"/>
      <c r="M279" s="778"/>
      <c r="N279" s="778"/>
      <c r="O279" s="778"/>
      <c r="P279" s="778"/>
      <c r="Q279" s="778"/>
      <c r="R279" s="778"/>
      <c r="S279" s="778"/>
      <c r="T279" s="778"/>
      <c r="U279" s="778"/>
      <c r="V279" s="778"/>
      <c r="W279" s="778"/>
      <c r="X279" s="778"/>
      <c r="Y279" s="778"/>
      <c r="Z279" s="778"/>
      <c r="AA279" s="778"/>
      <c r="AB279" s="778"/>
      <c r="AC279" s="778"/>
      <c r="AD279" s="778"/>
      <c r="AE279" s="778"/>
      <c r="AF279" s="778"/>
      <c r="AG279" s="778"/>
      <c r="AH279" s="778"/>
      <c r="AI279" s="778"/>
      <c r="AJ279" s="779"/>
      <c r="AK279" s="521"/>
      <c r="AL279" s="516"/>
      <c r="AM279" s="516"/>
      <c r="AN279" s="516"/>
      <c r="AO279" s="516"/>
    </row>
    <row r="280" spans="1:41" ht="27.75" customHeight="1" thickBot="1">
      <c r="A280" s="516"/>
      <c r="B280" s="49" t="s">
        <v>13</v>
      </c>
      <c r="C280" s="50" t="s">
        <v>30</v>
      </c>
      <c r="D280" s="50" t="s">
        <v>14</v>
      </c>
      <c r="E280" s="50" t="s">
        <v>29</v>
      </c>
      <c r="F280" s="50" t="s">
        <v>26</v>
      </c>
      <c r="G280" s="50" t="s">
        <v>27</v>
      </c>
      <c r="H280" s="51" t="s">
        <v>17</v>
      </c>
      <c r="I280" s="74" t="s">
        <v>31</v>
      </c>
      <c r="J280" s="75"/>
      <c r="K280" s="89"/>
      <c r="L280" s="76"/>
      <c r="M280" s="77"/>
      <c r="N280" s="78"/>
      <c r="O280" s="55">
        <f>SUM(O281:O283)</f>
        <v>0</v>
      </c>
      <c r="P280" s="56">
        <f>SUM(P281:P283)</f>
        <v>0</v>
      </c>
      <c r="Q280" s="57">
        <f>SUM(Q281:Q283)</f>
        <v>0</v>
      </c>
      <c r="R280" s="56">
        <f>SUM(R281:R283)</f>
        <v>0</v>
      </c>
      <c r="S280" s="57"/>
      <c r="T280" s="56"/>
      <c r="U280" s="57"/>
      <c r="V280" s="56"/>
      <c r="W280" s="57"/>
      <c r="X280" s="56"/>
      <c r="Y280" s="57"/>
      <c r="Z280" s="56"/>
      <c r="AA280" s="57"/>
      <c r="AB280" s="56"/>
      <c r="AC280" s="57"/>
      <c r="AD280" s="56"/>
      <c r="AE280" s="90">
        <f>AE281</f>
        <v>0</v>
      </c>
      <c r="AF280" s="56">
        <f>AF281</f>
        <v>0</v>
      </c>
      <c r="AG280" s="59">
        <f>SUM(AG281:AG283)</f>
        <v>0</v>
      </c>
      <c r="AH280" s="60"/>
      <c r="AI280" s="60"/>
      <c r="AJ280" s="517"/>
      <c r="AK280" s="516"/>
      <c r="AL280" s="516"/>
      <c r="AM280" s="516"/>
      <c r="AN280" s="516"/>
      <c r="AO280" s="516"/>
    </row>
    <row r="281" spans="1:41">
      <c r="A281" s="516"/>
      <c r="B281" s="791" t="s">
        <v>854</v>
      </c>
      <c r="C281" s="61"/>
      <c r="D281" s="62"/>
      <c r="E281" s="62"/>
      <c r="F281" s="364"/>
      <c r="G281" s="288"/>
      <c r="H281" s="956" t="s">
        <v>1122</v>
      </c>
      <c r="I281" s="959" t="s">
        <v>853</v>
      </c>
      <c r="J281" s="820"/>
      <c r="K281" s="934" t="s">
        <v>213</v>
      </c>
      <c r="L281" s="1063">
        <v>0.1</v>
      </c>
      <c r="M281" s="934"/>
      <c r="N281" s="939"/>
      <c r="O281" s="365"/>
      <c r="P281" s="292"/>
      <c r="Q281" s="291"/>
      <c r="R281" s="292"/>
      <c r="S281" s="292"/>
      <c r="T281" s="292"/>
      <c r="U281" s="292"/>
      <c r="V281" s="292"/>
      <c r="W281" s="292"/>
      <c r="X281" s="292"/>
      <c r="Y281" s="292"/>
      <c r="Z281" s="292"/>
      <c r="AA281" s="292"/>
      <c r="AB281" s="292"/>
      <c r="AC281" s="185"/>
      <c r="AD281" s="185"/>
      <c r="AE281" s="774"/>
      <c r="AF281" s="774"/>
      <c r="AG281" s="87"/>
      <c r="AH281" s="911"/>
      <c r="AI281" s="911"/>
      <c r="AJ281" s="913"/>
      <c r="AK281" s="516"/>
      <c r="AL281" s="516"/>
      <c r="AM281" s="516"/>
      <c r="AN281" s="516"/>
      <c r="AO281" s="516"/>
    </row>
    <row r="282" spans="1:41">
      <c r="A282" s="516"/>
      <c r="B282" s="792"/>
      <c r="C282" s="70"/>
      <c r="D282" s="71"/>
      <c r="E282" s="71"/>
      <c r="F282" s="366"/>
      <c r="G282" s="64"/>
      <c r="H282" s="957"/>
      <c r="I282" s="960"/>
      <c r="J282" s="955"/>
      <c r="K282" s="935"/>
      <c r="L282" s="1064"/>
      <c r="M282" s="935"/>
      <c r="N282" s="940"/>
      <c r="O282" s="367"/>
      <c r="P282" s="196"/>
      <c r="Q282" s="121"/>
      <c r="R282" s="196"/>
      <c r="S282" s="196"/>
      <c r="T282" s="196"/>
      <c r="U282" s="196"/>
      <c r="V282" s="196"/>
      <c r="W282" s="196"/>
      <c r="X282" s="196"/>
      <c r="Y282" s="196"/>
      <c r="Z282" s="196"/>
      <c r="AA282" s="196"/>
      <c r="AB282" s="196"/>
      <c r="AC282" s="185"/>
      <c r="AD282" s="185"/>
      <c r="AE282" s="909"/>
      <c r="AF282" s="909"/>
      <c r="AG282" s="87"/>
      <c r="AH282" s="911"/>
      <c r="AI282" s="911"/>
      <c r="AJ282" s="913"/>
      <c r="AK282" s="516"/>
      <c r="AL282" s="516"/>
      <c r="AM282" s="516"/>
      <c r="AN282" s="516"/>
      <c r="AO282" s="516"/>
    </row>
    <row r="283" spans="1:41" ht="94.5" customHeight="1" thickBot="1">
      <c r="A283" s="516">
        <v>10</v>
      </c>
      <c r="B283" s="850"/>
      <c r="C283" s="368"/>
      <c r="D283" s="369"/>
      <c r="E283" s="369"/>
      <c r="F283" s="370"/>
      <c r="G283" s="361"/>
      <c r="H283" s="958"/>
      <c r="I283" s="961"/>
      <c r="J283" s="819"/>
      <c r="K283" s="936"/>
      <c r="L283" s="1065"/>
      <c r="M283" s="936"/>
      <c r="N283" s="941"/>
      <c r="O283" s="362"/>
      <c r="P283" s="298"/>
      <c r="Q283" s="297"/>
      <c r="R283" s="298"/>
      <c r="S283" s="298"/>
      <c r="T283" s="298"/>
      <c r="U283" s="298"/>
      <c r="V283" s="298"/>
      <c r="W283" s="298"/>
      <c r="X283" s="298"/>
      <c r="Y283" s="298"/>
      <c r="Z283" s="298"/>
      <c r="AA283" s="298"/>
      <c r="AB283" s="298"/>
      <c r="AC283" s="298"/>
      <c r="AD283" s="298"/>
      <c r="AE283" s="910"/>
      <c r="AF283" s="910"/>
      <c r="AG283" s="371"/>
      <c r="AH283" s="912"/>
      <c r="AI283" s="912"/>
      <c r="AJ283" s="914"/>
      <c r="AK283" s="516"/>
      <c r="AL283" s="516"/>
      <c r="AM283" s="516"/>
      <c r="AN283" s="516"/>
      <c r="AO283" s="516"/>
    </row>
    <row r="284" spans="1:41">
      <c r="A284" s="516"/>
      <c r="B284" s="15"/>
      <c r="C284" s="15"/>
      <c r="D284" s="516"/>
      <c r="E284" s="516"/>
      <c r="F284" s="516"/>
      <c r="G284" s="516"/>
      <c r="H284" s="500"/>
      <c r="I284" s="500"/>
      <c r="J284" s="500"/>
      <c r="K284" s="516"/>
      <c r="L284" s="516"/>
      <c r="M284" s="516"/>
      <c r="N284" s="516"/>
      <c r="O284" s="516"/>
      <c r="P284" s="516"/>
      <c r="Q284" s="516"/>
      <c r="R284" s="516"/>
      <c r="S284" s="516"/>
      <c r="T284" s="516"/>
      <c r="U284" s="516"/>
      <c r="V284" s="516"/>
      <c r="W284" s="516"/>
      <c r="X284" s="516"/>
      <c r="Y284" s="516"/>
      <c r="Z284" s="516"/>
      <c r="AA284" s="516"/>
      <c r="AB284" s="516"/>
      <c r="AC284" s="516"/>
      <c r="AD284" s="516"/>
      <c r="AE284" s="516"/>
      <c r="AF284" s="516"/>
      <c r="AG284" s="15"/>
      <c r="AH284" s="516"/>
      <c r="AI284" s="516"/>
      <c r="AJ284" s="516"/>
      <c r="AK284" s="516"/>
      <c r="AL284" s="516"/>
      <c r="AM284" s="516"/>
      <c r="AN284" s="516"/>
      <c r="AO284" s="516"/>
    </row>
    <row r="285" spans="1:41" ht="38.25" customHeight="1" thickBot="1">
      <c r="A285" s="516"/>
      <c r="B285" s="15"/>
      <c r="C285" s="15"/>
      <c r="D285" s="516"/>
      <c r="E285" s="516"/>
      <c r="F285" s="516"/>
      <c r="G285" s="516"/>
      <c r="H285" s="500"/>
      <c r="I285" s="500"/>
      <c r="J285" s="500"/>
      <c r="K285" s="516"/>
      <c r="L285" s="516"/>
      <c r="M285" s="516"/>
      <c r="N285" s="516"/>
      <c r="O285" s="516"/>
      <c r="P285" s="516"/>
      <c r="Q285" s="516"/>
      <c r="R285" s="516"/>
      <c r="S285" s="516"/>
      <c r="T285" s="516"/>
      <c r="U285" s="516"/>
      <c r="V285" s="516"/>
      <c r="W285" s="516"/>
      <c r="X285" s="516"/>
      <c r="Y285" s="516"/>
      <c r="Z285" s="516"/>
      <c r="AA285" s="516"/>
      <c r="AB285" s="516"/>
      <c r="AC285" s="516"/>
      <c r="AD285" s="516"/>
      <c r="AE285" s="516"/>
      <c r="AF285" s="516"/>
      <c r="AG285" s="15"/>
      <c r="AH285" s="516"/>
      <c r="AI285" s="516"/>
      <c r="AJ285" s="516"/>
      <c r="AK285" s="516"/>
      <c r="AL285" s="516"/>
      <c r="AM285" s="516"/>
      <c r="AN285" s="516"/>
      <c r="AO285" s="516"/>
    </row>
    <row r="286" spans="1:41" ht="93.75" customHeight="1">
      <c r="A286" s="516"/>
      <c r="B286" s="749" t="s">
        <v>805</v>
      </c>
      <c r="C286" s="750"/>
      <c r="D286" s="750"/>
      <c r="E286" s="750"/>
      <c r="F286" s="750"/>
      <c r="G286" s="750"/>
      <c r="H286" s="750"/>
      <c r="I286" s="750"/>
      <c r="J286" s="750"/>
      <c r="K286" s="750"/>
      <c r="L286" s="750"/>
      <c r="M286" s="750"/>
      <c r="N286" s="750"/>
      <c r="O286" s="750"/>
      <c r="P286" s="750"/>
      <c r="Q286" s="750"/>
      <c r="R286" s="750"/>
      <c r="S286" s="750"/>
      <c r="T286" s="750"/>
      <c r="U286" s="750"/>
      <c r="V286" s="750"/>
      <c r="W286" s="750"/>
      <c r="X286" s="750"/>
      <c r="Y286" s="750"/>
      <c r="Z286" s="750"/>
      <c r="AA286" s="750"/>
      <c r="AB286" s="750"/>
      <c r="AC286" s="750"/>
      <c r="AD286" s="750"/>
      <c r="AE286" s="750"/>
      <c r="AF286" s="750"/>
      <c r="AG286" s="750"/>
      <c r="AH286" s="750"/>
      <c r="AI286" s="750"/>
      <c r="AJ286" s="751"/>
      <c r="AK286" s="516"/>
      <c r="AL286" s="516"/>
      <c r="AM286" s="516"/>
      <c r="AN286" s="516"/>
      <c r="AO286" s="516"/>
    </row>
    <row r="287" spans="1:41" ht="15" customHeight="1" thickBot="1">
      <c r="A287" s="516"/>
      <c r="B287" s="752" t="s">
        <v>806</v>
      </c>
      <c r="C287" s="753"/>
      <c r="D287" s="753"/>
      <c r="E287" s="753"/>
      <c r="F287" s="753"/>
      <c r="G287" s="753"/>
      <c r="H287" s="753"/>
      <c r="I287" s="753"/>
      <c r="J287" s="753"/>
      <c r="K287" s="753"/>
      <c r="L287" s="753"/>
      <c r="M287" s="753"/>
      <c r="N287" s="753"/>
      <c r="O287" s="753"/>
      <c r="P287" s="753"/>
      <c r="Q287" s="753"/>
      <c r="R287" s="753"/>
      <c r="S287" s="753"/>
      <c r="T287" s="753"/>
      <c r="U287" s="753"/>
      <c r="V287" s="753"/>
      <c r="W287" s="753"/>
      <c r="X287" s="753"/>
      <c r="Y287" s="753"/>
      <c r="Z287" s="753"/>
      <c r="AA287" s="753"/>
      <c r="AB287" s="753"/>
      <c r="AC287" s="753"/>
      <c r="AD287" s="753"/>
      <c r="AE287" s="753"/>
      <c r="AF287" s="753"/>
      <c r="AG287" s="753"/>
      <c r="AH287" s="753"/>
      <c r="AI287" s="753"/>
      <c r="AJ287" s="754"/>
      <c r="AK287" s="516"/>
      <c r="AL287" s="516"/>
      <c r="AM287" s="516"/>
      <c r="AN287" s="516"/>
      <c r="AO287" s="516"/>
    </row>
    <row r="288" spans="1:41">
      <c r="A288" s="516"/>
      <c r="B288" s="755" t="s">
        <v>1063</v>
      </c>
      <c r="C288" s="756"/>
      <c r="D288" s="756"/>
      <c r="E288" s="756"/>
      <c r="F288" s="756"/>
      <c r="G288" s="756"/>
      <c r="H288" s="757"/>
      <c r="I288" s="758" t="s">
        <v>1064</v>
      </c>
      <c r="J288" s="759"/>
      <c r="K288" s="759"/>
      <c r="L288" s="759"/>
      <c r="M288" s="759"/>
      <c r="N288" s="759"/>
      <c r="O288" s="759"/>
      <c r="P288" s="759"/>
      <c r="Q288" s="759"/>
      <c r="R288" s="759"/>
      <c r="S288" s="759"/>
      <c r="T288" s="760"/>
      <c r="U288" s="758" t="s">
        <v>1065</v>
      </c>
      <c r="V288" s="761"/>
      <c r="W288" s="761"/>
      <c r="X288" s="761"/>
      <c r="Y288" s="761"/>
      <c r="Z288" s="761"/>
      <c r="AA288" s="761"/>
      <c r="AB288" s="761"/>
      <c r="AC288" s="761"/>
      <c r="AD288" s="761"/>
      <c r="AE288" s="761"/>
      <c r="AF288" s="761"/>
      <c r="AG288" s="761"/>
      <c r="AH288" s="761"/>
      <c r="AI288" s="761"/>
      <c r="AJ288" s="762"/>
      <c r="AK288" s="516"/>
      <c r="AL288" s="516"/>
      <c r="AM288" s="516"/>
      <c r="AN288" s="516"/>
      <c r="AO288" s="516"/>
    </row>
    <row r="289" spans="1:41" ht="79.5" customHeight="1" thickBot="1">
      <c r="A289" s="516"/>
      <c r="B289" s="763" t="s">
        <v>1565</v>
      </c>
      <c r="C289" s="764"/>
      <c r="D289" s="765"/>
      <c r="E289" s="184"/>
      <c r="F289" s="766" t="s">
        <v>1566</v>
      </c>
      <c r="G289" s="766"/>
      <c r="H289" s="766"/>
      <c r="I289" s="766"/>
      <c r="J289" s="766"/>
      <c r="K289" s="766"/>
      <c r="L289" s="766"/>
      <c r="M289" s="766"/>
      <c r="N289" s="767"/>
      <c r="O289" s="768" t="s">
        <v>0</v>
      </c>
      <c r="P289" s="769"/>
      <c r="Q289" s="769"/>
      <c r="R289" s="769"/>
      <c r="S289" s="769"/>
      <c r="T289" s="769"/>
      <c r="U289" s="769"/>
      <c r="V289" s="769"/>
      <c r="W289" s="769"/>
      <c r="X289" s="769"/>
      <c r="Y289" s="769"/>
      <c r="Z289" s="769"/>
      <c r="AA289" s="769"/>
      <c r="AB289" s="769"/>
      <c r="AC289" s="769"/>
      <c r="AD289" s="769"/>
      <c r="AE289" s="769"/>
      <c r="AF289" s="770"/>
      <c r="AG289" s="771" t="s">
        <v>1</v>
      </c>
      <c r="AH289" s="772"/>
      <c r="AI289" s="772"/>
      <c r="AJ289" s="773"/>
      <c r="AK289" s="516"/>
      <c r="AL289" s="516"/>
      <c r="AM289" s="516"/>
      <c r="AN289" s="516"/>
      <c r="AO289" s="516"/>
    </row>
    <row r="290" spans="1:41">
      <c r="A290" s="516"/>
      <c r="B290" s="737" t="s">
        <v>1123</v>
      </c>
      <c r="C290" s="739" t="s">
        <v>2</v>
      </c>
      <c r="D290" s="740"/>
      <c r="E290" s="740"/>
      <c r="F290" s="740"/>
      <c r="G290" s="740"/>
      <c r="H290" s="740"/>
      <c r="I290" s="743" t="s">
        <v>3</v>
      </c>
      <c r="J290" s="745" t="s">
        <v>18</v>
      </c>
      <c r="K290" s="745" t="s">
        <v>4</v>
      </c>
      <c r="L290" s="747" t="s">
        <v>1057</v>
      </c>
      <c r="M290" s="799" t="s">
        <v>19</v>
      </c>
      <c r="N290" s="732" t="s">
        <v>20</v>
      </c>
      <c r="O290" s="734" t="s">
        <v>32</v>
      </c>
      <c r="P290" s="735"/>
      <c r="Q290" s="736" t="s">
        <v>33</v>
      </c>
      <c r="R290" s="735"/>
      <c r="S290" s="736" t="s">
        <v>34</v>
      </c>
      <c r="T290" s="735"/>
      <c r="U290" s="736" t="s">
        <v>7</v>
      </c>
      <c r="V290" s="735"/>
      <c r="W290" s="736" t="s">
        <v>6</v>
      </c>
      <c r="X290" s="735"/>
      <c r="Y290" s="736" t="s">
        <v>35</v>
      </c>
      <c r="Z290" s="735"/>
      <c r="AA290" s="736" t="s">
        <v>5</v>
      </c>
      <c r="AB290" s="735"/>
      <c r="AC290" s="736" t="s">
        <v>8</v>
      </c>
      <c r="AD290" s="735"/>
      <c r="AE290" s="736" t="s">
        <v>9</v>
      </c>
      <c r="AF290" s="796"/>
      <c r="AG290" s="797" t="s">
        <v>10</v>
      </c>
      <c r="AH290" s="780" t="s">
        <v>11</v>
      </c>
      <c r="AI290" s="782" t="s">
        <v>12</v>
      </c>
      <c r="AJ290" s="784" t="s">
        <v>21</v>
      </c>
      <c r="AK290" s="516"/>
      <c r="AL290" s="516"/>
      <c r="AM290" s="516"/>
      <c r="AN290" s="516"/>
      <c r="AO290" s="516"/>
    </row>
    <row r="291" spans="1:41" ht="64.5" thickBot="1">
      <c r="A291" s="516"/>
      <c r="B291" s="738"/>
      <c r="C291" s="741"/>
      <c r="D291" s="742"/>
      <c r="E291" s="742"/>
      <c r="F291" s="742"/>
      <c r="G291" s="742"/>
      <c r="H291" s="742"/>
      <c r="I291" s="744"/>
      <c r="J291" s="746" t="s">
        <v>18</v>
      </c>
      <c r="K291" s="746"/>
      <c r="L291" s="748"/>
      <c r="M291" s="800"/>
      <c r="N291" s="733"/>
      <c r="O291" s="33" t="s">
        <v>22</v>
      </c>
      <c r="P291" s="34" t="s">
        <v>23</v>
      </c>
      <c r="Q291" s="35" t="s">
        <v>22</v>
      </c>
      <c r="R291" s="34" t="s">
        <v>23</v>
      </c>
      <c r="S291" s="35" t="s">
        <v>22</v>
      </c>
      <c r="T291" s="34" t="s">
        <v>23</v>
      </c>
      <c r="U291" s="35" t="s">
        <v>22</v>
      </c>
      <c r="V291" s="34" t="s">
        <v>23</v>
      </c>
      <c r="W291" s="35" t="s">
        <v>22</v>
      </c>
      <c r="X291" s="34" t="s">
        <v>23</v>
      </c>
      <c r="Y291" s="35" t="s">
        <v>22</v>
      </c>
      <c r="Z291" s="34" t="s">
        <v>23</v>
      </c>
      <c r="AA291" s="35" t="s">
        <v>22</v>
      </c>
      <c r="AB291" s="34" t="s">
        <v>24</v>
      </c>
      <c r="AC291" s="35" t="s">
        <v>22</v>
      </c>
      <c r="AD291" s="34" t="s">
        <v>24</v>
      </c>
      <c r="AE291" s="35" t="s">
        <v>22</v>
      </c>
      <c r="AF291" s="36" t="s">
        <v>24</v>
      </c>
      <c r="AG291" s="798"/>
      <c r="AH291" s="781"/>
      <c r="AI291" s="783"/>
      <c r="AJ291" s="785"/>
      <c r="AK291" s="516"/>
      <c r="AL291" s="516"/>
      <c r="AM291" s="516"/>
      <c r="AN291" s="516"/>
      <c r="AO291" s="516"/>
    </row>
    <row r="292" spans="1:41" ht="105.75" customHeight="1" thickBot="1">
      <c r="A292" s="516"/>
      <c r="B292" s="37" t="s">
        <v>807</v>
      </c>
      <c r="C292" s="786" t="s">
        <v>341</v>
      </c>
      <c r="D292" s="787"/>
      <c r="E292" s="787"/>
      <c r="F292" s="787"/>
      <c r="G292" s="787"/>
      <c r="H292" s="787"/>
      <c r="I292" s="38" t="s">
        <v>342</v>
      </c>
      <c r="J292" s="39"/>
      <c r="K292" s="40"/>
      <c r="L292" s="40"/>
      <c r="M292" s="348"/>
      <c r="N292" s="107"/>
      <c r="O292" s="43">
        <f t="shared" ref="O292:AD292" si="9">O294+O300+O306</f>
        <v>400000</v>
      </c>
      <c r="P292" s="44">
        <f t="shared" si="9"/>
        <v>0</v>
      </c>
      <c r="Q292" s="44">
        <f t="shared" si="9"/>
        <v>0</v>
      </c>
      <c r="R292" s="44">
        <f t="shared" si="9"/>
        <v>0</v>
      </c>
      <c r="S292" s="44">
        <f t="shared" si="9"/>
        <v>0</v>
      </c>
      <c r="T292" s="44">
        <f t="shared" si="9"/>
        <v>0</v>
      </c>
      <c r="U292" s="44">
        <f t="shared" si="9"/>
        <v>0</v>
      </c>
      <c r="V292" s="44">
        <f t="shared" si="9"/>
        <v>0</v>
      </c>
      <c r="W292" s="44">
        <f t="shared" si="9"/>
        <v>0</v>
      </c>
      <c r="X292" s="44">
        <f t="shared" si="9"/>
        <v>0</v>
      </c>
      <c r="Y292" s="44">
        <f t="shared" si="9"/>
        <v>0</v>
      </c>
      <c r="Z292" s="44">
        <f t="shared" si="9"/>
        <v>0</v>
      </c>
      <c r="AA292" s="44">
        <f t="shared" si="9"/>
        <v>0</v>
      </c>
      <c r="AB292" s="44">
        <f t="shared" si="9"/>
        <v>0</v>
      </c>
      <c r="AC292" s="44">
        <f t="shared" si="9"/>
        <v>0</v>
      </c>
      <c r="AD292" s="44">
        <f t="shared" si="9"/>
        <v>0</v>
      </c>
      <c r="AE292" s="44">
        <f>+AE294+AE300+AE306</f>
        <v>0</v>
      </c>
      <c r="AF292" s="45">
        <f>AF294+AF300+AF306</f>
        <v>0</v>
      </c>
      <c r="AG292" s="46">
        <f>AG294+AG300+AG306</f>
        <v>0</v>
      </c>
      <c r="AH292" s="47"/>
      <c r="AI292" s="47"/>
      <c r="AJ292" s="48"/>
      <c r="AK292" s="516"/>
      <c r="AL292" s="516"/>
      <c r="AM292" s="516"/>
      <c r="AN292" s="516"/>
      <c r="AO292" s="516"/>
    </row>
    <row r="293" spans="1:41" ht="63.75" customHeight="1" thickBot="1">
      <c r="A293" s="516"/>
      <c r="B293" s="788"/>
      <c r="C293" s="789"/>
      <c r="D293" s="789"/>
      <c r="E293" s="789"/>
      <c r="F293" s="789"/>
      <c r="G293" s="789"/>
      <c r="H293" s="789"/>
      <c r="I293" s="789"/>
      <c r="J293" s="789"/>
      <c r="K293" s="789"/>
      <c r="L293" s="789"/>
      <c r="M293" s="789"/>
      <c r="N293" s="789"/>
      <c r="O293" s="789"/>
      <c r="P293" s="789"/>
      <c r="Q293" s="789"/>
      <c r="R293" s="789"/>
      <c r="S293" s="789"/>
      <c r="T293" s="789"/>
      <c r="U293" s="789"/>
      <c r="V293" s="789"/>
      <c r="W293" s="789"/>
      <c r="X293" s="789"/>
      <c r="Y293" s="789"/>
      <c r="Z293" s="789"/>
      <c r="AA293" s="789"/>
      <c r="AB293" s="789"/>
      <c r="AC293" s="789"/>
      <c r="AD293" s="789"/>
      <c r="AE293" s="789"/>
      <c r="AF293" s="789"/>
      <c r="AG293" s="789"/>
      <c r="AH293" s="789"/>
      <c r="AI293" s="789"/>
      <c r="AJ293" s="790"/>
      <c r="AK293" s="516"/>
      <c r="AL293" s="516"/>
      <c r="AM293" s="516"/>
      <c r="AN293" s="516"/>
      <c r="AO293" s="516"/>
    </row>
    <row r="294" spans="1:41" ht="79.5" customHeight="1" thickBot="1">
      <c r="A294" s="516"/>
      <c r="B294" s="49" t="s">
        <v>13</v>
      </c>
      <c r="C294" s="50" t="s">
        <v>30</v>
      </c>
      <c r="D294" s="50" t="s">
        <v>14</v>
      </c>
      <c r="E294" s="50" t="s">
        <v>25</v>
      </c>
      <c r="F294" s="50" t="s">
        <v>26</v>
      </c>
      <c r="G294" s="50" t="s">
        <v>27</v>
      </c>
      <c r="H294" s="51" t="s">
        <v>15</v>
      </c>
      <c r="I294" s="74" t="s">
        <v>31</v>
      </c>
      <c r="J294" s="53"/>
      <c r="K294" s="53"/>
      <c r="L294" s="53"/>
      <c r="M294" s="53"/>
      <c r="N294" s="54"/>
      <c r="O294" s="55">
        <f>SUM(O295:O298)</f>
        <v>0</v>
      </c>
      <c r="P294" s="56">
        <f>SUM(P295:P298)</f>
        <v>0</v>
      </c>
      <c r="Q294" s="57">
        <f>SUM(Q295:Q298)</f>
        <v>0</v>
      </c>
      <c r="R294" s="56">
        <f>SUM(R295:R298)</f>
        <v>0</v>
      </c>
      <c r="S294" s="57"/>
      <c r="T294" s="56"/>
      <c r="U294" s="57"/>
      <c r="V294" s="56"/>
      <c r="W294" s="57"/>
      <c r="X294" s="56"/>
      <c r="Y294" s="57"/>
      <c r="Z294" s="56"/>
      <c r="AA294" s="57"/>
      <c r="AB294" s="56"/>
      <c r="AC294" s="57"/>
      <c r="AD294" s="56"/>
      <c r="AE294" s="58">
        <f>O294+Q294</f>
        <v>0</v>
      </c>
      <c r="AF294" s="56">
        <f>AF295</f>
        <v>0</v>
      </c>
      <c r="AG294" s="59">
        <f>SUM(AG295:AG298)</f>
        <v>0</v>
      </c>
      <c r="AH294" s="60"/>
      <c r="AI294" s="60"/>
      <c r="AJ294" s="517"/>
      <c r="AK294" s="516"/>
      <c r="AL294" s="516"/>
      <c r="AM294" s="516"/>
      <c r="AN294" s="516"/>
      <c r="AO294" s="516"/>
    </row>
    <row r="295" spans="1:41" ht="15.75" customHeight="1">
      <c r="A295" s="516"/>
      <c r="B295" s="791" t="s">
        <v>852</v>
      </c>
      <c r="C295" s="61"/>
      <c r="D295" s="71" t="s">
        <v>1680</v>
      </c>
      <c r="E295" s="62"/>
      <c r="F295" s="63"/>
      <c r="G295" s="64"/>
      <c r="H295" s="29" t="s">
        <v>214</v>
      </c>
      <c r="I295" s="500" t="s">
        <v>1124</v>
      </c>
      <c r="J295" s="198">
        <v>1</v>
      </c>
      <c r="K295" s="28" t="s">
        <v>459</v>
      </c>
      <c r="L295" s="199">
        <v>0</v>
      </c>
      <c r="M295" s="794"/>
      <c r="N295" s="795"/>
      <c r="O295" s="65"/>
      <c r="P295" s="66"/>
      <c r="Q295" s="519"/>
      <c r="R295" s="67"/>
      <c r="S295" s="67"/>
      <c r="T295" s="67"/>
      <c r="U295" s="67"/>
      <c r="V295" s="67"/>
      <c r="W295" s="67"/>
      <c r="X295" s="67"/>
      <c r="Y295" s="67"/>
      <c r="Z295" s="67"/>
      <c r="AA295" s="67"/>
      <c r="AB295" s="67"/>
      <c r="AC295" s="68">
        <v>0</v>
      </c>
      <c r="AD295" s="651">
        <v>1500000</v>
      </c>
      <c r="AE295" s="143"/>
      <c r="AF295" s="141"/>
      <c r="AG295" s="144"/>
      <c r="AH295" s="145"/>
      <c r="AI295" s="145"/>
      <c r="AJ295" s="548"/>
      <c r="AK295" s="516"/>
      <c r="AL295" s="516"/>
      <c r="AM295" s="516"/>
      <c r="AN295" s="516"/>
      <c r="AO295" s="516"/>
    </row>
    <row r="296" spans="1:41" ht="126.75">
      <c r="A296" s="516"/>
      <c r="B296" s="792"/>
      <c r="C296" s="70"/>
      <c r="D296" s="71" t="s">
        <v>1681</v>
      </c>
      <c r="E296" s="71"/>
      <c r="F296" s="72"/>
      <c r="G296" s="64"/>
      <c r="H296" s="1020" t="s">
        <v>215</v>
      </c>
      <c r="I296" s="147" t="s">
        <v>678</v>
      </c>
      <c r="J296" s="207">
        <v>0</v>
      </c>
      <c r="K296" s="30" t="s">
        <v>851</v>
      </c>
      <c r="L296" s="194">
        <v>1</v>
      </c>
      <c r="M296" s="794"/>
      <c r="N296" s="795"/>
      <c r="O296" s="520"/>
      <c r="P296" s="66"/>
      <c r="Q296" s="73"/>
      <c r="R296" s="68"/>
      <c r="S296" s="68"/>
      <c r="T296" s="68"/>
      <c r="U296" s="68"/>
      <c r="V296" s="68"/>
      <c r="W296" s="68"/>
      <c r="X296" s="68"/>
      <c r="Y296" s="68"/>
      <c r="Z296" s="68"/>
      <c r="AA296" s="68"/>
      <c r="AB296" s="68"/>
      <c r="AC296" s="68">
        <v>0</v>
      </c>
      <c r="AD296" s="651">
        <v>10000000</v>
      </c>
      <c r="AE296" s="143"/>
      <c r="AF296" s="141"/>
      <c r="AG296" s="144"/>
      <c r="AH296" s="145"/>
      <c r="AI296" s="145"/>
      <c r="AJ296" s="548"/>
      <c r="AK296" s="516"/>
      <c r="AL296" s="516"/>
      <c r="AM296" s="516"/>
      <c r="AN296" s="516"/>
      <c r="AO296" s="516"/>
    </row>
    <row r="297" spans="1:41" ht="25.5">
      <c r="A297" s="516"/>
      <c r="B297" s="792"/>
      <c r="C297" s="70"/>
      <c r="D297" s="71" t="s">
        <v>1682</v>
      </c>
      <c r="E297" s="71"/>
      <c r="F297" s="72"/>
      <c r="G297" s="64"/>
      <c r="H297" s="1021"/>
      <c r="I297" s="147"/>
      <c r="J297" s="207"/>
      <c r="K297" s="30"/>
      <c r="L297" s="194"/>
      <c r="M297" s="794"/>
      <c r="N297" s="795"/>
      <c r="O297" s="520"/>
      <c r="P297" s="66"/>
      <c r="Q297" s="73"/>
      <c r="R297" s="68"/>
      <c r="S297" s="68"/>
      <c r="T297" s="68"/>
      <c r="U297" s="68"/>
      <c r="V297" s="68"/>
      <c r="W297" s="68"/>
      <c r="X297" s="68"/>
      <c r="Y297" s="68"/>
      <c r="Z297" s="68"/>
      <c r="AA297" s="68"/>
      <c r="AB297" s="68"/>
      <c r="AC297" s="68"/>
      <c r="AD297" s="68"/>
      <c r="AE297" s="143"/>
      <c r="AF297" s="141"/>
      <c r="AG297" s="144"/>
      <c r="AH297" s="145"/>
      <c r="AI297" s="145"/>
      <c r="AJ297" s="548"/>
      <c r="AK297" s="516"/>
      <c r="AL297" s="516"/>
      <c r="AM297" s="516"/>
      <c r="AN297" s="516"/>
      <c r="AO297" s="516"/>
    </row>
    <row r="298" spans="1:41" ht="18.75" customHeight="1">
      <c r="A298" s="516"/>
      <c r="B298" s="792"/>
      <c r="C298" s="70"/>
      <c r="D298" s="71" t="s">
        <v>1683</v>
      </c>
      <c r="E298" s="71"/>
      <c r="F298" s="72"/>
      <c r="G298" s="64"/>
      <c r="H298" s="1022"/>
      <c r="I298" s="147"/>
      <c r="J298" s="207"/>
      <c r="K298" s="30"/>
      <c r="L298" s="194"/>
      <c r="M298" s="794"/>
      <c r="N298" s="795"/>
      <c r="O298" s="520"/>
      <c r="P298" s="66"/>
      <c r="Q298" s="73"/>
      <c r="R298" s="68"/>
      <c r="S298" s="68"/>
      <c r="T298" s="68"/>
      <c r="U298" s="68"/>
      <c r="V298" s="68"/>
      <c r="W298" s="68"/>
      <c r="X298" s="68"/>
      <c r="Y298" s="68"/>
      <c r="Z298" s="68"/>
      <c r="AA298" s="68"/>
      <c r="AB298" s="68"/>
      <c r="AC298" s="68"/>
      <c r="AD298" s="68"/>
      <c r="AE298" s="774"/>
      <c r="AF298" s="774"/>
      <c r="AG298" s="69"/>
      <c r="AH298" s="775"/>
      <c r="AI298" s="775"/>
      <c r="AJ298" s="776"/>
      <c r="AK298" s="516"/>
      <c r="AL298" s="516"/>
      <c r="AM298" s="516"/>
      <c r="AN298" s="516"/>
      <c r="AO298" s="516"/>
    </row>
    <row r="299" spans="1:41" ht="33.75" customHeight="1">
      <c r="A299" s="516"/>
      <c r="B299" s="792"/>
      <c r="C299" s="70"/>
      <c r="D299" s="71" t="s">
        <v>1684</v>
      </c>
      <c r="E299" s="71"/>
      <c r="F299" s="374"/>
      <c r="G299" s="64"/>
      <c r="H299" s="1020" t="s">
        <v>216</v>
      </c>
      <c r="I299" s="147" t="s">
        <v>678</v>
      </c>
      <c r="J299" s="207">
        <v>0</v>
      </c>
      <c r="K299" s="30" t="s">
        <v>460</v>
      </c>
      <c r="L299" s="194">
        <v>0</v>
      </c>
      <c r="M299" s="794"/>
      <c r="N299" s="795"/>
      <c r="O299" s="65">
        <v>1000000</v>
      </c>
      <c r="P299" s="66">
        <v>0</v>
      </c>
      <c r="Q299" s="528"/>
      <c r="R299" s="68"/>
      <c r="S299" s="68"/>
      <c r="T299" s="68"/>
      <c r="U299" s="68"/>
      <c r="V299" s="68"/>
      <c r="W299" s="68"/>
      <c r="X299" s="68"/>
      <c r="Y299" s="68"/>
      <c r="Z299" s="68"/>
      <c r="AA299" s="68"/>
      <c r="AB299" s="68"/>
      <c r="AC299" s="68"/>
      <c r="AD299" s="68"/>
      <c r="AE299" s="774"/>
      <c r="AF299" s="774"/>
      <c r="AG299" s="69"/>
      <c r="AH299" s="775"/>
      <c r="AI299" s="775"/>
      <c r="AJ299" s="776"/>
      <c r="AK299" s="516"/>
      <c r="AL299" s="516"/>
      <c r="AM299" s="516"/>
      <c r="AN299" s="516"/>
      <c r="AO299" s="516"/>
    </row>
    <row r="300" spans="1:41" ht="35.25" customHeight="1">
      <c r="A300" s="516"/>
      <c r="B300" s="792"/>
      <c r="C300" s="70"/>
      <c r="D300" s="592" t="s">
        <v>1685</v>
      </c>
      <c r="E300" s="592"/>
      <c r="F300" s="417"/>
      <c r="G300" s="120"/>
      <c r="H300" s="1021"/>
      <c r="I300" s="652"/>
      <c r="J300" s="181"/>
      <c r="K300" s="28"/>
      <c r="L300" s="190"/>
      <c r="M300" s="794"/>
      <c r="N300" s="795"/>
      <c r="O300" s="393"/>
      <c r="P300" s="121"/>
      <c r="Q300" s="655"/>
      <c r="R300" s="122"/>
      <c r="S300" s="122"/>
      <c r="T300" s="122"/>
      <c r="U300" s="122"/>
      <c r="V300" s="122"/>
      <c r="W300" s="122"/>
      <c r="X300" s="122"/>
      <c r="Y300" s="122"/>
      <c r="Z300" s="122"/>
      <c r="AA300" s="122"/>
      <c r="AB300" s="122"/>
      <c r="AC300" s="122"/>
      <c r="AD300" s="122"/>
      <c r="AE300" s="774"/>
      <c r="AF300" s="774"/>
      <c r="AG300" s="375"/>
      <c r="AH300" s="775"/>
      <c r="AI300" s="775"/>
      <c r="AJ300" s="776"/>
      <c r="AK300" s="516"/>
      <c r="AL300" s="516"/>
      <c r="AM300" s="516"/>
      <c r="AN300" s="516"/>
      <c r="AO300" s="516"/>
    </row>
    <row r="301" spans="1:41" ht="24.75" customHeight="1" thickBot="1">
      <c r="A301" s="516"/>
      <c r="B301" s="850"/>
      <c r="C301" s="368"/>
      <c r="D301" s="369"/>
      <c r="E301" s="369"/>
      <c r="F301" s="376"/>
      <c r="G301" s="361"/>
      <c r="H301" s="27"/>
      <c r="I301" s="27"/>
      <c r="J301" s="182"/>
      <c r="K301" s="200"/>
      <c r="L301" s="201"/>
      <c r="M301" s="824"/>
      <c r="N301" s="971"/>
      <c r="O301" s="378"/>
      <c r="P301" s="297"/>
      <c r="Q301" s="588"/>
      <c r="R301" s="379"/>
      <c r="S301" s="379"/>
      <c r="T301" s="379"/>
      <c r="U301" s="379"/>
      <c r="V301" s="379"/>
      <c r="W301" s="379"/>
      <c r="X301" s="379"/>
      <c r="Y301" s="379"/>
      <c r="Z301" s="379"/>
      <c r="AA301" s="379"/>
      <c r="AB301" s="379"/>
      <c r="AC301" s="379"/>
      <c r="AD301" s="379"/>
      <c r="AE301" s="968"/>
      <c r="AF301" s="968"/>
      <c r="AG301" s="380"/>
      <c r="AH301" s="969"/>
      <c r="AI301" s="969"/>
      <c r="AJ301" s="975"/>
      <c r="AK301" s="521"/>
      <c r="AL301" s="516"/>
      <c r="AM301" s="516"/>
      <c r="AN301" s="516"/>
      <c r="AO301" s="516"/>
    </row>
    <row r="302" spans="1:41" ht="15.75" thickBot="1">
      <c r="A302" s="516"/>
      <c r="B302" s="777"/>
      <c r="C302" s="778"/>
      <c r="D302" s="778"/>
      <c r="E302" s="778"/>
      <c r="F302" s="778"/>
      <c r="G302" s="778"/>
      <c r="H302" s="778"/>
      <c r="I302" s="778"/>
      <c r="J302" s="778"/>
      <c r="K302" s="778"/>
      <c r="L302" s="778"/>
      <c r="M302" s="778"/>
      <c r="N302" s="778"/>
      <c r="O302" s="778"/>
      <c r="P302" s="778"/>
      <c r="Q302" s="778"/>
      <c r="R302" s="778"/>
      <c r="S302" s="778"/>
      <c r="T302" s="778"/>
      <c r="U302" s="778"/>
      <c r="V302" s="778"/>
      <c r="W302" s="778"/>
      <c r="X302" s="778"/>
      <c r="Y302" s="778"/>
      <c r="Z302" s="778"/>
      <c r="AA302" s="778"/>
      <c r="AB302" s="778"/>
      <c r="AC302" s="778"/>
      <c r="AD302" s="778"/>
      <c r="AE302" s="778"/>
      <c r="AF302" s="778"/>
      <c r="AG302" s="778"/>
      <c r="AH302" s="778"/>
      <c r="AI302" s="778"/>
      <c r="AJ302" s="779"/>
      <c r="AK302" s="521"/>
      <c r="AL302" s="516"/>
      <c r="AM302" s="516"/>
      <c r="AN302" s="516"/>
      <c r="AO302" s="516"/>
    </row>
    <row r="303" spans="1:41" ht="48.75" thickBot="1">
      <c r="A303" s="516"/>
      <c r="B303" s="303" t="s">
        <v>13</v>
      </c>
      <c r="C303" s="304" t="s">
        <v>30</v>
      </c>
      <c r="D303" s="304" t="s">
        <v>14</v>
      </c>
      <c r="E303" s="304" t="s">
        <v>29</v>
      </c>
      <c r="F303" s="304" t="s">
        <v>26</v>
      </c>
      <c r="G303" s="304" t="s">
        <v>27</v>
      </c>
      <c r="H303" s="305" t="s">
        <v>16</v>
      </c>
      <c r="I303" s="74" t="s">
        <v>31</v>
      </c>
      <c r="J303" s="406"/>
      <c r="K303" s="407"/>
      <c r="L303" s="407"/>
      <c r="M303" s="53"/>
      <c r="N303" s="54"/>
      <c r="O303" s="318">
        <f>SUM(O304:O307)</f>
        <v>1000000</v>
      </c>
      <c r="P303" s="313">
        <f>SUM(P304:P307)</f>
        <v>0</v>
      </c>
      <c r="Q303" s="312">
        <f>SUM(Q304:Q307)</f>
        <v>0</v>
      </c>
      <c r="R303" s="313">
        <f>SUM(R304:R307)</f>
        <v>0</v>
      </c>
      <c r="S303" s="312"/>
      <c r="T303" s="313"/>
      <c r="U303" s="312"/>
      <c r="V303" s="313"/>
      <c r="W303" s="312"/>
      <c r="X303" s="313"/>
      <c r="Y303" s="312"/>
      <c r="Z303" s="313"/>
      <c r="AA303" s="312"/>
      <c r="AB303" s="313"/>
      <c r="AC303" s="312"/>
      <c r="AD303" s="313"/>
      <c r="AE303" s="312">
        <f>AE304</f>
        <v>0</v>
      </c>
      <c r="AF303" s="313">
        <f>AF304</f>
        <v>0</v>
      </c>
      <c r="AG303" s="315">
        <f>SUM(AG304:AG307)</f>
        <v>0</v>
      </c>
      <c r="AH303" s="309"/>
      <c r="AI303" s="309"/>
      <c r="AJ303" s="553"/>
      <c r="AK303" s="521"/>
      <c r="AL303" s="516"/>
      <c r="AM303" s="516"/>
      <c r="AN303" s="516"/>
      <c r="AO303" s="516"/>
    </row>
    <row r="304" spans="1:41" ht="71.25" customHeight="1">
      <c r="A304" s="516"/>
      <c r="B304" s="792" t="s">
        <v>511</v>
      </c>
      <c r="C304" s="287"/>
      <c r="D304" s="62" t="s">
        <v>1686</v>
      </c>
      <c r="E304" s="62"/>
      <c r="F304" s="364"/>
      <c r="G304" s="288"/>
      <c r="H304" s="1014" t="s">
        <v>217</v>
      </c>
      <c r="I304" s="1015" t="s">
        <v>676</v>
      </c>
      <c r="J304" s="955">
        <v>1</v>
      </c>
      <c r="K304" s="1016" t="s">
        <v>459</v>
      </c>
      <c r="L304" s="937">
        <v>0</v>
      </c>
      <c r="M304" s="1017"/>
      <c r="N304" s="1018"/>
      <c r="O304" s="86">
        <v>300000</v>
      </c>
      <c r="P304" s="185">
        <v>0</v>
      </c>
      <c r="Q304" s="185"/>
      <c r="R304" s="185"/>
      <c r="S304" s="185"/>
      <c r="T304" s="185"/>
      <c r="U304" s="185"/>
      <c r="V304" s="185"/>
      <c r="W304" s="185"/>
      <c r="X304" s="185"/>
      <c r="Y304" s="185"/>
      <c r="Z304" s="185"/>
      <c r="AA304" s="185"/>
      <c r="AB304" s="185"/>
      <c r="AC304" s="185">
        <v>0</v>
      </c>
      <c r="AD304" s="185">
        <v>0</v>
      </c>
      <c r="AE304" s="834"/>
      <c r="AF304" s="834"/>
      <c r="AG304" s="422"/>
      <c r="AH304" s="827"/>
      <c r="AI304" s="1017"/>
      <c r="AJ304" s="1019"/>
      <c r="AK304" s="521"/>
      <c r="AL304" s="516"/>
      <c r="AM304" s="516"/>
      <c r="AN304" s="516"/>
      <c r="AO304" s="516"/>
    </row>
    <row r="305" spans="1:41" ht="25.5" customHeight="1">
      <c r="A305" s="516"/>
      <c r="B305" s="792"/>
      <c r="C305" s="193"/>
      <c r="D305" s="81" t="s">
        <v>1687</v>
      </c>
      <c r="E305" s="81"/>
      <c r="F305" s="82"/>
      <c r="G305" s="64"/>
      <c r="H305" s="962"/>
      <c r="I305" s="964"/>
      <c r="J305" s="955"/>
      <c r="K305" s="909"/>
      <c r="L305" s="937"/>
      <c r="M305" s="911"/>
      <c r="N305" s="966"/>
      <c r="O305" s="86">
        <v>300000</v>
      </c>
      <c r="P305" s="185">
        <v>0</v>
      </c>
      <c r="Q305" s="185"/>
      <c r="R305" s="185"/>
      <c r="S305" s="185"/>
      <c r="T305" s="185"/>
      <c r="U305" s="185"/>
      <c r="V305" s="185"/>
      <c r="W305" s="185"/>
      <c r="X305" s="185"/>
      <c r="Y305" s="185"/>
      <c r="Z305" s="185"/>
      <c r="AA305" s="185"/>
      <c r="AB305" s="185"/>
      <c r="AC305" s="185">
        <v>0</v>
      </c>
      <c r="AD305" s="185">
        <v>0</v>
      </c>
      <c r="AE305" s="774"/>
      <c r="AF305" s="774"/>
      <c r="AG305" s="87"/>
      <c r="AH305" s="775"/>
      <c r="AI305" s="911"/>
      <c r="AJ305" s="913"/>
      <c r="AK305" s="521"/>
      <c r="AL305" s="516"/>
      <c r="AM305" s="516"/>
      <c r="AN305" s="516"/>
      <c r="AO305" s="516"/>
    </row>
    <row r="306" spans="1:41" ht="24" customHeight="1">
      <c r="A306" s="516"/>
      <c r="B306" s="792"/>
      <c r="C306" s="193"/>
      <c r="D306" s="81" t="s">
        <v>1688</v>
      </c>
      <c r="E306" s="81"/>
      <c r="F306" s="356"/>
      <c r="G306" s="64"/>
      <c r="H306" s="962"/>
      <c r="I306" s="964"/>
      <c r="J306" s="955"/>
      <c r="K306" s="909"/>
      <c r="L306" s="937"/>
      <c r="M306" s="911"/>
      <c r="N306" s="966"/>
      <c r="O306" s="86">
        <v>400000</v>
      </c>
      <c r="P306" s="185">
        <v>0</v>
      </c>
      <c r="Q306" s="185"/>
      <c r="R306" s="185"/>
      <c r="S306" s="185"/>
      <c r="T306" s="185"/>
      <c r="U306" s="185"/>
      <c r="V306" s="185"/>
      <c r="W306" s="185"/>
      <c r="X306" s="185"/>
      <c r="Y306" s="185"/>
      <c r="Z306" s="185"/>
      <c r="AA306" s="185"/>
      <c r="AB306" s="185"/>
      <c r="AC306" s="185">
        <v>0</v>
      </c>
      <c r="AD306" s="185">
        <v>0</v>
      </c>
      <c r="AE306" s="774"/>
      <c r="AF306" s="774"/>
      <c r="AG306" s="87"/>
      <c r="AH306" s="775"/>
      <c r="AI306" s="911"/>
      <c r="AJ306" s="913"/>
      <c r="AK306" s="516"/>
      <c r="AL306" s="516"/>
      <c r="AM306" s="516"/>
      <c r="AN306" s="516"/>
      <c r="AO306" s="516"/>
    </row>
    <row r="307" spans="1:41" ht="15" customHeight="1" thickBot="1">
      <c r="A307" s="516"/>
      <c r="B307" s="850"/>
      <c r="C307" s="653"/>
      <c r="D307" s="359"/>
      <c r="E307" s="359"/>
      <c r="F307" s="360"/>
      <c r="G307" s="361"/>
      <c r="H307" s="963"/>
      <c r="I307" s="965"/>
      <c r="J307" s="819"/>
      <c r="K307" s="910"/>
      <c r="L307" s="938"/>
      <c r="M307" s="912"/>
      <c r="N307" s="967"/>
      <c r="O307" s="362"/>
      <c r="P307" s="298"/>
      <c r="Q307" s="298"/>
      <c r="R307" s="298"/>
      <c r="S307" s="298"/>
      <c r="T307" s="298"/>
      <c r="U307" s="298"/>
      <c r="V307" s="298"/>
      <c r="W307" s="298"/>
      <c r="X307" s="298"/>
      <c r="Y307" s="298"/>
      <c r="Z307" s="298"/>
      <c r="AA307" s="298"/>
      <c r="AB307" s="298"/>
      <c r="AC307" s="298">
        <v>0</v>
      </c>
      <c r="AD307" s="298">
        <v>0</v>
      </c>
      <c r="AE307" s="774"/>
      <c r="AF307" s="774"/>
      <c r="AG307" s="357"/>
      <c r="AH307" s="775"/>
      <c r="AI307" s="911"/>
      <c r="AJ307" s="913"/>
      <c r="AK307" s="516"/>
      <c r="AL307" s="516"/>
      <c r="AM307" s="516"/>
      <c r="AN307" s="516"/>
      <c r="AO307" s="516"/>
    </row>
    <row r="308" spans="1:41" ht="15.75" thickBot="1">
      <c r="A308" s="516"/>
      <c r="B308" s="777"/>
      <c r="C308" s="778"/>
      <c r="D308" s="778"/>
      <c r="E308" s="778"/>
      <c r="F308" s="778"/>
      <c r="G308" s="778"/>
      <c r="H308" s="778"/>
      <c r="I308" s="778"/>
      <c r="J308" s="778"/>
      <c r="K308" s="778"/>
      <c r="L308" s="778"/>
      <c r="M308" s="778"/>
      <c r="N308" s="778"/>
      <c r="O308" s="778"/>
      <c r="P308" s="778"/>
      <c r="Q308" s="778"/>
      <c r="R308" s="778"/>
      <c r="S308" s="778"/>
      <c r="T308" s="778"/>
      <c r="U308" s="778"/>
      <c r="V308" s="778"/>
      <c r="W308" s="778"/>
      <c r="X308" s="778"/>
      <c r="Y308" s="778"/>
      <c r="Z308" s="778"/>
      <c r="AA308" s="778"/>
      <c r="AB308" s="778"/>
      <c r="AC308" s="778"/>
      <c r="AD308" s="778"/>
      <c r="AE308" s="778"/>
      <c r="AF308" s="778"/>
      <c r="AG308" s="778"/>
      <c r="AH308" s="778"/>
      <c r="AI308" s="778"/>
      <c r="AJ308" s="779"/>
      <c r="AK308" s="516"/>
      <c r="AL308" s="516"/>
      <c r="AM308" s="516"/>
      <c r="AN308" s="516"/>
      <c r="AO308" s="516"/>
    </row>
    <row r="309" spans="1:41" ht="77.25" customHeight="1" thickBot="1">
      <c r="A309" s="516"/>
      <c r="B309" s="49" t="s">
        <v>13</v>
      </c>
      <c r="C309" s="50" t="s">
        <v>30</v>
      </c>
      <c r="D309" s="50" t="s">
        <v>14</v>
      </c>
      <c r="E309" s="50" t="s">
        <v>29</v>
      </c>
      <c r="F309" s="50" t="s">
        <v>26</v>
      </c>
      <c r="G309" s="50" t="s">
        <v>27</v>
      </c>
      <c r="H309" s="51" t="s">
        <v>17</v>
      </c>
      <c r="I309" s="74" t="s">
        <v>31</v>
      </c>
      <c r="J309" s="75"/>
      <c r="K309" s="89"/>
      <c r="L309" s="76"/>
      <c r="M309" s="77"/>
      <c r="N309" s="78"/>
      <c r="O309" s="55">
        <f>SUM(O310:O312)</f>
        <v>0</v>
      </c>
      <c r="P309" s="56">
        <f>SUM(P310:P312)</f>
        <v>0</v>
      </c>
      <c r="Q309" s="57">
        <f>SUM(Q310:Q312)</f>
        <v>0</v>
      </c>
      <c r="R309" s="56">
        <f>SUM(R310:R312)</f>
        <v>0</v>
      </c>
      <c r="S309" s="57"/>
      <c r="T309" s="56"/>
      <c r="U309" s="57"/>
      <c r="V309" s="56"/>
      <c r="W309" s="57"/>
      <c r="X309" s="56"/>
      <c r="Y309" s="57"/>
      <c r="Z309" s="56"/>
      <c r="AA309" s="57"/>
      <c r="AB309" s="56"/>
      <c r="AC309" s="57"/>
      <c r="AD309" s="56"/>
      <c r="AE309" s="90">
        <f>AE310</f>
        <v>0</v>
      </c>
      <c r="AF309" s="56">
        <f>AF310</f>
        <v>0</v>
      </c>
      <c r="AG309" s="59">
        <f>SUM(AG310:AG312)</f>
        <v>0</v>
      </c>
      <c r="AH309" s="60"/>
      <c r="AI309" s="60"/>
      <c r="AJ309" s="517"/>
      <c r="AK309" s="516"/>
      <c r="AL309" s="516"/>
      <c r="AM309" s="516"/>
      <c r="AN309" s="516"/>
      <c r="AO309" s="516"/>
    </row>
    <row r="310" spans="1:41" ht="105.75" customHeight="1">
      <c r="A310" s="516"/>
      <c r="B310" s="791" t="s">
        <v>850</v>
      </c>
      <c r="C310" s="61"/>
      <c r="D310" s="592" t="s">
        <v>1689</v>
      </c>
      <c r="E310" s="62"/>
      <c r="F310" s="364"/>
      <c r="G310" s="288"/>
      <c r="H310" s="956" t="s">
        <v>218</v>
      </c>
      <c r="I310" s="959" t="s">
        <v>688</v>
      </c>
      <c r="J310" s="820">
        <v>0</v>
      </c>
      <c r="K310" s="934" t="s">
        <v>461</v>
      </c>
      <c r="L310" s="934">
        <v>1</v>
      </c>
      <c r="M310" s="934"/>
      <c r="N310" s="939"/>
      <c r="O310" s="365">
        <v>0</v>
      </c>
      <c r="P310" s="292"/>
      <c r="Q310" s="291"/>
      <c r="R310" s="292"/>
      <c r="S310" s="292"/>
      <c r="T310" s="292"/>
      <c r="U310" s="292"/>
      <c r="V310" s="292"/>
      <c r="W310" s="292"/>
      <c r="X310" s="292"/>
      <c r="Y310" s="292"/>
      <c r="Z310" s="292"/>
      <c r="AA310" s="292"/>
      <c r="AB310" s="292"/>
      <c r="AC310" s="185"/>
      <c r="AD310" s="185"/>
      <c r="AE310" s="774"/>
      <c r="AF310" s="774"/>
      <c r="AG310" s="87"/>
      <c r="AH310" s="911"/>
      <c r="AI310" s="911"/>
      <c r="AJ310" s="913"/>
      <c r="AK310" s="516"/>
      <c r="AL310" s="516"/>
      <c r="AM310" s="516"/>
      <c r="AN310" s="516"/>
      <c r="AO310" s="516"/>
    </row>
    <row r="311" spans="1:41" ht="81.75" customHeight="1">
      <c r="A311" s="516"/>
      <c r="B311" s="792"/>
      <c r="C311" s="70"/>
      <c r="D311" s="71"/>
      <c r="E311" s="71"/>
      <c r="F311" s="366"/>
      <c r="G311" s="64"/>
      <c r="H311" s="957"/>
      <c r="I311" s="960"/>
      <c r="J311" s="955"/>
      <c r="K311" s="935"/>
      <c r="L311" s="937"/>
      <c r="M311" s="935"/>
      <c r="N311" s="940"/>
      <c r="O311" s="367">
        <v>0</v>
      </c>
      <c r="P311" s="196"/>
      <c r="Q311" s="121"/>
      <c r="R311" s="196"/>
      <c r="S311" s="196"/>
      <c r="T311" s="196"/>
      <c r="U311" s="196"/>
      <c r="V311" s="196"/>
      <c r="W311" s="196"/>
      <c r="X311" s="196"/>
      <c r="Y311" s="196"/>
      <c r="Z311" s="196"/>
      <c r="AA311" s="196"/>
      <c r="AB311" s="196"/>
      <c r="AC311" s="185"/>
      <c r="AD311" s="185"/>
      <c r="AE311" s="909"/>
      <c r="AF311" s="909"/>
      <c r="AG311" s="87"/>
      <c r="AH311" s="911"/>
      <c r="AI311" s="911"/>
      <c r="AJ311" s="913"/>
      <c r="AK311" s="516"/>
      <c r="AL311" s="516"/>
      <c r="AM311" s="516"/>
      <c r="AN311" s="516"/>
      <c r="AO311" s="516"/>
    </row>
    <row r="312" spans="1:41" ht="15" customHeight="1" thickBot="1">
      <c r="A312" s="516"/>
      <c r="B312" s="850"/>
      <c r="C312" s="368"/>
      <c r="D312" s="369"/>
      <c r="E312" s="369"/>
      <c r="F312" s="370"/>
      <c r="G312" s="361"/>
      <c r="H312" s="958"/>
      <c r="I312" s="961"/>
      <c r="J312" s="819"/>
      <c r="K312" s="936"/>
      <c r="L312" s="938"/>
      <c r="M312" s="936"/>
      <c r="N312" s="941"/>
      <c r="O312" s="362">
        <v>0</v>
      </c>
      <c r="P312" s="298"/>
      <c r="Q312" s="297"/>
      <c r="R312" s="298"/>
      <c r="S312" s="298"/>
      <c r="T312" s="298"/>
      <c r="U312" s="298"/>
      <c r="V312" s="298"/>
      <c r="W312" s="298"/>
      <c r="X312" s="298"/>
      <c r="Y312" s="298"/>
      <c r="Z312" s="298"/>
      <c r="AA312" s="298"/>
      <c r="AB312" s="298"/>
      <c r="AC312" s="298"/>
      <c r="AD312" s="298"/>
      <c r="AE312" s="910"/>
      <c r="AF312" s="910"/>
      <c r="AG312" s="371"/>
      <c r="AH312" s="912"/>
      <c r="AI312" s="912"/>
      <c r="AJ312" s="914"/>
      <c r="AK312" s="516"/>
      <c r="AL312" s="516"/>
      <c r="AM312" s="516"/>
      <c r="AN312" s="516"/>
      <c r="AO312" s="516"/>
    </row>
    <row r="313" spans="1:41">
      <c r="A313" s="516"/>
      <c r="B313" s="755" t="s">
        <v>1063</v>
      </c>
      <c r="C313" s="756"/>
      <c r="D313" s="756"/>
      <c r="E313" s="756"/>
      <c r="F313" s="756"/>
      <c r="G313" s="756"/>
      <c r="H313" s="757"/>
      <c r="I313" s="758" t="s">
        <v>1064</v>
      </c>
      <c r="J313" s="759"/>
      <c r="K313" s="759"/>
      <c r="L313" s="759"/>
      <c r="M313" s="759"/>
      <c r="N313" s="759"/>
      <c r="O313" s="759"/>
      <c r="P313" s="759"/>
      <c r="Q313" s="759"/>
      <c r="R313" s="759"/>
      <c r="S313" s="759"/>
      <c r="T313" s="760"/>
      <c r="U313" s="758" t="s">
        <v>1125</v>
      </c>
      <c r="V313" s="761"/>
      <c r="W313" s="761"/>
      <c r="X313" s="761"/>
      <c r="Y313" s="761"/>
      <c r="Z313" s="761"/>
      <c r="AA313" s="761"/>
      <c r="AB313" s="761"/>
      <c r="AC313" s="761"/>
      <c r="AD313" s="761"/>
      <c r="AE313" s="761"/>
      <c r="AF313" s="761"/>
      <c r="AG313" s="761"/>
      <c r="AH313" s="761"/>
      <c r="AI313" s="761"/>
      <c r="AJ313" s="762"/>
      <c r="AK313" s="516"/>
      <c r="AL313" s="516"/>
      <c r="AM313" s="516"/>
      <c r="AN313" s="516"/>
      <c r="AO313" s="516"/>
    </row>
    <row r="314" spans="1:41" ht="69" customHeight="1" thickBot="1">
      <c r="A314" s="516"/>
      <c r="B314" s="763" t="s">
        <v>1565</v>
      </c>
      <c r="C314" s="764"/>
      <c r="D314" s="765"/>
      <c r="E314" s="184"/>
      <c r="F314" s="766" t="s">
        <v>1566</v>
      </c>
      <c r="G314" s="766"/>
      <c r="H314" s="766"/>
      <c r="I314" s="766"/>
      <c r="J314" s="766"/>
      <c r="K314" s="766"/>
      <c r="L314" s="766"/>
      <c r="M314" s="766"/>
      <c r="N314" s="767"/>
      <c r="O314" s="768" t="s">
        <v>0</v>
      </c>
      <c r="P314" s="769"/>
      <c r="Q314" s="769"/>
      <c r="R314" s="769"/>
      <c r="S314" s="769"/>
      <c r="T314" s="769"/>
      <c r="U314" s="769"/>
      <c r="V314" s="769"/>
      <c r="W314" s="769"/>
      <c r="X314" s="769"/>
      <c r="Y314" s="769"/>
      <c r="Z314" s="769"/>
      <c r="AA314" s="769"/>
      <c r="AB314" s="769"/>
      <c r="AC314" s="769"/>
      <c r="AD314" s="769"/>
      <c r="AE314" s="769"/>
      <c r="AF314" s="770"/>
      <c r="AG314" s="771" t="s">
        <v>1</v>
      </c>
      <c r="AH314" s="772"/>
      <c r="AI314" s="772"/>
      <c r="AJ314" s="773"/>
      <c r="AK314" s="516"/>
      <c r="AL314" s="516"/>
      <c r="AM314" s="516"/>
      <c r="AN314" s="516"/>
      <c r="AO314" s="516"/>
    </row>
    <row r="315" spans="1:41">
      <c r="A315" s="516"/>
      <c r="B315" s="737" t="s">
        <v>1126</v>
      </c>
      <c r="C315" s="739" t="s">
        <v>2</v>
      </c>
      <c r="D315" s="740"/>
      <c r="E315" s="740"/>
      <c r="F315" s="740"/>
      <c r="G315" s="740"/>
      <c r="H315" s="740"/>
      <c r="I315" s="743" t="s">
        <v>3</v>
      </c>
      <c r="J315" s="745" t="s">
        <v>18</v>
      </c>
      <c r="K315" s="745" t="s">
        <v>4</v>
      </c>
      <c r="L315" s="747" t="s">
        <v>1057</v>
      </c>
      <c r="M315" s="799" t="s">
        <v>19</v>
      </c>
      <c r="N315" s="732" t="s">
        <v>20</v>
      </c>
      <c r="O315" s="734" t="s">
        <v>32</v>
      </c>
      <c r="P315" s="735"/>
      <c r="Q315" s="736" t="s">
        <v>33</v>
      </c>
      <c r="R315" s="735"/>
      <c r="S315" s="736" t="s">
        <v>34</v>
      </c>
      <c r="T315" s="735"/>
      <c r="U315" s="736" t="s">
        <v>7</v>
      </c>
      <c r="V315" s="735"/>
      <c r="W315" s="736" t="s">
        <v>6</v>
      </c>
      <c r="X315" s="735"/>
      <c r="Y315" s="736" t="s">
        <v>35</v>
      </c>
      <c r="Z315" s="735"/>
      <c r="AA315" s="736" t="s">
        <v>5</v>
      </c>
      <c r="AB315" s="735"/>
      <c r="AC315" s="736" t="s">
        <v>8</v>
      </c>
      <c r="AD315" s="735"/>
      <c r="AE315" s="736" t="s">
        <v>9</v>
      </c>
      <c r="AF315" s="796"/>
      <c r="AG315" s="797" t="s">
        <v>10</v>
      </c>
      <c r="AH315" s="780" t="s">
        <v>11</v>
      </c>
      <c r="AI315" s="782" t="s">
        <v>12</v>
      </c>
      <c r="AJ315" s="784" t="s">
        <v>21</v>
      </c>
      <c r="AK315" s="516"/>
      <c r="AL315" s="516"/>
      <c r="AM315" s="516"/>
      <c r="AN315" s="516"/>
      <c r="AO315" s="516"/>
    </row>
    <row r="316" spans="1:41" ht="64.5" thickBot="1">
      <c r="A316" s="516"/>
      <c r="B316" s="738"/>
      <c r="C316" s="741"/>
      <c r="D316" s="742"/>
      <c r="E316" s="742"/>
      <c r="F316" s="742"/>
      <c r="G316" s="742"/>
      <c r="H316" s="742"/>
      <c r="I316" s="744"/>
      <c r="J316" s="746" t="s">
        <v>18</v>
      </c>
      <c r="K316" s="746"/>
      <c r="L316" s="748"/>
      <c r="M316" s="800"/>
      <c r="N316" s="733"/>
      <c r="O316" s="33" t="s">
        <v>22</v>
      </c>
      <c r="P316" s="34" t="s">
        <v>23</v>
      </c>
      <c r="Q316" s="35" t="s">
        <v>22</v>
      </c>
      <c r="R316" s="34" t="s">
        <v>23</v>
      </c>
      <c r="S316" s="35" t="s">
        <v>22</v>
      </c>
      <c r="T316" s="34" t="s">
        <v>23</v>
      </c>
      <c r="U316" s="35" t="s">
        <v>22</v>
      </c>
      <c r="V316" s="34" t="s">
        <v>23</v>
      </c>
      <c r="W316" s="35" t="s">
        <v>22</v>
      </c>
      <c r="X316" s="34" t="s">
        <v>23</v>
      </c>
      <c r="Y316" s="35" t="s">
        <v>22</v>
      </c>
      <c r="Z316" s="34" t="s">
        <v>23</v>
      </c>
      <c r="AA316" s="35" t="s">
        <v>22</v>
      </c>
      <c r="AB316" s="34" t="s">
        <v>24</v>
      </c>
      <c r="AC316" s="35" t="s">
        <v>22</v>
      </c>
      <c r="AD316" s="34" t="s">
        <v>24</v>
      </c>
      <c r="AE316" s="35" t="s">
        <v>22</v>
      </c>
      <c r="AF316" s="36" t="s">
        <v>24</v>
      </c>
      <c r="AG316" s="798"/>
      <c r="AH316" s="781"/>
      <c r="AI316" s="783"/>
      <c r="AJ316" s="785"/>
      <c r="AK316" s="516"/>
      <c r="AL316" s="516"/>
      <c r="AM316" s="516"/>
      <c r="AN316" s="516"/>
      <c r="AO316" s="516"/>
    </row>
    <row r="317" spans="1:41" ht="15" customHeight="1" thickBot="1">
      <c r="A317" s="516"/>
      <c r="B317" s="37" t="s">
        <v>807</v>
      </c>
      <c r="C317" s="786" t="s">
        <v>343</v>
      </c>
      <c r="D317" s="787"/>
      <c r="E317" s="787"/>
      <c r="F317" s="787"/>
      <c r="G317" s="787"/>
      <c r="H317" s="787"/>
      <c r="I317" s="38" t="s">
        <v>344</v>
      </c>
      <c r="J317" s="39"/>
      <c r="K317" s="40"/>
      <c r="L317" s="40"/>
      <c r="M317" s="348"/>
      <c r="N317" s="107"/>
      <c r="O317" s="43">
        <f t="shared" ref="O317:AD317" si="10">O319+O325+O331</f>
        <v>0</v>
      </c>
      <c r="P317" s="44">
        <f t="shared" si="10"/>
        <v>0</v>
      </c>
      <c r="Q317" s="44">
        <f t="shared" si="10"/>
        <v>0</v>
      </c>
      <c r="R317" s="44">
        <f t="shared" si="10"/>
        <v>0</v>
      </c>
      <c r="S317" s="44">
        <f t="shared" si="10"/>
        <v>0</v>
      </c>
      <c r="T317" s="44">
        <f t="shared" si="10"/>
        <v>0</v>
      </c>
      <c r="U317" s="44">
        <f t="shared" si="10"/>
        <v>0</v>
      </c>
      <c r="V317" s="44">
        <f t="shared" si="10"/>
        <v>0</v>
      </c>
      <c r="W317" s="44">
        <f t="shared" si="10"/>
        <v>0</v>
      </c>
      <c r="X317" s="44">
        <f t="shared" si="10"/>
        <v>0</v>
      </c>
      <c r="Y317" s="44">
        <f t="shared" si="10"/>
        <v>0</v>
      </c>
      <c r="Z317" s="44">
        <f t="shared" si="10"/>
        <v>0</v>
      </c>
      <c r="AA317" s="44">
        <f t="shared" si="10"/>
        <v>0</v>
      </c>
      <c r="AB317" s="44">
        <f t="shared" si="10"/>
        <v>0</v>
      </c>
      <c r="AC317" s="44">
        <f t="shared" si="10"/>
        <v>0</v>
      </c>
      <c r="AD317" s="44">
        <f t="shared" si="10"/>
        <v>0</v>
      </c>
      <c r="AE317" s="44">
        <f>+AE319+AE325+AE331</f>
        <v>0</v>
      </c>
      <c r="AF317" s="45">
        <f>AF319+AF325+AF331</f>
        <v>0</v>
      </c>
      <c r="AG317" s="46">
        <f>AG319+AG325+AG331</f>
        <v>0</v>
      </c>
      <c r="AH317" s="47"/>
      <c r="AI317" s="47"/>
      <c r="AJ317" s="48"/>
      <c r="AK317" s="516"/>
      <c r="AL317" s="516"/>
      <c r="AM317" s="516"/>
      <c r="AN317" s="516"/>
      <c r="AO317" s="516"/>
    </row>
    <row r="318" spans="1:41" ht="25.5" customHeight="1" thickBot="1">
      <c r="A318" s="516"/>
      <c r="B318" s="788"/>
      <c r="C318" s="789"/>
      <c r="D318" s="789"/>
      <c r="E318" s="789"/>
      <c r="F318" s="789"/>
      <c r="G318" s="789"/>
      <c r="H318" s="789"/>
      <c r="I318" s="789"/>
      <c r="J318" s="789"/>
      <c r="K318" s="789"/>
      <c r="L318" s="789"/>
      <c r="M318" s="789"/>
      <c r="N318" s="789"/>
      <c r="O318" s="789"/>
      <c r="P318" s="789"/>
      <c r="Q318" s="789"/>
      <c r="R318" s="789"/>
      <c r="S318" s="789"/>
      <c r="T318" s="789"/>
      <c r="U318" s="789"/>
      <c r="V318" s="789"/>
      <c r="W318" s="789"/>
      <c r="X318" s="789"/>
      <c r="Y318" s="789"/>
      <c r="Z318" s="789"/>
      <c r="AA318" s="789"/>
      <c r="AB318" s="789"/>
      <c r="AC318" s="789"/>
      <c r="AD318" s="789"/>
      <c r="AE318" s="789"/>
      <c r="AF318" s="789"/>
      <c r="AG318" s="789"/>
      <c r="AH318" s="789"/>
      <c r="AI318" s="789"/>
      <c r="AJ318" s="790"/>
      <c r="AK318" s="516"/>
      <c r="AL318" s="516"/>
      <c r="AM318" s="516"/>
      <c r="AN318" s="516"/>
      <c r="AO318" s="516"/>
    </row>
    <row r="319" spans="1:41" ht="23.25" customHeight="1" thickBot="1">
      <c r="A319" s="516"/>
      <c r="B319" s="49" t="s">
        <v>13</v>
      </c>
      <c r="C319" s="50" t="s">
        <v>30</v>
      </c>
      <c r="D319" s="50" t="s">
        <v>14</v>
      </c>
      <c r="E319" s="50" t="s">
        <v>25</v>
      </c>
      <c r="F319" s="50" t="s">
        <v>26</v>
      </c>
      <c r="G319" s="50" t="s">
        <v>27</v>
      </c>
      <c r="H319" s="51" t="s">
        <v>15</v>
      </c>
      <c r="I319" s="74" t="s">
        <v>31</v>
      </c>
      <c r="J319" s="53"/>
      <c r="K319" s="53"/>
      <c r="L319" s="53"/>
      <c r="M319" s="53"/>
      <c r="N319" s="54"/>
      <c r="O319" s="55">
        <f>SUM(O320:O323)</f>
        <v>0</v>
      </c>
      <c r="P319" s="56">
        <f>SUM(P320:P323)</f>
        <v>0</v>
      </c>
      <c r="Q319" s="57">
        <f>SUM(Q320:Q323)</f>
        <v>0</v>
      </c>
      <c r="R319" s="56">
        <f>SUM(R320:R323)</f>
        <v>0</v>
      </c>
      <c r="S319" s="57"/>
      <c r="T319" s="56"/>
      <c r="U319" s="57"/>
      <c r="V319" s="56"/>
      <c r="W319" s="57"/>
      <c r="X319" s="56"/>
      <c r="Y319" s="57"/>
      <c r="Z319" s="56"/>
      <c r="AA319" s="57"/>
      <c r="AB319" s="56"/>
      <c r="AC319" s="57"/>
      <c r="AD319" s="56"/>
      <c r="AE319" s="58">
        <f>O319+Q319</f>
        <v>0</v>
      </c>
      <c r="AF319" s="56">
        <f>AF320</f>
        <v>0</v>
      </c>
      <c r="AG319" s="59">
        <f>SUM(AG320:AG323)</f>
        <v>0</v>
      </c>
      <c r="AH319" s="60"/>
      <c r="AI319" s="60"/>
      <c r="AJ319" s="517"/>
      <c r="AK319" s="516"/>
      <c r="AL319" s="516"/>
      <c r="AM319" s="516"/>
      <c r="AN319" s="516"/>
      <c r="AO319" s="516"/>
    </row>
    <row r="320" spans="1:41">
      <c r="A320" s="516"/>
      <c r="B320" s="791" t="s">
        <v>849</v>
      </c>
      <c r="C320" s="61"/>
      <c r="D320" s="62"/>
      <c r="E320" s="62"/>
      <c r="F320" s="63"/>
      <c r="G320" s="64"/>
      <c r="H320" s="970" t="s">
        <v>507</v>
      </c>
      <c r="I320" s="955" t="s">
        <v>689</v>
      </c>
      <c r="J320" s="820" t="s">
        <v>1127</v>
      </c>
      <c r="K320" s="793" t="s">
        <v>343</v>
      </c>
      <c r="L320" s="823">
        <v>0</v>
      </c>
      <c r="M320" s="794"/>
      <c r="N320" s="795"/>
      <c r="O320" s="65"/>
      <c r="P320" s="66"/>
      <c r="Q320" s="519"/>
      <c r="R320" s="67"/>
      <c r="S320" s="67"/>
      <c r="T320" s="67"/>
      <c r="U320" s="67"/>
      <c r="V320" s="67"/>
      <c r="W320" s="67"/>
      <c r="X320" s="67"/>
      <c r="Y320" s="67"/>
      <c r="Z320" s="67"/>
      <c r="AA320" s="67"/>
      <c r="AB320" s="67"/>
      <c r="AC320" s="68"/>
      <c r="AD320" s="68"/>
      <c r="AE320" s="774"/>
      <c r="AF320" s="774"/>
      <c r="AG320" s="69"/>
      <c r="AH320" s="775"/>
      <c r="AI320" s="775"/>
      <c r="AJ320" s="776"/>
      <c r="AK320" s="516"/>
      <c r="AL320" s="516"/>
      <c r="AM320" s="516"/>
      <c r="AN320" s="516"/>
      <c r="AO320" s="516"/>
    </row>
    <row r="321" spans="1:41">
      <c r="A321" s="516"/>
      <c r="B321" s="792"/>
      <c r="C321" s="70"/>
      <c r="D321" s="71"/>
      <c r="E321" s="71"/>
      <c r="F321" s="72"/>
      <c r="G321" s="64"/>
      <c r="H321" s="957"/>
      <c r="I321" s="955"/>
      <c r="J321" s="955"/>
      <c r="K321" s="793"/>
      <c r="L321" s="794"/>
      <c r="M321" s="794"/>
      <c r="N321" s="795"/>
      <c r="O321" s="520"/>
      <c r="P321" s="66"/>
      <c r="Q321" s="73"/>
      <c r="R321" s="68"/>
      <c r="S321" s="68"/>
      <c r="T321" s="68"/>
      <c r="U321" s="68"/>
      <c r="V321" s="68"/>
      <c r="W321" s="68"/>
      <c r="X321" s="68"/>
      <c r="Y321" s="68"/>
      <c r="Z321" s="68"/>
      <c r="AA321" s="68"/>
      <c r="AB321" s="68"/>
      <c r="AC321" s="68"/>
      <c r="AD321" s="68"/>
      <c r="AE321" s="774"/>
      <c r="AF321" s="774"/>
      <c r="AG321" s="69"/>
      <c r="AH321" s="775"/>
      <c r="AI321" s="775"/>
      <c r="AJ321" s="776"/>
      <c r="AK321" s="516"/>
      <c r="AL321" s="516"/>
      <c r="AM321" s="516"/>
      <c r="AN321" s="516"/>
      <c r="AO321" s="516"/>
    </row>
    <row r="322" spans="1:41">
      <c r="A322" s="516"/>
      <c r="B322" s="792"/>
      <c r="C322" s="70"/>
      <c r="D322" s="71"/>
      <c r="E322" s="71"/>
      <c r="F322" s="374"/>
      <c r="G322" s="64"/>
      <c r="H322" s="957"/>
      <c r="I322" s="955"/>
      <c r="J322" s="955"/>
      <c r="K322" s="793"/>
      <c r="L322" s="794"/>
      <c r="M322" s="794"/>
      <c r="N322" s="795"/>
      <c r="O322" s="65"/>
      <c r="P322" s="66"/>
      <c r="Q322" s="528"/>
      <c r="R322" s="68"/>
      <c r="S322" s="68"/>
      <c r="T322" s="68"/>
      <c r="U322" s="68"/>
      <c r="V322" s="68"/>
      <c r="W322" s="68"/>
      <c r="X322" s="68"/>
      <c r="Y322" s="68"/>
      <c r="Z322" s="68"/>
      <c r="AA322" s="68"/>
      <c r="AB322" s="68"/>
      <c r="AC322" s="68"/>
      <c r="AD322" s="68"/>
      <c r="AE322" s="774"/>
      <c r="AF322" s="774"/>
      <c r="AG322" s="375"/>
      <c r="AH322" s="775"/>
      <c r="AI322" s="775"/>
      <c r="AJ322" s="776"/>
      <c r="AK322" s="516"/>
      <c r="AL322" s="516"/>
      <c r="AM322" s="516"/>
      <c r="AN322" s="516"/>
      <c r="AO322" s="516"/>
    </row>
    <row r="323" spans="1:41" ht="94.5" customHeight="1" thickBot="1">
      <c r="A323" s="516"/>
      <c r="B323" s="850"/>
      <c r="C323" s="368"/>
      <c r="D323" s="369"/>
      <c r="E323" s="369"/>
      <c r="F323" s="376"/>
      <c r="G323" s="361"/>
      <c r="H323" s="958"/>
      <c r="I323" s="819"/>
      <c r="J323" s="819"/>
      <c r="K323" s="822"/>
      <c r="L323" s="824"/>
      <c r="M323" s="824"/>
      <c r="N323" s="971"/>
      <c r="O323" s="378"/>
      <c r="P323" s="297"/>
      <c r="Q323" s="588"/>
      <c r="R323" s="379"/>
      <c r="S323" s="379"/>
      <c r="T323" s="379"/>
      <c r="U323" s="379"/>
      <c r="V323" s="379"/>
      <c r="W323" s="379"/>
      <c r="X323" s="379"/>
      <c r="Y323" s="379"/>
      <c r="Z323" s="379"/>
      <c r="AA323" s="379"/>
      <c r="AB323" s="379"/>
      <c r="AC323" s="379"/>
      <c r="AD323" s="379"/>
      <c r="AE323" s="968"/>
      <c r="AF323" s="968"/>
      <c r="AG323" s="380"/>
      <c r="AH323" s="969"/>
      <c r="AI323" s="969"/>
      <c r="AJ323" s="975"/>
      <c r="AK323" s="516"/>
      <c r="AL323" s="516"/>
      <c r="AM323" s="516"/>
      <c r="AN323" s="516"/>
      <c r="AO323" s="516"/>
    </row>
    <row r="324" spans="1:41" ht="15.75" thickBot="1">
      <c r="A324" s="516"/>
      <c r="B324" s="777"/>
      <c r="C324" s="778"/>
      <c r="D324" s="778"/>
      <c r="E324" s="778"/>
      <c r="F324" s="778"/>
      <c r="G324" s="778"/>
      <c r="H324" s="778"/>
      <c r="I324" s="778"/>
      <c r="J324" s="778"/>
      <c r="K324" s="778"/>
      <c r="L324" s="778"/>
      <c r="M324" s="778"/>
      <c r="N324" s="778"/>
      <c r="O324" s="778"/>
      <c r="P324" s="778"/>
      <c r="Q324" s="778"/>
      <c r="R324" s="778"/>
      <c r="S324" s="778"/>
      <c r="T324" s="778"/>
      <c r="U324" s="778"/>
      <c r="V324" s="778"/>
      <c r="W324" s="778"/>
      <c r="X324" s="778"/>
      <c r="Y324" s="778"/>
      <c r="Z324" s="778"/>
      <c r="AA324" s="778"/>
      <c r="AB324" s="778"/>
      <c r="AC324" s="778"/>
      <c r="AD324" s="778"/>
      <c r="AE324" s="778"/>
      <c r="AF324" s="778"/>
      <c r="AG324" s="778"/>
      <c r="AH324" s="778"/>
      <c r="AI324" s="778"/>
      <c r="AJ324" s="779"/>
      <c r="AK324" s="516"/>
      <c r="AL324" s="516"/>
      <c r="AM324" s="516"/>
      <c r="AN324" s="516"/>
      <c r="AO324" s="516"/>
    </row>
    <row r="325" spans="1:41" ht="39" thickBot="1">
      <c r="A325" s="516"/>
      <c r="B325" s="49" t="s">
        <v>13</v>
      </c>
      <c r="C325" s="50" t="s">
        <v>30</v>
      </c>
      <c r="D325" s="50" t="s">
        <v>14</v>
      </c>
      <c r="E325" s="50" t="s">
        <v>29</v>
      </c>
      <c r="F325" s="50" t="s">
        <v>26</v>
      </c>
      <c r="G325" s="50" t="s">
        <v>27</v>
      </c>
      <c r="H325" s="51" t="s">
        <v>16</v>
      </c>
      <c r="I325" s="74" t="s">
        <v>31</v>
      </c>
      <c r="J325" s="75"/>
      <c r="K325" s="76"/>
      <c r="L325" s="76"/>
      <c r="M325" s="77"/>
      <c r="N325" s="78"/>
      <c r="O325" s="55">
        <f>SUM(O326:O329)</f>
        <v>0</v>
      </c>
      <c r="P325" s="56">
        <f>SUM(P326:P329)</f>
        <v>0</v>
      </c>
      <c r="Q325" s="57">
        <f>SUM(Q326:Q329)</f>
        <v>0</v>
      </c>
      <c r="R325" s="56">
        <f>SUM(R326:R329)</f>
        <v>0</v>
      </c>
      <c r="S325" s="57"/>
      <c r="T325" s="56"/>
      <c r="U325" s="57"/>
      <c r="V325" s="56"/>
      <c r="W325" s="57"/>
      <c r="X325" s="56"/>
      <c r="Y325" s="57"/>
      <c r="Z325" s="56"/>
      <c r="AA325" s="57"/>
      <c r="AB325" s="56"/>
      <c r="AC325" s="57"/>
      <c r="AD325" s="56"/>
      <c r="AE325" s="57">
        <f>AE326</f>
        <v>0</v>
      </c>
      <c r="AF325" s="56">
        <f>AF326</f>
        <v>0</v>
      </c>
      <c r="AG325" s="59">
        <f>SUM(AG326:AG329)</f>
        <v>0</v>
      </c>
      <c r="AH325" s="60"/>
      <c r="AI325" s="60"/>
      <c r="AJ325" s="517"/>
      <c r="AK325" s="516"/>
      <c r="AL325" s="516"/>
      <c r="AM325" s="516"/>
      <c r="AN325" s="516"/>
      <c r="AO325" s="516"/>
    </row>
    <row r="326" spans="1:41">
      <c r="A326" s="516"/>
      <c r="B326" s="979"/>
      <c r="C326" s="80"/>
      <c r="D326" s="81"/>
      <c r="E326" s="81"/>
      <c r="F326" s="82"/>
      <c r="G326" s="64"/>
      <c r="H326" s="962"/>
      <c r="I326" s="964"/>
      <c r="J326" s="207"/>
      <c r="K326" s="994"/>
      <c r="L326" s="83"/>
      <c r="M326" s="911"/>
      <c r="N326" s="966"/>
      <c r="O326" s="86"/>
      <c r="P326" s="185"/>
      <c r="Q326" s="185"/>
      <c r="R326" s="185"/>
      <c r="S326" s="185"/>
      <c r="T326" s="185"/>
      <c r="U326" s="185"/>
      <c r="V326" s="185"/>
      <c r="W326" s="185"/>
      <c r="X326" s="185"/>
      <c r="Y326" s="185"/>
      <c r="Z326" s="185"/>
      <c r="AA326" s="185"/>
      <c r="AB326" s="185"/>
      <c r="AC326" s="185"/>
      <c r="AD326" s="185"/>
      <c r="AE326" s="774"/>
      <c r="AF326" s="774"/>
      <c r="AG326" s="87"/>
      <c r="AH326" s="775"/>
      <c r="AI326" s="911"/>
      <c r="AJ326" s="913"/>
      <c r="AK326" s="521"/>
      <c r="AL326" s="516"/>
      <c r="AM326" s="516"/>
      <c r="AN326" s="516"/>
      <c r="AO326" s="516"/>
    </row>
    <row r="327" spans="1:41">
      <c r="A327" s="516"/>
      <c r="B327" s="979"/>
      <c r="C327" s="80"/>
      <c r="D327" s="81"/>
      <c r="E327" s="81"/>
      <c r="F327" s="82"/>
      <c r="G327" s="64"/>
      <c r="H327" s="962"/>
      <c r="I327" s="964"/>
      <c r="J327" s="207"/>
      <c r="K327" s="909"/>
      <c r="L327" s="83"/>
      <c r="M327" s="911"/>
      <c r="N327" s="966"/>
      <c r="O327" s="86"/>
      <c r="P327" s="185"/>
      <c r="Q327" s="185"/>
      <c r="R327" s="185"/>
      <c r="S327" s="185"/>
      <c r="T327" s="185"/>
      <c r="U327" s="185"/>
      <c r="V327" s="185"/>
      <c r="W327" s="185"/>
      <c r="X327" s="185"/>
      <c r="Y327" s="185"/>
      <c r="Z327" s="185"/>
      <c r="AA327" s="185"/>
      <c r="AB327" s="185"/>
      <c r="AC327" s="185"/>
      <c r="AD327" s="185"/>
      <c r="AE327" s="774"/>
      <c r="AF327" s="774"/>
      <c r="AG327" s="87"/>
      <c r="AH327" s="775"/>
      <c r="AI327" s="911"/>
      <c r="AJ327" s="913"/>
      <c r="AK327" s="521"/>
      <c r="AL327" s="516"/>
      <c r="AM327" s="516"/>
      <c r="AN327" s="516"/>
      <c r="AO327" s="516"/>
    </row>
    <row r="328" spans="1:41">
      <c r="A328" s="516"/>
      <c r="B328" s="979"/>
      <c r="C328" s="80"/>
      <c r="D328" s="81"/>
      <c r="E328" s="81"/>
      <c r="F328" s="356"/>
      <c r="G328" s="64"/>
      <c r="H328" s="962"/>
      <c r="I328" s="964"/>
      <c r="J328" s="207"/>
      <c r="K328" s="909"/>
      <c r="L328" s="83"/>
      <c r="M328" s="911"/>
      <c r="N328" s="966"/>
      <c r="O328" s="86"/>
      <c r="P328" s="185"/>
      <c r="Q328" s="185"/>
      <c r="R328" s="185"/>
      <c r="S328" s="185"/>
      <c r="T328" s="185"/>
      <c r="U328" s="185"/>
      <c r="V328" s="185"/>
      <c r="W328" s="185"/>
      <c r="X328" s="185"/>
      <c r="Y328" s="185"/>
      <c r="Z328" s="185"/>
      <c r="AA328" s="185"/>
      <c r="AB328" s="185"/>
      <c r="AC328" s="185"/>
      <c r="AD328" s="185"/>
      <c r="AE328" s="774"/>
      <c r="AF328" s="774"/>
      <c r="AG328" s="357"/>
      <c r="AH328" s="775"/>
      <c r="AI328" s="911"/>
      <c r="AJ328" s="913"/>
      <c r="AK328" s="521"/>
      <c r="AL328" s="516"/>
      <c r="AM328" s="516"/>
      <c r="AN328" s="516"/>
      <c r="AO328" s="516"/>
    </row>
    <row r="329" spans="1:41" ht="15.75" thickBot="1">
      <c r="A329" s="516"/>
      <c r="B329" s="980"/>
      <c r="C329" s="358"/>
      <c r="D329" s="359"/>
      <c r="E329" s="359"/>
      <c r="F329" s="360"/>
      <c r="G329" s="361"/>
      <c r="H329" s="963"/>
      <c r="I329" s="965"/>
      <c r="J329" s="4"/>
      <c r="K329" s="910"/>
      <c r="L329" s="381"/>
      <c r="M329" s="912"/>
      <c r="N329" s="967"/>
      <c r="O329" s="362"/>
      <c r="P329" s="298"/>
      <c r="Q329" s="298"/>
      <c r="R329" s="298"/>
      <c r="S329" s="298"/>
      <c r="T329" s="298"/>
      <c r="U329" s="298"/>
      <c r="V329" s="298"/>
      <c r="W329" s="298"/>
      <c r="X329" s="298"/>
      <c r="Y329" s="298"/>
      <c r="Z329" s="298"/>
      <c r="AA329" s="298"/>
      <c r="AB329" s="298"/>
      <c r="AC329" s="298"/>
      <c r="AD329" s="298"/>
      <c r="AE329" s="968"/>
      <c r="AF329" s="968"/>
      <c r="AG329" s="363"/>
      <c r="AH329" s="969"/>
      <c r="AI329" s="912"/>
      <c r="AJ329" s="914"/>
      <c r="AK329" s="521"/>
      <c r="AL329" s="516"/>
      <c r="AM329" s="516"/>
      <c r="AN329" s="516"/>
      <c r="AO329" s="516"/>
    </row>
    <row r="330" spans="1:41" ht="15.75" thickBot="1">
      <c r="A330" s="516"/>
      <c r="B330" s="777"/>
      <c r="C330" s="778"/>
      <c r="D330" s="778"/>
      <c r="E330" s="778"/>
      <c r="F330" s="778"/>
      <c r="G330" s="778"/>
      <c r="H330" s="778"/>
      <c r="I330" s="778"/>
      <c r="J330" s="778"/>
      <c r="K330" s="778"/>
      <c r="L330" s="778"/>
      <c r="M330" s="778"/>
      <c r="N330" s="778"/>
      <c r="O330" s="778"/>
      <c r="P330" s="778"/>
      <c r="Q330" s="778"/>
      <c r="R330" s="778"/>
      <c r="S330" s="778"/>
      <c r="T330" s="778"/>
      <c r="U330" s="778"/>
      <c r="V330" s="778"/>
      <c r="W330" s="778"/>
      <c r="X330" s="778"/>
      <c r="Y330" s="778"/>
      <c r="Z330" s="778"/>
      <c r="AA330" s="778"/>
      <c r="AB330" s="778"/>
      <c r="AC330" s="778"/>
      <c r="AD330" s="778"/>
      <c r="AE330" s="778"/>
      <c r="AF330" s="778"/>
      <c r="AG330" s="778"/>
      <c r="AH330" s="778"/>
      <c r="AI330" s="778"/>
      <c r="AJ330" s="779"/>
      <c r="AK330" s="521"/>
      <c r="AL330" s="516"/>
      <c r="AM330" s="516"/>
      <c r="AN330" s="516"/>
      <c r="AO330" s="516"/>
    </row>
    <row r="331" spans="1:41" ht="39" thickBot="1">
      <c r="A331" s="516"/>
      <c r="B331" s="49" t="s">
        <v>13</v>
      </c>
      <c r="C331" s="50" t="s">
        <v>30</v>
      </c>
      <c r="D331" s="50" t="s">
        <v>14</v>
      </c>
      <c r="E331" s="50" t="s">
        <v>29</v>
      </c>
      <c r="F331" s="50" t="s">
        <v>26</v>
      </c>
      <c r="G331" s="50" t="s">
        <v>27</v>
      </c>
      <c r="H331" s="51" t="s">
        <v>17</v>
      </c>
      <c r="I331" s="74" t="s">
        <v>31</v>
      </c>
      <c r="J331" s="75"/>
      <c r="K331" s="89"/>
      <c r="L331" s="76"/>
      <c r="M331" s="77"/>
      <c r="N331" s="78"/>
      <c r="O331" s="55">
        <f>SUM(O332:O334)</f>
        <v>0</v>
      </c>
      <c r="P331" s="56">
        <f>SUM(P332:P334)</f>
        <v>0</v>
      </c>
      <c r="Q331" s="57">
        <f>SUM(Q332:Q334)</f>
        <v>0</v>
      </c>
      <c r="R331" s="56">
        <f>SUM(R332:R334)</f>
        <v>0</v>
      </c>
      <c r="S331" s="57"/>
      <c r="T331" s="56"/>
      <c r="U331" s="57"/>
      <c r="V331" s="56"/>
      <c r="W331" s="57"/>
      <c r="X331" s="56"/>
      <c r="Y331" s="57"/>
      <c r="Z331" s="56"/>
      <c r="AA331" s="57"/>
      <c r="AB331" s="56"/>
      <c r="AC331" s="57"/>
      <c r="AD331" s="56"/>
      <c r="AE331" s="90">
        <f>AE332</f>
        <v>0</v>
      </c>
      <c r="AF331" s="56">
        <f>AF332</f>
        <v>0</v>
      </c>
      <c r="AG331" s="59">
        <f>SUM(AG332:AG334)</f>
        <v>0</v>
      </c>
      <c r="AH331" s="60"/>
      <c r="AI331" s="60"/>
      <c r="AJ331" s="517"/>
      <c r="AK331" s="516"/>
      <c r="AL331" s="516"/>
      <c r="AM331" s="516"/>
      <c r="AN331" s="516"/>
      <c r="AO331" s="516"/>
    </row>
    <row r="332" spans="1:41">
      <c r="A332" s="516"/>
      <c r="B332" s="791"/>
      <c r="C332" s="61"/>
      <c r="D332" s="62"/>
      <c r="E332" s="62"/>
      <c r="F332" s="364"/>
      <c r="G332" s="288"/>
      <c r="H332" s="956"/>
      <c r="I332" s="959"/>
      <c r="J332" s="198"/>
      <c r="K332" s="934"/>
      <c r="L332" s="382"/>
      <c r="M332" s="934"/>
      <c r="N332" s="939"/>
      <c r="O332" s="365"/>
      <c r="P332" s="292"/>
      <c r="Q332" s="291"/>
      <c r="R332" s="292"/>
      <c r="S332" s="292"/>
      <c r="T332" s="292"/>
      <c r="U332" s="292"/>
      <c r="V332" s="292"/>
      <c r="W332" s="292"/>
      <c r="X332" s="292"/>
      <c r="Y332" s="292"/>
      <c r="Z332" s="292"/>
      <c r="AA332" s="292"/>
      <c r="AB332" s="292"/>
      <c r="AC332" s="185"/>
      <c r="AD332" s="185"/>
      <c r="AE332" s="774"/>
      <c r="AF332" s="774"/>
      <c r="AG332" s="87"/>
      <c r="AH332" s="911"/>
      <c r="AI332" s="911"/>
      <c r="AJ332" s="913"/>
      <c r="AK332" s="516"/>
      <c r="AL332" s="516"/>
      <c r="AM332" s="516"/>
      <c r="AN332" s="516"/>
      <c r="AO332" s="516"/>
    </row>
    <row r="333" spans="1:41">
      <c r="A333" s="516"/>
      <c r="B333" s="792"/>
      <c r="C333" s="70"/>
      <c r="D333" s="71"/>
      <c r="E333" s="71"/>
      <c r="F333" s="366"/>
      <c r="G333" s="64"/>
      <c r="H333" s="957"/>
      <c r="I333" s="960"/>
      <c r="J333" s="181"/>
      <c r="K333" s="935"/>
      <c r="L333" s="83"/>
      <c r="M333" s="935"/>
      <c r="N333" s="940"/>
      <c r="O333" s="367"/>
      <c r="P333" s="196"/>
      <c r="Q333" s="121"/>
      <c r="R333" s="196"/>
      <c r="S333" s="196"/>
      <c r="T333" s="196"/>
      <c r="U333" s="196"/>
      <c r="V333" s="196"/>
      <c r="W333" s="196"/>
      <c r="X333" s="196"/>
      <c r="Y333" s="196"/>
      <c r="Z333" s="196"/>
      <c r="AA333" s="196"/>
      <c r="AB333" s="196"/>
      <c r="AC333" s="185"/>
      <c r="AD333" s="185"/>
      <c r="AE333" s="909"/>
      <c r="AF333" s="909"/>
      <c r="AG333" s="87"/>
      <c r="AH333" s="911"/>
      <c r="AI333" s="911"/>
      <c r="AJ333" s="913"/>
      <c r="AK333" s="516"/>
      <c r="AL333" s="516"/>
      <c r="AM333" s="516"/>
      <c r="AN333" s="516"/>
      <c r="AO333" s="516"/>
    </row>
    <row r="334" spans="1:41" ht="15.75" thickBot="1">
      <c r="A334" s="516"/>
      <c r="B334" s="850"/>
      <c r="C334" s="368"/>
      <c r="D334" s="369"/>
      <c r="E334" s="369"/>
      <c r="F334" s="370"/>
      <c r="G334" s="361"/>
      <c r="H334" s="958"/>
      <c r="I334" s="961"/>
      <c r="J334" s="182"/>
      <c r="K334" s="936"/>
      <c r="L334" s="381"/>
      <c r="M334" s="936"/>
      <c r="N334" s="941"/>
      <c r="O334" s="362"/>
      <c r="P334" s="298"/>
      <c r="Q334" s="297"/>
      <c r="R334" s="298"/>
      <c r="S334" s="298"/>
      <c r="T334" s="298"/>
      <c r="U334" s="298"/>
      <c r="V334" s="298"/>
      <c r="W334" s="298"/>
      <c r="X334" s="298"/>
      <c r="Y334" s="298"/>
      <c r="Z334" s="298"/>
      <c r="AA334" s="298"/>
      <c r="AB334" s="298"/>
      <c r="AC334" s="298"/>
      <c r="AD334" s="298"/>
      <c r="AE334" s="910"/>
      <c r="AF334" s="910"/>
      <c r="AG334" s="371"/>
      <c r="AH334" s="912"/>
      <c r="AI334" s="912"/>
      <c r="AJ334" s="914"/>
      <c r="AK334" s="516"/>
      <c r="AL334" s="516"/>
      <c r="AM334" s="516"/>
      <c r="AN334" s="516"/>
      <c r="AO334" s="516"/>
    </row>
    <row r="335" spans="1:41">
      <c r="A335" s="516">
        <v>12</v>
      </c>
      <c r="B335" s="15"/>
      <c r="C335" s="15"/>
      <c r="D335" s="516"/>
      <c r="E335" s="516"/>
      <c r="F335" s="516"/>
      <c r="G335" s="516"/>
      <c r="H335" s="500"/>
      <c r="I335" s="500"/>
      <c r="J335" s="500"/>
      <c r="K335" s="516"/>
      <c r="L335" s="516"/>
      <c r="M335" s="516"/>
      <c r="N335" s="516"/>
      <c r="O335" s="516"/>
      <c r="P335" s="516"/>
      <c r="Q335" s="516"/>
      <c r="R335" s="516"/>
      <c r="S335" s="516"/>
      <c r="T335" s="516"/>
      <c r="U335" s="516"/>
      <c r="V335" s="516"/>
      <c r="W335" s="516"/>
      <c r="X335" s="516"/>
      <c r="Y335" s="516"/>
      <c r="Z335" s="516"/>
      <c r="AA335" s="516"/>
      <c r="AB335" s="516"/>
      <c r="AC335" s="516"/>
      <c r="AD335" s="516"/>
      <c r="AE335" s="516"/>
      <c r="AF335" s="516"/>
      <c r="AG335" s="15"/>
      <c r="AH335" s="516"/>
      <c r="AI335" s="516"/>
      <c r="AJ335" s="516"/>
      <c r="AK335" s="516"/>
      <c r="AL335" s="516"/>
      <c r="AM335" s="516"/>
      <c r="AN335" s="516"/>
      <c r="AO335" s="516"/>
    </row>
    <row r="336" spans="1:41">
      <c r="A336" s="516"/>
      <c r="B336" s="15"/>
      <c r="C336" s="15"/>
      <c r="D336" s="516"/>
      <c r="E336" s="516"/>
      <c r="F336" s="516"/>
      <c r="G336" s="516"/>
      <c r="H336" s="500"/>
      <c r="I336" s="500"/>
      <c r="J336" s="500"/>
      <c r="K336" s="516"/>
      <c r="L336" s="516"/>
      <c r="M336" s="516"/>
      <c r="N336" s="516"/>
      <c r="O336" s="516"/>
      <c r="P336" s="516"/>
      <c r="Q336" s="516"/>
      <c r="R336" s="516"/>
      <c r="S336" s="516"/>
      <c r="T336" s="516"/>
      <c r="U336" s="516"/>
      <c r="V336" s="516"/>
      <c r="W336" s="516"/>
      <c r="X336" s="516"/>
      <c r="Y336" s="516"/>
      <c r="Z336" s="516"/>
      <c r="AA336" s="516"/>
      <c r="AB336" s="516"/>
      <c r="AC336" s="516"/>
      <c r="AD336" s="516"/>
      <c r="AE336" s="516"/>
      <c r="AF336" s="516"/>
      <c r="AG336" s="15"/>
      <c r="AH336" s="516"/>
      <c r="AI336" s="516"/>
      <c r="AJ336" s="516"/>
      <c r="AK336" s="516"/>
      <c r="AL336" s="516"/>
      <c r="AM336" s="516"/>
      <c r="AN336" s="516"/>
      <c r="AO336" s="516"/>
    </row>
    <row r="337" spans="1:41" ht="15" customHeight="1" thickBot="1">
      <c r="A337" s="516"/>
      <c r="B337" s="15"/>
      <c r="C337" s="15"/>
      <c r="D337" s="516"/>
      <c r="E337" s="516"/>
      <c r="F337" s="516"/>
      <c r="G337" s="516"/>
      <c r="H337" s="500"/>
      <c r="I337" s="500"/>
      <c r="J337" s="500"/>
      <c r="K337" s="516"/>
      <c r="L337" s="516"/>
      <c r="M337" s="516"/>
      <c r="N337" s="516"/>
      <c r="O337" s="516"/>
      <c r="P337" s="516"/>
      <c r="Q337" s="516"/>
      <c r="R337" s="516"/>
      <c r="S337" s="516"/>
      <c r="T337" s="516"/>
      <c r="U337" s="516"/>
      <c r="V337" s="516"/>
      <c r="W337" s="516"/>
      <c r="X337" s="516"/>
      <c r="Y337" s="516"/>
      <c r="Z337" s="516"/>
      <c r="AA337" s="516"/>
      <c r="AB337" s="516"/>
      <c r="AC337" s="516"/>
      <c r="AD337" s="516"/>
      <c r="AE337" s="516"/>
      <c r="AF337" s="516"/>
      <c r="AG337" s="15"/>
      <c r="AH337" s="516"/>
      <c r="AI337" s="516"/>
      <c r="AJ337" s="516"/>
      <c r="AK337" s="516"/>
      <c r="AL337" s="516"/>
      <c r="AM337" s="516"/>
      <c r="AN337" s="516"/>
      <c r="AO337" s="516"/>
    </row>
    <row r="338" spans="1:41" ht="90" customHeight="1">
      <c r="A338" s="516"/>
      <c r="B338" s="749" t="s">
        <v>805</v>
      </c>
      <c r="C338" s="750"/>
      <c r="D338" s="750"/>
      <c r="E338" s="750"/>
      <c r="F338" s="750"/>
      <c r="G338" s="750"/>
      <c r="H338" s="750"/>
      <c r="I338" s="750"/>
      <c r="J338" s="750"/>
      <c r="K338" s="750"/>
      <c r="L338" s="750"/>
      <c r="M338" s="750"/>
      <c r="N338" s="750"/>
      <c r="O338" s="750"/>
      <c r="P338" s="750"/>
      <c r="Q338" s="750"/>
      <c r="R338" s="750"/>
      <c r="S338" s="750"/>
      <c r="T338" s="750"/>
      <c r="U338" s="750"/>
      <c r="V338" s="750"/>
      <c r="W338" s="750"/>
      <c r="X338" s="750"/>
      <c r="Y338" s="750"/>
      <c r="Z338" s="750"/>
      <c r="AA338" s="750"/>
      <c r="AB338" s="750"/>
      <c r="AC338" s="750"/>
      <c r="AD338" s="750"/>
      <c r="AE338" s="750"/>
      <c r="AF338" s="750"/>
      <c r="AG338" s="750"/>
      <c r="AH338" s="750"/>
      <c r="AI338" s="750"/>
      <c r="AJ338" s="751"/>
      <c r="AK338" s="516"/>
      <c r="AL338" s="516"/>
      <c r="AM338" s="516"/>
      <c r="AN338" s="516"/>
      <c r="AO338" s="516"/>
    </row>
    <row r="339" spans="1:41" ht="15" customHeight="1" thickBot="1">
      <c r="A339" s="516"/>
      <c r="B339" s="752" t="s">
        <v>806</v>
      </c>
      <c r="C339" s="753"/>
      <c r="D339" s="753"/>
      <c r="E339" s="753"/>
      <c r="F339" s="753"/>
      <c r="G339" s="753"/>
      <c r="H339" s="753"/>
      <c r="I339" s="753"/>
      <c r="J339" s="753"/>
      <c r="K339" s="753"/>
      <c r="L339" s="753"/>
      <c r="M339" s="753"/>
      <c r="N339" s="753"/>
      <c r="O339" s="753"/>
      <c r="P339" s="753"/>
      <c r="Q339" s="753"/>
      <c r="R339" s="753"/>
      <c r="S339" s="753"/>
      <c r="T339" s="753"/>
      <c r="U339" s="753"/>
      <c r="V339" s="753"/>
      <c r="W339" s="753"/>
      <c r="X339" s="753"/>
      <c r="Y339" s="753"/>
      <c r="Z339" s="753"/>
      <c r="AA339" s="753"/>
      <c r="AB339" s="753"/>
      <c r="AC339" s="753"/>
      <c r="AD339" s="753"/>
      <c r="AE339" s="753"/>
      <c r="AF339" s="753"/>
      <c r="AG339" s="753"/>
      <c r="AH339" s="753"/>
      <c r="AI339" s="753"/>
      <c r="AJ339" s="754"/>
      <c r="AK339" s="516"/>
      <c r="AL339" s="516"/>
      <c r="AM339" s="516"/>
      <c r="AN339" s="516"/>
      <c r="AO339" s="516"/>
    </row>
    <row r="340" spans="1:41">
      <c r="A340" s="516"/>
      <c r="B340" s="755" t="s">
        <v>1063</v>
      </c>
      <c r="C340" s="756"/>
      <c r="D340" s="756"/>
      <c r="E340" s="756"/>
      <c r="F340" s="756"/>
      <c r="G340" s="756"/>
      <c r="H340" s="757"/>
      <c r="I340" s="758" t="s">
        <v>1064</v>
      </c>
      <c r="J340" s="759"/>
      <c r="K340" s="759"/>
      <c r="L340" s="759"/>
      <c r="M340" s="759"/>
      <c r="N340" s="759"/>
      <c r="O340" s="759"/>
      <c r="P340" s="759"/>
      <c r="Q340" s="759"/>
      <c r="R340" s="759"/>
      <c r="S340" s="759"/>
      <c r="T340" s="760"/>
      <c r="U340" s="758" t="s">
        <v>1065</v>
      </c>
      <c r="V340" s="761"/>
      <c r="W340" s="761"/>
      <c r="X340" s="761"/>
      <c r="Y340" s="761"/>
      <c r="Z340" s="761"/>
      <c r="AA340" s="761"/>
      <c r="AB340" s="761"/>
      <c r="AC340" s="761"/>
      <c r="AD340" s="761"/>
      <c r="AE340" s="761"/>
      <c r="AF340" s="761"/>
      <c r="AG340" s="761"/>
      <c r="AH340" s="761"/>
      <c r="AI340" s="761"/>
      <c r="AJ340" s="762"/>
      <c r="AK340" s="516"/>
      <c r="AL340" s="516"/>
      <c r="AM340" s="516"/>
      <c r="AN340" s="516"/>
      <c r="AO340" s="516"/>
    </row>
    <row r="341" spans="1:41" ht="82.5" customHeight="1" thickBot="1">
      <c r="A341" s="516"/>
      <c r="B341" s="763" t="s">
        <v>1565</v>
      </c>
      <c r="C341" s="764"/>
      <c r="D341" s="765"/>
      <c r="E341" s="184"/>
      <c r="F341" s="766" t="s">
        <v>1566</v>
      </c>
      <c r="G341" s="766"/>
      <c r="H341" s="766"/>
      <c r="I341" s="766"/>
      <c r="J341" s="766"/>
      <c r="K341" s="766"/>
      <c r="L341" s="766"/>
      <c r="M341" s="766"/>
      <c r="N341" s="767"/>
      <c r="O341" s="768" t="s">
        <v>0</v>
      </c>
      <c r="P341" s="769"/>
      <c r="Q341" s="769"/>
      <c r="R341" s="769"/>
      <c r="S341" s="769"/>
      <c r="T341" s="769"/>
      <c r="U341" s="769"/>
      <c r="V341" s="769"/>
      <c r="W341" s="769"/>
      <c r="X341" s="769"/>
      <c r="Y341" s="769"/>
      <c r="Z341" s="769"/>
      <c r="AA341" s="769"/>
      <c r="AB341" s="769"/>
      <c r="AC341" s="769"/>
      <c r="AD341" s="769"/>
      <c r="AE341" s="769"/>
      <c r="AF341" s="770"/>
      <c r="AG341" s="771" t="s">
        <v>1</v>
      </c>
      <c r="AH341" s="772"/>
      <c r="AI341" s="772"/>
      <c r="AJ341" s="773"/>
      <c r="AK341" s="516"/>
      <c r="AL341" s="516"/>
      <c r="AM341" s="516"/>
      <c r="AN341" s="516"/>
      <c r="AO341" s="516"/>
    </row>
    <row r="342" spans="1:41">
      <c r="A342" s="516"/>
      <c r="B342" s="737" t="s">
        <v>1128</v>
      </c>
      <c r="C342" s="739" t="s">
        <v>2</v>
      </c>
      <c r="D342" s="740"/>
      <c r="E342" s="740"/>
      <c r="F342" s="740"/>
      <c r="G342" s="740"/>
      <c r="H342" s="740"/>
      <c r="I342" s="743" t="s">
        <v>3</v>
      </c>
      <c r="J342" s="745" t="s">
        <v>18</v>
      </c>
      <c r="K342" s="745" t="s">
        <v>4</v>
      </c>
      <c r="L342" s="747" t="s">
        <v>1057</v>
      </c>
      <c r="M342" s="799" t="s">
        <v>19</v>
      </c>
      <c r="N342" s="732" t="s">
        <v>20</v>
      </c>
      <c r="O342" s="734" t="s">
        <v>32</v>
      </c>
      <c r="P342" s="735"/>
      <c r="Q342" s="736" t="s">
        <v>33</v>
      </c>
      <c r="R342" s="735"/>
      <c r="S342" s="736" t="s">
        <v>34</v>
      </c>
      <c r="T342" s="735"/>
      <c r="U342" s="736" t="s">
        <v>7</v>
      </c>
      <c r="V342" s="735"/>
      <c r="W342" s="736" t="s">
        <v>6</v>
      </c>
      <c r="X342" s="735"/>
      <c r="Y342" s="736" t="s">
        <v>35</v>
      </c>
      <c r="Z342" s="735"/>
      <c r="AA342" s="736" t="s">
        <v>5</v>
      </c>
      <c r="AB342" s="735"/>
      <c r="AC342" s="736" t="s">
        <v>8</v>
      </c>
      <c r="AD342" s="735"/>
      <c r="AE342" s="736" t="s">
        <v>9</v>
      </c>
      <c r="AF342" s="796"/>
      <c r="AG342" s="797" t="s">
        <v>10</v>
      </c>
      <c r="AH342" s="780" t="s">
        <v>11</v>
      </c>
      <c r="AI342" s="782" t="s">
        <v>12</v>
      </c>
      <c r="AJ342" s="784" t="s">
        <v>21</v>
      </c>
      <c r="AK342" s="516"/>
      <c r="AL342" s="516"/>
      <c r="AM342" s="516"/>
      <c r="AN342" s="516"/>
      <c r="AO342" s="516"/>
    </row>
    <row r="343" spans="1:41" ht="64.5" thickBot="1">
      <c r="A343" s="516"/>
      <c r="B343" s="738"/>
      <c r="C343" s="741"/>
      <c r="D343" s="742"/>
      <c r="E343" s="742"/>
      <c r="F343" s="742"/>
      <c r="G343" s="742"/>
      <c r="H343" s="742"/>
      <c r="I343" s="744"/>
      <c r="J343" s="746" t="s">
        <v>18</v>
      </c>
      <c r="K343" s="746"/>
      <c r="L343" s="748"/>
      <c r="M343" s="800"/>
      <c r="N343" s="733"/>
      <c r="O343" s="33" t="s">
        <v>22</v>
      </c>
      <c r="P343" s="34" t="s">
        <v>23</v>
      </c>
      <c r="Q343" s="35" t="s">
        <v>22</v>
      </c>
      <c r="R343" s="34" t="s">
        <v>23</v>
      </c>
      <c r="S343" s="35" t="s">
        <v>22</v>
      </c>
      <c r="T343" s="34" t="s">
        <v>23</v>
      </c>
      <c r="U343" s="35" t="s">
        <v>22</v>
      </c>
      <c r="V343" s="34" t="s">
        <v>23</v>
      </c>
      <c r="W343" s="35" t="s">
        <v>22</v>
      </c>
      <c r="X343" s="34" t="s">
        <v>23</v>
      </c>
      <c r="Y343" s="35" t="s">
        <v>22</v>
      </c>
      <c r="Z343" s="34" t="s">
        <v>23</v>
      </c>
      <c r="AA343" s="35" t="s">
        <v>22</v>
      </c>
      <c r="AB343" s="34" t="s">
        <v>24</v>
      </c>
      <c r="AC343" s="35" t="s">
        <v>22</v>
      </c>
      <c r="AD343" s="34" t="s">
        <v>24</v>
      </c>
      <c r="AE343" s="35" t="s">
        <v>22</v>
      </c>
      <c r="AF343" s="36" t="s">
        <v>24</v>
      </c>
      <c r="AG343" s="798"/>
      <c r="AH343" s="781"/>
      <c r="AI343" s="783"/>
      <c r="AJ343" s="785"/>
      <c r="AK343" s="516"/>
      <c r="AL343" s="516"/>
      <c r="AM343" s="516"/>
      <c r="AN343" s="516"/>
      <c r="AO343" s="516"/>
    </row>
    <row r="344" spans="1:41" ht="41.25" customHeight="1" thickBot="1">
      <c r="A344" s="516"/>
      <c r="B344" s="37" t="s">
        <v>807</v>
      </c>
      <c r="C344" s="786" t="s">
        <v>345</v>
      </c>
      <c r="D344" s="787"/>
      <c r="E344" s="787"/>
      <c r="F344" s="787"/>
      <c r="G344" s="787"/>
      <c r="H344" s="787"/>
      <c r="I344" s="38" t="s">
        <v>848</v>
      </c>
      <c r="J344" s="39"/>
      <c r="K344" s="40"/>
      <c r="L344" s="40"/>
      <c r="M344" s="348"/>
      <c r="N344" s="107"/>
      <c r="O344" s="43">
        <f t="shared" ref="O344:AD344" si="11">O346+O352+O358</f>
        <v>437448320</v>
      </c>
      <c r="P344" s="44">
        <f t="shared" si="11"/>
        <v>0</v>
      </c>
      <c r="Q344" s="44">
        <f t="shared" si="11"/>
        <v>0</v>
      </c>
      <c r="R344" s="44">
        <f t="shared" si="11"/>
        <v>0</v>
      </c>
      <c r="S344" s="44">
        <f t="shared" si="11"/>
        <v>0</v>
      </c>
      <c r="T344" s="44">
        <f t="shared" si="11"/>
        <v>0</v>
      </c>
      <c r="U344" s="44">
        <f t="shared" si="11"/>
        <v>0</v>
      </c>
      <c r="V344" s="44">
        <f t="shared" si="11"/>
        <v>0</v>
      </c>
      <c r="W344" s="44">
        <f t="shared" si="11"/>
        <v>0</v>
      </c>
      <c r="X344" s="44">
        <f t="shared" si="11"/>
        <v>0</v>
      </c>
      <c r="Y344" s="44">
        <f t="shared" si="11"/>
        <v>0</v>
      </c>
      <c r="Z344" s="44">
        <f t="shared" si="11"/>
        <v>0</v>
      </c>
      <c r="AA344" s="44">
        <f t="shared" si="11"/>
        <v>0</v>
      </c>
      <c r="AB344" s="44">
        <f t="shared" si="11"/>
        <v>0</v>
      </c>
      <c r="AC344" s="44">
        <f t="shared" si="11"/>
        <v>0</v>
      </c>
      <c r="AD344" s="44">
        <f t="shared" si="11"/>
        <v>0</v>
      </c>
      <c r="AE344" s="44">
        <f>+AE346+AE352+AE358</f>
        <v>437448320</v>
      </c>
      <c r="AF344" s="45">
        <f>AF346+AF352+AF358</f>
        <v>0</v>
      </c>
      <c r="AG344" s="46">
        <f>AG346+AG352+AG358</f>
        <v>0</v>
      </c>
      <c r="AH344" s="47"/>
      <c r="AI344" s="47"/>
      <c r="AJ344" s="48"/>
      <c r="AK344" s="516"/>
      <c r="AL344" s="516"/>
      <c r="AM344" s="516"/>
      <c r="AN344" s="516"/>
      <c r="AO344" s="516"/>
    </row>
    <row r="345" spans="1:41" ht="41.25" customHeight="1" thickBot="1">
      <c r="A345" s="516"/>
      <c r="B345" s="788"/>
      <c r="C345" s="789"/>
      <c r="D345" s="789"/>
      <c r="E345" s="789"/>
      <c r="F345" s="789"/>
      <c r="G345" s="789"/>
      <c r="H345" s="789"/>
      <c r="I345" s="789"/>
      <c r="J345" s="789"/>
      <c r="K345" s="789"/>
      <c r="L345" s="789"/>
      <c r="M345" s="789"/>
      <c r="N345" s="789"/>
      <c r="O345" s="789"/>
      <c r="P345" s="789"/>
      <c r="Q345" s="789"/>
      <c r="R345" s="789"/>
      <c r="S345" s="789"/>
      <c r="T345" s="789"/>
      <c r="U345" s="789"/>
      <c r="V345" s="789"/>
      <c r="W345" s="789"/>
      <c r="X345" s="789"/>
      <c r="Y345" s="789"/>
      <c r="Z345" s="789"/>
      <c r="AA345" s="789"/>
      <c r="AB345" s="789"/>
      <c r="AC345" s="789"/>
      <c r="AD345" s="789"/>
      <c r="AE345" s="789"/>
      <c r="AF345" s="789"/>
      <c r="AG345" s="789"/>
      <c r="AH345" s="789"/>
      <c r="AI345" s="789"/>
      <c r="AJ345" s="790"/>
      <c r="AK345" s="516"/>
      <c r="AL345" s="516"/>
      <c r="AM345" s="516"/>
      <c r="AN345" s="516"/>
      <c r="AO345" s="516"/>
    </row>
    <row r="346" spans="1:41" ht="41.25" customHeight="1" thickBot="1">
      <c r="A346" s="516"/>
      <c r="B346" s="49" t="s">
        <v>13</v>
      </c>
      <c r="C346" s="50" t="s">
        <v>30</v>
      </c>
      <c r="D346" s="50" t="s">
        <v>14</v>
      </c>
      <c r="E346" s="50" t="s">
        <v>25</v>
      </c>
      <c r="F346" s="50" t="s">
        <v>26</v>
      </c>
      <c r="G346" s="50" t="s">
        <v>27</v>
      </c>
      <c r="H346" s="51" t="s">
        <v>15</v>
      </c>
      <c r="I346" s="74" t="s">
        <v>31</v>
      </c>
      <c r="J346" s="53"/>
      <c r="K346" s="53"/>
      <c r="L346" s="53"/>
      <c r="M346" s="53"/>
      <c r="N346" s="54"/>
      <c r="O346" s="55">
        <f>SUM(O347:O350)</f>
        <v>427448320</v>
      </c>
      <c r="P346" s="56">
        <f>SUM(P347:P350)</f>
        <v>0</v>
      </c>
      <c r="Q346" s="57">
        <f>SUM(Q347:Q350)</f>
        <v>0</v>
      </c>
      <c r="R346" s="56">
        <f>SUM(R347:R350)</f>
        <v>0</v>
      </c>
      <c r="S346" s="57"/>
      <c r="T346" s="56"/>
      <c r="U346" s="57"/>
      <c r="V346" s="56"/>
      <c r="W346" s="57"/>
      <c r="X346" s="56"/>
      <c r="Y346" s="57"/>
      <c r="Z346" s="56"/>
      <c r="AA346" s="57"/>
      <c r="AB346" s="56"/>
      <c r="AC346" s="57"/>
      <c r="AD346" s="56"/>
      <c r="AE346" s="58">
        <f>O346+Q346</f>
        <v>427448320</v>
      </c>
      <c r="AF346" s="56">
        <f>AF347</f>
        <v>0</v>
      </c>
      <c r="AG346" s="59">
        <f>SUM(AG347:AG350)</f>
        <v>0</v>
      </c>
      <c r="AH346" s="60"/>
      <c r="AI346" s="60"/>
      <c r="AJ346" s="517"/>
      <c r="AK346" s="516"/>
      <c r="AL346" s="516"/>
      <c r="AM346" s="516"/>
      <c r="AN346" s="516"/>
      <c r="AO346" s="516"/>
    </row>
    <row r="347" spans="1:41" ht="41.25" customHeight="1" thickBot="1">
      <c r="A347" s="516"/>
      <c r="B347" s="791" t="s">
        <v>512</v>
      </c>
      <c r="C347" s="61"/>
      <c r="D347" s="656" t="s">
        <v>1690</v>
      </c>
      <c r="E347" s="62"/>
      <c r="F347" s="63"/>
      <c r="G347" s="64"/>
      <c r="H347" s="970" t="s">
        <v>219</v>
      </c>
      <c r="I347" s="955" t="s">
        <v>672</v>
      </c>
      <c r="J347" s="820" t="s">
        <v>220</v>
      </c>
      <c r="K347" s="793" t="s">
        <v>221</v>
      </c>
      <c r="L347" s="1057">
        <v>0.25</v>
      </c>
      <c r="M347" s="794"/>
      <c r="N347" s="795"/>
      <c r="O347" s="65">
        <v>427448320</v>
      </c>
      <c r="P347" s="66">
        <v>0</v>
      </c>
      <c r="Q347" s="519"/>
      <c r="R347" s="67"/>
      <c r="S347" s="67"/>
      <c r="T347" s="67"/>
      <c r="U347" s="67"/>
      <c r="V347" s="67"/>
      <c r="W347" s="67"/>
      <c r="X347" s="67"/>
      <c r="Y347" s="67"/>
      <c r="Z347" s="67"/>
      <c r="AA347" s="67"/>
      <c r="AB347" s="67"/>
      <c r="AC347" s="68"/>
      <c r="AD347" s="68"/>
      <c r="AE347" s="67"/>
      <c r="AF347" s="67"/>
      <c r="AG347" s="775"/>
      <c r="AH347" s="775"/>
      <c r="AI347" s="775"/>
      <c r="AJ347" s="776"/>
      <c r="AK347" s="516"/>
      <c r="AL347" s="516"/>
      <c r="AM347" s="516"/>
      <c r="AN347" s="516"/>
      <c r="AO347" s="516"/>
    </row>
    <row r="348" spans="1:41" ht="38.25">
      <c r="A348" s="516"/>
      <c r="B348" s="792"/>
      <c r="C348" s="70"/>
      <c r="D348" s="656" t="s">
        <v>1691</v>
      </c>
      <c r="E348" s="71"/>
      <c r="F348" s="72"/>
      <c r="G348" s="64"/>
      <c r="H348" s="957"/>
      <c r="I348" s="955"/>
      <c r="J348" s="955"/>
      <c r="K348" s="793"/>
      <c r="L348" s="1058"/>
      <c r="M348" s="794"/>
      <c r="N348" s="795"/>
      <c r="O348" s="520"/>
      <c r="P348" s="66"/>
      <c r="Q348" s="73"/>
      <c r="R348" s="68"/>
      <c r="S348" s="68"/>
      <c r="T348" s="68"/>
      <c r="U348" s="68"/>
      <c r="V348" s="68"/>
      <c r="W348" s="68"/>
      <c r="X348" s="68"/>
      <c r="Y348" s="68"/>
      <c r="Z348" s="68"/>
      <c r="AA348" s="68"/>
      <c r="AB348" s="68"/>
      <c r="AC348" s="68"/>
      <c r="AD348" s="68"/>
      <c r="AE348" s="68"/>
      <c r="AF348" s="68"/>
      <c r="AG348" s="775"/>
      <c r="AH348" s="775"/>
      <c r="AI348" s="775"/>
      <c r="AJ348" s="776"/>
      <c r="AK348" s="516"/>
      <c r="AL348" s="516"/>
      <c r="AM348" s="516"/>
      <c r="AN348" s="516"/>
      <c r="AO348" s="516"/>
    </row>
    <row r="349" spans="1:41">
      <c r="A349" s="516"/>
      <c r="B349" s="792"/>
      <c r="C349" s="70"/>
      <c r="D349" s="71"/>
      <c r="E349" s="71"/>
      <c r="F349" s="374"/>
      <c r="G349" s="64"/>
      <c r="H349" s="957"/>
      <c r="I349" s="955"/>
      <c r="J349" s="955"/>
      <c r="K349" s="793"/>
      <c r="L349" s="1058"/>
      <c r="M349" s="794"/>
      <c r="N349" s="795"/>
      <c r="O349" s="65"/>
      <c r="P349" s="66"/>
      <c r="Q349" s="528"/>
      <c r="R349" s="68"/>
      <c r="S349" s="68"/>
      <c r="T349" s="68"/>
      <c r="U349" s="68"/>
      <c r="V349" s="68"/>
      <c r="W349" s="68"/>
      <c r="X349" s="68"/>
      <c r="Y349" s="68"/>
      <c r="Z349" s="68"/>
      <c r="AA349" s="68"/>
      <c r="AB349" s="68"/>
      <c r="AC349" s="68"/>
      <c r="AD349" s="68"/>
      <c r="AE349" s="68"/>
      <c r="AF349" s="68"/>
      <c r="AG349" s="775"/>
      <c r="AH349" s="775"/>
      <c r="AI349" s="775"/>
      <c r="AJ349" s="776"/>
      <c r="AK349" s="516"/>
      <c r="AL349" s="516"/>
      <c r="AM349" s="516"/>
      <c r="AN349" s="516"/>
      <c r="AO349" s="516"/>
    </row>
    <row r="350" spans="1:41" ht="164.25" customHeight="1" thickBot="1">
      <c r="A350" s="516"/>
      <c r="B350" s="850"/>
      <c r="C350" s="368"/>
      <c r="D350" s="369"/>
      <c r="E350" s="369"/>
      <c r="F350" s="376"/>
      <c r="G350" s="361"/>
      <c r="H350" s="958"/>
      <c r="I350" s="819"/>
      <c r="J350" s="819"/>
      <c r="K350" s="822"/>
      <c r="L350" s="1081"/>
      <c r="M350" s="824"/>
      <c r="N350" s="971"/>
      <c r="O350" s="378"/>
      <c r="P350" s="297"/>
      <c r="Q350" s="588"/>
      <c r="R350" s="379"/>
      <c r="S350" s="379"/>
      <c r="T350" s="379"/>
      <c r="U350" s="379"/>
      <c r="V350" s="379"/>
      <c r="W350" s="379"/>
      <c r="X350" s="379"/>
      <c r="Y350" s="379"/>
      <c r="Z350" s="379"/>
      <c r="AA350" s="379"/>
      <c r="AB350" s="379"/>
      <c r="AC350" s="379"/>
      <c r="AD350" s="379"/>
      <c r="AE350" s="379"/>
      <c r="AF350" s="379"/>
      <c r="AG350" s="969"/>
      <c r="AH350" s="969"/>
      <c r="AI350" s="969"/>
      <c r="AJ350" s="975"/>
      <c r="AK350" s="516"/>
      <c r="AL350" s="516"/>
      <c r="AM350" s="516"/>
      <c r="AN350" s="516"/>
      <c r="AO350" s="516"/>
    </row>
    <row r="351" spans="1:41" ht="19.5" customHeight="1" thickBot="1">
      <c r="A351" s="516"/>
      <c r="B351" s="777"/>
      <c r="C351" s="778"/>
      <c r="D351" s="778"/>
      <c r="E351" s="778"/>
      <c r="F351" s="778"/>
      <c r="G351" s="778"/>
      <c r="H351" s="778"/>
      <c r="I351" s="778"/>
      <c r="J351" s="778"/>
      <c r="K351" s="778"/>
      <c r="L351" s="778"/>
      <c r="M351" s="778"/>
      <c r="N351" s="778"/>
      <c r="O351" s="778"/>
      <c r="P351" s="778"/>
      <c r="Q351" s="778"/>
      <c r="R351" s="778"/>
      <c r="S351" s="778"/>
      <c r="T351" s="778"/>
      <c r="U351" s="778"/>
      <c r="V351" s="778"/>
      <c r="W351" s="778"/>
      <c r="X351" s="778"/>
      <c r="Y351" s="778"/>
      <c r="Z351" s="778"/>
      <c r="AA351" s="778"/>
      <c r="AB351" s="778"/>
      <c r="AC351" s="778"/>
      <c r="AD351" s="778"/>
      <c r="AE351" s="778"/>
      <c r="AF351" s="778"/>
      <c r="AG351" s="778"/>
      <c r="AH351" s="778"/>
      <c r="AI351" s="778"/>
      <c r="AJ351" s="779"/>
      <c r="AK351" s="516"/>
      <c r="AL351" s="516"/>
      <c r="AM351" s="516"/>
      <c r="AN351" s="516"/>
      <c r="AO351" s="516"/>
    </row>
    <row r="352" spans="1:41" ht="19.5" customHeight="1" thickBot="1">
      <c r="A352" s="516"/>
      <c r="B352" s="49" t="s">
        <v>13</v>
      </c>
      <c r="C352" s="50" t="s">
        <v>30</v>
      </c>
      <c r="D352" s="50" t="s">
        <v>14</v>
      </c>
      <c r="E352" s="50" t="s">
        <v>29</v>
      </c>
      <c r="F352" s="50" t="s">
        <v>26</v>
      </c>
      <c r="G352" s="50" t="s">
        <v>27</v>
      </c>
      <c r="H352" s="51" t="s">
        <v>16</v>
      </c>
      <c r="I352" s="52" t="s">
        <v>31</v>
      </c>
      <c r="J352" s="75"/>
      <c r="K352" s="76"/>
      <c r="L352" s="76"/>
      <c r="M352" s="77"/>
      <c r="N352" s="78"/>
      <c r="O352" s="55">
        <f>SUM(O353:O356)</f>
        <v>10000000</v>
      </c>
      <c r="P352" s="56">
        <f>SUM(P353:P356)</f>
        <v>0</v>
      </c>
      <c r="Q352" s="57">
        <f>SUM(Q353:Q356)</f>
        <v>0</v>
      </c>
      <c r="R352" s="56">
        <f>SUM(R353:R356)</f>
        <v>0</v>
      </c>
      <c r="S352" s="57"/>
      <c r="T352" s="56"/>
      <c r="U352" s="57"/>
      <c r="V352" s="56"/>
      <c r="W352" s="57"/>
      <c r="X352" s="56"/>
      <c r="Y352" s="57"/>
      <c r="Z352" s="56"/>
      <c r="AA352" s="57"/>
      <c r="AB352" s="56"/>
      <c r="AC352" s="57"/>
      <c r="AD352" s="56"/>
      <c r="AE352" s="57">
        <f>AE353</f>
        <v>10000000</v>
      </c>
      <c r="AF352" s="56">
        <f>AF353</f>
        <v>0</v>
      </c>
      <c r="AG352" s="59">
        <f>SUM(AG353:AG356)</f>
        <v>0</v>
      </c>
      <c r="AH352" s="60"/>
      <c r="AI352" s="60"/>
      <c r="AJ352" s="517"/>
      <c r="AK352" s="516"/>
      <c r="AL352" s="516"/>
      <c r="AM352" s="516"/>
      <c r="AN352" s="516"/>
      <c r="AO352" s="516"/>
    </row>
    <row r="353" spans="1:41" ht="19.5" customHeight="1">
      <c r="A353" s="610"/>
      <c r="B353" s="1119" t="s">
        <v>847</v>
      </c>
      <c r="C353" s="1120">
        <v>11</v>
      </c>
      <c r="D353" s="217" t="s">
        <v>1317</v>
      </c>
      <c r="E353" s="217" t="s">
        <v>1298</v>
      </c>
      <c r="F353" s="349"/>
      <c r="G353" s="1001">
        <v>10</v>
      </c>
      <c r="H353" s="1123" t="s">
        <v>222</v>
      </c>
      <c r="I353" s="1119" t="s">
        <v>846</v>
      </c>
      <c r="J353" s="1001" t="s">
        <v>1129</v>
      </c>
      <c r="K353" s="1124" t="s">
        <v>1130</v>
      </c>
      <c r="L353" s="1002">
        <v>2</v>
      </c>
      <c r="M353" s="1125"/>
      <c r="N353" s="1126"/>
      <c r="O353" s="1127">
        <v>10000000</v>
      </c>
      <c r="P353" s="1128">
        <v>0</v>
      </c>
      <c r="Q353" s="434"/>
      <c r="R353" s="434"/>
      <c r="S353" s="434"/>
      <c r="T353" s="434"/>
      <c r="U353" s="434"/>
      <c r="V353" s="434"/>
      <c r="W353" s="434"/>
      <c r="X353" s="434"/>
      <c r="Y353" s="434"/>
      <c r="Z353" s="434"/>
      <c r="AA353" s="434"/>
      <c r="AB353" s="434"/>
      <c r="AC353" s="434"/>
      <c r="AD353" s="434"/>
      <c r="AE353" s="1129">
        <v>10000000</v>
      </c>
      <c r="AF353" s="1129">
        <v>0</v>
      </c>
      <c r="AG353" s="435"/>
      <c r="AH353" s="1125"/>
      <c r="AI353" s="1125"/>
      <c r="AJ353" s="1130"/>
      <c r="AK353" s="521"/>
      <c r="AL353" s="516"/>
      <c r="AM353" s="516"/>
      <c r="AN353" s="516"/>
      <c r="AO353" s="516"/>
    </row>
    <row r="354" spans="1:41" ht="25.5">
      <c r="A354" s="516"/>
      <c r="B354" s="1095"/>
      <c r="C354" s="1121"/>
      <c r="D354" s="218" t="s">
        <v>1318</v>
      </c>
      <c r="E354" s="209" t="s">
        <v>1254</v>
      </c>
      <c r="F354" s="229"/>
      <c r="G354" s="708"/>
      <c r="H354" s="1097"/>
      <c r="I354" s="1095"/>
      <c r="J354" s="708"/>
      <c r="K354" s="726"/>
      <c r="L354" s="711"/>
      <c r="M354" s="730"/>
      <c r="N354" s="1102"/>
      <c r="O354" s="1113"/>
      <c r="P354" s="718"/>
      <c r="Q354" s="237"/>
      <c r="R354" s="237"/>
      <c r="S354" s="237"/>
      <c r="T354" s="237"/>
      <c r="U354" s="237"/>
      <c r="V354" s="237"/>
      <c r="W354" s="237"/>
      <c r="X354" s="237"/>
      <c r="Y354" s="237"/>
      <c r="Z354" s="237"/>
      <c r="AA354" s="237"/>
      <c r="AB354" s="237"/>
      <c r="AC354" s="237"/>
      <c r="AD354" s="237"/>
      <c r="AE354" s="729"/>
      <c r="AF354" s="729"/>
      <c r="AG354" s="238"/>
      <c r="AH354" s="730"/>
      <c r="AI354" s="730"/>
      <c r="AJ354" s="731"/>
      <c r="AK354" s="521"/>
      <c r="AL354" s="516"/>
      <c r="AM354" s="516"/>
      <c r="AN354" s="516"/>
      <c r="AO354" s="516"/>
    </row>
    <row r="355" spans="1:41">
      <c r="A355" s="516"/>
      <c r="B355" s="1095"/>
      <c r="C355" s="1121"/>
      <c r="D355" s="218" t="s">
        <v>1319</v>
      </c>
      <c r="E355" s="209" t="s">
        <v>1320</v>
      </c>
      <c r="F355" s="229"/>
      <c r="G355" s="708"/>
      <c r="H355" s="1097"/>
      <c r="I355" s="1095"/>
      <c r="J355" s="708"/>
      <c r="K355" s="977"/>
      <c r="L355" s="711"/>
      <c r="M355" s="730"/>
      <c r="N355" s="1102"/>
      <c r="O355" s="1113"/>
      <c r="P355" s="718"/>
      <c r="Q355" s="237"/>
      <c r="R355" s="237"/>
      <c r="S355" s="237"/>
      <c r="T355" s="237"/>
      <c r="U355" s="237"/>
      <c r="V355" s="237"/>
      <c r="W355" s="237"/>
      <c r="X355" s="237"/>
      <c r="Y355" s="237"/>
      <c r="Z355" s="237"/>
      <c r="AA355" s="237"/>
      <c r="AB355" s="237"/>
      <c r="AC355" s="237"/>
      <c r="AD355" s="237"/>
      <c r="AE355" s="729"/>
      <c r="AF355" s="729"/>
      <c r="AG355" s="238"/>
      <c r="AH355" s="730"/>
      <c r="AI355" s="730"/>
      <c r="AJ355" s="731"/>
      <c r="AK355" s="521"/>
      <c r="AL355" s="516"/>
      <c r="AM355" s="516"/>
      <c r="AN355" s="516"/>
      <c r="AO355" s="516"/>
    </row>
    <row r="356" spans="1:41">
      <c r="A356" s="516"/>
      <c r="B356" s="1095"/>
      <c r="C356" s="1121"/>
      <c r="D356" s="209" t="s">
        <v>1321</v>
      </c>
      <c r="E356" s="209" t="s">
        <v>1298</v>
      </c>
      <c r="F356" s="229"/>
      <c r="G356" s="708"/>
      <c r="H356" s="1097"/>
      <c r="I356" s="1095"/>
      <c r="J356" s="708"/>
      <c r="K356" s="977"/>
      <c r="L356" s="711"/>
      <c r="M356" s="730"/>
      <c r="N356" s="1102"/>
      <c r="O356" s="1113"/>
      <c r="P356" s="718"/>
      <c r="Q356" s="237"/>
      <c r="R356" s="237"/>
      <c r="S356" s="237"/>
      <c r="T356" s="237"/>
      <c r="U356" s="237"/>
      <c r="V356" s="237"/>
      <c r="W356" s="237"/>
      <c r="X356" s="237"/>
      <c r="Y356" s="237"/>
      <c r="Z356" s="237"/>
      <c r="AA356" s="237"/>
      <c r="AB356" s="237"/>
      <c r="AC356" s="237"/>
      <c r="AD356" s="237"/>
      <c r="AE356" s="729"/>
      <c r="AF356" s="729"/>
      <c r="AG356" s="238"/>
      <c r="AH356" s="730"/>
      <c r="AI356" s="730"/>
      <c r="AJ356" s="731"/>
      <c r="AK356" s="521"/>
      <c r="AL356" s="516"/>
      <c r="AM356" s="516"/>
      <c r="AN356" s="516"/>
      <c r="AO356" s="516"/>
    </row>
    <row r="357" spans="1:41" ht="25.5">
      <c r="A357" s="516"/>
      <c r="B357" s="1095"/>
      <c r="C357" s="1121"/>
      <c r="D357" s="209" t="s">
        <v>1322</v>
      </c>
      <c r="E357" s="209" t="s">
        <v>1254</v>
      </c>
      <c r="F357" s="351"/>
      <c r="G357" s="708"/>
      <c r="H357" s="1097"/>
      <c r="I357" s="1095"/>
      <c r="J357" s="708"/>
      <c r="K357" s="977"/>
      <c r="L357" s="711"/>
      <c r="M357" s="730"/>
      <c r="N357" s="1102"/>
      <c r="O357" s="1113"/>
      <c r="P357" s="718"/>
      <c r="Q357" s="237"/>
      <c r="R357" s="237"/>
      <c r="S357" s="237"/>
      <c r="T357" s="237"/>
      <c r="U357" s="237"/>
      <c r="V357" s="237"/>
      <c r="W357" s="237"/>
      <c r="X357" s="237"/>
      <c r="Y357" s="237"/>
      <c r="Z357" s="237"/>
      <c r="AA357" s="237"/>
      <c r="AB357" s="237"/>
      <c r="AC357" s="237"/>
      <c r="AD357" s="237"/>
      <c r="AE357" s="729"/>
      <c r="AF357" s="729"/>
      <c r="AG357" s="386"/>
      <c r="AH357" s="730"/>
      <c r="AI357" s="730"/>
      <c r="AJ357" s="731"/>
      <c r="AK357" s="521"/>
      <c r="AL357" s="516"/>
      <c r="AM357" s="516"/>
      <c r="AN357" s="516"/>
      <c r="AO357" s="516"/>
    </row>
    <row r="358" spans="1:41" ht="15.75" thickBot="1">
      <c r="A358" s="516"/>
      <c r="B358" s="1096"/>
      <c r="C358" s="1122"/>
      <c r="D358" s="219" t="s">
        <v>1323</v>
      </c>
      <c r="E358" s="223" t="s">
        <v>1298</v>
      </c>
      <c r="F358" s="353"/>
      <c r="G358" s="709"/>
      <c r="H358" s="1098"/>
      <c r="I358" s="1096"/>
      <c r="J358" s="709"/>
      <c r="K358" s="978"/>
      <c r="L358" s="1005"/>
      <c r="M358" s="992"/>
      <c r="N358" s="1103"/>
      <c r="O358" s="1114"/>
      <c r="P358" s="1066"/>
      <c r="Q358" s="436"/>
      <c r="R358" s="436"/>
      <c r="S358" s="436"/>
      <c r="T358" s="436"/>
      <c r="U358" s="436"/>
      <c r="V358" s="436"/>
      <c r="W358" s="436"/>
      <c r="X358" s="436"/>
      <c r="Y358" s="436"/>
      <c r="Z358" s="436"/>
      <c r="AA358" s="436"/>
      <c r="AB358" s="436"/>
      <c r="AC358" s="436"/>
      <c r="AD358" s="436"/>
      <c r="AE358" s="1067"/>
      <c r="AF358" s="1067"/>
      <c r="AG358" s="389"/>
      <c r="AH358" s="992"/>
      <c r="AI358" s="992"/>
      <c r="AJ358" s="993"/>
      <c r="AK358" s="516"/>
      <c r="AL358" s="516"/>
      <c r="AM358" s="516"/>
      <c r="AN358" s="516"/>
      <c r="AO358" s="516"/>
    </row>
    <row r="359" spans="1:41">
      <c r="A359" s="516"/>
      <c r="B359" s="95"/>
      <c r="C359" s="95"/>
      <c r="D359" s="96"/>
      <c r="E359" s="96"/>
      <c r="F359" s="401"/>
      <c r="G359" s="98"/>
      <c r="H359" s="11"/>
      <c r="I359" s="11"/>
      <c r="J359" s="11"/>
      <c r="K359" s="402"/>
      <c r="L359" s="402"/>
      <c r="M359" s="402"/>
      <c r="N359" s="402"/>
      <c r="O359" s="104"/>
      <c r="P359" s="104"/>
      <c r="Q359" s="102"/>
      <c r="R359" s="104"/>
      <c r="S359" s="104"/>
      <c r="T359" s="104"/>
      <c r="U359" s="104"/>
      <c r="V359" s="104"/>
      <c r="W359" s="104"/>
      <c r="X359" s="104"/>
      <c r="Y359" s="104"/>
      <c r="Z359" s="104"/>
      <c r="AA359" s="104"/>
      <c r="AB359" s="104"/>
      <c r="AC359" s="104"/>
      <c r="AD359" s="104"/>
      <c r="AE359" s="104"/>
      <c r="AF359" s="104"/>
      <c r="AG359" s="403"/>
      <c r="AH359" s="404"/>
      <c r="AI359" s="404"/>
      <c r="AJ359" s="405"/>
      <c r="AK359" s="516"/>
      <c r="AL359" s="516"/>
      <c r="AM359" s="516"/>
      <c r="AN359" s="516"/>
      <c r="AO359" s="516"/>
    </row>
    <row r="360" spans="1:41" ht="21" customHeight="1" thickBot="1">
      <c r="A360" s="516"/>
      <c r="B360" s="15"/>
      <c r="C360" s="15"/>
      <c r="D360" s="516"/>
      <c r="E360" s="516"/>
      <c r="F360" s="516"/>
      <c r="G360" s="516"/>
      <c r="H360" s="500"/>
      <c r="I360" s="500"/>
      <c r="J360" s="500"/>
      <c r="K360" s="516"/>
      <c r="L360" s="516"/>
      <c r="M360" s="516"/>
      <c r="N360" s="516"/>
      <c r="O360" s="516"/>
      <c r="P360" s="516"/>
      <c r="Q360" s="516"/>
      <c r="R360" s="516"/>
      <c r="S360" s="516"/>
      <c r="T360" s="516"/>
      <c r="U360" s="516"/>
      <c r="V360" s="516"/>
      <c r="W360" s="516"/>
      <c r="X360" s="516"/>
      <c r="Y360" s="516"/>
      <c r="Z360" s="516"/>
      <c r="AA360" s="516"/>
      <c r="AB360" s="516"/>
      <c r="AC360" s="516"/>
      <c r="AD360" s="516"/>
      <c r="AE360" s="516"/>
      <c r="AF360" s="516"/>
      <c r="AG360" s="15"/>
      <c r="AH360" s="516"/>
      <c r="AI360" s="516"/>
      <c r="AJ360" s="516"/>
      <c r="AK360" s="516"/>
      <c r="AL360" s="516"/>
      <c r="AM360" s="516"/>
      <c r="AN360" s="516"/>
      <c r="AO360" s="516"/>
    </row>
    <row r="361" spans="1:41" ht="86.25" customHeight="1">
      <c r="A361" s="516"/>
      <c r="B361" s="749" t="s">
        <v>805</v>
      </c>
      <c r="C361" s="750"/>
      <c r="D361" s="750"/>
      <c r="E361" s="750"/>
      <c r="F361" s="750"/>
      <c r="G361" s="750"/>
      <c r="H361" s="750"/>
      <c r="I361" s="750"/>
      <c r="J361" s="750"/>
      <c r="K361" s="750"/>
      <c r="L361" s="750"/>
      <c r="M361" s="750"/>
      <c r="N361" s="750"/>
      <c r="O361" s="750"/>
      <c r="P361" s="750"/>
      <c r="Q361" s="750"/>
      <c r="R361" s="750"/>
      <c r="S361" s="750"/>
      <c r="T361" s="750"/>
      <c r="U361" s="750"/>
      <c r="V361" s="750"/>
      <c r="W361" s="750"/>
      <c r="X361" s="750"/>
      <c r="Y361" s="750"/>
      <c r="Z361" s="750"/>
      <c r="AA361" s="750"/>
      <c r="AB361" s="750"/>
      <c r="AC361" s="750"/>
      <c r="AD361" s="750"/>
      <c r="AE361" s="750"/>
      <c r="AF361" s="750"/>
      <c r="AG361" s="750"/>
      <c r="AH361" s="750"/>
      <c r="AI361" s="750"/>
      <c r="AJ361" s="751"/>
      <c r="AK361" s="516"/>
      <c r="AL361" s="516"/>
      <c r="AM361" s="516"/>
      <c r="AN361" s="516"/>
      <c r="AO361" s="516"/>
    </row>
    <row r="362" spans="1:41" ht="15" customHeight="1" thickBot="1">
      <c r="A362" s="516"/>
      <c r="B362" s="752" t="s">
        <v>806</v>
      </c>
      <c r="C362" s="753"/>
      <c r="D362" s="753"/>
      <c r="E362" s="753"/>
      <c r="F362" s="753"/>
      <c r="G362" s="753"/>
      <c r="H362" s="753"/>
      <c r="I362" s="753"/>
      <c r="J362" s="753"/>
      <c r="K362" s="753"/>
      <c r="L362" s="753"/>
      <c r="M362" s="753"/>
      <c r="N362" s="753"/>
      <c r="O362" s="753"/>
      <c r="P362" s="753"/>
      <c r="Q362" s="753"/>
      <c r="R362" s="753"/>
      <c r="S362" s="753"/>
      <c r="T362" s="753"/>
      <c r="U362" s="753"/>
      <c r="V362" s="753"/>
      <c r="W362" s="753"/>
      <c r="X362" s="753"/>
      <c r="Y362" s="753"/>
      <c r="Z362" s="753"/>
      <c r="AA362" s="753"/>
      <c r="AB362" s="753"/>
      <c r="AC362" s="753"/>
      <c r="AD362" s="753"/>
      <c r="AE362" s="753"/>
      <c r="AF362" s="753"/>
      <c r="AG362" s="753"/>
      <c r="AH362" s="753"/>
      <c r="AI362" s="753"/>
      <c r="AJ362" s="754"/>
      <c r="AK362" s="516"/>
      <c r="AL362" s="516"/>
      <c r="AM362" s="516"/>
      <c r="AN362" s="516"/>
      <c r="AO362" s="516"/>
    </row>
    <row r="363" spans="1:41">
      <c r="A363" s="516"/>
      <c r="B363" s="755" t="s">
        <v>1063</v>
      </c>
      <c r="C363" s="756"/>
      <c r="D363" s="756"/>
      <c r="E363" s="756"/>
      <c r="F363" s="756"/>
      <c r="G363" s="756"/>
      <c r="H363" s="757"/>
      <c r="I363" s="758" t="s">
        <v>1064</v>
      </c>
      <c r="J363" s="759"/>
      <c r="K363" s="759"/>
      <c r="L363" s="759"/>
      <c r="M363" s="759"/>
      <c r="N363" s="759"/>
      <c r="O363" s="759"/>
      <c r="P363" s="759"/>
      <c r="Q363" s="759"/>
      <c r="R363" s="759"/>
      <c r="S363" s="759"/>
      <c r="T363" s="760"/>
      <c r="U363" s="758" t="s">
        <v>1065</v>
      </c>
      <c r="V363" s="761"/>
      <c r="W363" s="761"/>
      <c r="X363" s="761"/>
      <c r="Y363" s="761"/>
      <c r="Z363" s="761"/>
      <c r="AA363" s="761"/>
      <c r="AB363" s="761"/>
      <c r="AC363" s="761"/>
      <c r="AD363" s="761"/>
      <c r="AE363" s="761"/>
      <c r="AF363" s="761"/>
      <c r="AG363" s="761"/>
      <c r="AH363" s="761"/>
      <c r="AI363" s="761"/>
      <c r="AJ363" s="762"/>
      <c r="AK363" s="516"/>
      <c r="AL363" s="516"/>
      <c r="AM363" s="516"/>
      <c r="AN363" s="516"/>
      <c r="AO363" s="516"/>
    </row>
    <row r="364" spans="1:41" ht="108.75" customHeight="1" thickBot="1">
      <c r="A364" s="516"/>
      <c r="B364" s="763" t="s">
        <v>1565</v>
      </c>
      <c r="C364" s="764"/>
      <c r="D364" s="765"/>
      <c r="E364" s="184"/>
      <c r="F364" s="766" t="s">
        <v>1566</v>
      </c>
      <c r="G364" s="766"/>
      <c r="H364" s="766"/>
      <c r="I364" s="766"/>
      <c r="J364" s="766"/>
      <c r="K364" s="766"/>
      <c r="L364" s="766"/>
      <c r="M364" s="766"/>
      <c r="N364" s="767"/>
      <c r="O364" s="768" t="s">
        <v>0</v>
      </c>
      <c r="P364" s="769"/>
      <c r="Q364" s="769"/>
      <c r="R364" s="769"/>
      <c r="S364" s="769"/>
      <c r="T364" s="769"/>
      <c r="U364" s="769"/>
      <c r="V364" s="769"/>
      <c r="W364" s="769"/>
      <c r="X364" s="769"/>
      <c r="Y364" s="769"/>
      <c r="Z364" s="769"/>
      <c r="AA364" s="769"/>
      <c r="AB364" s="769"/>
      <c r="AC364" s="769"/>
      <c r="AD364" s="769"/>
      <c r="AE364" s="769"/>
      <c r="AF364" s="770"/>
      <c r="AG364" s="771" t="s">
        <v>1</v>
      </c>
      <c r="AH364" s="772"/>
      <c r="AI364" s="772"/>
      <c r="AJ364" s="773"/>
      <c r="AK364" s="516"/>
      <c r="AL364" s="516"/>
      <c r="AM364" s="516"/>
      <c r="AN364" s="516"/>
      <c r="AO364" s="516"/>
    </row>
    <row r="365" spans="1:41">
      <c r="A365" s="516"/>
      <c r="B365" s="737" t="s">
        <v>1131</v>
      </c>
      <c r="C365" s="739" t="s">
        <v>2</v>
      </c>
      <c r="D365" s="740"/>
      <c r="E365" s="740"/>
      <c r="F365" s="740"/>
      <c r="G365" s="740"/>
      <c r="H365" s="740"/>
      <c r="I365" s="743" t="s">
        <v>3</v>
      </c>
      <c r="J365" s="745" t="s">
        <v>18</v>
      </c>
      <c r="K365" s="745" t="s">
        <v>4</v>
      </c>
      <c r="L365" s="747" t="s">
        <v>1057</v>
      </c>
      <c r="M365" s="799" t="s">
        <v>19</v>
      </c>
      <c r="N365" s="732" t="s">
        <v>20</v>
      </c>
      <c r="O365" s="734" t="s">
        <v>32</v>
      </c>
      <c r="P365" s="735"/>
      <c r="Q365" s="736" t="s">
        <v>33</v>
      </c>
      <c r="R365" s="735"/>
      <c r="S365" s="736" t="s">
        <v>34</v>
      </c>
      <c r="T365" s="735"/>
      <c r="U365" s="736" t="s">
        <v>7</v>
      </c>
      <c r="V365" s="735"/>
      <c r="W365" s="736" t="s">
        <v>6</v>
      </c>
      <c r="X365" s="735"/>
      <c r="Y365" s="736" t="s">
        <v>35</v>
      </c>
      <c r="Z365" s="735"/>
      <c r="AA365" s="736" t="s">
        <v>5</v>
      </c>
      <c r="AB365" s="735"/>
      <c r="AC365" s="736" t="s">
        <v>8</v>
      </c>
      <c r="AD365" s="735"/>
      <c r="AE365" s="736" t="s">
        <v>9</v>
      </c>
      <c r="AF365" s="796"/>
      <c r="AG365" s="797" t="s">
        <v>10</v>
      </c>
      <c r="AH365" s="780" t="s">
        <v>11</v>
      </c>
      <c r="AI365" s="782" t="s">
        <v>12</v>
      </c>
      <c r="AJ365" s="784" t="s">
        <v>21</v>
      </c>
      <c r="AK365" s="516"/>
      <c r="AL365" s="516"/>
      <c r="AM365" s="516"/>
      <c r="AN365" s="516"/>
      <c r="AO365" s="516"/>
    </row>
    <row r="366" spans="1:41" ht="64.5" thickBot="1">
      <c r="A366" s="516"/>
      <c r="B366" s="738"/>
      <c r="C366" s="741"/>
      <c r="D366" s="742"/>
      <c r="E366" s="742"/>
      <c r="F366" s="742"/>
      <c r="G366" s="742"/>
      <c r="H366" s="742"/>
      <c r="I366" s="744"/>
      <c r="J366" s="746" t="s">
        <v>18</v>
      </c>
      <c r="K366" s="746"/>
      <c r="L366" s="748"/>
      <c r="M366" s="800"/>
      <c r="N366" s="733"/>
      <c r="O366" s="33" t="s">
        <v>22</v>
      </c>
      <c r="P366" s="34" t="s">
        <v>23</v>
      </c>
      <c r="Q366" s="35" t="s">
        <v>22</v>
      </c>
      <c r="R366" s="34" t="s">
        <v>23</v>
      </c>
      <c r="S366" s="35" t="s">
        <v>22</v>
      </c>
      <c r="T366" s="34" t="s">
        <v>23</v>
      </c>
      <c r="U366" s="35" t="s">
        <v>22</v>
      </c>
      <c r="V366" s="34" t="s">
        <v>23</v>
      </c>
      <c r="W366" s="35" t="s">
        <v>22</v>
      </c>
      <c r="X366" s="34" t="s">
        <v>23</v>
      </c>
      <c r="Y366" s="35" t="s">
        <v>22</v>
      </c>
      <c r="Z366" s="34" t="s">
        <v>23</v>
      </c>
      <c r="AA366" s="35" t="s">
        <v>22</v>
      </c>
      <c r="AB366" s="34" t="s">
        <v>24</v>
      </c>
      <c r="AC366" s="35" t="s">
        <v>22</v>
      </c>
      <c r="AD366" s="34" t="s">
        <v>24</v>
      </c>
      <c r="AE366" s="35" t="s">
        <v>22</v>
      </c>
      <c r="AF366" s="36" t="s">
        <v>24</v>
      </c>
      <c r="AG366" s="798"/>
      <c r="AH366" s="781"/>
      <c r="AI366" s="783"/>
      <c r="AJ366" s="785"/>
      <c r="AK366" s="516"/>
      <c r="AL366" s="516"/>
      <c r="AM366" s="516"/>
      <c r="AN366" s="516"/>
      <c r="AO366" s="516"/>
    </row>
    <row r="367" spans="1:41" ht="15" customHeight="1" thickBot="1">
      <c r="A367" s="516"/>
      <c r="B367" s="37" t="s">
        <v>807</v>
      </c>
      <c r="C367" s="786" t="s">
        <v>462</v>
      </c>
      <c r="D367" s="787"/>
      <c r="E367" s="787"/>
      <c r="F367" s="787"/>
      <c r="G367" s="787"/>
      <c r="H367" s="787"/>
      <c r="I367" s="38" t="s">
        <v>346</v>
      </c>
      <c r="J367" s="39"/>
      <c r="K367" s="40"/>
      <c r="L367" s="40"/>
      <c r="M367" s="348"/>
      <c r="N367" s="107"/>
      <c r="O367" s="43">
        <f t="shared" ref="O367:AD367" si="12">O369+O375+O381</f>
        <v>0</v>
      </c>
      <c r="P367" s="44">
        <f t="shared" si="12"/>
        <v>0</v>
      </c>
      <c r="Q367" s="44">
        <f t="shared" si="12"/>
        <v>0</v>
      </c>
      <c r="R367" s="44">
        <f t="shared" si="12"/>
        <v>0</v>
      </c>
      <c r="S367" s="44">
        <f t="shared" si="12"/>
        <v>0</v>
      </c>
      <c r="T367" s="44">
        <f t="shared" si="12"/>
        <v>0</v>
      </c>
      <c r="U367" s="44">
        <f t="shared" si="12"/>
        <v>0</v>
      </c>
      <c r="V367" s="44">
        <f t="shared" si="12"/>
        <v>0</v>
      </c>
      <c r="W367" s="44">
        <f t="shared" si="12"/>
        <v>0</v>
      </c>
      <c r="X367" s="44">
        <f t="shared" si="12"/>
        <v>0</v>
      </c>
      <c r="Y367" s="44">
        <f t="shared" si="12"/>
        <v>0</v>
      </c>
      <c r="Z367" s="44">
        <f t="shared" si="12"/>
        <v>0</v>
      </c>
      <c r="AA367" s="44">
        <f t="shared" si="12"/>
        <v>0</v>
      </c>
      <c r="AB367" s="44">
        <f t="shared" si="12"/>
        <v>0</v>
      </c>
      <c r="AC367" s="44">
        <f t="shared" si="12"/>
        <v>0</v>
      </c>
      <c r="AD367" s="44">
        <f t="shared" si="12"/>
        <v>0</v>
      </c>
      <c r="AE367" s="44">
        <f>+AE369+AE375+AE381</f>
        <v>0</v>
      </c>
      <c r="AF367" s="45">
        <f>AF369+AF375+AF381</f>
        <v>0</v>
      </c>
      <c r="AG367" s="46">
        <f>AG369+AG375+AG381</f>
        <v>0</v>
      </c>
      <c r="AH367" s="47"/>
      <c r="AI367" s="47"/>
      <c r="AJ367" s="48"/>
      <c r="AK367" s="516"/>
      <c r="AL367" s="516"/>
      <c r="AM367" s="516"/>
      <c r="AN367" s="516"/>
      <c r="AO367" s="516"/>
    </row>
    <row r="368" spans="1:41" ht="15.75" thickBot="1">
      <c r="A368" s="516"/>
      <c r="B368" s="788"/>
      <c r="C368" s="789"/>
      <c r="D368" s="789"/>
      <c r="E368" s="789"/>
      <c r="F368" s="789"/>
      <c r="G368" s="789"/>
      <c r="H368" s="789"/>
      <c r="I368" s="789"/>
      <c r="J368" s="789"/>
      <c r="K368" s="789"/>
      <c r="L368" s="789"/>
      <c r="M368" s="789"/>
      <c r="N368" s="789"/>
      <c r="O368" s="789"/>
      <c r="P368" s="789"/>
      <c r="Q368" s="789"/>
      <c r="R368" s="789"/>
      <c r="S368" s="789"/>
      <c r="T368" s="789"/>
      <c r="U368" s="789"/>
      <c r="V368" s="789"/>
      <c r="W368" s="789"/>
      <c r="X368" s="789"/>
      <c r="Y368" s="789"/>
      <c r="Z368" s="789"/>
      <c r="AA368" s="789"/>
      <c r="AB368" s="789"/>
      <c r="AC368" s="789"/>
      <c r="AD368" s="789"/>
      <c r="AE368" s="789"/>
      <c r="AF368" s="789"/>
      <c r="AG368" s="789"/>
      <c r="AH368" s="789"/>
      <c r="AI368" s="789"/>
      <c r="AJ368" s="790"/>
      <c r="AK368" s="516"/>
      <c r="AL368" s="516"/>
      <c r="AM368" s="516"/>
      <c r="AN368" s="516"/>
      <c r="AO368" s="516"/>
    </row>
    <row r="369" spans="1:41" ht="39" thickBot="1">
      <c r="A369" s="516"/>
      <c r="B369" s="49" t="s">
        <v>13</v>
      </c>
      <c r="C369" s="50" t="s">
        <v>30</v>
      </c>
      <c r="D369" s="50" t="s">
        <v>14</v>
      </c>
      <c r="E369" s="50" t="s">
        <v>25</v>
      </c>
      <c r="F369" s="50" t="s">
        <v>26</v>
      </c>
      <c r="G369" s="50" t="s">
        <v>27</v>
      </c>
      <c r="H369" s="51" t="s">
        <v>15</v>
      </c>
      <c r="I369" s="74" t="s">
        <v>31</v>
      </c>
      <c r="J369" s="53"/>
      <c r="K369" s="53"/>
      <c r="L369" s="53"/>
      <c r="M369" s="53"/>
      <c r="N369" s="54"/>
      <c r="O369" s="55">
        <f>SUM(O370:O373)</f>
        <v>0</v>
      </c>
      <c r="P369" s="56">
        <f>SUM(P370:P373)</f>
        <v>0</v>
      </c>
      <c r="Q369" s="57">
        <f>SUM(Q370:Q373)</f>
        <v>0</v>
      </c>
      <c r="R369" s="56">
        <f>SUM(R370:R373)</f>
        <v>0</v>
      </c>
      <c r="S369" s="57"/>
      <c r="T369" s="56"/>
      <c r="U369" s="57"/>
      <c r="V369" s="56"/>
      <c r="W369" s="57"/>
      <c r="X369" s="56"/>
      <c r="Y369" s="57"/>
      <c r="Z369" s="56"/>
      <c r="AA369" s="57"/>
      <c r="AB369" s="56"/>
      <c r="AC369" s="57"/>
      <c r="AD369" s="56"/>
      <c r="AE369" s="58">
        <f>O369+Q369</f>
        <v>0</v>
      </c>
      <c r="AF369" s="56">
        <f>AF370</f>
        <v>0</v>
      </c>
      <c r="AG369" s="59">
        <f>SUM(AG370:AG373)</f>
        <v>0</v>
      </c>
      <c r="AH369" s="60"/>
      <c r="AI369" s="60"/>
      <c r="AJ369" s="517"/>
      <c r="AK369" s="516"/>
      <c r="AL369" s="516"/>
      <c r="AM369" s="516"/>
      <c r="AN369" s="516"/>
      <c r="AO369" s="516"/>
    </row>
    <row r="370" spans="1:41">
      <c r="A370" s="516"/>
      <c r="B370" s="791" t="s">
        <v>845</v>
      </c>
      <c r="C370" s="61"/>
      <c r="D370" s="62"/>
      <c r="E370" s="62"/>
      <c r="F370" s="63"/>
      <c r="G370" s="64"/>
      <c r="H370" s="970" t="s">
        <v>223</v>
      </c>
      <c r="I370" s="955" t="s">
        <v>844</v>
      </c>
      <c r="J370" s="820">
        <v>0</v>
      </c>
      <c r="K370" s="793" t="s">
        <v>493</v>
      </c>
      <c r="L370" s="823">
        <v>1</v>
      </c>
      <c r="M370" s="794"/>
      <c r="N370" s="795"/>
      <c r="O370" s="65"/>
      <c r="P370" s="66"/>
      <c r="Q370" s="519"/>
      <c r="R370" s="67"/>
      <c r="S370" s="67"/>
      <c r="T370" s="67"/>
      <c r="U370" s="67"/>
      <c r="V370" s="67"/>
      <c r="W370" s="67"/>
      <c r="X370" s="67"/>
      <c r="Y370" s="67"/>
      <c r="Z370" s="67"/>
      <c r="AA370" s="67"/>
      <c r="AB370" s="67"/>
      <c r="AC370" s="68"/>
      <c r="AD370" s="68"/>
      <c r="AE370" s="774"/>
      <c r="AF370" s="774"/>
      <c r="AG370" s="69"/>
      <c r="AH370" s="775"/>
      <c r="AI370" s="775"/>
      <c r="AJ370" s="776"/>
      <c r="AK370" s="516"/>
      <c r="AL370" s="516"/>
      <c r="AM370" s="516"/>
      <c r="AN370" s="516"/>
      <c r="AO370" s="516"/>
    </row>
    <row r="371" spans="1:41">
      <c r="A371" s="516"/>
      <c r="B371" s="792"/>
      <c r="C371" s="70"/>
      <c r="D371" s="71"/>
      <c r="E371" s="71"/>
      <c r="F371" s="72"/>
      <c r="G371" s="64"/>
      <c r="H371" s="957"/>
      <c r="I371" s="955"/>
      <c r="J371" s="955"/>
      <c r="K371" s="793"/>
      <c r="L371" s="794"/>
      <c r="M371" s="794"/>
      <c r="N371" s="795"/>
      <c r="O371" s="520"/>
      <c r="P371" s="66"/>
      <c r="Q371" s="73"/>
      <c r="R371" s="68"/>
      <c r="S371" s="68"/>
      <c r="T371" s="68"/>
      <c r="U371" s="68"/>
      <c r="V371" s="68"/>
      <c r="W371" s="68"/>
      <c r="X371" s="68"/>
      <c r="Y371" s="68"/>
      <c r="Z371" s="68"/>
      <c r="AA371" s="68"/>
      <c r="AB371" s="68"/>
      <c r="AC371" s="68"/>
      <c r="AD371" s="68"/>
      <c r="AE371" s="774"/>
      <c r="AF371" s="774"/>
      <c r="AG371" s="69"/>
      <c r="AH371" s="775"/>
      <c r="AI371" s="775"/>
      <c r="AJ371" s="776"/>
      <c r="AK371" s="516"/>
      <c r="AL371" s="516"/>
      <c r="AM371" s="516"/>
      <c r="AN371" s="516"/>
      <c r="AO371" s="516"/>
    </row>
    <row r="372" spans="1:41">
      <c r="A372" s="516"/>
      <c r="B372" s="792"/>
      <c r="C372" s="70"/>
      <c r="D372" s="71"/>
      <c r="E372" s="71"/>
      <c r="F372" s="374"/>
      <c r="G372" s="64"/>
      <c r="H372" s="957"/>
      <c r="I372" s="955"/>
      <c r="J372" s="955"/>
      <c r="K372" s="793"/>
      <c r="L372" s="794"/>
      <c r="M372" s="794"/>
      <c r="N372" s="795"/>
      <c r="O372" s="65"/>
      <c r="P372" s="66"/>
      <c r="Q372" s="528"/>
      <c r="R372" s="68"/>
      <c r="S372" s="68"/>
      <c r="T372" s="68"/>
      <c r="U372" s="68"/>
      <c r="V372" s="68"/>
      <c r="W372" s="68"/>
      <c r="X372" s="68"/>
      <c r="Y372" s="68"/>
      <c r="Z372" s="68"/>
      <c r="AA372" s="68"/>
      <c r="AB372" s="68"/>
      <c r="AC372" s="68"/>
      <c r="AD372" s="68"/>
      <c r="AE372" s="774"/>
      <c r="AF372" s="774"/>
      <c r="AG372" s="375"/>
      <c r="AH372" s="775"/>
      <c r="AI372" s="775"/>
      <c r="AJ372" s="776"/>
      <c r="AK372" s="516"/>
      <c r="AL372" s="516"/>
      <c r="AM372" s="516"/>
      <c r="AN372" s="516"/>
      <c r="AO372" s="516"/>
    </row>
    <row r="373" spans="1:41" ht="80.25" customHeight="1" thickBot="1">
      <c r="A373" s="516"/>
      <c r="B373" s="850"/>
      <c r="C373" s="368"/>
      <c r="D373" s="369"/>
      <c r="E373" s="369"/>
      <c r="F373" s="376"/>
      <c r="G373" s="361"/>
      <c r="H373" s="958"/>
      <c r="I373" s="819"/>
      <c r="J373" s="819"/>
      <c r="K373" s="822"/>
      <c r="L373" s="824"/>
      <c r="M373" s="824"/>
      <c r="N373" s="971"/>
      <c r="O373" s="378"/>
      <c r="P373" s="297"/>
      <c r="Q373" s="588"/>
      <c r="R373" s="379"/>
      <c r="S373" s="379"/>
      <c r="T373" s="379"/>
      <c r="U373" s="379"/>
      <c r="V373" s="379"/>
      <c r="W373" s="379"/>
      <c r="X373" s="379"/>
      <c r="Y373" s="379"/>
      <c r="Z373" s="379"/>
      <c r="AA373" s="379"/>
      <c r="AB373" s="379"/>
      <c r="AC373" s="379"/>
      <c r="AD373" s="379"/>
      <c r="AE373" s="968"/>
      <c r="AF373" s="968"/>
      <c r="AG373" s="380"/>
      <c r="AH373" s="969"/>
      <c r="AI373" s="969"/>
      <c r="AJ373" s="975"/>
      <c r="AK373" s="516"/>
      <c r="AL373" s="516"/>
      <c r="AM373" s="516"/>
      <c r="AN373" s="516"/>
      <c r="AO373" s="516"/>
    </row>
    <row r="374" spans="1:41" ht="15.75" thickBot="1">
      <c r="A374" s="516"/>
      <c r="B374" s="777"/>
      <c r="C374" s="778"/>
      <c r="D374" s="778"/>
      <c r="E374" s="778"/>
      <c r="F374" s="778"/>
      <c r="G374" s="778"/>
      <c r="H374" s="778"/>
      <c r="I374" s="778"/>
      <c r="J374" s="778"/>
      <c r="K374" s="778"/>
      <c r="L374" s="778"/>
      <c r="M374" s="778"/>
      <c r="N374" s="778"/>
      <c r="O374" s="778"/>
      <c r="P374" s="778"/>
      <c r="Q374" s="778"/>
      <c r="R374" s="778"/>
      <c r="S374" s="778"/>
      <c r="T374" s="778"/>
      <c r="U374" s="778"/>
      <c r="V374" s="778"/>
      <c r="W374" s="778"/>
      <c r="X374" s="778"/>
      <c r="Y374" s="778"/>
      <c r="Z374" s="778"/>
      <c r="AA374" s="778"/>
      <c r="AB374" s="778"/>
      <c r="AC374" s="778"/>
      <c r="AD374" s="778"/>
      <c r="AE374" s="778"/>
      <c r="AF374" s="778"/>
      <c r="AG374" s="778"/>
      <c r="AH374" s="778"/>
      <c r="AI374" s="778"/>
      <c r="AJ374" s="779"/>
      <c r="AK374" s="516"/>
      <c r="AL374" s="516"/>
      <c r="AM374" s="516"/>
      <c r="AN374" s="516"/>
      <c r="AO374" s="516"/>
    </row>
    <row r="375" spans="1:41" ht="39" thickBot="1">
      <c r="A375" s="516"/>
      <c r="B375" s="49" t="s">
        <v>13</v>
      </c>
      <c r="C375" s="50" t="s">
        <v>30</v>
      </c>
      <c r="D375" s="50" t="s">
        <v>14</v>
      </c>
      <c r="E375" s="50" t="s">
        <v>29</v>
      </c>
      <c r="F375" s="50" t="s">
        <v>26</v>
      </c>
      <c r="G375" s="50" t="s">
        <v>27</v>
      </c>
      <c r="H375" s="51" t="s">
        <v>16</v>
      </c>
      <c r="I375" s="74" t="s">
        <v>31</v>
      </c>
      <c r="J375" s="75"/>
      <c r="K375" s="76"/>
      <c r="L375" s="76"/>
      <c r="M375" s="77"/>
      <c r="N375" s="78"/>
      <c r="O375" s="55">
        <f>SUM(O376:O379)</f>
        <v>0</v>
      </c>
      <c r="P375" s="56">
        <f>SUM(P376:P379)</f>
        <v>0</v>
      </c>
      <c r="Q375" s="57">
        <f>SUM(Q376:Q379)</f>
        <v>0</v>
      </c>
      <c r="R375" s="56">
        <f>SUM(R376:R379)</f>
        <v>0</v>
      </c>
      <c r="S375" s="57"/>
      <c r="T375" s="56"/>
      <c r="U375" s="57"/>
      <c r="V375" s="56"/>
      <c r="W375" s="57"/>
      <c r="X375" s="56"/>
      <c r="Y375" s="57"/>
      <c r="Z375" s="56"/>
      <c r="AA375" s="57"/>
      <c r="AB375" s="56"/>
      <c r="AC375" s="57"/>
      <c r="AD375" s="56"/>
      <c r="AE375" s="57">
        <f>AE376</f>
        <v>0</v>
      </c>
      <c r="AF375" s="56">
        <f>AF376</f>
        <v>0</v>
      </c>
      <c r="AG375" s="59">
        <f>SUM(AG376:AG379)</f>
        <v>0</v>
      </c>
      <c r="AH375" s="60"/>
      <c r="AI375" s="60"/>
      <c r="AJ375" s="517"/>
      <c r="AK375" s="516"/>
      <c r="AL375" s="516"/>
      <c r="AM375" s="516"/>
      <c r="AN375" s="516"/>
      <c r="AO375" s="516"/>
    </row>
    <row r="376" spans="1:41">
      <c r="A376" s="516"/>
      <c r="B376" s="979" t="s">
        <v>845</v>
      </c>
      <c r="C376" s="80"/>
      <c r="D376" s="81"/>
      <c r="E376" s="81"/>
      <c r="F376" s="82"/>
      <c r="G376" s="64"/>
      <c r="H376" s="962" t="s">
        <v>224</v>
      </c>
      <c r="I376" s="964" t="s">
        <v>844</v>
      </c>
      <c r="J376" s="820">
        <v>0</v>
      </c>
      <c r="K376" s="793" t="s">
        <v>493</v>
      </c>
      <c r="L376" s="823">
        <v>1</v>
      </c>
      <c r="M376" s="911"/>
      <c r="N376" s="966"/>
      <c r="O376" s="86"/>
      <c r="P376" s="185"/>
      <c r="Q376" s="185"/>
      <c r="R376" s="185"/>
      <c r="S376" s="185"/>
      <c r="T376" s="185"/>
      <c r="U376" s="185"/>
      <c r="V376" s="185"/>
      <c r="W376" s="185"/>
      <c r="X376" s="185"/>
      <c r="Y376" s="185"/>
      <c r="Z376" s="185"/>
      <c r="AA376" s="185"/>
      <c r="AB376" s="185"/>
      <c r="AC376" s="185"/>
      <c r="AD376" s="185"/>
      <c r="AE376" s="774"/>
      <c r="AF376" s="774"/>
      <c r="AG376" s="87"/>
      <c r="AH376" s="775"/>
      <c r="AI376" s="911"/>
      <c r="AJ376" s="913"/>
      <c r="AK376" s="521"/>
      <c r="AL376" s="516"/>
      <c r="AM376" s="516"/>
      <c r="AN376" s="516"/>
      <c r="AO376" s="516"/>
    </row>
    <row r="377" spans="1:41">
      <c r="A377" s="516"/>
      <c r="B377" s="979"/>
      <c r="C377" s="80"/>
      <c r="D377" s="81"/>
      <c r="E377" s="81"/>
      <c r="F377" s="82"/>
      <c r="G377" s="64"/>
      <c r="H377" s="962"/>
      <c r="I377" s="964"/>
      <c r="J377" s="955"/>
      <c r="K377" s="793"/>
      <c r="L377" s="794"/>
      <c r="M377" s="911"/>
      <c r="N377" s="966"/>
      <c r="O377" s="86"/>
      <c r="P377" s="185"/>
      <c r="Q377" s="185"/>
      <c r="R377" s="185"/>
      <c r="S377" s="185"/>
      <c r="T377" s="185"/>
      <c r="U377" s="185"/>
      <c r="V377" s="185"/>
      <c r="W377" s="185"/>
      <c r="X377" s="185"/>
      <c r="Y377" s="185"/>
      <c r="Z377" s="185"/>
      <c r="AA377" s="185"/>
      <c r="AB377" s="185"/>
      <c r="AC377" s="185"/>
      <c r="AD377" s="185"/>
      <c r="AE377" s="774"/>
      <c r="AF377" s="774"/>
      <c r="AG377" s="87"/>
      <c r="AH377" s="775"/>
      <c r="AI377" s="911"/>
      <c r="AJ377" s="913"/>
      <c r="AK377" s="521"/>
      <c r="AL377" s="516"/>
      <c r="AM377" s="516"/>
      <c r="AN377" s="516"/>
      <c r="AO377" s="516"/>
    </row>
    <row r="378" spans="1:41">
      <c r="A378" s="516"/>
      <c r="B378" s="979"/>
      <c r="C378" s="80"/>
      <c r="D378" s="81"/>
      <c r="E378" s="81"/>
      <c r="F378" s="356"/>
      <c r="G378" s="64"/>
      <c r="H378" s="962"/>
      <c r="I378" s="964"/>
      <c r="J378" s="955"/>
      <c r="K378" s="793"/>
      <c r="L378" s="794"/>
      <c r="M378" s="911"/>
      <c r="N378" s="966"/>
      <c r="O378" s="86"/>
      <c r="P378" s="185"/>
      <c r="Q378" s="185"/>
      <c r="R378" s="185"/>
      <c r="S378" s="185"/>
      <c r="T378" s="185"/>
      <c r="U378" s="185"/>
      <c r="V378" s="185"/>
      <c r="W378" s="185"/>
      <c r="X378" s="185"/>
      <c r="Y378" s="185"/>
      <c r="Z378" s="185"/>
      <c r="AA378" s="185"/>
      <c r="AB378" s="185"/>
      <c r="AC378" s="185"/>
      <c r="AD378" s="185"/>
      <c r="AE378" s="774"/>
      <c r="AF378" s="774"/>
      <c r="AG378" s="357"/>
      <c r="AH378" s="775"/>
      <c r="AI378" s="911"/>
      <c r="AJ378" s="913"/>
      <c r="AK378" s="521"/>
      <c r="AL378" s="516"/>
      <c r="AM378" s="516"/>
      <c r="AN378" s="516"/>
      <c r="AO378" s="516"/>
    </row>
    <row r="379" spans="1:41" ht="96" customHeight="1" thickBot="1">
      <c r="A379" s="516"/>
      <c r="B379" s="980"/>
      <c r="C379" s="358"/>
      <c r="D379" s="359"/>
      <c r="E379" s="359"/>
      <c r="F379" s="360"/>
      <c r="G379" s="361"/>
      <c r="H379" s="963"/>
      <c r="I379" s="965"/>
      <c r="J379" s="819"/>
      <c r="K379" s="822"/>
      <c r="L379" s="824"/>
      <c r="M379" s="912"/>
      <c r="N379" s="967"/>
      <c r="O379" s="362"/>
      <c r="P379" s="298"/>
      <c r="Q379" s="298"/>
      <c r="R379" s="298"/>
      <c r="S379" s="298"/>
      <c r="T379" s="298"/>
      <c r="U379" s="298"/>
      <c r="V379" s="298"/>
      <c r="W379" s="298"/>
      <c r="X379" s="298"/>
      <c r="Y379" s="298"/>
      <c r="Z379" s="298"/>
      <c r="AA379" s="298"/>
      <c r="AB379" s="298"/>
      <c r="AC379" s="298"/>
      <c r="AD379" s="298"/>
      <c r="AE379" s="968"/>
      <c r="AF379" s="968"/>
      <c r="AG379" s="363"/>
      <c r="AH379" s="969"/>
      <c r="AI379" s="912"/>
      <c r="AJ379" s="914"/>
      <c r="AK379" s="521"/>
      <c r="AL379" s="516"/>
      <c r="AM379" s="516"/>
      <c r="AN379" s="516"/>
      <c r="AO379" s="516"/>
    </row>
    <row r="380" spans="1:41" ht="15.75" thickBot="1">
      <c r="A380" s="516"/>
      <c r="B380" s="777"/>
      <c r="C380" s="778"/>
      <c r="D380" s="778"/>
      <c r="E380" s="778"/>
      <c r="F380" s="778"/>
      <c r="G380" s="778"/>
      <c r="H380" s="778"/>
      <c r="I380" s="778"/>
      <c r="J380" s="778"/>
      <c r="K380" s="778"/>
      <c r="L380" s="778"/>
      <c r="M380" s="778"/>
      <c r="N380" s="778"/>
      <c r="O380" s="778"/>
      <c r="P380" s="778"/>
      <c r="Q380" s="778"/>
      <c r="R380" s="778"/>
      <c r="S380" s="778"/>
      <c r="T380" s="778"/>
      <c r="U380" s="778"/>
      <c r="V380" s="778"/>
      <c r="W380" s="778"/>
      <c r="X380" s="778"/>
      <c r="Y380" s="778"/>
      <c r="Z380" s="778"/>
      <c r="AA380" s="778"/>
      <c r="AB380" s="778"/>
      <c r="AC380" s="778"/>
      <c r="AD380" s="778"/>
      <c r="AE380" s="778"/>
      <c r="AF380" s="778"/>
      <c r="AG380" s="778"/>
      <c r="AH380" s="778"/>
      <c r="AI380" s="778"/>
      <c r="AJ380" s="779"/>
      <c r="AK380" s="521"/>
      <c r="AL380" s="516"/>
      <c r="AM380" s="516"/>
      <c r="AN380" s="516"/>
      <c r="AO380" s="516"/>
    </row>
    <row r="381" spans="1:41" ht="39" thickBot="1">
      <c r="A381" s="516"/>
      <c r="B381" s="49" t="s">
        <v>13</v>
      </c>
      <c r="C381" s="50" t="s">
        <v>30</v>
      </c>
      <c r="D381" s="50" t="s">
        <v>14</v>
      </c>
      <c r="E381" s="50" t="s">
        <v>29</v>
      </c>
      <c r="F381" s="50" t="s">
        <v>26</v>
      </c>
      <c r="G381" s="50" t="s">
        <v>27</v>
      </c>
      <c r="H381" s="51" t="s">
        <v>17</v>
      </c>
      <c r="I381" s="74" t="s">
        <v>31</v>
      </c>
      <c r="J381" s="75"/>
      <c r="K381" s="89"/>
      <c r="L381" s="76"/>
      <c r="M381" s="77"/>
      <c r="N381" s="78"/>
      <c r="O381" s="55">
        <f>SUM(O382:O384)</f>
        <v>0</v>
      </c>
      <c r="P381" s="56">
        <f>SUM(P382:P384)</f>
        <v>0</v>
      </c>
      <c r="Q381" s="57">
        <f>SUM(Q382:Q384)</f>
        <v>0</v>
      </c>
      <c r="R381" s="56">
        <f>SUM(R382:R384)</f>
        <v>0</v>
      </c>
      <c r="S381" s="57"/>
      <c r="T381" s="56"/>
      <c r="U381" s="57"/>
      <c r="V381" s="56"/>
      <c r="W381" s="57"/>
      <c r="X381" s="56"/>
      <c r="Y381" s="57"/>
      <c r="Z381" s="56"/>
      <c r="AA381" s="57"/>
      <c r="AB381" s="56"/>
      <c r="AC381" s="57"/>
      <c r="AD381" s="56"/>
      <c r="AE381" s="90">
        <f>AE382</f>
        <v>0</v>
      </c>
      <c r="AF381" s="56">
        <f>AF382</f>
        <v>0</v>
      </c>
      <c r="AG381" s="59">
        <f>SUM(AG382:AG384)</f>
        <v>0</v>
      </c>
      <c r="AH381" s="60"/>
      <c r="AI381" s="60"/>
      <c r="AJ381" s="517"/>
      <c r="AK381" s="516"/>
      <c r="AL381" s="516"/>
      <c r="AM381" s="516"/>
      <c r="AN381" s="516"/>
      <c r="AO381" s="516"/>
    </row>
    <row r="382" spans="1:41">
      <c r="A382" s="516"/>
      <c r="B382" s="791"/>
      <c r="C382" s="61"/>
      <c r="D382" s="62"/>
      <c r="E382" s="62"/>
      <c r="F382" s="364"/>
      <c r="G382" s="288"/>
      <c r="H382" s="956"/>
      <c r="I382" s="959"/>
      <c r="J382" s="198"/>
      <c r="K382" s="934"/>
      <c r="L382" s="382"/>
      <c r="M382" s="934"/>
      <c r="N382" s="939"/>
      <c r="O382" s="365"/>
      <c r="P382" s="292"/>
      <c r="Q382" s="291"/>
      <c r="R382" s="292"/>
      <c r="S382" s="292"/>
      <c r="T382" s="292"/>
      <c r="U382" s="292"/>
      <c r="V382" s="292"/>
      <c r="W382" s="292"/>
      <c r="X382" s="292"/>
      <c r="Y382" s="292"/>
      <c r="Z382" s="292"/>
      <c r="AA382" s="292"/>
      <c r="AB382" s="292"/>
      <c r="AC382" s="185"/>
      <c r="AD382" s="185"/>
      <c r="AE382" s="774"/>
      <c r="AF382" s="774"/>
      <c r="AG382" s="87"/>
      <c r="AH382" s="911"/>
      <c r="AI382" s="911"/>
      <c r="AJ382" s="913"/>
      <c r="AK382" s="516"/>
      <c r="AL382" s="516"/>
      <c r="AM382" s="516"/>
      <c r="AN382" s="516"/>
      <c r="AO382" s="516"/>
    </row>
    <row r="383" spans="1:41">
      <c r="A383" s="516"/>
      <c r="B383" s="792"/>
      <c r="C383" s="70"/>
      <c r="D383" s="71"/>
      <c r="E383" s="71"/>
      <c r="F383" s="366"/>
      <c r="G383" s="64"/>
      <c r="H383" s="957"/>
      <c r="I383" s="960"/>
      <c r="J383" s="181"/>
      <c r="K383" s="935"/>
      <c r="L383" s="83"/>
      <c r="M383" s="935"/>
      <c r="N383" s="940"/>
      <c r="O383" s="367"/>
      <c r="P383" s="196"/>
      <c r="Q383" s="121"/>
      <c r="R383" s="196"/>
      <c r="S383" s="196"/>
      <c r="T383" s="196"/>
      <c r="U383" s="196"/>
      <c r="V383" s="196"/>
      <c r="W383" s="196"/>
      <c r="X383" s="196"/>
      <c r="Y383" s="196"/>
      <c r="Z383" s="196"/>
      <c r="AA383" s="196"/>
      <c r="AB383" s="196"/>
      <c r="AC383" s="185"/>
      <c r="AD383" s="185"/>
      <c r="AE383" s="909"/>
      <c r="AF383" s="909"/>
      <c r="AG383" s="87"/>
      <c r="AH383" s="911"/>
      <c r="AI383" s="911"/>
      <c r="AJ383" s="913"/>
      <c r="AK383" s="516"/>
      <c r="AL383" s="516"/>
      <c r="AM383" s="516"/>
      <c r="AN383" s="516"/>
      <c r="AO383" s="516"/>
    </row>
    <row r="384" spans="1:41" ht="15.75" thickBot="1">
      <c r="A384" s="516">
        <v>14</v>
      </c>
      <c r="B384" s="850"/>
      <c r="C384" s="368"/>
      <c r="D384" s="369"/>
      <c r="E384" s="369"/>
      <c r="F384" s="370"/>
      <c r="G384" s="361"/>
      <c r="H384" s="958"/>
      <c r="I384" s="961"/>
      <c r="J384" s="182"/>
      <c r="K384" s="936"/>
      <c r="L384" s="381"/>
      <c r="M384" s="936"/>
      <c r="N384" s="941"/>
      <c r="O384" s="362"/>
      <c r="P384" s="298"/>
      <c r="Q384" s="297"/>
      <c r="R384" s="298"/>
      <c r="S384" s="298"/>
      <c r="T384" s="298"/>
      <c r="U384" s="298"/>
      <c r="V384" s="298"/>
      <c r="W384" s="298"/>
      <c r="X384" s="298"/>
      <c r="Y384" s="298"/>
      <c r="Z384" s="298"/>
      <c r="AA384" s="298"/>
      <c r="AB384" s="298"/>
      <c r="AC384" s="298"/>
      <c r="AD384" s="298"/>
      <c r="AE384" s="910"/>
      <c r="AF384" s="910"/>
      <c r="AG384" s="371"/>
      <c r="AH384" s="912"/>
      <c r="AI384" s="912"/>
      <c r="AJ384" s="914"/>
      <c r="AK384" s="516"/>
      <c r="AL384" s="516"/>
      <c r="AM384" s="516"/>
      <c r="AN384" s="516"/>
      <c r="AO384" s="516"/>
    </row>
    <row r="385" spans="1:41">
      <c r="A385" s="516"/>
      <c r="B385" s="15"/>
      <c r="C385" s="15"/>
      <c r="D385" s="516"/>
      <c r="E385" s="516"/>
      <c r="F385" s="516"/>
      <c r="G385" s="516"/>
      <c r="H385" s="500"/>
      <c r="I385" s="500"/>
      <c r="J385" s="500"/>
      <c r="K385" s="516"/>
      <c r="L385" s="516"/>
      <c r="M385" s="516"/>
      <c r="N385" s="516"/>
      <c r="O385" s="516"/>
      <c r="P385" s="516"/>
      <c r="Q385" s="516"/>
      <c r="R385" s="516"/>
      <c r="S385" s="516"/>
      <c r="T385" s="516"/>
      <c r="U385" s="516"/>
      <c r="V385" s="516"/>
      <c r="W385" s="516"/>
      <c r="X385" s="516"/>
      <c r="Y385" s="516"/>
      <c r="Z385" s="516"/>
      <c r="AA385" s="516"/>
      <c r="AB385" s="516"/>
      <c r="AC385" s="516"/>
      <c r="AD385" s="516"/>
      <c r="AE385" s="516"/>
      <c r="AF385" s="516"/>
      <c r="AG385" s="15"/>
      <c r="AH385" s="516"/>
      <c r="AI385" s="516"/>
      <c r="AJ385" s="516"/>
      <c r="AK385" s="516"/>
      <c r="AL385" s="516"/>
      <c r="AM385" s="516"/>
      <c r="AN385" s="516"/>
      <c r="AO385" s="516"/>
    </row>
    <row r="386" spans="1:41" ht="108.75" customHeight="1" thickBot="1">
      <c r="A386" s="516"/>
      <c r="B386" s="15"/>
      <c r="C386" s="15"/>
      <c r="D386" s="516"/>
      <c r="E386" s="516"/>
      <c r="F386" s="516"/>
      <c r="G386" s="516"/>
      <c r="H386" s="500"/>
      <c r="I386" s="500"/>
      <c r="J386" s="500"/>
      <c r="K386" s="516"/>
      <c r="L386" s="516"/>
      <c r="M386" s="516"/>
      <c r="N386" s="516"/>
      <c r="O386" s="516"/>
      <c r="P386" s="516"/>
      <c r="Q386" s="516"/>
      <c r="R386" s="516"/>
      <c r="S386" s="516"/>
      <c r="T386" s="516"/>
      <c r="U386" s="516"/>
      <c r="V386" s="516"/>
      <c r="W386" s="516"/>
      <c r="X386" s="516"/>
      <c r="Y386" s="516"/>
      <c r="Z386" s="516"/>
      <c r="AA386" s="516"/>
      <c r="AB386" s="516"/>
      <c r="AC386" s="516"/>
      <c r="AD386" s="516"/>
      <c r="AE386" s="516"/>
      <c r="AF386" s="516"/>
      <c r="AG386" s="15"/>
      <c r="AH386" s="516"/>
      <c r="AI386" s="516"/>
      <c r="AJ386" s="516"/>
      <c r="AK386" s="516"/>
      <c r="AL386" s="516"/>
      <c r="AM386" s="516"/>
      <c r="AN386" s="516"/>
      <c r="AO386" s="516"/>
    </row>
    <row r="387" spans="1:41" ht="82.5" customHeight="1">
      <c r="A387" s="516"/>
      <c r="B387" s="749" t="s">
        <v>805</v>
      </c>
      <c r="C387" s="750"/>
      <c r="D387" s="750"/>
      <c r="E387" s="750"/>
      <c r="F387" s="750"/>
      <c r="G387" s="750"/>
      <c r="H387" s="750"/>
      <c r="I387" s="750"/>
      <c r="J387" s="750"/>
      <c r="K387" s="750"/>
      <c r="L387" s="750"/>
      <c r="M387" s="750"/>
      <c r="N387" s="750"/>
      <c r="O387" s="750"/>
      <c r="P387" s="750"/>
      <c r="Q387" s="750"/>
      <c r="R387" s="750"/>
      <c r="S387" s="750"/>
      <c r="T387" s="750"/>
      <c r="U387" s="750"/>
      <c r="V387" s="750"/>
      <c r="W387" s="750"/>
      <c r="X387" s="750"/>
      <c r="Y387" s="750"/>
      <c r="Z387" s="750"/>
      <c r="AA387" s="750"/>
      <c r="AB387" s="750"/>
      <c r="AC387" s="750"/>
      <c r="AD387" s="750"/>
      <c r="AE387" s="750"/>
      <c r="AF387" s="750"/>
      <c r="AG387" s="750"/>
      <c r="AH387" s="750"/>
      <c r="AI387" s="750"/>
      <c r="AJ387" s="751"/>
      <c r="AK387" s="516"/>
      <c r="AL387" s="516"/>
      <c r="AM387" s="516"/>
      <c r="AN387" s="516"/>
      <c r="AO387" s="516"/>
    </row>
    <row r="388" spans="1:41" ht="15" customHeight="1" thickBot="1">
      <c r="A388" s="516"/>
      <c r="B388" s="752" t="s">
        <v>806</v>
      </c>
      <c r="C388" s="753"/>
      <c r="D388" s="753"/>
      <c r="E388" s="753"/>
      <c r="F388" s="753"/>
      <c r="G388" s="753"/>
      <c r="H388" s="753"/>
      <c r="I388" s="753"/>
      <c r="J388" s="753"/>
      <c r="K388" s="753"/>
      <c r="L388" s="753"/>
      <c r="M388" s="753"/>
      <c r="N388" s="753"/>
      <c r="O388" s="753"/>
      <c r="P388" s="753"/>
      <c r="Q388" s="753"/>
      <c r="R388" s="753"/>
      <c r="S388" s="753"/>
      <c r="T388" s="753"/>
      <c r="U388" s="753"/>
      <c r="V388" s="753"/>
      <c r="W388" s="753"/>
      <c r="X388" s="753"/>
      <c r="Y388" s="753"/>
      <c r="Z388" s="753"/>
      <c r="AA388" s="753"/>
      <c r="AB388" s="753"/>
      <c r="AC388" s="753"/>
      <c r="AD388" s="753"/>
      <c r="AE388" s="753"/>
      <c r="AF388" s="753"/>
      <c r="AG388" s="753"/>
      <c r="AH388" s="753"/>
      <c r="AI388" s="753"/>
      <c r="AJ388" s="754"/>
      <c r="AK388" s="516"/>
      <c r="AL388" s="516"/>
      <c r="AM388" s="516"/>
      <c r="AN388" s="516"/>
      <c r="AO388" s="516"/>
    </row>
    <row r="389" spans="1:41">
      <c r="A389" s="516"/>
      <c r="B389" s="755" t="s">
        <v>1063</v>
      </c>
      <c r="C389" s="756"/>
      <c r="D389" s="756"/>
      <c r="E389" s="756"/>
      <c r="F389" s="756"/>
      <c r="G389" s="756"/>
      <c r="H389" s="757"/>
      <c r="I389" s="758" t="s">
        <v>1069</v>
      </c>
      <c r="J389" s="759"/>
      <c r="K389" s="759"/>
      <c r="L389" s="759"/>
      <c r="M389" s="759"/>
      <c r="N389" s="759"/>
      <c r="O389" s="759"/>
      <c r="P389" s="759"/>
      <c r="Q389" s="759"/>
      <c r="R389" s="759"/>
      <c r="S389" s="759"/>
      <c r="T389" s="760"/>
      <c r="U389" s="758" t="s">
        <v>1065</v>
      </c>
      <c r="V389" s="761"/>
      <c r="W389" s="761"/>
      <c r="X389" s="761"/>
      <c r="Y389" s="761"/>
      <c r="Z389" s="761"/>
      <c r="AA389" s="761"/>
      <c r="AB389" s="761"/>
      <c r="AC389" s="761"/>
      <c r="AD389" s="761"/>
      <c r="AE389" s="761"/>
      <c r="AF389" s="761"/>
      <c r="AG389" s="761"/>
      <c r="AH389" s="761"/>
      <c r="AI389" s="761"/>
      <c r="AJ389" s="762"/>
      <c r="AK389" s="516"/>
      <c r="AL389" s="516"/>
      <c r="AM389" s="516"/>
      <c r="AN389" s="516"/>
      <c r="AO389" s="516"/>
    </row>
    <row r="390" spans="1:41" ht="66.75" customHeight="1" thickBot="1">
      <c r="A390" s="516"/>
      <c r="B390" s="763" t="s">
        <v>1573</v>
      </c>
      <c r="C390" s="764"/>
      <c r="D390" s="765"/>
      <c r="E390" s="184"/>
      <c r="F390" s="766" t="s">
        <v>1574</v>
      </c>
      <c r="G390" s="766"/>
      <c r="H390" s="766"/>
      <c r="I390" s="766"/>
      <c r="J390" s="766"/>
      <c r="K390" s="766"/>
      <c r="L390" s="766"/>
      <c r="M390" s="766"/>
      <c r="N390" s="767"/>
      <c r="O390" s="768" t="s">
        <v>0</v>
      </c>
      <c r="P390" s="769"/>
      <c r="Q390" s="769"/>
      <c r="R390" s="769"/>
      <c r="S390" s="769"/>
      <c r="T390" s="769"/>
      <c r="U390" s="769"/>
      <c r="V390" s="769"/>
      <c r="W390" s="769"/>
      <c r="X390" s="769"/>
      <c r="Y390" s="769"/>
      <c r="Z390" s="769"/>
      <c r="AA390" s="769"/>
      <c r="AB390" s="769"/>
      <c r="AC390" s="769"/>
      <c r="AD390" s="769"/>
      <c r="AE390" s="769"/>
      <c r="AF390" s="770"/>
      <c r="AG390" s="771" t="s">
        <v>1</v>
      </c>
      <c r="AH390" s="772"/>
      <c r="AI390" s="772"/>
      <c r="AJ390" s="773"/>
      <c r="AK390" s="516"/>
      <c r="AL390" s="516"/>
      <c r="AM390" s="516"/>
      <c r="AN390" s="516"/>
      <c r="AO390" s="516"/>
    </row>
    <row r="391" spans="1:41">
      <c r="A391" s="516"/>
      <c r="B391" s="737" t="s">
        <v>1131</v>
      </c>
      <c r="C391" s="739" t="s">
        <v>2</v>
      </c>
      <c r="D391" s="740"/>
      <c r="E391" s="740"/>
      <c r="F391" s="740"/>
      <c r="G391" s="740"/>
      <c r="H391" s="740"/>
      <c r="I391" s="743" t="s">
        <v>3</v>
      </c>
      <c r="J391" s="745" t="s">
        <v>18</v>
      </c>
      <c r="K391" s="745" t="s">
        <v>4</v>
      </c>
      <c r="L391" s="747" t="s">
        <v>1057</v>
      </c>
      <c r="M391" s="799" t="s">
        <v>19</v>
      </c>
      <c r="N391" s="732" t="s">
        <v>20</v>
      </c>
      <c r="O391" s="734" t="s">
        <v>32</v>
      </c>
      <c r="P391" s="735"/>
      <c r="Q391" s="736" t="s">
        <v>33</v>
      </c>
      <c r="R391" s="735"/>
      <c r="S391" s="736" t="s">
        <v>34</v>
      </c>
      <c r="T391" s="735"/>
      <c r="U391" s="736" t="s">
        <v>7</v>
      </c>
      <c r="V391" s="735"/>
      <c r="W391" s="736" t="s">
        <v>6</v>
      </c>
      <c r="X391" s="735"/>
      <c r="Y391" s="736" t="s">
        <v>35</v>
      </c>
      <c r="Z391" s="735"/>
      <c r="AA391" s="736" t="s">
        <v>5</v>
      </c>
      <c r="AB391" s="735"/>
      <c r="AC391" s="736" t="s">
        <v>8</v>
      </c>
      <c r="AD391" s="735"/>
      <c r="AE391" s="736" t="s">
        <v>9</v>
      </c>
      <c r="AF391" s="796"/>
      <c r="AG391" s="797" t="s">
        <v>10</v>
      </c>
      <c r="AH391" s="780" t="s">
        <v>11</v>
      </c>
      <c r="AI391" s="782" t="s">
        <v>12</v>
      </c>
      <c r="AJ391" s="784" t="s">
        <v>21</v>
      </c>
      <c r="AK391" s="516"/>
      <c r="AL391" s="516"/>
      <c r="AM391" s="516"/>
      <c r="AN391" s="516"/>
      <c r="AO391" s="516"/>
    </row>
    <row r="392" spans="1:41" ht="64.5" thickBot="1">
      <c r="A392" s="516"/>
      <c r="B392" s="738"/>
      <c r="C392" s="741"/>
      <c r="D392" s="742"/>
      <c r="E392" s="742"/>
      <c r="F392" s="742"/>
      <c r="G392" s="742"/>
      <c r="H392" s="742"/>
      <c r="I392" s="744"/>
      <c r="J392" s="746" t="s">
        <v>18</v>
      </c>
      <c r="K392" s="746"/>
      <c r="L392" s="748"/>
      <c r="M392" s="800"/>
      <c r="N392" s="733"/>
      <c r="O392" s="33" t="s">
        <v>22</v>
      </c>
      <c r="P392" s="34" t="s">
        <v>23</v>
      </c>
      <c r="Q392" s="35" t="s">
        <v>22</v>
      </c>
      <c r="R392" s="34" t="s">
        <v>23</v>
      </c>
      <c r="S392" s="35" t="s">
        <v>22</v>
      </c>
      <c r="T392" s="34" t="s">
        <v>23</v>
      </c>
      <c r="U392" s="35" t="s">
        <v>22</v>
      </c>
      <c r="V392" s="34" t="s">
        <v>23</v>
      </c>
      <c r="W392" s="35" t="s">
        <v>22</v>
      </c>
      <c r="X392" s="34" t="s">
        <v>23</v>
      </c>
      <c r="Y392" s="35" t="s">
        <v>22</v>
      </c>
      <c r="Z392" s="34" t="s">
        <v>23</v>
      </c>
      <c r="AA392" s="35" t="s">
        <v>22</v>
      </c>
      <c r="AB392" s="34" t="s">
        <v>24</v>
      </c>
      <c r="AC392" s="35" t="s">
        <v>22</v>
      </c>
      <c r="AD392" s="34" t="s">
        <v>24</v>
      </c>
      <c r="AE392" s="35" t="s">
        <v>22</v>
      </c>
      <c r="AF392" s="36" t="s">
        <v>24</v>
      </c>
      <c r="AG392" s="798"/>
      <c r="AH392" s="781"/>
      <c r="AI392" s="783"/>
      <c r="AJ392" s="785"/>
      <c r="AK392" s="516"/>
      <c r="AL392" s="516"/>
      <c r="AM392" s="516"/>
      <c r="AN392" s="516"/>
      <c r="AO392" s="516"/>
    </row>
    <row r="393" spans="1:41" ht="22.5" customHeight="1" thickBot="1">
      <c r="A393" s="516"/>
      <c r="B393" s="37" t="s">
        <v>807</v>
      </c>
      <c r="C393" s="786" t="s">
        <v>1070</v>
      </c>
      <c r="D393" s="787"/>
      <c r="E393" s="787"/>
      <c r="F393" s="787"/>
      <c r="G393" s="787"/>
      <c r="H393" s="787"/>
      <c r="I393" s="38" t="s">
        <v>843</v>
      </c>
      <c r="J393" s="39"/>
      <c r="K393" s="40"/>
      <c r="L393" s="40"/>
      <c r="M393" s="348"/>
      <c r="N393" s="107"/>
      <c r="O393" s="43">
        <f t="shared" ref="O393:AD393" si="13">O395+O401+O407</f>
        <v>296372000</v>
      </c>
      <c r="P393" s="44">
        <f t="shared" si="13"/>
        <v>242139772</v>
      </c>
      <c r="Q393" s="44">
        <f t="shared" si="13"/>
        <v>0</v>
      </c>
      <c r="R393" s="44">
        <f t="shared" si="13"/>
        <v>0</v>
      </c>
      <c r="S393" s="44">
        <f t="shared" si="13"/>
        <v>0</v>
      </c>
      <c r="T393" s="44">
        <f t="shared" si="13"/>
        <v>0</v>
      </c>
      <c r="U393" s="44">
        <f t="shared" si="13"/>
        <v>0</v>
      </c>
      <c r="V393" s="44">
        <f t="shared" si="13"/>
        <v>0</v>
      </c>
      <c r="W393" s="44">
        <f t="shared" si="13"/>
        <v>0</v>
      </c>
      <c r="X393" s="44">
        <f t="shared" si="13"/>
        <v>0</v>
      </c>
      <c r="Y393" s="44">
        <f t="shared" si="13"/>
        <v>0</v>
      </c>
      <c r="Z393" s="44">
        <f t="shared" si="13"/>
        <v>0</v>
      </c>
      <c r="AA393" s="44">
        <f t="shared" si="13"/>
        <v>0</v>
      </c>
      <c r="AB393" s="44">
        <f t="shared" si="13"/>
        <v>0</v>
      </c>
      <c r="AC393" s="44">
        <f t="shared" si="13"/>
        <v>0</v>
      </c>
      <c r="AD393" s="44">
        <f t="shared" si="13"/>
        <v>0</v>
      </c>
      <c r="AE393" s="44">
        <f>+AE395+AE401+AE407</f>
        <v>296372000</v>
      </c>
      <c r="AF393" s="45">
        <f>AF395+AF401+AF407</f>
        <v>242139772</v>
      </c>
      <c r="AG393" s="46">
        <f>AG395+AG401+AG407</f>
        <v>0</v>
      </c>
      <c r="AH393" s="47"/>
      <c r="AI393" s="47"/>
      <c r="AJ393" s="48"/>
      <c r="AK393" s="516"/>
      <c r="AL393" s="516"/>
      <c r="AM393" s="516"/>
      <c r="AN393" s="516"/>
      <c r="AO393" s="516"/>
    </row>
    <row r="394" spans="1:41" ht="15.75" thickBot="1">
      <c r="A394" s="516"/>
      <c r="B394" s="788"/>
      <c r="C394" s="789"/>
      <c r="D394" s="789"/>
      <c r="E394" s="789"/>
      <c r="F394" s="789"/>
      <c r="G394" s="789"/>
      <c r="H394" s="789"/>
      <c r="I394" s="789"/>
      <c r="J394" s="789"/>
      <c r="K394" s="789"/>
      <c r="L394" s="789"/>
      <c r="M394" s="789"/>
      <c r="N394" s="789"/>
      <c r="O394" s="789"/>
      <c r="P394" s="789"/>
      <c r="Q394" s="789"/>
      <c r="R394" s="789"/>
      <c r="S394" s="789"/>
      <c r="T394" s="789"/>
      <c r="U394" s="789"/>
      <c r="V394" s="789"/>
      <c r="W394" s="789"/>
      <c r="X394" s="789"/>
      <c r="Y394" s="789"/>
      <c r="Z394" s="789"/>
      <c r="AA394" s="789"/>
      <c r="AB394" s="789"/>
      <c r="AC394" s="789"/>
      <c r="AD394" s="789"/>
      <c r="AE394" s="789"/>
      <c r="AF394" s="789"/>
      <c r="AG394" s="789"/>
      <c r="AH394" s="789"/>
      <c r="AI394" s="789"/>
      <c r="AJ394" s="790"/>
      <c r="AK394" s="516"/>
      <c r="AL394" s="516"/>
      <c r="AM394" s="516"/>
      <c r="AN394" s="516"/>
      <c r="AO394" s="516"/>
    </row>
    <row r="395" spans="1:41" ht="59.25" thickBot="1">
      <c r="A395" s="516"/>
      <c r="B395" s="49" t="s">
        <v>13</v>
      </c>
      <c r="C395" s="50" t="s">
        <v>30</v>
      </c>
      <c r="D395" s="50" t="s">
        <v>14</v>
      </c>
      <c r="E395" s="50" t="s">
        <v>25</v>
      </c>
      <c r="F395" s="50" t="s">
        <v>26</v>
      </c>
      <c r="G395" s="50" t="s">
        <v>27</v>
      </c>
      <c r="H395" s="51" t="s">
        <v>15</v>
      </c>
      <c r="I395" s="74" t="s">
        <v>31</v>
      </c>
      <c r="J395" s="53"/>
      <c r="K395" s="53"/>
      <c r="L395" s="53"/>
      <c r="M395" s="53"/>
      <c r="N395" s="54"/>
      <c r="O395" s="55">
        <f>SUM(O396:O402)</f>
        <v>296372000</v>
      </c>
      <c r="P395" s="56">
        <f>SUM(P396:P402)</f>
        <v>242139772</v>
      </c>
      <c r="Q395" s="57">
        <f>SUM(Q396:Q402)</f>
        <v>0</v>
      </c>
      <c r="R395" s="56">
        <f>SUM(R396:R402)</f>
        <v>0</v>
      </c>
      <c r="S395" s="57"/>
      <c r="T395" s="56"/>
      <c r="U395" s="57"/>
      <c r="V395" s="56"/>
      <c r="W395" s="57"/>
      <c r="X395" s="56"/>
      <c r="Y395" s="57"/>
      <c r="Z395" s="56"/>
      <c r="AA395" s="57"/>
      <c r="AB395" s="56"/>
      <c r="AC395" s="57"/>
      <c r="AD395" s="56"/>
      <c r="AE395" s="58">
        <f>O395+Q395</f>
        <v>296372000</v>
      </c>
      <c r="AF395" s="56">
        <f>AF396</f>
        <v>242139772</v>
      </c>
      <c r="AG395" s="59">
        <f>SUM(AG396:AG402)</f>
        <v>0</v>
      </c>
      <c r="AH395" s="60"/>
      <c r="AI395" s="60"/>
      <c r="AJ395" s="517"/>
      <c r="AK395" s="516"/>
      <c r="AL395" s="516"/>
      <c r="AM395" s="516"/>
      <c r="AN395" s="516"/>
      <c r="AO395" s="516"/>
    </row>
    <row r="396" spans="1:41" ht="15" customHeight="1">
      <c r="A396" s="516"/>
      <c r="B396" s="998" t="s">
        <v>662</v>
      </c>
      <c r="C396" s="1001">
        <v>22266</v>
      </c>
      <c r="D396" s="209" t="s">
        <v>1324</v>
      </c>
      <c r="E396" s="217" t="s">
        <v>1298</v>
      </c>
      <c r="F396" s="349"/>
      <c r="G396" s="707">
        <v>100</v>
      </c>
      <c r="H396" s="707" t="s">
        <v>225</v>
      </c>
      <c r="I396" s="1001" t="s">
        <v>842</v>
      </c>
      <c r="J396" s="1001" t="s">
        <v>226</v>
      </c>
      <c r="K396" s="711" t="s">
        <v>463</v>
      </c>
      <c r="L396" s="1089">
        <v>200</v>
      </c>
      <c r="M396" s="714"/>
      <c r="N396" s="1090"/>
      <c r="O396" s="1091">
        <v>296372000</v>
      </c>
      <c r="P396" s="717">
        <v>242139772</v>
      </c>
      <c r="Q396" s="611"/>
      <c r="R396" s="384"/>
      <c r="S396" s="384"/>
      <c r="T396" s="384"/>
      <c r="U396" s="384"/>
      <c r="V396" s="384"/>
      <c r="W396" s="384"/>
      <c r="X396" s="384"/>
      <c r="Y396" s="384"/>
      <c r="Z396" s="384"/>
      <c r="AA396" s="384"/>
      <c r="AB396" s="384"/>
      <c r="AC396" s="231"/>
      <c r="AD396" s="231"/>
      <c r="AE396" s="729">
        <f>O396</f>
        <v>296372000</v>
      </c>
      <c r="AF396" s="729">
        <f>P396</f>
        <v>242139772</v>
      </c>
      <c r="AG396" s="238"/>
      <c r="AH396" s="730" t="s">
        <v>1291</v>
      </c>
      <c r="AI396" s="730"/>
      <c r="AJ396" s="731" t="s">
        <v>1292</v>
      </c>
      <c r="AK396" s="516"/>
      <c r="AL396" s="516"/>
      <c r="AM396" s="516"/>
      <c r="AN396" s="516"/>
      <c r="AO396" s="516"/>
    </row>
    <row r="397" spans="1:41">
      <c r="A397" s="516"/>
      <c r="B397" s="999"/>
      <c r="C397" s="708"/>
      <c r="D397" s="209" t="s">
        <v>1325</v>
      </c>
      <c r="E397" s="218" t="s">
        <v>1290</v>
      </c>
      <c r="F397" s="437"/>
      <c r="G397" s="708"/>
      <c r="H397" s="708"/>
      <c r="I397" s="708"/>
      <c r="J397" s="708"/>
      <c r="K397" s="711"/>
      <c r="L397" s="714"/>
      <c r="M397" s="714"/>
      <c r="N397" s="1090"/>
      <c r="O397" s="1092"/>
      <c r="P397" s="718"/>
      <c r="Q397" s="611"/>
      <c r="R397" s="438"/>
      <c r="S397" s="438"/>
      <c r="T397" s="438"/>
      <c r="U397" s="438"/>
      <c r="V397" s="438"/>
      <c r="W397" s="438"/>
      <c r="X397" s="438"/>
      <c r="Y397" s="438"/>
      <c r="Z397" s="438"/>
      <c r="AA397" s="438"/>
      <c r="AB397" s="438"/>
      <c r="AC397" s="231"/>
      <c r="AD397" s="231"/>
      <c r="AE397" s="729"/>
      <c r="AF397" s="729"/>
      <c r="AG397" s="238"/>
      <c r="AH397" s="730"/>
      <c r="AI397" s="730"/>
      <c r="AJ397" s="731"/>
      <c r="AK397" s="516"/>
      <c r="AL397" s="516"/>
      <c r="AM397" s="516"/>
      <c r="AN397" s="516"/>
      <c r="AO397" s="516"/>
    </row>
    <row r="398" spans="1:41">
      <c r="A398" s="516"/>
      <c r="B398" s="999"/>
      <c r="C398" s="1104">
        <v>2558</v>
      </c>
      <c r="D398" s="209" t="s">
        <v>1262</v>
      </c>
      <c r="E398" s="218" t="s">
        <v>1290</v>
      </c>
      <c r="F398" s="437"/>
      <c r="G398" s="708"/>
      <c r="H398" s="708"/>
      <c r="I398" s="708"/>
      <c r="J398" s="708"/>
      <c r="K398" s="711"/>
      <c r="L398" s="714"/>
      <c r="M398" s="714"/>
      <c r="N398" s="1090"/>
      <c r="O398" s="1092"/>
      <c r="P398" s="718"/>
      <c r="Q398" s="611"/>
      <c r="R398" s="438"/>
      <c r="S398" s="438"/>
      <c r="T398" s="438"/>
      <c r="U398" s="438"/>
      <c r="V398" s="438"/>
      <c r="W398" s="438"/>
      <c r="X398" s="438"/>
      <c r="Y398" s="438"/>
      <c r="Z398" s="438"/>
      <c r="AA398" s="438"/>
      <c r="AB398" s="438"/>
      <c r="AC398" s="231"/>
      <c r="AD398" s="231"/>
      <c r="AE398" s="729"/>
      <c r="AF398" s="729"/>
      <c r="AG398" s="238"/>
      <c r="AH398" s="730"/>
      <c r="AI398" s="730"/>
      <c r="AJ398" s="731"/>
      <c r="AK398" s="516"/>
      <c r="AL398" s="516"/>
      <c r="AM398" s="516"/>
      <c r="AN398" s="516"/>
      <c r="AO398" s="516"/>
    </row>
    <row r="399" spans="1:41" ht="15" customHeight="1">
      <c r="A399" s="516"/>
      <c r="B399" s="999"/>
      <c r="C399" s="1104"/>
      <c r="D399" s="209" t="s">
        <v>1326</v>
      </c>
      <c r="E399" s="209" t="s">
        <v>1295</v>
      </c>
      <c r="F399" s="229"/>
      <c r="G399" s="708"/>
      <c r="H399" s="708"/>
      <c r="I399" s="708"/>
      <c r="J399" s="708"/>
      <c r="K399" s="711"/>
      <c r="L399" s="714"/>
      <c r="M399" s="714"/>
      <c r="N399" s="1090"/>
      <c r="O399" s="1092"/>
      <c r="P399" s="718"/>
      <c r="Q399" s="230"/>
      <c r="R399" s="231"/>
      <c r="S399" s="231"/>
      <c r="T399" s="231"/>
      <c r="U399" s="231"/>
      <c r="V399" s="231"/>
      <c r="W399" s="231"/>
      <c r="X399" s="231"/>
      <c r="Y399" s="231"/>
      <c r="Z399" s="231"/>
      <c r="AA399" s="231"/>
      <c r="AB399" s="231"/>
      <c r="AC399" s="231"/>
      <c r="AD399" s="231"/>
      <c r="AE399" s="729"/>
      <c r="AF399" s="729"/>
      <c r="AG399" s="238"/>
      <c r="AH399" s="730"/>
      <c r="AI399" s="730"/>
      <c r="AJ399" s="731"/>
      <c r="AK399" s="516"/>
      <c r="AL399" s="516"/>
      <c r="AM399" s="516"/>
      <c r="AN399" s="516"/>
      <c r="AO399" s="516"/>
    </row>
    <row r="400" spans="1:41" ht="22.5" customHeight="1">
      <c r="A400" s="516"/>
      <c r="B400" s="999"/>
      <c r="C400" s="1104"/>
      <c r="D400" s="209" t="s">
        <v>1327</v>
      </c>
      <c r="E400" s="209" t="s">
        <v>1290</v>
      </c>
      <c r="F400" s="229"/>
      <c r="G400" s="708"/>
      <c r="H400" s="708"/>
      <c r="I400" s="708"/>
      <c r="J400" s="708"/>
      <c r="K400" s="711"/>
      <c r="L400" s="714"/>
      <c r="M400" s="714"/>
      <c r="N400" s="1090"/>
      <c r="O400" s="1092"/>
      <c r="P400" s="718"/>
      <c r="Q400" s="230"/>
      <c r="R400" s="231"/>
      <c r="S400" s="231"/>
      <c r="T400" s="231"/>
      <c r="U400" s="231"/>
      <c r="V400" s="231"/>
      <c r="W400" s="231"/>
      <c r="X400" s="231"/>
      <c r="Y400" s="231"/>
      <c r="Z400" s="231"/>
      <c r="AA400" s="231"/>
      <c r="AB400" s="231"/>
      <c r="AC400" s="231"/>
      <c r="AD400" s="231"/>
      <c r="AE400" s="729"/>
      <c r="AF400" s="729"/>
      <c r="AG400" s="238"/>
      <c r="AH400" s="730"/>
      <c r="AI400" s="730"/>
      <c r="AJ400" s="731"/>
      <c r="AK400" s="516"/>
      <c r="AL400" s="516"/>
      <c r="AM400" s="516"/>
      <c r="AN400" s="516"/>
      <c r="AO400" s="516"/>
    </row>
    <row r="401" spans="1:41" ht="24.75" customHeight="1">
      <c r="A401" s="516"/>
      <c r="B401" s="999"/>
      <c r="C401" s="708">
        <v>53336</v>
      </c>
      <c r="D401" s="209" t="s">
        <v>1328</v>
      </c>
      <c r="E401" s="209" t="s">
        <v>1290</v>
      </c>
      <c r="F401" s="351"/>
      <c r="G401" s="708"/>
      <c r="H401" s="708"/>
      <c r="I401" s="708"/>
      <c r="J401" s="708"/>
      <c r="K401" s="711"/>
      <c r="L401" s="714"/>
      <c r="M401" s="714"/>
      <c r="N401" s="1090"/>
      <c r="O401" s="1092"/>
      <c r="P401" s="718"/>
      <c r="Q401" s="529"/>
      <c r="R401" s="231"/>
      <c r="S401" s="231"/>
      <c r="T401" s="231"/>
      <c r="U401" s="231"/>
      <c r="V401" s="231"/>
      <c r="W401" s="231"/>
      <c r="X401" s="231"/>
      <c r="Y401" s="231"/>
      <c r="Z401" s="231"/>
      <c r="AA401" s="231"/>
      <c r="AB401" s="231"/>
      <c r="AC401" s="231"/>
      <c r="AD401" s="231"/>
      <c r="AE401" s="729"/>
      <c r="AF401" s="729"/>
      <c r="AG401" s="386"/>
      <c r="AH401" s="730"/>
      <c r="AI401" s="730"/>
      <c r="AJ401" s="731"/>
      <c r="AK401" s="516"/>
      <c r="AL401" s="516"/>
      <c r="AM401" s="516"/>
      <c r="AN401" s="516"/>
      <c r="AO401" s="516"/>
    </row>
    <row r="402" spans="1:41" ht="15" customHeight="1">
      <c r="A402" s="516"/>
      <c r="B402" s="999"/>
      <c r="C402" s="708"/>
      <c r="D402" s="221" t="s">
        <v>1329</v>
      </c>
      <c r="E402" s="221" t="s">
        <v>1254</v>
      </c>
      <c r="F402" s="439"/>
      <c r="G402" s="1088"/>
      <c r="H402" s="708"/>
      <c r="I402" s="708"/>
      <c r="J402" s="708"/>
      <c r="K402" s="711"/>
      <c r="L402" s="714"/>
      <c r="M402" s="714"/>
      <c r="N402" s="1090"/>
      <c r="O402" s="1093"/>
      <c r="P402" s="1094"/>
      <c r="Q402" s="531"/>
      <c r="R402" s="277"/>
      <c r="S402" s="277"/>
      <c r="T402" s="277"/>
      <c r="U402" s="277"/>
      <c r="V402" s="277"/>
      <c r="W402" s="277"/>
      <c r="X402" s="277"/>
      <c r="Y402" s="277"/>
      <c r="Z402" s="277"/>
      <c r="AA402" s="277"/>
      <c r="AB402" s="277"/>
      <c r="AC402" s="277"/>
      <c r="AD402" s="277"/>
      <c r="AE402" s="717"/>
      <c r="AF402" s="717"/>
      <c r="AG402" s="440"/>
      <c r="AH402" s="720"/>
      <c r="AI402" s="720"/>
      <c r="AJ402" s="723"/>
      <c r="AK402" s="516"/>
      <c r="AL402" s="516"/>
      <c r="AM402" s="516"/>
      <c r="AN402" s="516"/>
      <c r="AO402" s="516"/>
    </row>
    <row r="403" spans="1:41">
      <c r="A403" s="516"/>
      <c r="B403" s="1105"/>
      <c r="C403" s="1106"/>
      <c r="D403" s="1106"/>
      <c r="E403" s="1106"/>
      <c r="F403" s="1106"/>
      <c r="G403" s="1106"/>
      <c r="H403" s="1106"/>
      <c r="I403" s="1106"/>
      <c r="J403" s="1106"/>
      <c r="K403" s="1106"/>
      <c r="L403" s="1106"/>
      <c r="M403" s="1106"/>
      <c r="N403" s="1106"/>
      <c r="O403" s="1106"/>
      <c r="P403" s="1106"/>
      <c r="Q403" s="1106"/>
      <c r="R403" s="1106"/>
      <c r="S403" s="1106"/>
      <c r="T403" s="1106"/>
      <c r="U403" s="1106"/>
      <c r="V403" s="1106"/>
      <c r="W403" s="1106"/>
      <c r="X403" s="1106"/>
      <c r="Y403" s="1106"/>
      <c r="Z403" s="1106"/>
      <c r="AA403" s="1106"/>
      <c r="AB403" s="1106"/>
      <c r="AC403" s="1106"/>
      <c r="AD403" s="1106"/>
      <c r="AE403" s="1106"/>
      <c r="AF403" s="1106"/>
      <c r="AG403" s="1106"/>
      <c r="AH403" s="1106"/>
      <c r="AI403" s="1106"/>
      <c r="AJ403" s="1107"/>
      <c r="AK403" s="516"/>
      <c r="AL403" s="516"/>
      <c r="AM403" s="516"/>
      <c r="AN403" s="516"/>
      <c r="AO403" s="516"/>
    </row>
    <row r="404" spans="1:41" ht="59.25" thickBot="1">
      <c r="A404" s="516"/>
      <c r="B404" s="137" t="s">
        <v>13</v>
      </c>
      <c r="C404" s="117" t="s">
        <v>30</v>
      </c>
      <c r="D404" s="441" t="s">
        <v>14</v>
      </c>
      <c r="E404" s="117" t="s">
        <v>29</v>
      </c>
      <c r="F404" s="117" t="s">
        <v>26</v>
      </c>
      <c r="G404" s="117" t="s">
        <v>27</v>
      </c>
      <c r="H404" s="118" t="s">
        <v>16</v>
      </c>
      <c r="I404" s="119" t="s">
        <v>31</v>
      </c>
      <c r="J404" s="442"/>
      <c r="K404" s="443"/>
      <c r="L404" s="443"/>
      <c r="M404" s="444"/>
      <c r="N404" s="445"/>
      <c r="O404" s="140">
        <f>SUM(O406:O408)</f>
        <v>0</v>
      </c>
      <c r="P404" s="141">
        <f>SUM(P405:P408)</f>
        <v>468964101</v>
      </c>
      <c r="Q404" s="142">
        <f>SUM(Q405:Q408)</f>
        <v>0</v>
      </c>
      <c r="R404" s="141">
        <f>SUM(R405:R408)</f>
        <v>0</v>
      </c>
      <c r="S404" s="142"/>
      <c r="T404" s="141"/>
      <c r="U404" s="142"/>
      <c r="V404" s="141"/>
      <c r="W404" s="142"/>
      <c r="X404" s="141"/>
      <c r="Y404" s="142"/>
      <c r="Z404" s="141"/>
      <c r="AA404" s="142"/>
      <c r="AB404" s="141"/>
      <c r="AC404" s="142"/>
      <c r="AD404" s="141"/>
      <c r="AE404" s="142">
        <f>AE405</f>
        <v>427637000</v>
      </c>
      <c r="AF404" s="141">
        <f>AF405</f>
        <v>468964101</v>
      </c>
      <c r="AG404" s="144">
        <f>SUM(AG405:AG408)</f>
        <v>0</v>
      </c>
      <c r="AH404" s="145"/>
      <c r="AI404" s="145"/>
      <c r="AJ404" s="548"/>
      <c r="AK404" s="516"/>
      <c r="AL404" s="516"/>
      <c r="AM404" s="516"/>
      <c r="AN404" s="516"/>
      <c r="AO404" s="516"/>
    </row>
    <row r="405" spans="1:41" ht="15" customHeight="1">
      <c r="A405" s="516"/>
      <c r="B405" s="1095" t="s">
        <v>662</v>
      </c>
      <c r="C405" s="446">
        <v>2558</v>
      </c>
      <c r="D405" s="209" t="s">
        <v>1330</v>
      </c>
      <c r="E405" s="209" t="s">
        <v>1298</v>
      </c>
      <c r="F405" s="229"/>
      <c r="G405" s="707">
        <v>100</v>
      </c>
      <c r="H405" s="1097" t="s">
        <v>227</v>
      </c>
      <c r="I405" s="1095" t="s">
        <v>841</v>
      </c>
      <c r="J405" s="1001" t="s">
        <v>226</v>
      </c>
      <c r="K405" s="711" t="s">
        <v>464</v>
      </c>
      <c r="L405" s="1089">
        <v>0.5</v>
      </c>
      <c r="M405" s="730"/>
      <c r="N405" s="1102"/>
      <c r="O405" s="1110">
        <v>427637000</v>
      </c>
      <c r="P405" s="717">
        <v>468964101</v>
      </c>
      <c r="Q405" s="237"/>
      <c r="R405" s="237"/>
      <c r="S405" s="237"/>
      <c r="T405" s="237"/>
      <c r="U405" s="237"/>
      <c r="V405" s="237"/>
      <c r="W405" s="237"/>
      <c r="X405" s="237"/>
      <c r="Y405" s="237"/>
      <c r="Z405" s="237"/>
      <c r="AA405" s="237"/>
      <c r="AB405" s="237"/>
      <c r="AC405" s="237"/>
      <c r="AD405" s="237"/>
      <c r="AE405" s="729">
        <f>O405</f>
        <v>427637000</v>
      </c>
      <c r="AF405" s="729">
        <f>P405</f>
        <v>468964101</v>
      </c>
      <c r="AG405" s="238"/>
      <c r="AH405" s="730" t="s">
        <v>1291</v>
      </c>
      <c r="AI405" s="730"/>
      <c r="AJ405" s="731" t="s">
        <v>1292</v>
      </c>
      <c r="AK405" s="516"/>
      <c r="AL405" s="516"/>
      <c r="AM405" s="516"/>
      <c r="AN405" s="516"/>
      <c r="AO405" s="516"/>
    </row>
    <row r="406" spans="1:41">
      <c r="A406" s="516"/>
      <c r="B406" s="1095"/>
      <c r="C406" s="447">
        <v>2557</v>
      </c>
      <c r="D406" s="209"/>
      <c r="E406" s="209"/>
      <c r="F406" s="229"/>
      <c r="G406" s="708"/>
      <c r="H406" s="1097"/>
      <c r="I406" s="1095"/>
      <c r="J406" s="708"/>
      <c r="K406" s="711"/>
      <c r="L406" s="714"/>
      <c r="M406" s="730"/>
      <c r="N406" s="1102"/>
      <c r="O406" s="1110"/>
      <c r="P406" s="718"/>
      <c r="Q406" s="237"/>
      <c r="R406" s="237"/>
      <c r="S406" s="237"/>
      <c r="T406" s="237"/>
      <c r="U406" s="237"/>
      <c r="V406" s="237"/>
      <c r="W406" s="237"/>
      <c r="X406" s="237"/>
      <c r="Y406" s="237"/>
      <c r="Z406" s="237"/>
      <c r="AA406" s="237"/>
      <c r="AB406" s="237"/>
      <c r="AC406" s="237"/>
      <c r="AD406" s="237"/>
      <c r="AE406" s="729"/>
      <c r="AF406" s="729"/>
      <c r="AG406" s="238"/>
      <c r="AH406" s="730"/>
      <c r="AI406" s="730"/>
      <c r="AJ406" s="731"/>
      <c r="AK406" s="516"/>
      <c r="AL406" s="516"/>
      <c r="AM406" s="516"/>
      <c r="AN406" s="516"/>
      <c r="AO406" s="516"/>
    </row>
    <row r="407" spans="1:41">
      <c r="A407" s="516"/>
      <c r="B407" s="1095"/>
      <c r="C407" s="214">
        <v>22267</v>
      </c>
      <c r="D407" s="209"/>
      <c r="E407" s="209"/>
      <c r="F407" s="351"/>
      <c r="G407" s="708"/>
      <c r="H407" s="1097"/>
      <c r="I407" s="1095"/>
      <c r="J407" s="708"/>
      <c r="K407" s="711"/>
      <c r="L407" s="714"/>
      <c r="M407" s="730"/>
      <c r="N407" s="1102"/>
      <c r="O407" s="1110"/>
      <c r="P407" s="718"/>
      <c r="Q407" s="237"/>
      <c r="R407" s="237"/>
      <c r="S407" s="237"/>
      <c r="T407" s="237"/>
      <c r="U407" s="237"/>
      <c r="V407" s="237"/>
      <c r="W407" s="237"/>
      <c r="X407" s="237"/>
      <c r="Y407" s="237"/>
      <c r="Z407" s="237"/>
      <c r="AA407" s="237"/>
      <c r="AB407" s="237"/>
      <c r="AC407" s="237"/>
      <c r="AD407" s="237"/>
      <c r="AE407" s="729"/>
      <c r="AF407" s="729"/>
      <c r="AG407" s="386"/>
      <c r="AH407" s="730"/>
      <c r="AI407" s="730"/>
      <c r="AJ407" s="731"/>
      <c r="AK407" s="516"/>
      <c r="AL407" s="516"/>
      <c r="AM407" s="516"/>
      <c r="AN407" s="516"/>
      <c r="AO407" s="516"/>
    </row>
    <row r="408" spans="1:41" ht="15" customHeight="1" thickBot="1">
      <c r="A408" s="516"/>
      <c r="B408" s="1108"/>
      <c r="C408" s="448">
        <v>22265</v>
      </c>
      <c r="D408" s="449"/>
      <c r="E408" s="223"/>
      <c r="F408" s="353"/>
      <c r="G408" s="709"/>
      <c r="H408" s="1098"/>
      <c r="I408" s="1096"/>
      <c r="J408" s="709"/>
      <c r="K408" s="1005"/>
      <c r="L408" s="1109"/>
      <c r="M408" s="992"/>
      <c r="N408" s="1103"/>
      <c r="O408" s="1111"/>
      <c r="P408" s="1066"/>
      <c r="Q408" s="436"/>
      <c r="R408" s="436"/>
      <c r="S408" s="436"/>
      <c r="T408" s="436"/>
      <c r="U408" s="436"/>
      <c r="V408" s="436"/>
      <c r="W408" s="436"/>
      <c r="X408" s="436"/>
      <c r="Y408" s="436"/>
      <c r="Z408" s="436"/>
      <c r="AA408" s="436"/>
      <c r="AB408" s="436"/>
      <c r="AC408" s="436"/>
      <c r="AD408" s="436"/>
      <c r="AE408" s="1067"/>
      <c r="AF408" s="1067"/>
      <c r="AG408" s="389"/>
      <c r="AH408" s="992"/>
      <c r="AI408" s="992"/>
      <c r="AJ408" s="993"/>
      <c r="AK408" s="516"/>
      <c r="AL408" s="516"/>
      <c r="AM408" s="516"/>
      <c r="AN408" s="516"/>
      <c r="AO408" s="516"/>
    </row>
    <row r="409" spans="1:41" ht="15.75" thickBot="1">
      <c r="A409" s="516"/>
      <c r="B409" s="777"/>
      <c r="C409" s="778"/>
      <c r="D409" s="778"/>
      <c r="E409" s="778"/>
      <c r="F409" s="778"/>
      <c r="G409" s="778"/>
      <c r="H409" s="778"/>
      <c r="I409" s="778"/>
      <c r="J409" s="778"/>
      <c r="K409" s="778"/>
      <c r="L409" s="778"/>
      <c r="M409" s="778"/>
      <c r="N409" s="778"/>
      <c r="O409" s="778"/>
      <c r="P409" s="778"/>
      <c r="Q409" s="778"/>
      <c r="R409" s="778"/>
      <c r="S409" s="778"/>
      <c r="T409" s="778"/>
      <c r="U409" s="778"/>
      <c r="V409" s="778"/>
      <c r="W409" s="778"/>
      <c r="X409" s="778"/>
      <c r="Y409" s="778"/>
      <c r="Z409" s="778"/>
      <c r="AA409" s="778"/>
      <c r="AB409" s="778"/>
      <c r="AC409" s="778"/>
      <c r="AD409" s="778"/>
      <c r="AE409" s="778"/>
      <c r="AF409" s="778"/>
      <c r="AG409" s="778"/>
      <c r="AH409" s="778"/>
      <c r="AI409" s="778"/>
      <c r="AJ409" s="779"/>
      <c r="AK409" s="516"/>
      <c r="AL409" s="516"/>
      <c r="AM409" s="516"/>
      <c r="AN409" s="516"/>
      <c r="AO409" s="516"/>
    </row>
    <row r="410" spans="1:41" ht="57.75" customHeight="1" thickBot="1">
      <c r="A410" s="516"/>
      <c r="B410" s="49" t="s">
        <v>13</v>
      </c>
      <c r="C410" s="50" t="s">
        <v>30</v>
      </c>
      <c r="D410" s="50" t="s">
        <v>14</v>
      </c>
      <c r="E410" s="50" t="s">
        <v>29</v>
      </c>
      <c r="F410" s="50" t="s">
        <v>26</v>
      </c>
      <c r="G410" s="50" t="s">
        <v>27</v>
      </c>
      <c r="H410" s="51" t="s">
        <v>17</v>
      </c>
      <c r="I410" s="74" t="s">
        <v>31</v>
      </c>
      <c r="J410" s="75"/>
      <c r="K410" s="89"/>
      <c r="L410" s="76"/>
      <c r="M410" s="77"/>
      <c r="N410" s="78"/>
      <c r="O410" s="55">
        <f>SUM(O411:O417)</f>
        <v>67000000</v>
      </c>
      <c r="P410" s="56">
        <f>SUM(P411:P417)</f>
        <v>67000001</v>
      </c>
      <c r="Q410" s="57">
        <f>SUM(Q411:Q417)</f>
        <v>52216001</v>
      </c>
      <c r="R410" s="56">
        <f>SUM(R411:R417)</f>
        <v>52216002</v>
      </c>
      <c r="S410" s="57"/>
      <c r="T410" s="56"/>
      <c r="U410" s="57"/>
      <c r="V410" s="56"/>
      <c r="W410" s="57"/>
      <c r="X410" s="56"/>
      <c r="Y410" s="57"/>
      <c r="Z410" s="56"/>
      <c r="AA410" s="57"/>
      <c r="AB410" s="56"/>
      <c r="AC410" s="57"/>
      <c r="AD410" s="56"/>
      <c r="AE410" s="90">
        <f>AE411</f>
        <v>119216001</v>
      </c>
      <c r="AF410" s="56">
        <f>AF411</f>
        <v>119216003</v>
      </c>
      <c r="AG410" s="59">
        <f>SUM(AG411:AG417)</f>
        <v>0</v>
      </c>
      <c r="AH410" s="60"/>
      <c r="AI410" s="60"/>
      <c r="AJ410" s="517"/>
      <c r="AK410" s="516"/>
      <c r="AL410" s="516"/>
      <c r="AM410" s="516"/>
      <c r="AN410" s="516"/>
      <c r="AO410" s="516"/>
    </row>
    <row r="411" spans="1:41" ht="44.25" customHeight="1">
      <c r="A411" s="516"/>
      <c r="B411" s="998" t="s">
        <v>663</v>
      </c>
      <c r="C411" s="450"/>
      <c r="D411" s="209" t="s">
        <v>1331</v>
      </c>
      <c r="E411" s="217" t="s">
        <v>1298</v>
      </c>
      <c r="F411" s="349"/>
      <c r="G411" s="1001">
        <v>5</v>
      </c>
      <c r="H411" s="1131" t="s">
        <v>228</v>
      </c>
      <c r="I411" s="998" t="s">
        <v>840</v>
      </c>
      <c r="J411" s="1001" t="s">
        <v>229</v>
      </c>
      <c r="K411" s="1002" t="s">
        <v>839</v>
      </c>
      <c r="L411" s="1132">
        <v>1.125</v>
      </c>
      <c r="M411" s="1002"/>
      <c r="N411" s="1006"/>
      <c r="O411" s="1127">
        <v>67000000</v>
      </c>
      <c r="P411" s="1127">
        <v>67000001</v>
      </c>
      <c r="Q411" s="1128">
        <v>52216001</v>
      </c>
      <c r="R411" s="1128">
        <v>52216002</v>
      </c>
      <c r="S411" s="434"/>
      <c r="T411" s="434"/>
      <c r="U411" s="434"/>
      <c r="V411" s="434"/>
      <c r="W411" s="434"/>
      <c r="X411" s="434"/>
      <c r="Y411" s="434"/>
      <c r="Z411" s="434"/>
      <c r="AA411" s="434"/>
      <c r="AB411" s="434"/>
      <c r="AC411" s="237"/>
      <c r="AD411" s="237"/>
      <c r="AE411" s="729">
        <f>O411+Q411</f>
        <v>119216001</v>
      </c>
      <c r="AF411" s="729">
        <f>P411+R411</f>
        <v>119216003</v>
      </c>
      <c r="AG411" s="238"/>
      <c r="AH411" s="730" t="s">
        <v>1291</v>
      </c>
      <c r="AI411" s="730" t="s">
        <v>1332</v>
      </c>
      <c r="AJ411" s="731" t="s">
        <v>1292</v>
      </c>
      <c r="AK411" s="516"/>
      <c r="AL411" s="516"/>
      <c r="AM411" s="516"/>
      <c r="AN411" s="516"/>
      <c r="AO411" s="516"/>
    </row>
    <row r="412" spans="1:41" ht="30.75" customHeight="1">
      <c r="A412" s="516"/>
      <c r="B412" s="999"/>
      <c r="C412" s="451"/>
      <c r="D412" s="209" t="s">
        <v>1333</v>
      </c>
      <c r="E412" s="218" t="s">
        <v>1290</v>
      </c>
      <c r="F412" s="437"/>
      <c r="G412" s="708"/>
      <c r="H412" s="1116"/>
      <c r="I412" s="999"/>
      <c r="J412" s="708"/>
      <c r="K412" s="711"/>
      <c r="L412" s="1133"/>
      <c r="M412" s="711"/>
      <c r="N412" s="1135"/>
      <c r="O412" s="1113"/>
      <c r="P412" s="1113"/>
      <c r="Q412" s="718"/>
      <c r="R412" s="718"/>
      <c r="S412" s="452"/>
      <c r="T412" s="452"/>
      <c r="U412" s="452"/>
      <c r="V412" s="452"/>
      <c r="W412" s="452"/>
      <c r="X412" s="452"/>
      <c r="Y412" s="452"/>
      <c r="Z412" s="452"/>
      <c r="AA412" s="452"/>
      <c r="AB412" s="452"/>
      <c r="AC412" s="237"/>
      <c r="AD412" s="237"/>
      <c r="AE412" s="729"/>
      <c r="AF412" s="729"/>
      <c r="AG412" s="238"/>
      <c r="AH412" s="730"/>
      <c r="AI412" s="730"/>
      <c r="AJ412" s="731"/>
      <c r="AK412" s="516"/>
      <c r="AL412" s="516"/>
      <c r="AM412" s="516"/>
      <c r="AN412" s="516"/>
      <c r="AO412" s="516"/>
    </row>
    <row r="413" spans="1:41" ht="30.75" customHeight="1">
      <c r="A413" s="516"/>
      <c r="B413" s="999"/>
      <c r="C413" s="385">
        <v>4490</v>
      </c>
      <c r="D413" s="209" t="s">
        <v>1334</v>
      </c>
      <c r="E413" s="218" t="s">
        <v>1290</v>
      </c>
      <c r="F413" s="437"/>
      <c r="G413" s="708"/>
      <c r="H413" s="1116"/>
      <c r="I413" s="999"/>
      <c r="J413" s="708"/>
      <c r="K413" s="1003"/>
      <c r="L413" s="1133"/>
      <c r="M413" s="1003"/>
      <c r="N413" s="1007"/>
      <c r="O413" s="1113"/>
      <c r="P413" s="1113"/>
      <c r="Q413" s="718"/>
      <c r="R413" s="718"/>
      <c r="S413" s="261"/>
      <c r="T413" s="261"/>
      <c r="U413" s="261"/>
      <c r="V413" s="261"/>
      <c r="W413" s="261"/>
      <c r="X413" s="261"/>
      <c r="Y413" s="261"/>
      <c r="Z413" s="261"/>
      <c r="AA413" s="261"/>
      <c r="AB413" s="261"/>
      <c r="AC413" s="237"/>
      <c r="AD413" s="237"/>
      <c r="AE413" s="977"/>
      <c r="AF413" s="977"/>
      <c r="AG413" s="238"/>
      <c r="AH413" s="730"/>
      <c r="AI413" s="730"/>
      <c r="AJ413" s="731"/>
      <c r="AK413" s="516"/>
      <c r="AL413" s="516"/>
      <c r="AM413" s="516"/>
      <c r="AN413" s="516"/>
      <c r="AO413" s="516"/>
    </row>
    <row r="414" spans="1:41">
      <c r="A414" s="516"/>
      <c r="B414" s="999"/>
      <c r="C414" s="385">
        <v>4599</v>
      </c>
      <c r="D414" s="209" t="s">
        <v>1335</v>
      </c>
      <c r="E414" s="218" t="s">
        <v>1290</v>
      </c>
      <c r="F414" s="229"/>
      <c r="G414" s="708"/>
      <c r="H414" s="1116"/>
      <c r="I414" s="999"/>
      <c r="J414" s="708"/>
      <c r="K414" s="1003"/>
      <c r="L414" s="1133"/>
      <c r="M414" s="1003"/>
      <c r="N414" s="1007"/>
      <c r="O414" s="1113"/>
      <c r="P414" s="1113"/>
      <c r="Q414" s="718"/>
      <c r="R414" s="718"/>
      <c r="S414" s="261"/>
      <c r="T414" s="261"/>
      <c r="U414" s="261"/>
      <c r="V414" s="261"/>
      <c r="W414" s="261"/>
      <c r="X414" s="261"/>
      <c r="Y414" s="261"/>
      <c r="Z414" s="261"/>
      <c r="AA414" s="261"/>
      <c r="AB414" s="261"/>
      <c r="AC414" s="261"/>
      <c r="AD414" s="261"/>
      <c r="AE414" s="1136"/>
      <c r="AF414" s="1136"/>
      <c r="AG414" s="278"/>
      <c r="AH414" s="720"/>
      <c r="AI414" s="720"/>
      <c r="AJ414" s="723"/>
      <c r="AK414" s="516"/>
      <c r="AL414" s="516"/>
      <c r="AM414" s="516"/>
      <c r="AN414" s="516"/>
      <c r="AO414" s="516"/>
    </row>
    <row r="415" spans="1:41" ht="15" customHeight="1">
      <c r="A415" s="516"/>
      <c r="B415" s="999"/>
      <c r="C415" s="451">
        <v>4764</v>
      </c>
      <c r="D415" s="209" t="s">
        <v>1336</v>
      </c>
      <c r="E415" s="218" t="s">
        <v>1290</v>
      </c>
      <c r="F415" s="229"/>
      <c r="G415" s="708"/>
      <c r="H415" s="1116"/>
      <c r="I415" s="999"/>
      <c r="J415" s="708"/>
      <c r="K415" s="1003"/>
      <c r="L415" s="1133"/>
      <c r="M415" s="1003"/>
      <c r="N415" s="1007"/>
      <c r="O415" s="1113"/>
      <c r="P415" s="1113"/>
      <c r="Q415" s="718"/>
      <c r="R415" s="718"/>
      <c r="S415" s="261"/>
      <c r="T415" s="261"/>
      <c r="U415" s="261"/>
      <c r="V415" s="261"/>
      <c r="W415" s="261"/>
      <c r="X415" s="261"/>
      <c r="Y415" s="261"/>
      <c r="Z415" s="261"/>
      <c r="AA415" s="261"/>
      <c r="AB415" s="261"/>
      <c r="AC415" s="261"/>
      <c r="AD415" s="261"/>
      <c r="AE415" s="1136"/>
      <c r="AF415" s="1136"/>
      <c r="AG415" s="278"/>
      <c r="AH415" s="720"/>
      <c r="AI415" s="720"/>
      <c r="AJ415" s="723"/>
      <c r="AK415" s="516"/>
      <c r="AL415" s="516"/>
      <c r="AM415" s="516"/>
      <c r="AN415" s="516"/>
      <c r="AO415" s="516"/>
    </row>
    <row r="416" spans="1:41" ht="54" customHeight="1">
      <c r="A416" s="516"/>
      <c r="B416" s="999"/>
      <c r="C416" s="385"/>
      <c r="D416" s="209" t="s">
        <v>1337</v>
      </c>
      <c r="E416" s="218" t="s">
        <v>1254</v>
      </c>
      <c r="F416" s="229"/>
      <c r="G416" s="708"/>
      <c r="H416" s="1116"/>
      <c r="I416" s="999"/>
      <c r="J416" s="708"/>
      <c r="K416" s="1003"/>
      <c r="L416" s="1133"/>
      <c r="M416" s="1003"/>
      <c r="N416" s="1007"/>
      <c r="O416" s="1113"/>
      <c r="P416" s="1113"/>
      <c r="Q416" s="718"/>
      <c r="R416" s="718"/>
      <c r="S416" s="261"/>
      <c r="T416" s="261"/>
      <c r="U416" s="261"/>
      <c r="V416" s="261"/>
      <c r="W416" s="261"/>
      <c r="X416" s="261"/>
      <c r="Y416" s="261"/>
      <c r="Z416" s="261"/>
      <c r="AA416" s="261"/>
      <c r="AB416" s="261"/>
      <c r="AC416" s="261"/>
      <c r="AD416" s="261"/>
      <c r="AE416" s="1136"/>
      <c r="AF416" s="1136"/>
      <c r="AG416" s="278"/>
      <c r="AH416" s="720"/>
      <c r="AI416" s="720"/>
      <c r="AJ416" s="723"/>
      <c r="AK416" s="516"/>
      <c r="AL416" s="516"/>
      <c r="AM416" s="516"/>
      <c r="AN416" s="516"/>
      <c r="AO416" s="516"/>
    </row>
    <row r="417" spans="1:41" ht="44.25" customHeight="1" thickBot="1">
      <c r="A417" s="516"/>
      <c r="B417" s="1000"/>
      <c r="C417" s="387"/>
      <c r="D417" s="209" t="s">
        <v>1338</v>
      </c>
      <c r="E417" s="219" t="s">
        <v>1295</v>
      </c>
      <c r="F417" s="229"/>
      <c r="G417" s="709"/>
      <c r="H417" s="1117"/>
      <c r="I417" s="1000"/>
      <c r="J417" s="709"/>
      <c r="K417" s="1004"/>
      <c r="L417" s="1134"/>
      <c r="M417" s="1004"/>
      <c r="N417" s="1008"/>
      <c r="O417" s="1114"/>
      <c r="P417" s="1114"/>
      <c r="Q417" s="1066"/>
      <c r="R417" s="1066"/>
      <c r="S417" s="436"/>
      <c r="T417" s="436"/>
      <c r="U417" s="436"/>
      <c r="V417" s="436"/>
      <c r="W417" s="436"/>
      <c r="X417" s="436"/>
      <c r="Y417" s="436"/>
      <c r="Z417" s="436"/>
      <c r="AA417" s="436"/>
      <c r="AB417" s="436"/>
      <c r="AC417" s="436"/>
      <c r="AD417" s="436"/>
      <c r="AE417" s="978"/>
      <c r="AF417" s="978"/>
      <c r="AG417" s="453"/>
      <c r="AH417" s="992"/>
      <c r="AI417" s="992"/>
      <c r="AJ417" s="993"/>
      <c r="AK417" s="516"/>
      <c r="AL417" s="516"/>
      <c r="AM417" s="516"/>
      <c r="AN417" s="516"/>
      <c r="AO417" s="516"/>
    </row>
    <row r="418" spans="1:41" ht="44.25" customHeight="1" thickBot="1">
      <c r="A418" s="516"/>
      <c r="B418" s="777"/>
      <c r="C418" s="778"/>
      <c r="D418" s="778"/>
      <c r="E418" s="778"/>
      <c r="F418" s="778"/>
      <c r="G418" s="778"/>
      <c r="H418" s="778"/>
      <c r="I418" s="778"/>
      <c r="J418" s="778"/>
      <c r="K418" s="778"/>
      <c r="L418" s="778"/>
      <c r="M418" s="778"/>
      <c r="N418" s="778"/>
      <c r="O418" s="778"/>
      <c r="P418" s="778"/>
      <c r="Q418" s="778"/>
      <c r="R418" s="778"/>
      <c r="S418" s="778"/>
      <c r="T418" s="778"/>
      <c r="U418" s="778"/>
      <c r="V418" s="778"/>
      <c r="W418" s="778"/>
      <c r="X418" s="778"/>
      <c r="Y418" s="778"/>
      <c r="Z418" s="778"/>
      <c r="AA418" s="778"/>
      <c r="AB418" s="778"/>
      <c r="AC418" s="778"/>
      <c r="AD418" s="778"/>
      <c r="AE418" s="778"/>
      <c r="AF418" s="778"/>
      <c r="AG418" s="778"/>
      <c r="AH418" s="778"/>
      <c r="AI418" s="778"/>
      <c r="AJ418" s="779"/>
      <c r="AK418" s="516"/>
      <c r="AL418" s="516"/>
      <c r="AM418" s="516"/>
      <c r="AN418" s="516"/>
      <c r="AO418" s="516"/>
    </row>
    <row r="419" spans="1:41" ht="39" customHeight="1" thickBot="1">
      <c r="A419" s="516"/>
      <c r="B419" s="49" t="s">
        <v>13</v>
      </c>
      <c r="C419" s="50" t="s">
        <v>30</v>
      </c>
      <c r="D419" s="50" t="s">
        <v>14</v>
      </c>
      <c r="E419" s="50" t="s">
        <v>29</v>
      </c>
      <c r="F419" s="50" t="s">
        <v>26</v>
      </c>
      <c r="G419" s="50" t="s">
        <v>27</v>
      </c>
      <c r="H419" s="51" t="s">
        <v>1082</v>
      </c>
      <c r="I419" s="74" t="s">
        <v>31</v>
      </c>
      <c r="J419" s="75"/>
      <c r="K419" s="89"/>
      <c r="L419" s="76"/>
      <c r="M419" s="77"/>
      <c r="N419" s="78"/>
      <c r="O419" s="55">
        <f>SUM(O420:O423)</f>
        <v>0</v>
      </c>
      <c r="P419" s="56">
        <f>SUM(P420:P423)</f>
        <v>0</v>
      </c>
      <c r="Q419" s="57">
        <f>SUM(Q420:Q423)</f>
        <v>0</v>
      </c>
      <c r="R419" s="56">
        <f>SUM(R420:R423)</f>
        <v>0</v>
      </c>
      <c r="S419" s="57"/>
      <c r="T419" s="56"/>
      <c r="U419" s="57"/>
      <c r="V419" s="56"/>
      <c r="W419" s="57"/>
      <c r="X419" s="56"/>
      <c r="Y419" s="57"/>
      <c r="Z419" s="56"/>
      <c r="AA419" s="57"/>
      <c r="AB419" s="56"/>
      <c r="AC419" s="57"/>
      <c r="AD419" s="56"/>
      <c r="AE419" s="90">
        <f>AE420</f>
        <v>0</v>
      </c>
      <c r="AF419" s="56">
        <f>AF420</f>
        <v>0</v>
      </c>
      <c r="AG419" s="59">
        <f>SUM(AG420:AG423)</f>
        <v>0</v>
      </c>
      <c r="AH419" s="60"/>
      <c r="AI419" s="60"/>
      <c r="AJ419" s="517"/>
      <c r="AK419" s="516"/>
      <c r="AL419" s="516"/>
      <c r="AM419" s="516"/>
      <c r="AN419" s="516"/>
      <c r="AO419" s="516"/>
    </row>
    <row r="420" spans="1:41" ht="30.75" customHeight="1">
      <c r="A420" s="516"/>
      <c r="B420" s="1137" t="s">
        <v>822</v>
      </c>
      <c r="C420" s="1139" t="s">
        <v>1339</v>
      </c>
      <c r="D420" s="224" t="s">
        <v>1317</v>
      </c>
      <c r="E420" s="217" t="s">
        <v>1298</v>
      </c>
      <c r="F420" s="349"/>
      <c r="G420" s="1001"/>
      <c r="H420" s="1141" t="s">
        <v>230</v>
      </c>
      <c r="I420" s="998" t="s">
        <v>838</v>
      </c>
      <c r="J420" s="1001"/>
      <c r="K420" s="1002" t="s">
        <v>837</v>
      </c>
      <c r="L420" s="1002">
        <v>0</v>
      </c>
      <c r="M420" s="1002"/>
      <c r="N420" s="1006"/>
      <c r="O420" s="454"/>
      <c r="P420" s="434"/>
      <c r="Q420" s="434"/>
      <c r="R420" s="434"/>
      <c r="S420" s="434"/>
      <c r="T420" s="434"/>
      <c r="U420" s="434"/>
      <c r="V420" s="434"/>
      <c r="W420" s="434"/>
      <c r="X420" s="434"/>
      <c r="Y420" s="434"/>
      <c r="Z420" s="434"/>
      <c r="AA420" s="434"/>
      <c r="AB420" s="434"/>
      <c r="AC420" s="237"/>
      <c r="AD420" s="237"/>
      <c r="AE420" s="729"/>
      <c r="AF420" s="729"/>
      <c r="AG420" s="238"/>
      <c r="AH420" s="730"/>
      <c r="AI420" s="730"/>
      <c r="AJ420" s="731"/>
      <c r="AK420" s="516"/>
      <c r="AL420" s="516"/>
      <c r="AM420" s="516"/>
      <c r="AN420" s="516"/>
      <c r="AO420" s="516"/>
    </row>
    <row r="421" spans="1:41" ht="30.75" customHeight="1">
      <c r="A421" s="516"/>
      <c r="B421" s="1138"/>
      <c r="C421" s="1140"/>
      <c r="D421" s="225" t="s">
        <v>1340</v>
      </c>
      <c r="E421" s="218" t="s">
        <v>1298</v>
      </c>
      <c r="F421" s="437"/>
      <c r="G421" s="716"/>
      <c r="H421" s="1142"/>
      <c r="I421" s="1143"/>
      <c r="J421" s="708"/>
      <c r="K421" s="711"/>
      <c r="L421" s="712"/>
      <c r="M421" s="711"/>
      <c r="N421" s="1135"/>
      <c r="O421" s="455"/>
      <c r="P421" s="452"/>
      <c r="Q421" s="452"/>
      <c r="R421" s="452"/>
      <c r="S421" s="452"/>
      <c r="T421" s="452"/>
      <c r="U421" s="452"/>
      <c r="V421" s="452"/>
      <c r="W421" s="452"/>
      <c r="X421" s="452"/>
      <c r="Y421" s="452"/>
      <c r="Z421" s="452"/>
      <c r="AA421" s="452"/>
      <c r="AB421" s="452"/>
      <c r="AC421" s="237"/>
      <c r="AD421" s="237"/>
      <c r="AE421" s="729"/>
      <c r="AF421" s="729"/>
      <c r="AG421" s="238"/>
      <c r="AH421" s="730"/>
      <c r="AI421" s="730"/>
      <c r="AJ421" s="731"/>
      <c r="AK421" s="516"/>
      <c r="AL421" s="516"/>
      <c r="AM421" s="516"/>
      <c r="AN421" s="516"/>
      <c r="AO421" s="516"/>
    </row>
    <row r="422" spans="1:41" ht="30.75" customHeight="1">
      <c r="A422" s="516"/>
      <c r="B422" s="999"/>
      <c r="C422" s="385"/>
      <c r="D422" s="218"/>
      <c r="E422" s="218"/>
      <c r="F422" s="437"/>
      <c r="G422" s="707"/>
      <c r="H422" s="1144" t="s">
        <v>231</v>
      </c>
      <c r="I422" s="1146" t="s">
        <v>836</v>
      </c>
      <c r="J422" s="707">
        <v>0</v>
      </c>
      <c r="K422" s="1147" t="s">
        <v>835</v>
      </c>
      <c r="L422" s="710">
        <v>0</v>
      </c>
      <c r="M422" s="1003"/>
      <c r="N422" s="1007"/>
      <c r="O422" s="456"/>
      <c r="P422" s="261"/>
      <c r="Q422" s="261"/>
      <c r="R422" s="261"/>
      <c r="S422" s="261"/>
      <c r="T422" s="261"/>
      <c r="U422" s="261"/>
      <c r="V422" s="261"/>
      <c r="W422" s="261"/>
      <c r="X422" s="261"/>
      <c r="Y422" s="261"/>
      <c r="Z422" s="261"/>
      <c r="AA422" s="261"/>
      <c r="AB422" s="261"/>
      <c r="AC422" s="237"/>
      <c r="AD422" s="237"/>
      <c r="AE422" s="977"/>
      <c r="AF422" s="977"/>
      <c r="AG422" s="238"/>
      <c r="AH422" s="730"/>
      <c r="AI422" s="730"/>
      <c r="AJ422" s="731"/>
      <c r="AK422" s="516"/>
      <c r="AL422" s="516"/>
      <c r="AM422" s="516"/>
      <c r="AN422" s="516"/>
      <c r="AO422" s="516"/>
    </row>
    <row r="423" spans="1:41" ht="80.25" customHeight="1" thickBot="1">
      <c r="A423" s="516"/>
      <c r="B423" s="1000"/>
      <c r="C423" s="387"/>
      <c r="D423" s="219"/>
      <c r="E423" s="219"/>
      <c r="F423" s="457"/>
      <c r="G423" s="709"/>
      <c r="H423" s="1145"/>
      <c r="I423" s="1000"/>
      <c r="J423" s="709"/>
      <c r="K423" s="1148"/>
      <c r="L423" s="1005"/>
      <c r="M423" s="1004"/>
      <c r="N423" s="1008"/>
      <c r="O423" s="458"/>
      <c r="P423" s="436"/>
      <c r="Q423" s="436"/>
      <c r="R423" s="436"/>
      <c r="S423" s="436"/>
      <c r="T423" s="436"/>
      <c r="U423" s="436"/>
      <c r="V423" s="436"/>
      <c r="W423" s="436"/>
      <c r="X423" s="436"/>
      <c r="Y423" s="436"/>
      <c r="Z423" s="436"/>
      <c r="AA423" s="436"/>
      <c r="AB423" s="436"/>
      <c r="AC423" s="436"/>
      <c r="AD423" s="436"/>
      <c r="AE423" s="978"/>
      <c r="AF423" s="978"/>
      <c r="AG423" s="453"/>
      <c r="AH423" s="992"/>
      <c r="AI423" s="992"/>
      <c r="AJ423" s="993"/>
      <c r="AK423" s="516"/>
      <c r="AL423" s="516"/>
      <c r="AM423" s="516"/>
      <c r="AN423" s="516"/>
      <c r="AO423" s="516"/>
    </row>
    <row r="424" spans="1:41" ht="30" customHeight="1" thickBot="1">
      <c r="A424" s="516">
        <v>15</v>
      </c>
      <c r="B424" s="777"/>
      <c r="C424" s="778"/>
      <c r="D424" s="778"/>
      <c r="E424" s="778"/>
      <c r="F424" s="778"/>
      <c r="G424" s="778"/>
      <c r="H424" s="778"/>
      <c r="I424" s="778"/>
      <c r="J424" s="778"/>
      <c r="K424" s="778"/>
      <c r="L424" s="778"/>
      <c r="M424" s="778"/>
      <c r="N424" s="778"/>
      <c r="O424" s="778"/>
      <c r="P424" s="778"/>
      <c r="Q424" s="778"/>
      <c r="R424" s="778"/>
      <c r="S424" s="778"/>
      <c r="T424" s="778"/>
      <c r="U424" s="778"/>
      <c r="V424" s="778"/>
      <c r="W424" s="778"/>
      <c r="X424" s="778"/>
      <c r="Y424" s="778"/>
      <c r="Z424" s="778"/>
      <c r="AA424" s="778"/>
      <c r="AB424" s="778"/>
      <c r="AC424" s="778"/>
      <c r="AD424" s="778"/>
      <c r="AE424" s="778"/>
      <c r="AF424" s="778"/>
      <c r="AG424" s="778"/>
      <c r="AH424" s="778"/>
      <c r="AI424" s="778"/>
      <c r="AJ424" s="779"/>
      <c r="AK424" s="516"/>
      <c r="AL424" s="516"/>
      <c r="AM424" s="516"/>
      <c r="AN424" s="516"/>
      <c r="AO424" s="516"/>
    </row>
    <row r="425" spans="1:41" ht="39" thickBot="1">
      <c r="A425" s="516"/>
      <c r="B425" s="49" t="s">
        <v>13</v>
      </c>
      <c r="C425" s="50" t="s">
        <v>30</v>
      </c>
      <c r="D425" s="50" t="s">
        <v>14</v>
      </c>
      <c r="E425" s="50" t="s">
        <v>29</v>
      </c>
      <c r="F425" s="50" t="s">
        <v>26</v>
      </c>
      <c r="G425" s="50" t="s">
        <v>27</v>
      </c>
      <c r="H425" s="51" t="s">
        <v>1083</v>
      </c>
      <c r="I425" s="74" t="s">
        <v>31</v>
      </c>
      <c r="J425" s="75"/>
      <c r="K425" s="89"/>
      <c r="L425" s="76"/>
      <c r="M425" s="77"/>
      <c r="N425" s="78"/>
      <c r="O425" s="55">
        <f>SUM(O426:O431)</f>
        <v>0</v>
      </c>
      <c r="P425" s="56">
        <f>SUM(P426:P431)</f>
        <v>0</v>
      </c>
      <c r="Q425" s="57">
        <f>SUM(Q426:Q431)</f>
        <v>0</v>
      </c>
      <c r="R425" s="56">
        <f>SUM(R426:R431)</f>
        <v>0</v>
      </c>
      <c r="S425" s="57"/>
      <c r="T425" s="56"/>
      <c r="U425" s="57"/>
      <c r="V425" s="56"/>
      <c r="W425" s="57"/>
      <c r="X425" s="56"/>
      <c r="Y425" s="57"/>
      <c r="Z425" s="56"/>
      <c r="AA425" s="57"/>
      <c r="AB425" s="56"/>
      <c r="AC425" s="57"/>
      <c r="AD425" s="56"/>
      <c r="AE425" s="90">
        <f>AE426</f>
        <v>0</v>
      </c>
      <c r="AF425" s="56">
        <f>AF426</f>
        <v>0</v>
      </c>
      <c r="AG425" s="59">
        <f>SUM(AG426:AG431)</f>
        <v>0</v>
      </c>
      <c r="AH425" s="60"/>
      <c r="AI425" s="60"/>
      <c r="AJ425" s="517"/>
      <c r="AK425" s="516"/>
      <c r="AL425" s="516"/>
      <c r="AM425" s="516"/>
      <c r="AN425" s="516"/>
      <c r="AO425" s="516"/>
    </row>
    <row r="426" spans="1:41" ht="63.75" customHeight="1">
      <c r="A426" s="516"/>
      <c r="B426" s="791" t="s">
        <v>834</v>
      </c>
      <c r="C426" s="61"/>
      <c r="D426" s="62"/>
      <c r="E426" s="62"/>
      <c r="F426" s="364"/>
      <c r="G426" s="288"/>
      <c r="H426" s="1149" t="s">
        <v>232</v>
      </c>
      <c r="I426" s="959" t="s">
        <v>676</v>
      </c>
      <c r="J426" s="820">
        <v>1</v>
      </c>
      <c r="K426" s="934" t="s">
        <v>833</v>
      </c>
      <c r="L426" s="1151">
        <v>0.3</v>
      </c>
      <c r="M426" s="934"/>
      <c r="N426" s="939"/>
      <c r="O426" s="365"/>
      <c r="P426" s="292"/>
      <c r="Q426" s="291"/>
      <c r="R426" s="292"/>
      <c r="S426" s="292"/>
      <c r="T426" s="292"/>
      <c r="U426" s="292"/>
      <c r="V426" s="292"/>
      <c r="W426" s="292"/>
      <c r="X426" s="292"/>
      <c r="Y426" s="292"/>
      <c r="Z426" s="292"/>
      <c r="AA426" s="292"/>
      <c r="AB426" s="292"/>
      <c r="AC426" s="185"/>
      <c r="AD426" s="185"/>
      <c r="AE426" s="774"/>
      <c r="AF426" s="774"/>
      <c r="AG426" s="87"/>
      <c r="AH426" s="911"/>
      <c r="AI426" s="911"/>
      <c r="AJ426" s="913"/>
      <c r="AK426" s="516"/>
      <c r="AL426" s="516"/>
      <c r="AM426" s="516"/>
      <c r="AN426" s="516"/>
      <c r="AO426" s="516"/>
    </row>
    <row r="427" spans="1:41" ht="58.5" customHeight="1">
      <c r="A427" s="516"/>
      <c r="B427" s="792"/>
      <c r="C427" s="70"/>
      <c r="D427" s="71"/>
      <c r="E427" s="71"/>
      <c r="F427" s="366"/>
      <c r="G427" s="410"/>
      <c r="H427" s="1150"/>
      <c r="I427" s="1015"/>
      <c r="J427" s="955"/>
      <c r="K427" s="937"/>
      <c r="L427" s="1152"/>
      <c r="M427" s="937"/>
      <c r="N427" s="1040"/>
      <c r="O427" s="459"/>
      <c r="P427" s="205"/>
      <c r="Q427" s="135"/>
      <c r="R427" s="205"/>
      <c r="S427" s="205"/>
      <c r="T427" s="205"/>
      <c r="U427" s="205"/>
      <c r="V427" s="205"/>
      <c r="W427" s="205"/>
      <c r="X427" s="205"/>
      <c r="Y427" s="205"/>
      <c r="Z427" s="205"/>
      <c r="AA427" s="205"/>
      <c r="AB427" s="205"/>
      <c r="AC427" s="185"/>
      <c r="AD427" s="185"/>
      <c r="AE427" s="774"/>
      <c r="AF427" s="774"/>
      <c r="AG427" s="87"/>
      <c r="AH427" s="911"/>
      <c r="AI427" s="911"/>
      <c r="AJ427" s="913"/>
      <c r="AK427" s="516"/>
      <c r="AL427" s="516"/>
      <c r="AM427" s="516"/>
      <c r="AN427" s="516"/>
      <c r="AO427" s="516"/>
    </row>
    <row r="428" spans="1:41" ht="32.25" customHeight="1">
      <c r="A428" s="516"/>
      <c r="B428" s="792"/>
      <c r="C428" s="70"/>
      <c r="D428" s="71"/>
      <c r="E428" s="71"/>
      <c r="F428" s="366"/>
      <c r="G428" s="410"/>
      <c r="H428" s="1009" t="s">
        <v>1132</v>
      </c>
      <c r="I428" s="1011" t="s">
        <v>1133</v>
      </c>
      <c r="J428" s="1153">
        <v>1</v>
      </c>
      <c r="K428" s="994" t="s">
        <v>465</v>
      </c>
      <c r="L428" s="976">
        <v>0</v>
      </c>
      <c r="M428" s="937"/>
      <c r="N428" s="1040"/>
      <c r="O428" s="459"/>
      <c r="P428" s="205"/>
      <c r="Q428" s="135"/>
      <c r="R428" s="205"/>
      <c r="S428" s="205"/>
      <c r="T428" s="205"/>
      <c r="U428" s="205"/>
      <c r="V428" s="205"/>
      <c r="W428" s="205"/>
      <c r="X428" s="205"/>
      <c r="Y428" s="205"/>
      <c r="Z428" s="205"/>
      <c r="AA428" s="205"/>
      <c r="AB428" s="205"/>
      <c r="AC428" s="185"/>
      <c r="AD428" s="185"/>
      <c r="AE428" s="774"/>
      <c r="AF428" s="774"/>
      <c r="AG428" s="87"/>
      <c r="AH428" s="911"/>
      <c r="AI428" s="911"/>
      <c r="AJ428" s="913"/>
      <c r="AK428" s="516"/>
      <c r="AL428" s="516"/>
      <c r="AM428" s="516"/>
      <c r="AN428" s="516"/>
      <c r="AO428" s="516"/>
    </row>
    <row r="429" spans="1:41" ht="15" customHeight="1">
      <c r="A429" s="516"/>
      <c r="B429" s="792"/>
      <c r="C429" s="70"/>
      <c r="D429" s="71"/>
      <c r="E429" s="71"/>
      <c r="F429" s="366"/>
      <c r="G429" s="410"/>
      <c r="H429" s="1150"/>
      <c r="I429" s="1015"/>
      <c r="J429" s="1153"/>
      <c r="K429" s="994"/>
      <c r="L429" s="1016"/>
      <c r="M429" s="937"/>
      <c r="N429" s="1040"/>
      <c r="O429" s="459"/>
      <c r="P429" s="205"/>
      <c r="Q429" s="135"/>
      <c r="R429" s="205"/>
      <c r="S429" s="205"/>
      <c r="T429" s="205"/>
      <c r="U429" s="205"/>
      <c r="V429" s="205"/>
      <c r="W429" s="205"/>
      <c r="X429" s="205"/>
      <c r="Y429" s="205"/>
      <c r="Z429" s="205"/>
      <c r="AA429" s="205"/>
      <c r="AB429" s="205"/>
      <c r="AC429" s="185"/>
      <c r="AD429" s="185"/>
      <c r="AE429" s="774"/>
      <c r="AF429" s="774"/>
      <c r="AG429" s="87"/>
      <c r="AH429" s="911"/>
      <c r="AI429" s="911"/>
      <c r="AJ429" s="913"/>
      <c r="AK429" s="516"/>
      <c r="AL429" s="516"/>
      <c r="AM429" s="516"/>
      <c r="AN429" s="516"/>
      <c r="AO429" s="516"/>
    </row>
    <row r="430" spans="1:41" ht="90.75" customHeight="1">
      <c r="A430" s="516"/>
      <c r="B430" s="792"/>
      <c r="C430" s="70"/>
      <c r="D430" s="71"/>
      <c r="E430" s="71"/>
      <c r="F430" s="366"/>
      <c r="G430" s="64"/>
      <c r="H430" s="1009" t="s">
        <v>233</v>
      </c>
      <c r="I430" s="1011" t="s">
        <v>832</v>
      </c>
      <c r="J430" s="818">
        <v>0</v>
      </c>
      <c r="K430" s="1012" t="s">
        <v>1134</v>
      </c>
      <c r="L430" s="976">
        <v>0</v>
      </c>
      <c r="M430" s="935"/>
      <c r="N430" s="940"/>
      <c r="O430" s="367"/>
      <c r="P430" s="196"/>
      <c r="Q430" s="121"/>
      <c r="R430" s="196"/>
      <c r="S430" s="196"/>
      <c r="T430" s="196"/>
      <c r="U430" s="196"/>
      <c r="V430" s="196"/>
      <c r="W430" s="196"/>
      <c r="X430" s="196"/>
      <c r="Y430" s="196"/>
      <c r="Z430" s="196"/>
      <c r="AA430" s="196"/>
      <c r="AB430" s="196"/>
      <c r="AC430" s="185"/>
      <c r="AD430" s="185"/>
      <c r="AE430" s="909"/>
      <c r="AF430" s="909"/>
      <c r="AG430" s="87"/>
      <c r="AH430" s="911"/>
      <c r="AI430" s="911"/>
      <c r="AJ430" s="913"/>
      <c r="AK430" s="516"/>
      <c r="AL430" s="516"/>
      <c r="AM430" s="516"/>
      <c r="AN430" s="516"/>
      <c r="AO430" s="516"/>
    </row>
    <row r="431" spans="1:41" ht="15" customHeight="1" thickBot="1">
      <c r="A431" s="516"/>
      <c r="B431" s="850"/>
      <c r="C431" s="368"/>
      <c r="D431" s="369"/>
      <c r="E431" s="369"/>
      <c r="F431" s="370"/>
      <c r="G431" s="361"/>
      <c r="H431" s="1010"/>
      <c r="I431" s="961"/>
      <c r="J431" s="819"/>
      <c r="K431" s="1013"/>
      <c r="L431" s="938"/>
      <c r="M431" s="936"/>
      <c r="N431" s="941"/>
      <c r="O431" s="362"/>
      <c r="P431" s="298"/>
      <c r="Q431" s="297"/>
      <c r="R431" s="298"/>
      <c r="S431" s="298"/>
      <c r="T431" s="298"/>
      <c r="U431" s="298"/>
      <c r="V431" s="298"/>
      <c r="W431" s="298"/>
      <c r="X431" s="298"/>
      <c r="Y431" s="298"/>
      <c r="Z431" s="298"/>
      <c r="AA431" s="298"/>
      <c r="AB431" s="298"/>
      <c r="AC431" s="298"/>
      <c r="AD431" s="298"/>
      <c r="AE431" s="910"/>
      <c r="AF431" s="910"/>
      <c r="AG431" s="371"/>
      <c r="AH431" s="912"/>
      <c r="AI431" s="912"/>
      <c r="AJ431" s="914"/>
      <c r="AK431" s="516"/>
      <c r="AL431" s="516"/>
      <c r="AM431" s="516"/>
      <c r="AN431" s="516"/>
      <c r="AO431" s="516"/>
    </row>
    <row r="432" spans="1:41">
      <c r="A432" s="516"/>
      <c r="B432" s="95"/>
      <c r="C432" s="95"/>
      <c r="D432" s="96"/>
      <c r="E432" s="96"/>
      <c r="F432" s="401"/>
      <c r="G432" s="98"/>
      <c r="H432" s="11"/>
      <c r="I432" s="11"/>
      <c r="J432" s="11"/>
      <c r="K432" s="612"/>
      <c r="L432" s="402"/>
      <c r="M432" s="603"/>
      <c r="N432" s="603"/>
      <c r="O432" s="104"/>
      <c r="P432" s="104"/>
      <c r="Q432" s="102"/>
      <c r="R432" s="104"/>
      <c r="S432" s="104"/>
      <c r="T432" s="104"/>
      <c r="U432" s="104"/>
      <c r="V432" s="104"/>
      <c r="W432" s="104"/>
      <c r="X432" s="104"/>
      <c r="Y432" s="104"/>
      <c r="Z432" s="104"/>
      <c r="AA432" s="104"/>
      <c r="AB432" s="104"/>
      <c r="AC432" s="104"/>
      <c r="AD432" s="104"/>
      <c r="AE432" s="603"/>
      <c r="AF432" s="603"/>
      <c r="AG432" s="403"/>
      <c r="AH432" s="404"/>
      <c r="AI432" s="404"/>
      <c r="AJ432" s="405"/>
      <c r="AK432" s="516"/>
      <c r="AL432" s="516"/>
      <c r="AM432" s="516"/>
      <c r="AN432" s="516"/>
      <c r="AO432" s="516"/>
    </row>
    <row r="433" spans="1:41" ht="30" customHeight="1" thickBot="1">
      <c r="A433" s="516"/>
      <c r="B433" s="15"/>
      <c r="C433" s="15"/>
      <c r="D433" s="516"/>
      <c r="E433" s="516"/>
      <c r="F433" s="516"/>
      <c r="G433" s="516"/>
      <c r="H433" s="500"/>
      <c r="I433" s="500"/>
      <c r="J433" s="500"/>
      <c r="K433" s="516"/>
      <c r="L433" s="516"/>
      <c r="M433" s="516"/>
      <c r="N433" s="516"/>
      <c r="O433" s="516"/>
      <c r="P433" s="516"/>
      <c r="Q433" s="516"/>
      <c r="R433" s="516"/>
      <c r="S433" s="516"/>
      <c r="T433" s="516"/>
      <c r="U433" s="516"/>
      <c r="V433" s="516"/>
      <c r="W433" s="516"/>
      <c r="X433" s="516"/>
      <c r="Y433" s="516"/>
      <c r="Z433" s="516"/>
      <c r="AA433" s="516"/>
      <c r="AB433" s="516"/>
      <c r="AC433" s="516"/>
      <c r="AD433" s="516"/>
      <c r="AE433" s="516"/>
      <c r="AF433" s="516"/>
      <c r="AG433" s="15"/>
      <c r="AH433" s="516"/>
      <c r="AI433" s="516"/>
      <c r="AJ433" s="516"/>
      <c r="AK433" s="516"/>
      <c r="AL433" s="516"/>
      <c r="AM433" s="516"/>
      <c r="AN433" s="516"/>
      <c r="AO433" s="516"/>
    </row>
    <row r="434" spans="1:41" ht="30" customHeight="1">
      <c r="A434" s="516"/>
      <c r="B434" s="749" t="s">
        <v>805</v>
      </c>
      <c r="C434" s="750"/>
      <c r="D434" s="750"/>
      <c r="E434" s="750"/>
      <c r="F434" s="750"/>
      <c r="G434" s="750"/>
      <c r="H434" s="750"/>
      <c r="I434" s="750"/>
      <c r="J434" s="750"/>
      <c r="K434" s="750"/>
      <c r="L434" s="750"/>
      <c r="M434" s="750"/>
      <c r="N434" s="750"/>
      <c r="O434" s="750"/>
      <c r="P434" s="750"/>
      <c r="Q434" s="750"/>
      <c r="R434" s="750"/>
      <c r="S434" s="750"/>
      <c r="T434" s="750"/>
      <c r="U434" s="750"/>
      <c r="V434" s="750"/>
      <c r="W434" s="750"/>
      <c r="X434" s="750"/>
      <c r="Y434" s="750"/>
      <c r="Z434" s="750"/>
      <c r="AA434" s="750"/>
      <c r="AB434" s="750"/>
      <c r="AC434" s="750"/>
      <c r="AD434" s="750"/>
      <c r="AE434" s="750"/>
      <c r="AF434" s="750"/>
      <c r="AG434" s="750"/>
      <c r="AH434" s="750"/>
      <c r="AI434" s="750"/>
      <c r="AJ434" s="751"/>
      <c r="AK434" s="516"/>
      <c r="AL434" s="516"/>
      <c r="AM434" s="516"/>
      <c r="AN434" s="516"/>
      <c r="AO434" s="516"/>
    </row>
    <row r="435" spans="1:41" ht="30" customHeight="1" thickBot="1">
      <c r="A435" s="516"/>
      <c r="B435" s="752" t="s">
        <v>806</v>
      </c>
      <c r="C435" s="753"/>
      <c r="D435" s="753"/>
      <c r="E435" s="753"/>
      <c r="F435" s="753"/>
      <c r="G435" s="753"/>
      <c r="H435" s="753"/>
      <c r="I435" s="753"/>
      <c r="J435" s="753"/>
      <c r="K435" s="753"/>
      <c r="L435" s="753"/>
      <c r="M435" s="753"/>
      <c r="N435" s="753"/>
      <c r="O435" s="753"/>
      <c r="P435" s="753"/>
      <c r="Q435" s="753"/>
      <c r="R435" s="753"/>
      <c r="S435" s="753"/>
      <c r="T435" s="753"/>
      <c r="U435" s="753"/>
      <c r="V435" s="753"/>
      <c r="W435" s="753"/>
      <c r="X435" s="753"/>
      <c r="Y435" s="753"/>
      <c r="Z435" s="753"/>
      <c r="AA435" s="753"/>
      <c r="AB435" s="753"/>
      <c r="AC435" s="753"/>
      <c r="AD435" s="753"/>
      <c r="AE435" s="753"/>
      <c r="AF435" s="753"/>
      <c r="AG435" s="753"/>
      <c r="AH435" s="753"/>
      <c r="AI435" s="753"/>
      <c r="AJ435" s="754"/>
      <c r="AK435" s="516"/>
      <c r="AL435" s="516"/>
      <c r="AM435" s="516"/>
      <c r="AN435" s="516"/>
      <c r="AO435" s="516"/>
    </row>
    <row r="436" spans="1:41" ht="30" customHeight="1">
      <c r="A436" s="516"/>
      <c r="B436" s="755" t="s">
        <v>1341</v>
      </c>
      <c r="C436" s="756"/>
      <c r="D436" s="756"/>
      <c r="E436" s="756"/>
      <c r="F436" s="756"/>
      <c r="G436" s="756"/>
      <c r="H436" s="757"/>
      <c r="I436" s="758" t="s">
        <v>1069</v>
      </c>
      <c r="J436" s="759"/>
      <c r="K436" s="759"/>
      <c r="L436" s="759"/>
      <c r="M436" s="759"/>
      <c r="N436" s="759"/>
      <c r="O436" s="759"/>
      <c r="P436" s="759"/>
      <c r="Q436" s="759"/>
      <c r="R436" s="759"/>
      <c r="S436" s="759"/>
      <c r="T436" s="760"/>
      <c r="U436" s="758" t="s">
        <v>1065</v>
      </c>
      <c r="V436" s="761"/>
      <c r="W436" s="761"/>
      <c r="X436" s="761"/>
      <c r="Y436" s="761"/>
      <c r="Z436" s="761"/>
      <c r="AA436" s="761"/>
      <c r="AB436" s="761"/>
      <c r="AC436" s="761"/>
      <c r="AD436" s="761"/>
      <c r="AE436" s="761"/>
      <c r="AF436" s="761"/>
      <c r="AG436" s="761"/>
      <c r="AH436" s="761"/>
      <c r="AI436" s="761"/>
      <c r="AJ436" s="762"/>
      <c r="AK436" s="516"/>
      <c r="AL436" s="516"/>
      <c r="AM436" s="516"/>
      <c r="AN436" s="516"/>
      <c r="AO436" s="516"/>
    </row>
    <row r="437" spans="1:41" ht="15.75" thickBot="1">
      <c r="A437" s="516"/>
      <c r="B437" s="763" t="s">
        <v>1573</v>
      </c>
      <c r="C437" s="764"/>
      <c r="D437" s="765"/>
      <c r="E437" s="184"/>
      <c r="F437" s="766" t="s">
        <v>1574</v>
      </c>
      <c r="G437" s="766"/>
      <c r="H437" s="766"/>
      <c r="I437" s="766"/>
      <c r="J437" s="766"/>
      <c r="K437" s="766"/>
      <c r="L437" s="766"/>
      <c r="M437" s="766"/>
      <c r="N437" s="767"/>
      <c r="O437" s="768" t="s">
        <v>0</v>
      </c>
      <c r="P437" s="769"/>
      <c r="Q437" s="769"/>
      <c r="R437" s="769"/>
      <c r="S437" s="769"/>
      <c r="T437" s="769"/>
      <c r="U437" s="769"/>
      <c r="V437" s="769"/>
      <c r="W437" s="769"/>
      <c r="X437" s="769"/>
      <c r="Y437" s="769"/>
      <c r="Z437" s="769"/>
      <c r="AA437" s="769"/>
      <c r="AB437" s="769"/>
      <c r="AC437" s="769"/>
      <c r="AD437" s="769"/>
      <c r="AE437" s="769"/>
      <c r="AF437" s="770"/>
      <c r="AG437" s="771" t="s">
        <v>1</v>
      </c>
      <c r="AH437" s="772"/>
      <c r="AI437" s="772"/>
      <c r="AJ437" s="773"/>
      <c r="AK437" s="516"/>
      <c r="AL437" s="516"/>
      <c r="AM437" s="516"/>
      <c r="AN437" s="516"/>
      <c r="AO437" s="516"/>
    </row>
    <row r="438" spans="1:41" ht="15" customHeight="1">
      <c r="A438" s="516"/>
      <c r="B438" s="737" t="s">
        <v>1135</v>
      </c>
      <c r="C438" s="739" t="s">
        <v>2</v>
      </c>
      <c r="D438" s="740"/>
      <c r="E438" s="740"/>
      <c r="F438" s="740"/>
      <c r="G438" s="740"/>
      <c r="H438" s="740"/>
      <c r="I438" s="743" t="s">
        <v>3</v>
      </c>
      <c r="J438" s="745" t="s">
        <v>18</v>
      </c>
      <c r="K438" s="745" t="s">
        <v>4</v>
      </c>
      <c r="L438" s="747" t="s">
        <v>1057</v>
      </c>
      <c r="M438" s="799" t="s">
        <v>19</v>
      </c>
      <c r="N438" s="732" t="s">
        <v>20</v>
      </c>
      <c r="O438" s="734" t="s">
        <v>32</v>
      </c>
      <c r="P438" s="735"/>
      <c r="Q438" s="736" t="s">
        <v>33</v>
      </c>
      <c r="R438" s="735"/>
      <c r="S438" s="736" t="s">
        <v>34</v>
      </c>
      <c r="T438" s="735"/>
      <c r="U438" s="736" t="s">
        <v>7</v>
      </c>
      <c r="V438" s="735"/>
      <c r="W438" s="736" t="s">
        <v>6</v>
      </c>
      <c r="X438" s="735"/>
      <c r="Y438" s="736" t="s">
        <v>35</v>
      </c>
      <c r="Z438" s="735"/>
      <c r="AA438" s="736" t="s">
        <v>5</v>
      </c>
      <c r="AB438" s="735"/>
      <c r="AC438" s="736" t="s">
        <v>8</v>
      </c>
      <c r="AD438" s="735"/>
      <c r="AE438" s="736" t="s">
        <v>9</v>
      </c>
      <c r="AF438" s="796"/>
      <c r="AG438" s="797" t="s">
        <v>10</v>
      </c>
      <c r="AH438" s="780" t="s">
        <v>11</v>
      </c>
      <c r="AI438" s="782" t="s">
        <v>12</v>
      </c>
      <c r="AJ438" s="784" t="s">
        <v>21</v>
      </c>
      <c r="AK438" s="516"/>
      <c r="AL438" s="516"/>
      <c r="AM438" s="516"/>
      <c r="AN438" s="516"/>
      <c r="AO438" s="516"/>
    </row>
    <row r="439" spans="1:41" ht="24" customHeight="1" thickBot="1">
      <c r="A439" s="516"/>
      <c r="B439" s="738"/>
      <c r="C439" s="741"/>
      <c r="D439" s="742"/>
      <c r="E439" s="742"/>
      <c r="F439" s="742"/>
      <c r="G439" s="742"/>
      <c r="H439" s="742"/>
      <c r="I439" s="744"/>
      <c r="J439" s="746" t="s">
        <v>18</v>
      </c>
      <c r="K439" s="746"/>
      <c r="L439" s="748"/>
      <c r="M439" s="800"/>
      <c r="N439" s="733"/>
      <c r="O439" s="33" t="s">
        <v>22</v>
      </c>
      <c r="P439" s="34" t="s">
        <v>23</v>
      </c>
      <c r="Q439" s="35" t="s">
        <v>22</v>
      </c>
      <c r="R439" s="34" t="s">
        <v>23</v>
      </c>
      <c r="S439" s="35" t="s">
        <v>22</v>
      </c>
      <c r="T439" s="34" t="s">
        <v>23</v>
      </c>
      <c r="U439" s="35" t="s">
        <v>22</v>
      </c>
      <c r="V439" s="34" t="s">
        <v>23</v>
      </c>
      <c r="W439" s="35" t="s">
        <v>22</v>
      </c>
      <c r="X439" s="34" t="s">
        <v>23</v>
      </c>
      <c r="Y439" s="35" t="s">
        <v>22</v>
      </c>
      <c r="Z439" s="34" t="s">
        <v>23</v>
      </c>
      <c r="AA439" s="35" t="s">
        <v>22</v>
      </c>
      <c r="AB439" s="34" t="s">
        <v>24</v>
      </c>
      <c r="AC439" s="35" t="s">
        <v>22</v>
      </c>
      <c r="AD439" s="34" t="s">
        <v>24</v>
      </c>
      <c r="AE439" s="35" t="s">
        <v>22</v>
      </c>
      <c r="AF439" s="36" t="s">
        <v>24</v>
      </c>
      <c r="AG439" s="798"/>
      <c r="AH439" s="781"/>
      <c r="AI439" s="783"/>
      <c r="AJ439" s="785"/>
      <c r="AK439" s="516"/>
      <c r="AL439" s="516"/>
      <c r="AM439" s="516"/>
      <c r="AN439" s="516"/>
      <c r="AO439" s="516"/>
    </row>
    <row r="440" spans="1:41" ht="22.5" customHeight="1" thickBot="1">
      <c r="A440" s="516"/>
      <c r="B440" s="37" t="s">
        <v>807</v>
      </c>
      <c r="C440" s="786" t="s">
        <v>347</v>
      </c>
      <c r="D440" s="787"/>
      <c r="E440" s="787"/>
      <c r="F440" s="787"/>
      <c r="G440" s="787"/>
      <c r="H440" s="787"/>
      <c r="I440" s="38" t="s">
        <v>348</v>
      </c>
      <c r="J440" s="39"/>
      <c r="K440" s="40"/>
      <c r="L440" s="40"/>
      <c r="M440" s="348"/>
      <c r="N440" s="107"/>
      <c r="O440" s="43">
        <f t="shared" ref="O440:AD440" si="14">O442+O448+O454</f>
        <v>0</v>
      </c>
      <c r="P440" s="44">
        <f t="shared" si="14"/>
        <v>0</v>
      </c>
      <c r="Q440" s="44">
        <f t="shared" si="14"/>
        <v>0</v>
      </c>
      <c r="R440" s="44">
        <f t="shared" si="14"/>
        <v>0</v>
      </c>
      <c r="S440" s="44">
        <f t="shared" si="14"/>
        <v>0</v>
      </c>
      <c r="T440" s="44">
        <f t="shared" si="14"/>
        <v>0</v>
      </c>
      <c r="U440" s="44">
        <f t="shared" si="14"/>
        <v>0</v>
      </c>
      <c r="V440" s="44">
        <f t="shared" si="14"/>
        <v>0</v>
      </c>
      <c r="W440" s="44">
        <f t="shared" si="14"/>
        <v>0</v>
      </c>
      <c r="X440" s="44">
        <f t="shared" si="14"/>
        <v>0</v>
      </c>
      <c r="Y440" s="44">
        <f t="shared" si="14"/>
        <v>0</v>
      </c>
      <c r="Z440" s="44">
        <f t="shared" si="14"/>
        <v>0</v>
      </c>
      <c r="AA440" s="44">
        <f t="shared" si="14"/>
        <v>0</v>
      </c>
      <c r="AB440" s="44">
        <f t="shared" si="14"/>
        <v>0</v>
      </c>
      <c r="AC440" s="44">
        <f t="shared" si="14"/>
        <v>0</v>
      </c>
      <c r="AD440" s="44">
        <f t="shared" si="14"/>
        <v>0</v>
      </c>
      <c r="AE440" s="44">
        <f>+AE442+AE448+AE454</f>
        <v>0</v>
      </c>
      <c r="AF440" s="45">
        <f>AF442+AF448+AF454</f>
        <v>0</v>
      </c>
      <c r="AG440" s="46">
        <f>AG442+AG448+AG454</f>
        <v>0</v>
      </c>
      <c r="AH440" s="47"/>
      <c r="AI440" s="47"/>
      <c r="AJ440" s="48"/>
      <c r="AK440" s="516"/>
      <c r="AL440" s="516"/>
      <c r="AM440" s="516"/>
      <c r="AN440" s="516"/>
      <c r="AO440" s="516"/>
    </row>
    <row r="441" spans="1:41" ht="24.75" customHeight="1" thickBot="1">
      <c r="A441" s="516"/>
      <c r="B441" s="788"/>
      <c r="C441" s="789"/>
      <c r="D441" s="789"/>
      <c r="E441" s="789"/>
      <c r="F441" s="789"/>
      <c r="G441" s="789"/>
      <c r="H441" s="789"/>
      <c r="I441" s="789"/>
      <c r="J441" s="789"/>
      <c r="K441" s="789"/>
      <c r="L441" s="789"/>
      <c r="M441" s="789"/>
      <c r="N441" s="789"/>
      <c r="O441" s="789"/>
      <c r="P441" s="789"/>
      <c r="Q441" s="789"/>
      <c r="R441" s="789"/>
      <c r="S441" s="789"/>
      <c r="T441" s="789"/>
      <c r="U441" s="789"/>
      <c r="V441" s="789"/>
      <c r="W441" s="789"/>
      <c r="X441" s="789"/>
      <c r="Y441" s="789"/>
      <c r="Z441" s="789"/>
      <c r="AA441" s="789"/>
      <c r="AB441" s="789"/>
      <c r="AC441" s="789"/>
      <c r="AD441" s="789"/>
      <c r="AE441" s="789"/>
      <c r="AF441" s="789"/>
      <c r="AG441" s="789"/>
      <c r="AH441" s="789"/>
      <c r="AI441" s="789"/>
      <c r="AJ441" s="790"/>
      <c r="AK441" s="516"/>
      <c r="AL441" s="516"/>
      <c r="AM441" s="516"/>
      <c r="AN441" s="516"/>
      <c r="AO441" s="516"/>
    </row>
    <row r="442" spans="1:41" ht="21.75" customHeight="1" thickBot="1">
      <c r="A442" s="516"/>
      <c r="B442" s="49" t="s">
        <v>13</v>
      </c>
      <c r="C442" s="50" t="s">
        <v>30</v>
      </c>
      <c r="D442" s="50" t="s">
        <v>14</v>
      </c>
      <c r="E442" s="50" t="s">
        <v>25</v>
      </c>
      <c r="F442" s="50" t="s">
        <v>26</v>
      </c>
      <c r="G442" s="50" t="s">
        <v>27</v>
      </c>
      <c r="H442" s="51" t="s">
        <v>15</v>
      </c>
      <c r="I442" s="74" t="s">
        <v>31</v>
      </c>
      <c r="J442" s="53"/>
      <c r="K442" s="53"/>
      <c r="L442" s="53"/>
      <c r="M442" s="53"/>
      <c r="N442" s="54"/>
      <c r="O442" s="55">
        <f>SUM(O443:O446)</f>
        <v>0</v>
      </c>
      <c r="P442" s="56">
        <f>SUM(P443:P446)</f>
        <v>0</v>
      </c>
      <c r="Q442" s="57">
        <f>SUM(Q443:Q446)</f>
        <v>0</v>
      </c>
      <c r="R442" s="56">
        <f>SUM(R443:R446)</f>
        <v>0</v>
      </c>
      <c r="S442" s="57"/>
      <c r="T442" s="56"/>
      <c r="U442" s="57"/>
      <c r="V442" s="56"/>
      <c r="W442" s="57"/>
      <c r="X442" s="56"/>
      <c r="Y442" s="57"/>
      <c r="Z442" s="56"/>
      <c r="AA442" s="57"/>
      <c r="AB442" s="56"/>
      <c r="AC442" s="57"/>
      <c r="AD442" s="56"/>
      <c r="AE442" s="58">
        <f>O442+Q442</f>
        <v>0</v>
      </c>
      <c r="AF442" s="56">
        <f>AF443</f>
        <v>0</v>
      </c>
      <c r="AG442" s="59">
        <f>SUM(AG443:AG446)</f>
        <v>0</v>
      </c>
      <c r="AH442" s="60"/>
      <c r="AI442" s="60"/>
      <c r="AJ442" s="517"/>
      <c r="AK442" s="516"/>
      <c r="AL442" s="516"/>
      <c r="AM442" s="516"/>
      <c r="AN442" s="516"/>
      <c r="AO442" s="516"/>
    </row>
    <row r="443" spans="1:41" ht="21.75" customHeight="1">
      <c r="A443" s="516"/>
      <c r="B443" s="791" t="s">
        <v>834</v>
      </c>
      <c r="C443" s="61"/>
      <c r="D443" s="62" t="s">
        <v>1692</v>
      </c>
      <c r="E443" s="62"/>
      <c r="F443" s="364"/>
      <c r="G443" s="288"/>
      <c r="H443" s="1149" t="s">
        <v>232</v>
      </c>
      <c r="I443" s="959" t="s">
        <v>676</v>
      </c>
      <c r="J443" s="820">
        <v>1</v>
      </c>
      <c r="K443" s="934" t="s">
        <v>833</v>
      </c>
      <c r="L443" s="1151">
        <v>0.3</v>
      </c>
      <c r="M443" s="934"/>
      <c r="N443" s="939"/>
      <c r="O443" s="365"/>
      <c r="P443" s="292"/>
      <c r="Q443" s="291"/>
      <c r="R443" s="292"/>
      <c r="S443" s="292"/>
      <c r="T443" s="292"/>
      <c r="U443" s="292"/>
      <c r="V443" s="292"/>
      <c r="W443" s="292"/>
      <c r="X443" s="292"/>
      <c r="Y443" s="292"/>
      <c r="Z443" s="292"/>
      <c r="AA443" s="292"/>
      <c r="AB443" s="292"/>
      <c r="AC443" s="185"/>
      <c r="AD443" s="185"/>
      <c r="AE443" s="774"/>
      <c r="AF443" s="774"/>
      <c r="AG443" s="87"/>
      <c r="AH443" s="911"/>
      <c r="AI443" s="911"/>
      <c r="AJ443" s="913"/>
      <c r="AK443" s="516"/>
      <c r="AL443" s="516"/>
      <c r="AM443" s="516"/>
      <c r="AN443" s="516"/>
      <c r="AO443" s="516"/>
    </row>
    <row r="444" spans="1:41" ht="38.25">
      <c r="A444" s="516"/>
      <c r="B444" s="792"/>
      <c r="C444" s="70"/>
      <c r="D444" s="71" t="s">
        <v>1693</v>
      </c>
      <c r="E444" s="71"/>
      <c r="F444" s="366"/>
      <c r="G444" s="410"/>
      <c r="H444" s="1150"/>
      <c r="I444" s="1015"/>
      <c r="J444" s="955"/>
      <c r="K444" s="937"/>
      <c r="L444" s="1152"/>
      <c r="M444" s="937"/>
      <c r="N444" s="1040"/>
      <c r="O444" s="459"/>
      <c r="P444" s="205"/>
      <c r="Q444" s="135"/>
      <c r="R444" s="205"/>
      <c r="S444" s="205"/>
      <c r="T444" s="205"/>
      <c r="U444" s="205"/>
      <c r="V444" s="205"/>
      <c r="W444" s="205"/>
      <c r="X444" s="205"/>
      <c r="Y444" s="205"/>
      <c r="Z444" s="205"/>
      <c r="AA444" s="205"/>
      <c r="AB444" s="205"/>
      <c r="AC444" s="185"/>
      <c r="AD444" s="185"/>
      <c r="AE444" s="774"/>
      <c r="AF444" s="774"/>
      <c r="AG444" s="87"/>
      <c r="AH444" s="911"/>
      <c r="AI444" s="911"/>
      <c r="AJ444" s="913"/>
      <c r="AK444" s="516"/>
      <c r="AL444" s="516"/>
      <c r="AM444" s="516"/>
      <c r="AN444" s="516"/>
      <c r="AO444" s="516"/>
    </row>
    <row r="445" spans="1:41" ht="15" customHeight="1">
      <c r="A445" s="516"/>
      <c r="B445" s="792"/>
      <c r="C445" s="70"/>
      <c r="D445" s="71"/>
      <c r="E445" s="71"/>
      <c r="F445" s="366"/>
      <c r="G445" s="410"/>
      <c r="H445" s="1009" t="s">
        <v>1132</v>
      </c>
      <c r="I445" s="1011" t="s">
        <v>1133</v>
      </c>
      <c r="J445" s="1153">
        <v>1</v>
      </c>
      <c r="K445" s="994" t="s">
        <v>465</v>
      </c>
      <c r="L445" s="976">
        <v>0</v>
      </c>
      <c r="M445" s="937"/>
      <c r="N445" s="1040"/>
      <c r="O445" s="459"/>
      <c r="P445" s="205"/>
      <c r="Q445" s="135"/>
      <c r="R445" s="205"/>
      <c r="S445" s="205"/>
      <c r="T445" s="205"/>
      <c r="U445" s="205"/>
      <c r="V445" s="205"/>
      <c r="W445" s="205"/>
      <c r="X445" s="205"/>
      <c r="Y445" s="205"/>
      <c r="Z445" s="205"/>
      <c r="AA445" s="205"/>
      <c r="AB445" s="205"/>
      <c r="AC445" s="185"/>
      <c r="AD445" s="185"/>
      <c r="AE445" s="774"/>
      <c r="AF445" s="774"/>
      <c r="AG445" s="87"/>
      <c r="AH445" s="911"/>
      <c r="AI445" s="911"/>
      <c r="AJ445" s="913"/>
      <c r="AK445" s="516"/>
      <c r="AL445" s="516"/>
      <c r="AM445" s="516"/>
      <c r="AN445" s="516"/>
      <c r="AO445" s="516"/>
    </row>
    <row r="446" spans="1:41" ht="123.75" customHeight="1">
      <c r="A446" s="516"/>
      <c r="B446" s="792"/>
      <c r="C446" s="70"/>
      <c r="D446" s="71"/>
      <c r="E446" s="71"/>
      <c r="F446" s="366"/>
      <c r="G446" s="410"/>
      <c r="H446" s="1150"/>
      <c r="I446" s="1015"/>
      <c r="J446" s="1153"/>
      <c r="K446" s="994"/>
      <c r="L446" s="1016"/>
      <c r="M446" s="937"/>
      <c r="N446" s="1040"/>
      <c r="O446" s="459"/>
      <c r="P446" s="205"/>
      <c r="Q446" s="135"/>
      <c r="R446" s="205"/>
      <c r="S446" s="205"/>
      <c r="T446" s="205"/>
      <c r="U446" s="205"/>
      <c r="V446" s="205"/>
      <c r="W446" s="205"/>
      <c r="X446" s="205"/>
      <c r="Y446" s="205"/>
      <c r="Z446" s="205"/>
      <c r="AA446" s="205"/>
      <c r="AB446" s="205"/>
      <c r="AC446" s="185"/>
      <c r="AD446" s="185"/>
      <c r="AE446" s="774"/>
      <c r="AF446" s="774"/>
      <c r="AG446" s="87"/>
      <c r="AH446" s="911"/>
      <c r="AI446" s="911"/>
      <c r="AJ446" s="913"/>
      <c r="AK446" s="516"/>
      <c r="AL446" s="516"/>
      <c r="AM446" s="516"/>
      <c r="AN446" s="516"/>
      <c r="AO446" s="516"/>
    </row>
    <row r="447" spans="1:41">
      <c r="A447" s="516"/>
      <c r="B447" s="792"/>
      <c r="C447" s="70"/>
      <c r="D447" s="71"/>
      <c r="E447" s="71"/>
      <c r="F447" s="366"/>
      <c r="G447" s="64"/>
      <c r="H447" s="1009" t="s">
        <v>233</v>
      </c>
      <c r="I447" s="1011" t="s">
        <v>832</v>
      </c>
      <c r="J447" s="818">
        <v>0</v>
      </c>
      <c r="K447" s="1012" t="s">
        <v>1134</v>
      </c>
      <c r="L447" s="976">
        <v>0</v>
      </c>
      <c r="M447" s="935"/>
      <c r="N447" s="940"/>
      <c r="O447" s="367"/>
      <c r="P447" s="196"/>
      <c r="Q447" s="121"/>
      <c r="R447" s="196"/>
      <c r="S447" s="196"/>
      <c r="T447" s="196"/>
      <c r="U447" s="196"/>
      <c r="V447" s="196"/>
      <c r="W447" s="196"/>
      <c r="X447" s="196"/>
      <c r="Y447" s="196"/>
      <c r="Z447" s="196"/>
      <c r="AA447" s="196"/>
      <c r="AB447" s="196"/>
      <c r="AC447" s="185"/>
      <c r="AD447" s="185"/>
      <c r="AE447" s="909"/>
      <c r="AF447" s="909"/>
      <c r="AG447" s="87"/>
      <c r="AH447" s="911"/>
      <c r="AI447" s="911"/>
      <c r="AJ447" s="913"/>
      <c r="AK447" s="516"/>
      <c r="AL447" s="516"/>
      <c r="AM447" s="516"/>
      <c r="AN447" s="516"/>
      <c r="AO447" s="516"/>
    </row>
    <row r="448" spans="1:41" ht="51.75" customHeight="1" thickBot="1">
      <c r="A448" s="516"/>
      <c r="B448" s="850"/>
      <c r="C448" s="368"/>
      <c r="D448" s="369"/>
      <c r="E448" s="369"/>
      <c r="F448" s="370"/>
      <c r="G448" s="361"/>
      <c r="H448" s="1010"/>
      <c r="I448" s="961"/>
      <c r="J448" s="819"/>
      <c r="K448" s="1013"/>
      <c r="L448" s="938"/>
      <c r="M448" s="936"/>
      <c r="N448" s="941"/>
      <c r="O448" s="362"/>
      <c r="P448" s="298"/>
      <c r="Q448" s="297"/>
      <c r="R448" s="298"/>
      <c r="S448" s="298"/>
      <c r="T448" s="298"/>
      <c r="U448" s="298"/>
      <c r="V448" s="298"/>
      <c r="W448" s="298"/>
      <c r="X448" s="298"/>
      <c r="Y448" s="298"/>
      <c r="Z448" s="298"/>
      <c r="AA448" s="298"/>
      <c r="AB448" s="298"/>
      <c r="AC448" s="298"/>
      <c r="AD448" s="298"/>
      <c r="AE448" s="910"/>
      <c r="AF448" s="910"/>
      <c r="AG448" s="371"/>
      <c r="AH448" s="912"/>
      <c r="AI448" s="912"/>
      <c r="AJ448" s="914"/>
      <c r="AK448" s="516"/>
      <c r="AL448" s="516"/>
      <c r="AM448" s="516"/>
      <c r="AN448" s="516"/>
      <c r="AO448" s="516"/>
    </row>
    <row r="449" spans="1:41">
      <c r="A449" s="516"/>
      <c r="B449" s="1095" t="s">
        <v>664</v>
      </c>
      <c r="C449" s="228"/>
      <c r="D449" s="209"/>
      <c r="E449" s="209"/>
      <c r="F449" s="229"/>
      <c r="G449" s="232"/>
      <c r="H449" s="1097" t="s">
        <v>234</v>
      </c>
      <c r="I449" s="1095" t="s">
        <v>829</v>
      </c>
      <c r="J449" s="707" t="s">
        <v>235</v>
      </c>
      <c r="K449" s="726" t="s">
        <v>828</v>
      </c>
      <c r="L449" s="1099">
        <v>0.1</v>
      </c>
      <c r="M449" s="730"/>
      <c r="N449" s="1102"/>
      <c r="O449" s="460"/>
      <c r="P449" s="237"/>
      <c r="Q449" s="237"/>
      <c r="R449" s="237"/>
      <c r="S449" s="237"/>
      <c r="T449" s="237"/>
      <c r="U449" s="237"/>
      <c r="V449" s="237"/>
      <c r="W449" s="237"/>
      <c r="X449" s="237"/>
      <c r="Y449" s="237"/>
      <c r="Z449" s="237"/>
      <c r="AA449" s="237"/>
      <c r="AB449" s="237"/>
      <c r="AC449" s="237"/>
      <c r="AD449" s="237"/>
      <c r="AE449" s="729"/>
      <c r="AF449" s="729"/>
      <c r="AG449" s="238"/>
      <c r="AH449" s="730"/>
      <c r="AI449" s="730"/>
      <c r="AJ449" s="731"/>
      <c r="AK449" s="516"/>
      <c r="AL449" s="516"/>
      <c r="AM449" s="516"/>
      <c r="AN449" s="516"/>
      <c r="AO449" s="516"/>
    </row>
    <row r="450" spans="1:41">
      <c r="A450" s="516">
        <v>16</v>
      </c>
      <c r="B450" s="1095"/>
      <c r="C450" s="228"/>
      <c r="D450" s="209"/>
      <c r="E450" s="209"/>
      <c r="F450" s="229"/>
      <c r="G450" s="232"/>
      <c r="H450" s="1097"/>
      <c r="I450" s="1095"/>
      <c r="J450" s="708"/>
      <c r="K450" s="977"/>
      <c r="L450" s="1100"/>
      <c r="M450" s="730"/>
      <c r="N450" s="1102"/>
      <c r="O450" s="460"/>
      <c r="P450" s="237"/>
      <c r="Q450" s="237"/>
      <c r="R450" s="237"/>
      <c r="S450" s="237"/>
      <c r="T450" s="237"/>
      <c r="U450" s="237"/>
      <c r="V450" s="237"/>
      <c r="W450" s="237"/>
      <c r="X450" s="237"/>
      <c r="Y450" s="237"/>
      <c r="Z450" s="237"/>
      <c r="AA450" s="237"/>
      <c r="AB450" s="237"/>
      <c r="AC450" s="237"/>
      <c r="AD450" s="237"/>
      <c r="AE450" s="729"/>
      <c r="AF450" s="729"/>
      <c r="AG450" s="238"/>
      <c r="AH450" s="730"/>
      <c r="AI450" s="730"/>
      <c r="AJ450" s="731"/>
      <c r="AK450" s="516"/>
      <c r="AL450" s="516"/>
      <c r="AM450" s="516"/>
      <c r="AN450" s="516"/>
      <c r="AO450" s="516"/>
    </row>
    <row r="451" spans="1:41">
      <c r="A451" s="516"/>
      <c r="B451" s="1095"/>
      <c r="C451" s="228"/>
      <c r="D451" s="209"/>
      <c r="E451" s="209"/>
      <c r="F451" s="351"/>
      <c r="G451" s="232"/>
      <c r="H451" s="1097"/>
      <c r="I451" s="1095"/>
      <c r="J451" s="708"/>
      <c r="K451" s="977"/>
      <c r="L451" s="1100"/>
      <c r="M451" s="730"/>
      <c r="N451" s="1102"/>
      <c r="O451" s="460"/>
      <c r="P451" s="237"/>
      <c r="Q451" s="237"/>
      <c r="R451" s="237"/>
      <c r="S451" s="237"/>
      <c r="T451" s="237"/>
      <c r="U451" s="237"/>
      <c r="V451" s="237"/>
      <c r="W451" s="237"/>
      <c r="X451" s="237"/>
      <c r="Y451" s="237"/>
      <c r="Z451" s="237"/>
      <c r="AA451" s="237"/>
      <c r="AB451" s="237"/>
      <c r="AC451" s="237"/>
      <c r="AD451" s="237"/>
      <c r="AE451" s="729"/>
      <c r="AF451" s="729"/>
      <c r="AG451" s="386"/>
      <c r="AH451" s="730"/>
      <c r="AI451" s="730"/>
      <c r="AJ451" s="731"/>
      <c r="AK451" s="516"/>
      <c r="AL451" s="516"/>
      <c r="AM451" s="516"/>
      <c r="AN451" s="516"/>
      <c r="AO451" s="516"/>
    </row>
    <row r="452" spans="1:41" ht="93.75" customHeight="1" thickBot="1">
      <c r="A452" s="516"/>
      <c r="B452" s="1096"/>
      <c r="C452" s="461"/>
      <c r="D452" s="223"/>
      <c r="E452" s="223"/>
      <c r="F452" s="353"/>
      <c r="G452" s="354"/>
      <c r="H452" s="1098"/>
      <c r="I452" s="1096"/>
      <c r="J452" s="709"/>
      <c r="K452" s="978"/>
      <c r="L452" s="1101"/>
      <c r="M452" s="992"/>
      <c r="N452" s="1103"/>
      <c r="O452" s="458"/>
      <c r="P452" s="436"/>
      <c r="Q452" s="436"/>
      <c r="R452" s="436"/>
      <c r="S452" s="436"/>
      <c r="T452" s="436"/>
      <c r="U452" s="436"/>
      <c r="V452" s="436"/>
      <c r="W452" s="436"/>
      <c r="X452" s="436"/>
      <c r="Y452" s="436"/>
      <c r="Z452" s="436"/>
      <c r="AA452" s="436"/>
      <c r="AB452" s="436"/>
      <c r="AC452" s="436"/>
      <c r="AD452" s="436"/>
      <c r="AE452" s="1067"/>
      <c r="AF452" s="1067"/>
      <c r="AG452" s="389"/>
      <c r="AH452" s="992"/>
      <c r="AI452" s="992"/>
      <c r="AJ452" s="993"/>
      <c r="AK452" s="516"/>
      <c r="AL452" s="516"/>
      <c r="AM452" s="516"/>
      <c r="AN452" s="516"/>
      <c r="AO452" s="516"/>
    </row>
    <row r="453" spans="1:41" ht="42" customHeight="1" thickBot="1">
      <c r="A453" s="516"/>
      <c r="B453" s="777"/>
      <c r="C453" s="778"/>
      <c r="D453" s="778"/>
      <c r="E453" s="778"/>
      <c r="F453" s="778"/>
      <c r="G453" s="778"/>
      <c r="H453" s="778"/>
      <c r="I453" s="778"/>
      <c r="J453" s="778"/>
      <c r="K453" s="778"/>
      <c r="L453" s="778"/>
      <c r="M453" s="778"/>
      <c r="N453" s="778"/>
      <c r="O453" s="778"/>
      <c r="P453" s="778"/>
      <c r="Q453" s="778"/>
      <c r="R453" s="778"/>
      <c r="S453" s="778"/>
      <c r="T453" s="778"/>
      <c r="U453" s="778"/>
      <c r="V453" s="778"/>
      <c r="W453" s="778"/>
      <c r="X453" s="778"/>
      <c r="Y453" s="778"/>
      <c r="Z453" s="778"/>
      <c r="AA453" s="778"/>
      <c r="AB453" s="778"/>
      <c r="AC453" s="778"/>
      <c r="AD453" s="778"/>
      <c r="AE453" s="778"/>
      <c r="AF453" s="778"/>
      <c r="AG453" s="778"/>
      <c r="AH453" s="778"/>
      <c r="AI453" s="778"/>
      <c r="AJ453" s="779"/>
      <c r="AK453" s="516"/>
      <c r="AL453" s="516"/>
      <c r="AM453" s="516"/>
      <c r="AN453" s="516"/>
      <c r="AO453" s="516"/>
    </row>
    <row r="454" spans="1:41" ht="15" customHeight="1" thickBot="1">
      <c r="A454" s="516"/>
      <c r="B454" s="49" t="s">
        <v>13</v>
      </c>
      <c r="C454" s="50" t="s">
        <v>30</v>
      </c>
      <c r="D454" s="50" t="s">
        <v>14</v>
      </c>
      <c r="E454" s="50" t="s">
        <v>29</v>
      </c>
      <c r="F454" s="50" t="s">
        <v>26</v>
      </c>
      <c r="G454" s="50" t="s">
        <v>27</v>
      </c>
      <c r="H454" s="51" t="s">
        <v>17</v>
      </c>
      <c r="I454" s="74" t="s">
        <v>31</v>
      </c>
      <c r="J454" s="75"/>
      <c r="K454" s="89"/>
      <c r="L454" s="76"/>
      <c r="M454" s="77"/>
      <c r="N454" s="78"/>
      <c r="O454" s="55">
        <f>SUM(O455:O457)</f>
        <v>0</v>
      </c>
      <c r="P454" s="56">
        <f>SUM(P455:P457)</f>
        <v>0</v>
      </c>
      <c r="Q454" s="57">
        <f>SUM(Q455:Q457)</f>
        <v>0</v>
      </c>
      <c r="R454" s="56">
        <f>SUM(R455:R457)</f>
        <v>0</v>
      </c>
      <c r="S454" s="57"/>
      <c r="T454" s="56"/>
      <c r="U454" s="57"/>
      <c r="V454" s="56"/>
      <c r="W454" s="57"/>
      <c r="X454" s="56"/>
      <c r="Y454" s="57"/>
      <c r="Z454" s="56"/>
      <c r="AA454" s="57"/>
      <c r="AB454" s="56"/>
      <c r="AC454" s="57"/>
      <c r="AD454" s="56"/>
      <c r="AE454" s="90">
        <f>AE455</f>
        <v>0</v>
      </c>
      <c r="AF454" s="56">
        <f>AF455</f>
        <v>0</v>
      </c>
      <c r="AG454" s="59">
        <f>SUM(AG455:AG457)</f>
        <v>0</v>
      </c>
      <c r="AH454" s="60"/>
      <c r="AI454" s="60"/>
      <c r="AJ454" s="517"/>
      <c r="AK454" s="516"/>
      <c r="AL454" s="516"/>
      <c r="AM454" s="516"/>
      <c r="AN454" s="516"/>
      <c r="AO454" s="516"/>
    </row>
    <row r="455" spans="1:41" ht="15" customHeight="1">
      <c r="A455" s="516"/>
      <c r="B455" s="791"/>
      <c r="C455" s="61"/>
      <c r="D455" s="62"/>
      <c r="E455" s="62"/>
      <c r="F455" s="364"/>
      <c r="G455" s="288"/>
      <c r="H455" s="956"/>
      <c r="I455" s="959"/>
      <c r="J455" s="198"/>
      <c r="K455" s="934"/>
      <c r="L455" s="382"/>
      <c r="M455" s="934"/>
      <c r="N455" s="939"/>
      <c r="O455" s="365"/>
      <c r="P455" s="292"/>
      <c r="Q455" s="291"/>
      <c r="R455" s="292"/>
      <c r="S455" s="292"/>
      <c r="T455" s="292"/>
      <c r="U455" s="292"/>
      <c r="V455" s="292"/>
      <c r="W455" s="292"/>
      <c r="X455" s="292"/>
      <c r="Y455" s="292"/>
      <c r="Z455" s="292"/>
      <c r="AA455" s="292"/>
      <c r="AB455" s="292"/>
      <c r="AC455" s="185"/>
      <c r="AD455" s="185"/>
      <c r="AE455" s="774"/>
      <c r="AF455" s="774"/>
      <c r="AG455" s="87"/>
      <c r="AH455" s="911"/>
      <c r="AI455" s="911"/>
      <c r="AJ455" s="913"/>
      <c r="AK455" s="516"/>
      <c r="AL455" s="516"/>
      <c r="AM455" s="516"/>
      <c r="AN455" s="516"/>
      <c r="AO455" s="516"/>
    </row>
    <row r="456" spans="1:41" ht="65.25" customHeight="1">
      <c r="A456" s="516"/>
      <c r="B456" s="792"/>
      <c r="C456" s="70"/>
      <c r="D456" s="71"/>
      <c r="E456" s="71"/>
      <c r="F456" s="366"/>
      <c r="G456" s="64"/>
      <c r="H456" s="957"/>
      <c r="I456" s="960"/>
      <c r="J456" s="181"/>
      <c r="K456" s="935"/>
      <c r="L456" s="83"/>
      <c r="M456" s="935"/>
      <c r="N456" s="940"/>
      <c r="O456" s="367"/>
      <c r="P456" s="196"/>
      <c r="Q456" s="121"/>
      <c r="R456" s="196"/>
      <c r="S456" s="196"/>
      <c r="T456" s="196"/>
      <c r="U456" s="196"/>
      <c r="V456" s="196"/>
      <c r="W456" s="196"/>
      <c r="X456" s="196"/>
      <c r="Y456" s="196"/>
      <c r="Z456" s="196"/>
      <c r="AA456" s="196"/>
      <c r="AB456" s="196"/>
      <c r="AC456" s="185"/>
      <c r="AD456" s="185"/>
      <c r="AE456" s="909"/>
      <c r="AF456" s="909"/>
      <c r="AG456" s="87"/>
      <c r="AH456" s="911"/>
      <c r="AI456" s="911"/>
      <c r="AJ456" s="913"/>
      <c r="AK456" s="516"/>
      <c r="AL456" s="516"/>
      <c r="AM456" s="516"/>
      <c r="AN456" s="516"/>
      <c r="AO456" s="516"/>
    </row>
    <row r="457" spans="1:41" ht="15" customHeight="1" thickBot="1">
      <c r="A457" s="516"/>
      <c r="B457" s="850"/>
      <c r="C457" s="368"/>
      <c r="D457" s="369"/>
      <c r="E457" s="369"/>
      <c r="F457" s="370"/>
      <c r="G457" s="361"/>
      <c r="H457" s="958"/>
      <c r="I457" s="961"/>
      <c r="J457" s="182"/>
      <c r="K457" s="936"/>
      <c r="L457" s="381"/>
      <c r="M457" s="936"/>
      <c r="N457" s="941"/>
      <c r="O457" s="362"/>
      <c r="P457" s="298"/>
      <c r="Q457" s="297"/>
      <c r="R457" s="298"/>
      <c r="S457" s="298"/>
      <c r="T457" s="298"/>
      <c r="U457" s="298"/>
      <c r="V457" s="298"/>
      <c r="W457" s="298"/>
      <c r="X457" s="298"/>
      <c r="Y457" s="298"/>
      <c r="Z457" s="298"/>
      <c r="AA457" s="298"/>
      <c r="AB457" s="298"/>
      <c r="AC457" s="298"/>
      <c r="AD457" s="298"/>
      <c r="AE457" s="910"/>
      <c r="AF457" s="910"/>
      <c r="AG457" s="371"/>
      <c r="AH457" s="912"/>
      <c r="AI457" s="912"/>
      <c r="AJ457" s="914"/>
      <c r="AK457" s="516"/>
      <c r="AL457" s="516"/>
      <c r="AM457" s="516"/>
      <c r="AN457" s="516"/>
      <c r="AO457" s="516"/>
    </row>
    <row r="458" spans="1:41">
      <c r="A458" s="516"/>
      <c r="B458" s="15"/>
      <c r="C458" s="15"/>
      <c r="D458" s="516"/>
      <c r="E458" s="516"/>
      <c r="F458" s="516"/>
      <c r="G458" s="516"/>
      <c r="H458" s="500"/>
      <c r="I458" s="500"/>
      <c r="J458" s="500"/>
      <c r="K458" s="516"/>
      <c r="L458" s="516"/>
      <c r="M458" s="516"/>
      <c r="N458" s="516"/>
      <c r="O458" s="516"/>
      <c r="P458" s="516"/>
      <c r="Q458" s="516"/>
      <c r="R458" s="516"/>
      <c r="S458" s="516"/>
      <c r="T458" s="516"/>
      <c r="U458" s="516"/>
      <c r="V458" s="516"/>
      <c r="W458" s="516"/>
      <c r="X458" s="516"/>
      <c r="Y458" s="516"/>
      <c r="Z458" s="516"/>
      <c r="AA458" s="516"/>
      <c r="AB458" s="516"/>
      <c r="AC458" s="516"/>
      <c r="AD458" s="516"/>
      <c r="AE458" s="516"/>
      <c r="AF458" s="516"/>
      <c r="AG458" s="15"/>
      <c r="AH458" s="516"/>
      <c r="AI458" s="516"/>
      <c r="AJ458" s="516"/>
      <c r="AK458" s="516"/>
      <c r="AL458" s="516"/>
      <c r="AM458" s="516"/>
      <c r="AN458" s="516"/>
      <c r="AO458" s="516"/>
    </row>
    <row r="459" spans="1:41" ht="23.25" customHeight="1" thickBot="1">
      <c r="A459" s="516"/>
      <c r="B459" s="15"/>
      <c r="C459" s="15"/>
      <c r="D459" s="516"/>
      <c r="E459" s="516"/>
      <c r="F459" s="516"/>
      <c r="G459" s="516"/>
      <c r="H459" s="500"/>
      <c r="I459" s="500"/>
      <c r="J459" s="500"/>
      <c r="K459" s="516"/>
      <c r="L459" s="516"/>
      <c r="M459" s="516"/>
      <c r="N459" s="516"/>
      <c r="O459" s="516"/>
      <c r="P459" s="516"/>
      <c r="Q459" s="516"/>
      <c r="R459" s="516"/>
      <c r="S459" s="516"/>
      <c r="T459" s="516"/>
      <c r="U459" s="516"/>
      <c r="V459" s="516"/>
      <c r="W459" s="516"/>
      <c r="X459" s="516"/>
      <c r="Y459" s="516"/>
      <c r="Z459" s="516"/>
      <c r="AA459" s="516"/>
      <c r="AB459" s="516"/>
      <c r="AC459" s="516"/>
      <c r="AD459" s="516"/>
      <c r="AE459" s="516"/>
      <c r="AF459" s="516"/>
      <c r="AG459" s="15"/>
      <c r="AH459" s="516"/>
      <c r="AI459" s="516"/>
      <c r="AJ459" s="516"/>
      <c r="AK459" s="516"/>
      <c r="AL459" s="516"/>
      <c r="AM459" s="516"/>
      <c r="AN459" s="516"/>
      <c r="AO459" s="516"/>
    </row>
    <row r="460" spans="1:41" ht="23.25" customHeight="1">
      <c r="A460" s="516"/>
      <c r="B460" s="749" t="s">
        <v>805</v>
      </c>
      <c r="C460" s="750"/>
      <c r="D460" s="750"/>
      <c r="E460" s="750"/>
      <c r="F460" s="750"/>
      <c r="G460" s="750"/>
      <c r="H460" s="750"/>
      <c r="I460" s="750"/>
      <c r="J460" s="750"/>
      <c r="K460" s="750"/>
      <c r="L460" s="750"/>
      <c r="M460" s="750"/>
      <c r="N460" s="750"/>
      <c r="O460" s="750"/>
      <c r="P460" s="750"/>
      <c r="Q460" s="750"/>
      <c r="R460" s="750"/>
      <c r="S460" s="750"/>
      <c r="T460" s="750"/>
      <c r="U460" s="750"/>
      <c r="V460" s="750"/>
      <c r="W460" s="750"/>
      <c r="X460" s="750"/>
      <c r="Y460" s="750"/>
      <c r="Z460" s="750"/>
      <c r="AA460" s="750"/>
      <c r="AB460" s="750"/>
      <c r="AC460" s="750"/>
      <c r="AD460" s="750"/>
      <c r="AE460" s="750"/>
      <c r="AF460" s="750"/>
      <c r="AG460" s="750"/>
      <c r="AH460" s="750"/>
      <c r="AI460" s="750"/>
      <c r="AJ460" s="751"/>
      <c r="AK460" s="516"/>
      <c r="AL460" s="516"/>
      <c r="AM460" s="516"/>
      <c r="AN460" s="516"/>
      <c r="AO460" s="516"/>
    </row>
    <row r="461" spans="1:41" ht="23.25" customHeight="1" thickBot="1">
      <c r="A461" s="516"/>
      <c r="B461" s="752" t="s">
        <v>806</v>
      </c>
      <c r="C461" s="753"/>
      <c r="D461" s="753"/>
      <c r="E461" s="753"/>
      <c r="F461" s="753"/>
      <c r="G461" s="753"/>
      <c r="H461" s="753"/>
      <c r="I461" s="753"/>
      <c r="J461" s="753"/>
      <c r="K461" s="753"/>
      <c r="L461" s="753"/>
      <c r="M461" s="753"/>
      <c r="N461" s="753"/>
      <c r="O461" s="753"/>
      <c r="P461" s="753"/>
      <c r="Q461" s="753"/>
      <c r="R461" s="753"/>
      <c r="S461" s="753"/>
      <c r="T461" s="753"/>
      <c r="U461" s="753"/>
      <c r="V461" s="753"/>
      <c r="W461" s="753"/>
      <c r="X461" s="753"/>
      <c r="Y461" s="753"/>
      <c r="Z461" s="753"/>
      <c r="AA461" s="753"/>
      <c r="AB461" s="753"/>
      <c r="AC461" s="753"/>
      <c r="AD461" s="753"/>
      <c r="AE461" s="753"/>
      <c r="AF461" s="753"/>
      <c r="AG461" s="753"/>
      <c r="AH461" s="753"/>
      <c r="AI461" s="753"/>
      <c r="AJ461" s="754"/>
      <c r="AK461" s="516"/>
      <c r="AL461" s="516"/>
      <c r="AM461" s="516"/>
      <c r="AN461" s="516"/>
      <c r="AO461" s="516"/>
    </row>
    <row r="462" spans="1:41" ht="23.25" customHeight="1">
      <c r="A462" s="516"/>
      <c r="B462" s="755" t="s">
        <v>1341</v>
      </c>
      <c r="C462" s="756"/>
      <c r="D462" s="756"/>
      <c r="E462" s="756"/>
      <c r="F462" s="756"/>
      <c r="G462" s="756"/>
      <c r="H462" s="757"/>
      <c r="I462" s="758" t="s">
        <v>1069</v>
      </c>
      <c r="J462" s="759"/>
      <c r="K462" s="759"/>
      <c r="L462" s="759"/>
      <c r="M462" s="759"/>
      <c r="N462" s="759"/>
      <c r="O462" s="759"/>
      <c r="P462" s="759"/>
      <c r="Q462" s="759"/>
      <c r="R462" s="759"/>
      <c r="S462" s="759"/>
      <c r="T462" s="760"/>
      <c r="U462" s="758" t="s">
        <v>1065</v>
      </c>
      <c r="V462" s="761"/>
      <c r="W462" s="761"/>
      <c r="X462" s="761"/>
      <c r="Y462" s="761"/>
      <c r="Z462" s="761"/>
      <c r="AA462" s="761"/>
      <c r="AB462" s="761"/>
      <c r="AC462" s="761"/>
      <c r="AD462" s="761"/>
      <c r="AE462" s="761"/>
      <c r="AF462" s="761"/>
      <c r="AG462" s="761"/>
      <c r="AH462" s="761"/>
      <c r="AI462" s="761"/>
      <c r="AJ462" s="762"/>
      <c r="AK462" s="516"/>
      <c r="AL462" s="516"/>
      <c r="AM462" s="516"/>
      <c r="AN462" s="516"/>
      <c r="AO462" s="516"/>
    </row>
    <row r="463" spans="1:41" ht="15.75" thickBot="1">
      <c r="A463" s="516"/>
      <c r="B463" s="763" t="s">
        <v>1573</v>
      </c>
      <c r="C463" s="764"/>
      <c r="D463" s="765"/>
      <c r="E463" s="184"/>
      <c r="F463" s="766" t="s">
        <v>1575</v>
      </c>
      <c r="G463" s="766"/>
      <c r="H463" s="766"/>
      <c r="I463" s="766"/>
      <c r="J463" s="766"/>
      <c r="K463" s="766"/>
      <c r="L463" s="766"/>
      <c r="M463" s="766"/>
      <c r="N463" s="767"/>
      <c r="O463" s="768" t="s">
        <v>0</v>
      </c>
      <c r="P463" s="769"/>
      <c r="Q463" s="769"/>
      <c r="R463" s="769"/>
      <c r="S463" s="769"/>
      <c r="T463" s="769"/>
      <c r="U463" s="769"/>
      <c r="V463" s="769"/>
      <c r="W463" s="769"/>
      <c r="X463" s="769"/>
      <c r="Y463" s="769"/>
      <c r="Z463" s="769"/>
      <c r="AA463" s="769"/>
      <c r="AB463" s="769"/>
      <c r="AC463" s="769"/>
      <c r="AD463" s="769"/>
      <c r="AE463" s="769"/>
      <c r="AF463" s="770"/>
      <c r="AG463" s="771" t="s">
        <v>1</v>
      </c>
      <c r="AH463" s="772"/>
      <c r="AI463" s="772"/>
      <c r="AJ463" s="773"/>
      <c r="AK463" s="516"/>
      <c r="AL463" s="516"/>
      <c r="AM463" s="516"/>
      <c r="AN463" s="516"/>
      <c r="AO463" s="516"/>
    </row>
    <row r="464" spans="1:41">
      <c r="A464" s="516"/>
      <c r="B464" s="737" t="s">
        <v>1136</v>
      </c>
      <c r="C464" s="739" t="s">
        <v>2</v>
      </c>
      <c r="D464" s="740"/>
      <c r="E464" s="740"/>
      <c r="F464" s="740"/>
      <c r="G464" s="740"/>
      <c r="H464" s="740"/>
      <c r="I464" s="743" t="s">
        <v>3</v>
      </c>
      <c r="J464" s="745" t="s">
        <v>18</v>
      </c>
      <c r="K464" s="745" t="s">
        <v>4</v>
      </c>
      <c r="L464" s="747" t="s">
        <v>1057</v>
      </c>
      <c r="M464" s="799" t="s">
        <v>19</v>
      </c>
      <c r="N464" s="732" t="s">
        <v>20</v>
      </c>
      <c r="O464" s="734" t="s">
        <v>32</v>
      </c>
      <c r="P464" s="735"/>
      <c r="Q464" s="736" t="s">
        <v>33</v>
      </c>
      <c r="R464" s="735"/>
      <c r="S464" s="736" t="s">
        <v>34</v>
      </c>
      <c r="T464" s="735"/>
      <c r="U464" s="736" t="s">
        <v>7</v>
      </c>
      <c r="V464" s="735"/>
      <c r="W464" s="736" t="s">
        <v>6</v>
      </c>
      <c r="X464" s="735"/>
      <c r="Y464" s="736" t="s">
        <v>35</v>
      </c>
      <c r="Z464" s="735"/>
      <c r="AA464" s="736" t="s">
        <v>5</v>
      </c>
      <c r="AB464" s="735"/>
      <c r="AC464" s="736" t="s">
        <v>8</v>
      </c>
      <c r="AD464" s="735"/>
      <c r="AE464" s="736" t="s">
        <v>9</v>
      </c>
      <c r="AF464" s="796"/>
      <c r="AG464" s="797" t="s">
        <v>10</v>
      </c>
      <c r="AH464" s="780" t="s">
        <v>11</v>
      </c>
      <c r="AI464" s="782" t="s">
        <v>12</v>
      </c>
      <c r="AJ464" s="784" t="s">
        <v>21</v>
      </c>
      <c r="AK464" s="516"/>
      <c r="AL464" s="516"/>
      <c r="AM464" s="516"/>
      <c r="AN464" s="516"/>
      <c r="AO464" s="516"/>
    </row>
    <row r="465" spans="1:41" ht="19.5" customHeight="1" thickBot="1">
      <c r="A465" s="516"/>
      <c r="B465" s="738"/>
      <c r="C465" s="741"/>
      <c r="D465" s="742"/>
      <c r="E465" s="742"/>
      <c r="F465" s="742"/>
      <c r="G465" s="742"/>
      <c r="H465" s="742"/>
      <c r="I465" s="744"/>
      <c r="J465" s="746" t="s">
        <v>18</v>
      </c>
      <c r="K465" s="746"/>
      <c r="L465" s="748"/>
      <c r="M465" s="800"/>
      <c r="N465" s="733"/>
      <c r="O465" s="33" t="s">
        <v>22</v>
      </c>
      <c r="P465" s="34" t="s">
        <v>23</v>
      </c>
      <c r="Q465" s="35" t="s">
        <v>22</v>
      </c>
      <c r="R465" s="34" t="s">
        <v>23</v>
      </c>
      <c r="S465" s="35" t="s">
        <v>22</v>
      </c>
      <c r="T465" s="34" t="s">
        <v>23</v>
      </c>
      <c r="U465" s="35" t="s">
        <v>22</v>
      </c>
      <c r="V465" s="34" t="s">
        <v>23</v>
      </c>
      <c r="W465" s="35" t="s">
        <v>22</v>
      </c>
      <c r="X465" s="34" t="s">
        <v>23</v>
      </c>
      <c r="Y465" s="35" t="s">
        <v>22</v>
      </c>
      <c r="Z465" s="34" t="s">
        <v>23</v>
      </c>
      <c r="AA465" s="35" t="s">
        <v>22</v>
      </c>
      <c r="AB465" s="34" t="s">
        <v>24</v>
      </c>
      <c r="AC465" s="35" t="s">
        <v>22</v>
      </c>
      <c r="AD465" s="34" t="s">
        <v>24</v>
      </c>
      <c r="AE465" s="35" t="s">
        <v>22</v>
      </c>
      <c r="AF465" s="36" t="s">
        <v>24</v>
      </c>
      <c r="AG465" s="798"/>
      <c r="AH465" s="781"/>
      <c r="AI465" s="783"/>
      <c r="AJ465" s="785"/>
      <c r="AK465" s="516"/>
      <c r="AL465" s="516"/>
      <c r="AM465" s="516"/>
      <c r="AN465" s="516"/>
      <c r="AO465" s="516"/>
    </row>
    <row r="466" spans="1:41" ht="18.75" customHeight="1" thickBot="1">
      <c r="A466" s="516"/>
      <c r="B466" s="37" t="s">
        <v>807</v>
      </c>
      <c r="C466" s="786" t="s">
        <v>349</v>
      </c>
      <c r="D466" s="787"/>
      <c r="E466" s="787"/>
      <c r="F466" s="787"/>
      <c r="G466" s="787"/>
      <c r="H466" s="787"/>
      <c r="I466" s="38" t="s">
        <v>1071</v>
      </c>
      <c r="J466" s="39"/>
      <c r="K466" s="40"/>
      <c r="L466" s="40"/>
      <c r="M466" s="348"/>
      <c r="N466" s="107"/>
      <c r="O466" s="43">
        <f t="shared" ref="O466:AD466" si="15">O468+O474+O483</f>
        <v>4545455</v>
      </c>
      <c r="P466" s="44">
        <f t="shared" si="15"/>
        <v>0</v>
      </c>
      <c r="Q466" s="44">
        <f t="shared" si="15"/>
        <v>0</v>
      </c>
      <c r="R466" s="44">
        <f t="shared" si="15"/>
        <v>0</v>
      </c>
      <c r="S466" s="44">
        <f t="shared" si="15"/>
        <v>0</v>
      </c>
      <c r="T466" s="44">
        <f t="shared" si="15"/>
        <v>0</v>
      </c>
      <c r="U466" s="44">
        <f t="shared" si="15"/>
        <v>0</v>
      </c>
      <c r="V466" s="44">
        <f t="shared" si="15"/>
        <v>0</v>
      </c>
      <c r="W466" s="44">
        <f t="shared" si="15"/>
        <v>0</v>
      </c>
      <c r="X466" s="44">
        <f t="shared" si="15"/>
        <v>0</v>
      </c>
      <c r="Y466" s="44">
        <f t="shared" si="15"/>
        <v>0</v>
      </c>
      <c r="Z466" s="44">
        <f t="shared" si="15"/>
        <v>0</v>
      </c>
      <c r="AA466" s="44">
        <f t="shared" si="15"/>
        <v>0</v>
      </c>
      <c r="AB466" s="44">
        <f t="shared" si="15"/>
        <v>0</v>
      </c>
      <c r="AC466" s="44">
        <f t="shared" si="15"/>
        <v>0</v>
      </c>
      <c r="AD466" s="44">
        <f t="shared" si="15"/>
        <v>0</v>
      </c>
      <c r="AE466" s="44">
        <f>+AE468+AE474+AE483</f>
        <v>4545455</v>
      </c>
      <c r="AF466" s="45">
        <f>AF468+AF474+AF483</f>
        <v>0</v>
      </c>
      <c r="AG466" s="46">
        <f>AG468+AG474+AG483</f>
        <v>0</v>
      </c>
      <c r="AH466" s="47"/>
      <c r="AI466" s="47"/>
      <c r="AJ466" s="48"/>
      <c r="AK466" s="516"/>
      <c r="AL466" s="516"/>
      <c r="AM466" s="516"/>
      <c r="AN466" s="516"/>
      <c r="AO466" s="516"/>
    </row>
    <row r="467" spans="1:41" ht="20.25" customHeight="1" thickBot="1">
      <c r="A467" s="516"/>
      <c r="B467" s="788"/>
      <c r="C467" s="789"/>
      <c r="D467" s="789"/>
      <c r="E467" s="789"/>
      <c r="F467" s="789"/>
      <c r="G467" s="789"/>
      <c r="H467" s="789"/>
      <c r="I467" s="789"/>
      <c r="J467" s="789"/>
      <c r="K467" s="789"/>
      <c r="L467" s="789"/>
      <c r="M467" s="789"/>
      <c r="N467" s="789"/>
      <c r="O467" s="789"/>
      <c r="P467" s="789"/>
      <c r="Q467" s="789"/>
      <c r="R467" s="789"/>
      <c r="S467" s="789"/>
      <c r="T467" s="789"/>
      <c r="U467" s="789"/>
      <c r="V467" s="789"/>
      <c r="W467" s="789"/>
      <c r="X467" s="789"/>
      <c r="Y467" s="789"/>
      <c r="Z467" s="789"/>
      <c r="AA467" s="789"/>
      <c r="AB467" s="789"/>
      <c r="AC467" s="789"/>
      <c r="AD467" s="789"/>
      <c r="AE467" s="789"/>
      <c r="AF467" s="789"/>
      <c r="AG467" s="789"/>
      <c r="AH467" s="789"/>
      <c r="AI467" s="789"/>
      <c r="AJ467" s="790"/>
      <c r="AK467" s="516"/>
      <c r="AL467" s="516"/>
      <c r="AM467" s="516"/>
      <c r="AN467" s="516"/>
      <c r="AO467" s="516"/>
    </row>
    <row r="468" spans="1:41" ht="15" customHeight="1" thickBot="1">
      <c r="A468" s="516"/>
      <c r="B468" s="49" t="s">
        <v>13</v>
      </c>
      <c r="C468" s="50" t="s">
        <v>30</v>
      </c>
      <c r="D468" s="50" t="s">
        <v>14</v>
      </c>
      <c r="E468" s="50" t="s">
        <v>25</v>
      </c>
      <c r="F468" s="50" t="s">
        <v>26</v>
      </c>
      <c r="G468" s="50" t="s">
        <v>27</v>
      </c>
      <c r="H468" s="51" t="s">
        <v>15</v>
      </c>
      <c r="I468" s="74" t="s">
        <v>31</v>
      </c>
      <c r="J468" s="53"/>
      <c r="K468" s="53"/>
      <c r="L468" s="53"/>
      <c r="M468" s="53"/>
      <c r="N468" s="54"/>
      <c r="O468" s="55">
        <f>SUM(O469:O472)</f>
        <v>0</v>
      </c>
      <c r="P468" s="56">
        <f>SUM(P469:P472)</f>
        <v>0</v>
      </c>
      <c r="Q468" s="57">
        <f>SUM(Q469:Q472)</f>
        <v>0</v>
      </c>
      <c r="R468" s="56">
        <f>SUM(R469:R472)</f>
        <v>0</v>
      </c>
      <c r="S468" s="57"/>
      <c r="T468" s="56"/>
      <c r="U468" s="57"/>
      <c r="V468" s="56"/>
      <c r="W468" s="57"/>
      <c r="X468" s="56"/>
      <c r="Y468" s="57"/>
      <c r="Z468" s="56"/>
      <c r="AA468" s="57"/>
      <c r="AB468" s="56"/>
      <c r="AC468" s="57"/>
      <c r="AD468" s="56"/>
      <c r="AE468" s="58">
        <f>O468+Q468</f>
        <v>0</v>
      </c>
      <c r="AF468" s="56">
        <f>AF469</f>
        <v>0</v>
      </c>
      <c r="AG468" s="59">
        <f>SUM(AG469:AG472)</f>
        <v>0</v>
      </c>
      <c r="AH468" s="60"/>
      <c r="AI468" s="60"/>
      <c r="AJ468" s="517"/>
      <c r="AK468" s="516"/>
      <c r="AL468" s="516"/>
      <c r="AM468" s="516"/>
      <c r="AN468" s="516"/>
      <c r="AO468" s="516"/>
    </row>
    <row r="469" spans="1:41">
      <c r="A469" s="516"/>
      <c r="B469" s="791" t="s">
        <v>1137</v>
      </c>
      <c r="C469" s="61"/>
      <c r="D469" s="62"/>
      <c r="E469" s="62"/>
      <c r="F469" s="63"/>
      <c r="G469" s="64"/>
      <c r="H469" s="970" t="s">
        <v>236</v>
      </c>
      <c r="I469" s="955" t="s">
        <v>827</v>
      </c>
      <c r="J469" s="820" t="s">
        <v>826</v>
      </c>
      <c r="K469" s="793" t="s">
        <v>825</v>
      </c>
      <c r="L469" s="823">
        <v>1</v>
      </c>
      <c r="M469" s="794"/>
      <c r="N469" s="795"/>
      <c r="O469" s="65"/>
      <c r="P469" s="66"/>
      <c r="Q469" s="519"/>
      <c r="R469" s="67"/>
      <c r="S469" s="67"/>
      <c r="T469" s="67"/>
      <c r="U469" s="67"/>
      <c r="V469" s="67"/>
      <c r="W469" s="67"/>
      <c r="X469" s="67"/>
      <c r="Y469" s="67"/>
      <c r="Z469" s="67"/>
      <c r="AA469" s="67"/>
      <c r="AB469" s="67"/>
      <c r="AC469" s="68"/>
      <c r="AD469" s="68"/>
      <c r="AE469" s="774"/>
      <c r="AF469" s="774"/>
      <c r="AG469" s="69"/>
      <c r="AH469" s="775"/>
      <c r="AI469" s="775"/>
      <c r="AJ469" s="776"/>
      <c r="AK469" s="516"/>
      <c r="AL469" s="516"/>
      <c r="AM469" s="516"/>
      <c r="AN469" s="516"/>
      <c r="AO469" s="516"/>
    </row>
    <row r="470" spans="1:41">
      <c r="A470" s="516"/>
      <c r="B470" s="792"/>
      <c r="C470" s="70"/>
      <c r="D470" s="71"/>
      <c r="E470" s="71"/>
      <c r="F470" s="72"/>
      <c r="G470" s="64"/>
      <c r="H470" s="957"/>
      <c r="I470" s="955"/>
      <c r="J470" s="955"/>
      <c r="K470" s="793"/>
      <c r="L470" s="794"/>
      <c r="M470" s="794"/>
      <c r="N470" s="795"/>
      <c r="O470" s="520"/>
      <c r="P470" s="66"/>
      <c r="Q470" s="73"/>
      <c r="R470" s="68"/>
      <c r="S470" s="68"/>
      <c r="T470" s="68"/>
      <c r="U470" s="68"/>
      <c r="V470" s="68"/>
      <c r="W470" s="68"/>
      <c r="X470" s="68"/>
      <c r="Y470" s="68"/>
      <c r="Z470" s="68"/>
      <c r="AA470" s="68"/>
      <c r="AB470" s="68"/>
      <c r="AC470" s="68"/>
      <c r="AD470" s="68"/>
      <c r="AE470" s="774"/>
      <c r="AF470" s="774"/>
      <c r="AG470" s="69"/>
      <c r="AH470" s="775"/>
      <c r="AI470" s="775"/>
      <c r="AJ470" s="776"/>
      <c r="AK470" s="516"/>
      <c r="AL470" s="516"/>
      <c r="AM470" s="516"/>
      <c r="AN470" s="516"/>
      <c r="AO470" s="516"/>
    </row>
    <row r="471" spans="1:41">
      <c r="A471" s="516"/>
      <c r="B471" s="792"/>
      <c r="C471" s="70"/>
      <c r="D471" s="71"/>
      <c r="E471" s="71"/>
      <c r="F471" s="374"/>
      <c r="G471" s="64"/>
      <c r="H471" s="957"/>
      <c r="I471" s="955"/>
      <c r="J471" s="955"/>
      <c r="K471" s="793"/>
      <c r="L471" s="794"/>
      <c r="M471" s="794"/>
      <c r="N471" s="795"/>
      <c r="O471" s="65"/>
      <c r="P471" s="66"/>
      <c r="Q471" s="528"/>
      <c r="R471" s="68"/>
      <c r="S471" s="68"/>
      <c r="T471" s="68"/>
      <c r="U471" s="68"/>
      <c r="V471" s="68"/>
      <c r="W471" s="68"/>
      <c r="X471" s="68"/>
      <c r="Y471" s="68"/>
      <c r="Z471" s="68"/>
      <c r="AA471" s="68"/>
      <c r="AB471" s="68"/>
      <c r="AC471" s="68"/>
      <c r="AD471" s="68"/>
      <c r="AE471" s="774"/>
      <c r="AF471" s="774"/>
      <c r="AG471" s="375"/>
      <c r="AH471" s="775"/>
      <c r="AI471" s="775"/>
      <c r="AJ471" s="776"/>
      <c r="AK471" s="516"/>
      <c r="AL471" s="516"/>
      <c r="AM471" s="516"/>
      <c r="AN471" s="516"/>
      <c r="AO471" s="516"/>
    </row>
    <row r="472" spans="1:41" ht="79.5" customHeight="1" thickBot="1">
      <c r="A472" s="516"/>
      <c r="B472" s="850"/>
      <c r="C472" s="368"/>
      <c r="D472" s="369"/>
      <c r="E472" s="369"/>
      <c r="F472" s="376"/>
      <c r="G472" s="361"/>
      <c r="H472" s="958"/>
      <c r="I472" s="819"/>
      <c r="J472" s="819"/>
      <c r="K472" s="822"/>
      <c r="L472" s="824"/>
      <c r="M472" s="824"/>
      <c r="N472" s="971"/>
      <c r="O472" s="378"/>
      <c r="P472" s="297"/>
      <c r="Q472" s="588"/>
      <c r="R472" s="379"/>
      <c r="S472" s="379"/>
      <c r="T472" s="379"/>
      <c r="U472" s="379"/>
      <c r="V472" s="379"/>
      <c r="W472" s="379"/>
      <c r="X472" s="379"/>
      <c r="Y472" s="379"/>
      <c r="Z472" s="379"/>
      <c r="AA472" s="379"/>
      <c r="AB472" s="379"/>
      <c r="AC472" s="379"/>
      <c r="AD472" s="379"/>
      <c r="AE472" s="968"/>
      <c r="AF472" s="968"/>
      <c r="AG472" s="380"/>
      <c r="AH472" s="969"/>
      <c r="AI472" s="969"/>
      <c r="AJ472" s="975"/>
      <c r="AK472" s="516"/>
      <c r="AL472" s="516"/>
      <c r="AM472" s="516"/>
      <c r="AN472" s="516"/>
      <c r="AO472" s="516"/>
    </row>
    <row r="473" spans="1:41" ht="15.75" thickBot="1">
      <c r="A473" s="516"/>
      <c r="B473" s="777"/>
      <c r="C473" s="778"/>
      <c r="D473" s="778"/>
      <c r="E473" s="778"/>
      <c r="F473" s="778"/>
      <c r="G473" s="778"/>
      <c r="H473" s="778"/>
      <c r="I473" s="778"/>
      <c r="J473" s="778"/>
      <c r="K473" s="778"/>
      <c r="L473" s="778"/>
      <c r="M473" s="778"/>
      <c r="N473" s="778"/>
      <c r="O473" s="778"/>
      <c r="P473" s="778"/>
      <c r="Q473" s="778"/>
      <c r="R473" s="778"/>
      <c r="S473" s="778"/>
      <c r="T473" s="778"/>
      <c r="U473" s="778"/>
      <c r="V473" s="778"/>
      <c r="W473" s="778"/>
      <c r="X473" s="778"/>
      <c r="Y473" s="778"/>
      <c r="Z473" s="778"/>
      <c r="AA473" s="778"/>
      <c r="AB473" s="778"/>
      <c r="AC473" s="778"/>
      <c r="AD473" s="778"/>
      <c r="AE473" s="778"/>
      <c r="AF473" s="778"/>
      <c r="AG473" s="778"/>
      <c r="AH473" s="778"/>
      <c r="AI473" s="778"/>
      <c r="AJ473" s="779"/>
      <c r="AK473" s="516"/>
      <c r="AL473" s="516"/>
      <c r="AM473" s="516"/>
      <c r="AN473" s="516"/>
      <c r="AO473" s="516"/>
    </row>
    <row r="474" spans="1:41" ht="48.75" thickBot="1">
      <c r="A474" s="516"/>
      <c r="B474" s="49" t="s">
        <v>13</v>
      </c>
      <c r="C474" s="50" t="s">
        <v>30</v>
      </c>
      <c r="D474" s="50" t="s">
        <v>14</v>
      </c>
      <c r="E474" s="50" t="s">
        <v>29</v>
      </c>
      <c r="F474" s="50" t="s">
        <v>26</v>
      </c>
      <c r="G474" s="50" t="s">
        <v>27</v>
      </c>
      <c r="H474" s="51" t="s">
        <v>16</v>
      </c>
      <c r="I474" s="74" t="s">
        <v>31</v>
      </c>
      <c r="J474" s="75"/>
      <c r="K474" s="76"/>
      <c r="L474" s="76"/>
      <c r="M474" s="77"/>
      <c r="N474" s="78"/>
      <c r="O474" s="55">
        <f>SUM(O475:O481)</f>
        <v>4545455</v>
      </c>
      <c r="P474" s="56">
        <f>SUM(P475:P481)</f>
        <v>0</v>
      </c>
      <c r="Q474" s="57">
        <f>SUM(Q475:Q481)</f>
        <v>0</v>
      </c>
      <c r="R474" s="56">
        <f>SUM(R475:R481)</f>
        <v>0</v>
      </c>
      <c r="S474" s="57"/>
      <c r="T474" s="56"/>
      <c r="U474" s="57"/>
      <c r="V474" s="56"/>
      <c r="W474" s="57"/>
      <c r="X474" s="56"/>
      <c r="Y474" s="57"/>
      <c r="Z474" s="56"/>
      <c r="AA474" s="57"/>
      <c r="AB474" s="56"/>
      <c r="AC474" s="57"/>
      <c r="AD474" s="56"/>
      <c r="AE474" s="57">
        <f>AE475</f>
        <v>4545455</v>
      </c>
      <c r="AF474" s="56">
        <f>AF475</f>
        <v>0</v>
      </c>
      <c r="AG474" s="59">
        <f>SUM(AG475:AG481)</f>
        <v>0</v>
      </c>
      <c r="AH474" s="60"/>
      <c r="AI474" s="60"/>
      <c r="AJ474" s="517"/>
      <c r="AK474" s="516"/>
      <c r="AL474" s="516"/>
      <c r="AM474" s="516"/>
      <c r="AN474" s="516"/>
      <c r="AO474" s="516"/>
    </row>
    <row r="475" spans="1:41">
      <c r="A475" s="516"/>
      <c r="B475" s="1095" t="s">
        <v>665</v>
      </c>
      <c r="C475" s="1115" t="s">
        <v>1342</v>
      </c>
      <c r="D475" s="217" t="s">
        <v>1343</v>
      </c>
      <c r="E475" s="217" t="s">
        <v>1298</v>
      </c>
      <c r="F475" s="229"/>
      <c r="G475" s="707">
        <v>0</v>
      </c>
      <c r="H475" s="1097" t="s">
        <v>237</v>
      </c>
      <c r="I475" s="1095" t="s">
        <v>816</v>
      </c>
      <c r="J475" s="1001" t="s">
        <v>824</v>
      </c>
      <c r="K475" s="711" t="s">
        <v>491</v>
      </c>
      <c r="L475" s="1118">
        <v>0.2</v>
      </c>
      <c r="M475" s="730"/>
      <c r="N475" s="1102"/>
      <c r="O475" s="1112">
        <v>4545455</v>
      </c>
      <c r="P475" s="717">
        <v>0</v>
      </c>
      <c r="Q475" s="237"/>
      <c r="R475" s="237"/>
      <c r="S475" s="237"/>
      <c r="T475" s="237"/>
      <c r="U475" s="237"/>
      <c r="V475" s="237"/>
      <c r="W475" s="237"/>
      <c r="X475" s="237"/>
      <c r="Y475" s="237"/>
      <c r="Z475" s="237"/>
      <c r="AA475" s="237"/>
      <c r="AB475" s="237"/>
      <c r="AC475" s="237"/>
      <c r="AD475" s="237"/>
      <c r="AE475" s="729">
        <f>O475</f>
        <v>4545455</v>
      </c>
      <c r="AF475" s="729">
        <v>0</v>
      </c>
      <c r="AG475" s="238"/>
      <c r="AH475" s="730"/>
      <c r="AI475" s="730"/>
      <c r="AJ475" s="731"/>
      <c r="AK475" s="516"/>
      <c r="AL475" s="516"/>
      <c r="AM475" s="516"/>
      <c r="AN475" s="516"/>
      <c r="AO475" s="516"/>
    </row>
    <row r="476" spans="1:41">
      <c r="A476" s="516">
        <v>17</v>
      </c>
      <c r="B476" s="1095"/>
      <c r="C476" s="1116"/>
      <c r="D476" s="218" t="s">
        <v>1331</v>
      </c>
      <c r="E476" s="218" t="s">
        <v>1298</v>
      </c>
      <c r="F476" s="229"/>
      <c r="G476" s="708"/>
      <c r="H476" s="1097"/>
      <c r="I476" s="1095"/>
      <c r="J476" s="708"/>
      <c r="K476" s="711"/>
      <c r="L476" s="714"/>
      <c r="M476" s="730"/>
      <c r="N476" s="1102"/>
      <c r="O476" s="1113"/>
      <c r="P476" s="718"/>
      <c r="Q476" s="237"/>
      <c r="R476" s="237"/>
      <c r="S476" s="237"/>
      <c r="T476" s="237"/>
      <c r="U476" s="237"/>
      <c r="V476" s="237"/>
      <c r="W476" s="237"/>
      <c r="X476" s="237"/>
      <c r="Y476" s="237"/>
      <c r="Z476" s="237"/>
      <c r="AA476" s="237"/>
      <c r="AB476" s="237"/>
      <c r="AC476" s="237"/>
      <c r="AD476" s="237"/>
      <c r="AE476" s="729"/>
      <c r="AF476" s="729"/>
      <c r="AG476" s="238"/>
      <c r="AH476" s="730"/>
      <c r="AI476" s="730"/>
      <c r="AJ476" s="731"/>
      <c r="AK476" s="516"/>
      <c r="AL476" s="516"/>
      <c r="AM476" s="516"/>
      <c r="AN476" s="516"/>
      <c r="AO476" s="516"/>
    </row>
    <row r="477" spans="1:41">
      <c r="A477" s="516"/>
      <c r="B477" s="1095"/>
      <c r="C477" s="1116"/>
      <c r="D477" s="220" t="s">
        <v>1344</v>
      </c>
      <c r="E477" s="220" t="s">
        <v>1290</v>
      </c>
      <c r="F477" s="229"/>
      <c r="G477" s="708"/>
      <c r="H477" s="1097"/>
      <c r="I477" s="1095"/>
      <c r="J477" s="708"/>
      <c r="K477" s="711"/>
      <c r="L477" s="714"/>
      <c r="M477" s="730"/>
      <c r="N477" s="1102"/>
      <c r="O477" s="1113"/>
      <c r="P477" s="718"/>
      <c r="Q477" s="237"/>
      <c r="R477" s="237"/>
      <c r="S477" s="237"/>
      <c r="T477" s="237"/>
      <c r="U477" s="237"/>
      <c r="V477" s="237"/>
      <c r="W477" s="237"/>
      <c r="X477" s="237"/>
      <c r="Y477" s="237"/>
      <c r="Z477" s="237"/>
      <c r="AA477" s="237"/>
      <c r="AB477" s="237"/>
      <c r="AC477" s="237"/>
      <c r="AD477" s="237"/>
      <c r="AE477" s="729"/>
      <c r="AF477" s="729"/>
      <c r="AG477" s="238"/>
      <c r="AH477" s="730"/>
      <c r="AI477" s="730"/>
      <c r="AJ477" s="731"/>
      <c r="AK477" s="516"/>
      <c r="AL477" s="516"/>
      <c r="AM477" s="516"/>
      <c r="AN477" s="516"/>
      <c r="AO477" s="516"/>
    </row>
    <row r="478" spans="1:41" ht="76.5" customHeight="1">
      <c r="A478" s="516"/>
      <c r="B478" s="1095"/>
      <c r="C478" s="1116"/>
      <c r="D478" s="226" t="s">
        <v>1345</v>
      </c>
      <c r="E478" s="227" t="s">
        <v>1295</v>
      </c>
      <c r="F478" s="462"/>
      <c r="G478" s="708"/>
      <c r="H478" s="1097"/>
      <c r="I478" s="1095"/>
      <c r="J478" s="708"/>
      <c r="K478" s="711"/>
      <c r="L478" s="714"/>
      <c r="M478" s="730"/>
      <c r="N478" s="1102"/>
      <c r="O478" s="1113"/>
      <c r="P478" s="718"/>
      <c r="Q478" s="237"/>
      <c r="R478" s="237"/>
      <c r="S478" s="237"/>
      <c r="T478" s="237"/>
      <c r="U478" s="237"/>
      <c r="V478" s="237"/>
      <c r="W478" s="237"/>
      <c r="X478" s="237"/>
      <c r="Y478" s="237"/>
      <c r="Z478" s="237"/>
      <c r="AA478" s="237"/>
      <c r="AB478" s="237"/>
      <c r="AC478" s="237"/>
      <c r="AD478" s="237"/>
      <c r="AE478" s="729"/>
      <c r="AF478" s="729"/>
      <c r="AG478" s="238"/>
      <c r="AH478" s="730"/>
      <c r="AI478" s="730"/>
      <c r="AJ478" s="731"/>
      <c r="AK478" s="516"/>
      <c r="AL478" s="516"/>
      <c r="AM478" s="516"/>
      <c r="AN478" s="516"/>
      <c r="AO478" s="516"/>
    </row>
    <row r="479" spans="1:41" ht="59.25" customHeight="1">
      <c r="A479" s="516"/>
      <c r="B479" s="1095"/>
      <c r="C479" s="1116"/>
      <c r="D479" s="226" t="s">
        <v>1346</v>
      </c>
      <c r="E479" s="227" t="s">
        <v>1295</v>
      </c>
      <c r="F479" s="462"/>
      <c r="G479" s="708"/>
      <c r="H479" s="1097"/>
      <c r="I479" s="1095"/>
      <c r="J479" s="708"/>
      <c r="K479" s="711"/>
      <c r="L479" s="714"/>
      <c r="M479" s="730"/>
      <c r="N479" s="1102"/>
      <c r="O479" s="1113"/>
      <c r="P479" s="718"/>
      <c r="Q479" s="237"/>
      <c r="R479" s="237"/>
      <c r="S479" s="237"/>
      <c r="T479" s="237"/>
      <c r="U479" s="237"/>
      <c r="V479" s="237"/>
      <c r="W479" s="237"/>
      <c r="X479" s="237"/>
      <c r="Y479" s="237"/>
      <c r="Z479" s="237"/>
      <c r="AA479" s="237"/>
      <c r="AB479" s="237"/>
      <c r="AC479" s="237"/>
      <c r="AD479" s="237"/>
      <c r="AE479" s="729"/>
      <c r="AF479" s="729"/>
      <c r="AG479" s="238"/>
      <c r="AH479" s="730"/>
      <c r="AI479" s="730"/>
      <c r="AJ479" s="731"/>
      <c r="AK479" s="516"/>
      <c r="AL479" s="516"/>
      <c r="AM479" s="516"/>
      <c r="AN479" s="516"/>
      <c r="AO479" s="516"/>
    </row>
    <row r="480" spans="1:41" ht="15" customHeight="1">
      <c r="A480" s="516"/>
      <c r="B480" s="1095"/>
      <c r="C480" s="1116"/>
      <c r="D480" s="226" t="s">
        <v>1347</v>
      </c>
      <c r="E480" s="227" t="s">
        <v>1295</v>
      </c>
      <c r="F480" s="463"/>
      <c r="G480" s="708"/>
      <c r="H480" s="1097"/>
      <c r="I480" s="1095"/>
      <c r="J480" s="708"/>
      <c r="K480" s="711"/>
      <c r="L480" s="714"/>
      <c r="M480" s="730"/>
      <c r="N480" s="1102"/>
      <c r="O480" s="1113"/>
      <c r="P480" s="718"/>
      <c r="Q480" s="237"/>
      <c r="R480" s="237"/>
      <c r="S480" s="237"/>
      <c r="T480" s="237"/>
      <c r="U480" s="237"/>
      <c r="V480" s="237"/>
      <c r="W480" s="237"/>
      <c r="X480" s="237"/>
      <c r="Y480" s="237"/>
      <c r="Z480" s="237"/>
      <c r="AA480" s="237"/>
      <c r="AB480" s="237"/>
      <c r="AC480" s="237"/>
      <c r="AD480" s="237"/>
      <c r="AE480" s="729"/>
      <c r="AF480" s="729"/>
      <c r="AG480" s="386"/>
      <c r="AH480" s="730"/>
      <c r="AI480" s="730"/>
      <c r="AJ480" s="731"/>
      <c r="AK480" s="516"/>
      <c r="AL480" s="516"/>
      <c r="AM480" s="516"/>
      <c r="AN480" s="516"/>
      <c r="AO480" s="516"/>
    </row>
    <row r="481" spans="1:41" ht="56.25" customHeight="1" thickBot="1">
      <c r="A481" s="516"/>
      <c r="B481" s="1096"/>
      <c r="C481" s="1117"/>
      <c r="D481" s="226" t="s">
        <v>1348</v>
      </c>
      <c r="E481" s="227" t="s">
        <v>1295</v>
      </c>
      <c r="F481" s="464"/>
      <c r="G481" s="709"/>
      <c r="H481" s="1098"/>
      <c r="I481" s="1096"/>
      <c r="J481" s="709"/>
      <c r="K481" s="1005"/>
      <c r="L481" s="1109"/>
      <c r="M481" s="992"/>
      <c r="N481" s="1103"/>
      <c r="O481" s="1114"/>
      <c r="P481" s="1066"/>
      <c r="Q481" s="436"/>
      <c r="R481" s="436"/>
      <c r="S481" s="436"/>
      <c r="T481" s="436"/>
      <c r="U481" s="436"/>
      <c r="V481" s="436"/>
      <c r="W481" s="436"/>
      <c r="X481" s="436"/>
      <c r="Y481" s="436"/>
      <c r="Z481" s="436"/>
      <c r="AA481" s="436"/>
      <c r="AB481" s="436"/>
      <c r="AC481" s="436"/>
      <c r="AD481" s="436"/>
      <c r="AE481" s="1067"/>
      <c r="AF481" s="1067"/>
      <c r="AG481" s="389"/>
      <c r="AH481" s="992"/>
      <c r="AI481" s="992"/>
      <c r="AJ481" s="993"/>
      <c r="AK481" s="516"/>
      <c r="AL481" s="516"/>
      <c r="AM481" s="516"/>
      <c r="AN481" s="516"/>
      <c r="AO481" s="516"/>
    </row>
    <row r="482" spans="1:41" ht="34.5" customHeight="1" thickBot="1">
      <c r="A482" s="516"/>
      <c r="B482" s="777"/>
      <c r="C482" s="778"/>
      <c r="D482" s="778"/>
      <c r="E482" s="778"/>
      <c r="F482" s="778"/>
      <c r="G482" s="778"/>
      <c r="H482" s="778"/>
      <c r="I482" s="778"/>
      <c r="J482" s="778"/>
      <c r="K482" s="778"/>
      <c r="L482" s="778"/>
      <c r="M482" s="778"/>
      <c r="N482" s="778"/>
      <c r="O482" s="778"/>
      <c r="P482" s="778"/>
      <c r="Q482" s="778"/>
      <c r="R482" s="778"/>
      <c r="S482" s="778"/>
      <c r="T482" s="778"/>
      <c r="U482" s="778"/>
      <c r="V482" s="778"/>
      <c r="W482" s="778"/>
      <c r="X482" s="778"/>
      <c r="Y482" s="778"/>
      <c r="Z482" s="778"/>
      <c r="AA482" s="778"/>
      <c r="AB482" s="778"/>
      <c r="AC482" s="778"/>
      <c r="AD482" s="778"/>
      <c r="AE482" s="778"/>
      <c r="AF482" s="778"/>
      <c r="AG482" s="778"/>
      <c r="AH482" s="778"/>
      <c r="AI482" s="778"/>
      <c r="AJ482" s="779"/>
      <c r="AK482" s="516"/>
      <c r="AL482" s="516"/>
      <c r="AM482" s="516"/>
      <c r="AN482" s="516"/>
      <c r="AO482" s="516"/>
    </row>
    <row r="483" spans="1:41" ht="15" customHeight="1" thickBot="1">
      <c r="A483" s="516"/>
      <c r="B483" s="49" t="s">
        <v>13</v>
      </c>
      <c r="C483" s="50" t="s">
        <v>30</v>
      </c>
      <c r="D483" s="50" t="s">
        <v>14</v>
      </c>
      <c r="E483" s="50" t="s">
        <v>29</v>
      </c>
      <c r="F483" s="50" t="s">
        <v>26</v>
      </c>
      <c r="G483" s="50" t="s">
        <v>27</v>
      </c>
      <c r="H483" s="51" t="s">
        <v>17</v>
      </c>
      <c r="I483" s="74" t="s">
        <v>31</v>
      </c>
      <c r="J483" s="75"/>
      <c r="K483" s="89"/>
      <c r="L483" s="76"/>
      <c r="M483" s="77"/>
      <c r="N483" s="78"/>
      <c r="O483" s="55">
        <f>SUM(O484:O486)</f>
        <v>0</v>
      </c>
      <c r="P483" s="56">
        <f>SUM(P484:P486)</f>
        <v>0</v>
      </c>
      <c r="Q483" s="57">
        <f>SUM(Q484:Q486)</f>
        <v>0</v>
      </c>
      <c r="R483" s="56">
        <f>SUM(R484:R486)</f>
        <v>0</v>
      </c>
      <c r="S483" s="57"/>
      <c r="T483" s="56"/>
      <c r="U483" s="57"/>
      <c r="V483" s="56"/>
      <c r="W483" s="57"/>
      <c r="X483" s="56"/>
      <c r="Y483" s="57"/>
      <c r="Z483" s="56"/>
      <c r="AA483" s="57"/>
      <c r="AB483" s="56"/>
      <c r="AC483" s="57"/>
      <c r="AD483" s="56"/>
      <c r="AE483" s="90">
        <f>AE484</f>
        <v>0</v>
      </c>
      <c r="AF483" s="56">
        <f>AF484</f>
        <v>0</v>
      </c>
      <c r="AG483" s="59">
        <f>SUM(AG484:AG486)</f>
        <v>0</v>
      </c>
      <c r="AH483" s="60"/>
      <c r="AI483" s="60"/>
      <c r="AJ483" s="517"/>
      <c r="AK483" s="516"/>
      <c r="AL483" s="516"/>
      <c r="AM483" s="516"/>
      <c r="AN483" s="516"/>
      <c r="AO483" s="516"/>
    </row>
    <row r="484" spans="1:41">
      <c r="A484" s="516"/>
      <c r="B484" s="791"/>
      <c r="C484" s="61"/>
      <c r="D484" s="62"/>
      <c r="E484" s="62"/>
      <c r="F484" s="364"/>
      <c r="G484" s="288"/>
      <c r="H484" s="956"/>
      <c r="I484" s="959"/>
      <c r="J484" s="198"/>
      <c r="K484" s="934"/>
      <c r="L484" s="382"/>
      <c r="M484" s="934"/>
      <c r="N484" s="939"/>
      <c r="O484" s="365"/>
      <c r="P484" s="292"/>
      <c r="Q484" s="291"/>
      <c r="R484" s="292"/>
      <c r="S484" s="292"/>
      <c r="T484" s="292"/>
      <c r="U484" s="292"/>
      <c r="V484" s="292"/>
      <c r="W484" s="292"/>
      <c r="X484" s="292"/>
      <c r="Y484" s="292"/>
      <c r="Z484" s="292"/>
      <c r="AA484" s="292"/>
      <c r="AB484" s="292"/>
      <c r="AC484" s="185"/>
      <c r="AD484" s="185"/>
      <c r="AE484" s="774"/>
      <c r="AF484" s="774"/>
      <c r="AG484" s="87"/>
      <c r="AH484" s="911"/>
      <c r="AI484" s="911"/>
      <c r="AJ484" s="913"/>
      <c r="AK484" s="516"/>
      <c r="AL484" s="516"/>
      <c r="AM484" s="516"/>
      <c r="AN484" s="516"/>
      <c r="AO484" s="516"/>
    </row>
    <row r="485" spans="1:41" ht="54.75" customHeight="1">
      <c r="A485" s="516"/>
      <c r="B485" s="792"/>
      <c r="C485" s="70"/>
      <c r="D485" s="71"/>
      <c r="E485" s="71"/>
      <c r="F485" s="366"/>
      <c r="G485" s="64"/>
      <c r="H485" s="957"/>
      <c r="I485" s="960"/>
      <c r="J485" s="181"/>
      <c r="K485" s="935"/>
      <c r="L485" s="83"/>
      <c r="M485" s="935"/>
      <c r="N485" s="940"/>
      <c r="O485" s="367"/>
      <c r="P485" s="196"/>
      <c r="Q485" s="121"/>
      <c r="R485" s="196"/>
      <c r="S485" s="196"/>
      <c r="T485" s="196"/>
      <c r="U485" s="196"/>
      <c r="V485" s="196"/>
      <c r="W485" s="196"/>
      <c r="X485" s="196"/>
      <c r="Y485" s="196"/>
      <c r="Z485" s="196"/>
      <c r="AA485" s="196"/>
      <c r="AB485" s="196"/>
      <c r="AC485" s="185"/>
      <c r="AD485" s="185"/>
      <c r="AE485" s="909"/>
      <c r="AF485" s="909"/>
      <c r="AG485" s="87"/>
      <c r="AH485" s="911"/>
      <c r="AI485" s="911"/>
      <c r="AJ485" s="913"/>
      <c r="AK485" s="516"/>
      <c r="AL485" s="516"/>
      <c r="AM485" s="516"/>
      <c r="AN485" s="516"/>
      <c r="AO485" s="516"/>
    </row>
    <row r="486" spans="1:41" ht="15.75" thickBot="1">
      <c r="A486" s="516"/>
      <c r="B486" s="850"/>
      <c r="C486" s="368"/>
      <c r="D486" s="369"/>
      <c r="E486" s="369"/>
      <c r="F486" s="370"/>
      <c r="G486" s="361"/>
      <c r="H486" s="958"/>
      <c r="I486" s="961"/>
      <c r="J486" s="182"/>
      <c r="K486" s="936"/>
      <c r="L486" s="381"/>
      <c r="M486" s="936"/>
      <c r="N486" s="941"/>
      <c r="O486" s="362"/>
      <c r="P486" s="298"/>
      <c r="Q486" s="297"/>
      <c r="R486" s="298"/>
      <c r="S486" s="298"/>
      <c r="T486" s="298"/>
      <c r="U486" s="298"/>
      <c r="V486" s="298"/>
      <c r="W486" s="298"/>
      <c r="X486" s="298"/>
      <c r="Y486" s="298"/>
      <c r="Z486" s="298"/>
      <c r="AA486" s="298"/>
      <c r="AB486" s="298"/>
      <c r="AC486" s="298"/>
      <c r="AD486" s="298"/>
      <c r="AE486" s="910"/>
      <c r="AF486" s="910"/>
      <c r="AG486" s="371"/>
      <c r="AH486" s="912"/>
      <c r="AI486" s="912"/>
      <c r="AJ486" s="914"/>
      <c r="AK486" s="516"/>
      <c r="AL486" s="516"/>
      <c r="AM486" s="516"/>
      <c r="AN486" s="516"/>
      <c r="AO486" s="516"/>
    </row>
    <row r="487" spans="1:41" ht="78" customHeight="1">
      <c r="A487" s="516"/>
      <c r="B487" s="15"/>
      <c r="C487" s="15"/>
      <c r="D487" s="516"/>
      <c r="E487" s="516"/>
      <c r="F487" s="516"/>
      <c r="G487" s="516"/>
      <c r="H487" s="500"/>
      <c r="I487" s="500"/>
      <c r="J487" s="500"/>
      <c r="K487" s="516"/>
      <c r="L487" s="516"/>
      <c r="M487" s="516"/>
      <c r="N487" s="516"/>
      <c r="O487" s="516"/>
      <c r="P487" s="516"/>
      <c r="Q487" s="516"/>
      <c r="R487" s="516"/>
      <c r="S487" s="516"/>
      <c r="T487" s="516"/>
      <c r="U487" s="516"/>
      <c r="V487" s="516"/>
      <c r="W487" s="516"/>
      <c r="X487" s="516"/>
      <c r="Y487" s="516"/>
      <c r="Z487" s="516"/>
      <c r="AA487" s="516"/>
      <c r="AB487" s="516"/>
      <c r="AC487" s="516"/>
      <c r="AD487" s="516"/>
      <c r="AE487" s="516"/>
      <c r="AF487" s="516"/>
      <c r="AG487" s="15"/>
      <c r="AH487" s="516"/>
      <c r="AI487" s="516"/>
      <c r="AJ487" s="516"/>
      <c r="AK487" s="516"/>
      <c r="AL487" s="516"/>
      <c r="AM487" s="516"/>
      <c r="AN487" s="516"/>
      <c r="AO487" s="516"/>
    </row>
    <row r="488" spans="1:41" ht="15.75" thickBot="1">
      <c r="A488" s="516"/>
      <c r="B488" s="15"/>
      <c r="C488" s="15"/>
      <c r="D488" s="516"/>
      <c r="E488" s="516"/>
      <c r="F488" s="516"/>
      <c r="G488" s="516"/>
      <c r="H488" s="500"/>
      <c r="I488" s="500"/>
      <c r="J488" s="500"/>
      <c r="K488" s="516"/>
      <c r="L488" s="516"/>
      <c r="M488" s="516"/>
      <c r="N488" s="516"/>
      <c r="O488" s="516"/>
      <c r="P488" s="516"/>
      <c r="Q488" s="516"/>
      <c r="R488" s="516"/>
      <c r="S488" s="516"/>
      <c r="T488" s="516"/>
      <c r="U488" s="516"/>
      <c r="V488" s="516"/>
      <c r="W488" s="516"/>
      <c r="X488" s="516"/>
      <c r="Y488" s="516"/>
      <c r="Z488" s="516"/>
      <c r="AA488" s="516"/>
      <c r="AB488" s="516"/>
      <c r="AC488" s="516"/>
      <c r="AD488" s="516"/>
      <c r="AE488" s="516"/>
      <c r="AF488" s="516"/>
      <c r="AG488" s="15"/>
      <c r="AH488" s="516"/>
      <c r="AI488" s="516"/>
      <c r="AJ488" s="516"/>
      <c r="AK488" s="516"/>
      <c r="AL488" s="516"/>
      <c r="AM488" s="516"/>
      <c r="AN488" s="516"/>
      <c r="AO488" s="516"/>
    </row>
    <row r="489" spans="1:41">
      <c r="A489" s="516"/>
      <c r="B489" s="749" t="s">
        <v>805</v>
      </c>
      <c r="C489" s="750"/>
      <c r="D489" s="750"/>
      <c r="E489" s="750"/>
      <c r="F489" s="750"/>
      <c r="G489" s="750"/>
      <c r="H489" s="750"/>
      <c r="I489" s="750"/>
      <c r="J489" s="750"/>
      <c r="K489" s="750"/>
      <c r="L489" s="750"/>
      <c r="M489" s="750"/>
      <c r="N489" s="750"/>
      <c r="O489" s="750"/>
      <c r="P489" s="750"/>
      <c r="Q489" s="750"/>
      <c r="R489" s="750"/>
      <c r="S489" s="750"/>
      <c r="T489" s="750"/>
      <c r="U489" s="750"/>
      <c r="V489" s="750"/>
      <c r="W489" s="750"/>
      <c r="X489" s="750"/>
      <c r="Y489" s="750"/>
      <c r="Z489" s="750"/>
      <c r="AA489" s="750"/>
      <c r="AB489" s="750"/>
      <c r="AC489" s="750"/>
      <c r="AD489" s="750"/>
      <c r="AE489" s="750"/>
      <c r="AF489" s="750"/>
      <c r="AG489" s="750"/>
      <c r="AH489" s="750"/>
      <c r="AI489" s="750"/>
      <c r="AJ489" s="751"/>
      <c r="AK489" s="516"/>
      <c r="AL489" s="516"/>
      <c r="AM489" s="516"/>
      <c r="AN489" s="516"/>
      <c r="AO489" s="516"/>
    </row>
    <row r="490" spans="1:41" ht="15.75" thickBot="1">
      <c r="A490" s="516"/>
      <c r="B490" s="752" t="s">
        <v>806</v>
      </c>
      <c r="C490" s="753"/>
      <c r="D490" s="753"/>
      <c r="E490" s="753"/>
      <c r="F490" s="753"/>
      <c r="G490" s="753"/>
      <c r="H490" s="753"/>
      <c r="I490" s="753"/>
      <c r="J490" s="753"/>
      <c r="K490" s="753"/>
      <c r="L490" s="753"/>
      <c r="M490" s="753"/>
      <c r="N490" s="753"/>
      <c r="O490" s="753"/>
      <c r="P490" s="753"/>
      <c r="Q490" s="753"/>
      <c r="R490" s="753"/>
      <c r="S490" s="753"/>
      <c r="T490" s="753"/>
      <c r="U490" s="753"/>
      <c r="V490" s="753"/>
      <c r="W490" s="753"/>
      <c r="X490" s="753"/>
      <c r="Y490" s="753"/>
      <c r="Z490" s="753"/>
      <c r="AA490" s="753"/>
      <c r="AB490" s="753"/>
      <c r="AC490" s="753"/>
      <c r="AD490" s="753"/>
      <c r="AE490" s="753"/>
      <c r="AF490" s="753"/>
      <c r="AG490" s="753"/>
      <c r="AH490" s="753"/>
      <c r="AI490" s="753"/>
      <c r="AJ490" s="754"/>
      <c r="AK490" s="516"/>
      <c r="AL490" s="516"/>
      <c r="AM490" s="516"/>
      <c r="AN490" s="516"/>
      <c r="AO490" s="516"/>
    </row>
    <row r="491" spans="1:41" ht="24" customHeight="1">
      <c r="A491" s="516"/>
      <c r="B491" s="755" t="s">
        <v>1341</v>
      </c>
      <c r="C491" s="756"/>
      <c r="D491" s="756"/>
      <c r="E491" s="756"/>
      <c r="F491" s="756"/>
      <c r="G491" s="756"/>
      <c r="H491" s="757"/>
      <c r="I491" s="758" t="s">
        <v>1069</v>
      </c>
      <c r="J491" s="759"/>
      <c r="K491" s="759"/>
      <c r="L491" s="759"/>
      <c r="M491" s="759"/>
      <c r="N491" s="759"/>
      <c r="O491" s="759"/>
      <c r="P491" s="759"/>
      <c r="Q491" s="759"/>
      <c r="R491" s="759"/>
      <c r="S491" s="759"/>
      <c r="T491" s="760"/>
      <c r="U491" s="758" t="s">
        <v>1065</v>
      </c>
      <c r="V491" s="761"/>
      <c r="W491" s="761"/>
      <c r="X491" s="761"/>
      <c r="Y491" s="761"/>
      <c r="Z491" s="761"/>
      <c r="AA491" s="761"/>
      <c r="AB491" s="761"/>
      <c r="AC491" s="761"/>
      <c r="AD491" s="761"/>
      <c r="AE491" s="761"/>
      <c r="AF491" s="761"/>
      <c r="AG491" s="761"/>
      <c r="AH491" s="761"/>
      <c r="AI491" s="761"/>
      <c r="AJ491" s="762"/>
      <c r="AK491" s="516"/>
      <c r="AL491" s="516"/>
      <c r="AM491" s="516"/>
      <c r="AN491" s="516"/>
      <c r="AO491" s="516"/>
    </row>
    <row r="492" spans="1:41" ht="24" customHeight="1" thickBot="1">
      <c r="A492" s="516"/>
      <c r="B492" s="763" t="s">
        <v>1573</v>
      </c>
      <c r="C492" s="764"/>
      <c r="D492" s="765"/>
      <c r="E492" s="184"/>
      <c r="F492" s="766" t="s">
        <v>1574</v>
      </c>
      <c r="G492" s="766"/>
      <c r="H492" s="766"/>
      <c r="I492" s="766"/>
      <c r="J492" s="766"/>
      <c r="K492" s="766"/>
      <c r="L492" s="766"/>
      <c r="M492" s="766"/>
      <c r="N492" s="767"/>
      <c r="O492" s="768" t="s">
        <v>0</v>
      </c>
      <c r="P492" s="769"/>
      <c r="Q492" s="769"/>
      <c r="R492" s="769"/>
      <c r="S492" s="769"/>
      <c r="T492" s="769"/>
      <c r="U492" s="769"/>
      <c r="V492" s="769"/>
      <c r="W492" s="769"/>
      <c r="X492" s="769"/>
      <c r="Y492" s="769"/>
      <c r="Z492" s="769"/>
      <c r="AA492" s="769"/>
      <c r="AB492" s="769"/>
      <c r="AC492" s="769"/>
      <c r="AD492" s="769"/>
      <c r="AE492" s="769"/>
      <c r="AF492" s="770"/>
      <c r="AG492" s="771" t="s">
        <v>1</v>
      </c>
      <c r="AH492" s="772"/>
      <c r="AI492" s="772"/>
      <c r="AJ492" s="773"/>
      <c r="AK492" s="516"/>
      <c r="AL492" s="516"/>
      <c r="AM492" s="516"/>
      <c r="AN492" s="516"/>
      <c r="AO492" s="516"/>
    </row>
    <row r="493" spans="1:41" ht="24" customHeight="1">
      <c r="A493" s="516"/>
      <c r="B493" s="737" t="s">
        <v>1139</v>
      </c>
      <c r="C493" s="739" t="s">
        <v>2</v>
      </c>
      <c r="D493" s="740"/>
      <c r="E493" s="740"/>
      <c r="F493" s="740"/>
      <c r="G493" s="740"/>
      <c r="H493" s="740"/>
      <c r="I493" s="743" t="s">
        <v>3</v>
      </c>
      <c r="J493" s="745" t="s">
        <v>18</v>
      </c>
      <c r="K493" s="745" t="s">
        <v>4</v>
      </c>
      <c r="L493" s="747" t="s">
        <v>1057</v>
      </c>
      <c r="M493" s="799" t="s">
        <v>19</v>
      </c>
      <c r="N493" s="732" t="s">
        <v>20</v>
      </c>
      <c r="O493" s="734" t="s">
        <v>32</v>
      </c>
      <c r="P493" s="735"/>
      <c r="Q493" s="736" t="s">
        <v>33</v>
      </c>
      <c r="R493" s="735"/>
      <c r="S493" s="736" t="s">
        <v>34</v>
      </c>
      <c r="T493" s="735"/>
      <c r="U493" s="736" t="s">
        <v>7</v>
      </c>
      <c r="V493" s="735"/>
      <c r="W493" s="736" t="s">
        <v>6</v>
      </c>
      <c r="X493" s="735"/>
      <c r="Y493" s="736" t="s">
        <v>35</v>
      </c>
      <c r="Z493" s="735"/>
      <c r="AA493" s="736" t="s">
        <v>5</v>
      </c>
      <c r="AB493" s="735"/>
      <c r="AC493" s="736" t="s">
        <v>8</v>
      </c>
      <c r="AD493" s="735"/>
      <c r="AE493" s="736" t="s">
        <v>9</v>
      </c>
      <c r="AF493" s="796"/>
      <c r="AG493" s="797" t="s">
        <v>10</v>
      </c>
      <c r="AH493" s="780" t="s">
        <v>11</v>
      </c>
      <c r="AI493" s="782" t="s">
        <v>12</v>
      </c>
      <c r="AJ493" s="784" t="s">
        <v>21</v>
      </c>
      <c r="AK493" s="516"/>
      <c r="AL493" s="516"/>
      <c r="AM493" s="516"/>
      <c r="AN493" s="516"/>
      <c r="AO493" s="516"/>
    </row>
    <row r="494" spans="1:41" ht="24" customHeight="1" thickBot="1">
      <c r="A494" s="516"/>
      <c r="B494" s="738"/>
      <c r="C494" s="741"/>
      <c r="D494" s="742"/>
      <c r="E494" s="742"/>
      <c r="F494" s="742"/>
      <c r="G494" s="742"/>
      <c r="H494" s="742"/>
      <c r="I494" s="744"/>
      <c r="J494" s="746" t="s">
        <v>18</v>
      </c>
      <c r="K494" s="746"/>
      <c r="L494" s="748"/>
      <c r="M494" s="800"/>
      <c r="N494" s="733"/>
      <c r="O494" s="33" t="s">
        <v>22</v>
      </c>
      <c r="P494" s="34" t="s">
        <v>23</v>
      </c>
      <c r="Q494" s="35" t="s">
        <v>22</v>
      </c>
      <c r="R494" s="34" t="s">
        <v>23</v>
      </c>
      <c r="S494" s="35" t="s">
        <v>22</v>
      </c>
      <c r="T494" s="34" t="s">
        <v>23</v>
      </c>
      <c r="U494" s="35" t="s">
        <v>22</v>
      </c>
      <c r="V494" s="34" t="s">
        <v>23</v>
      </c>
      <c r="W494" s="35" t="s">
        <v>22</v>
      </c>
      <c r="X494" s="34" t="s">
        <v>23</v>
      </c>
      <c r="Y494" s="35" t="s">
        <v>22</v>
      </c>
      <c r="Z494" s="34" t="s">
        <v>23</v>
      </c>
      <c r="AA494" s="35" t="s">
        <v>22</v>
      </c>
      <c r="AB494" s="34" t="s">
        <v>24</v>
      </c>
      <c r="AC494" s="35" t="s">
        <v>22</v>
      </c>
      <c r="AD494" s="34" t="s">
        <v>24</v>
      </c>
      <c r="AE494" s="35" t="s">
        <v>22</v>
      </c>
      <c r="AF494" s="36" t="s">
        <v>24</v>
      </c>
      <c r="AG494" s="798"/>
      <c r="AH494" s="781"/>
      <c r="AI494" s="783"/>
      <c r="AJ494" s="785"/>
      <c r="AK494" s="516"/>
      <c r="AL494" s="516"/>
      <c r="AM494" s="516"/>
      <c r="AN494" s="516"/>
      <c r="AO494" s="516"/>
    </row>
    <row r="495" spans="1:41" ht="51.75" thickBot="1">
      <c r="A495" s="516"/>
      <c r="B495" s="37" t="s">
        <v>807</v>
      </c>
      <c r="C495" s="786" t="s">
        <v>466</v>
      </c>
      <c r="D495" s="787"/>
      <c r="E495" s="787"/>
      <c r="F495" s="787"/>
      <c r="G495" s="787"/>
      <c r="H495" s="787"/>
      <c r="I495" s="38" t="s">
        <v>350</v>
      </c>
      <c r="J495" s="39"/>
      <c r="K495" s="40"/>
      <c r="L495" s="40"/>
      <c r="M495" s="348"/>
      <c r="N495" s="107"/>
      <c r="O495" s="43">
        <f t="shared" ref="O495:AD495" si="16">O497+O503+O509</f>
        <v>0</v>
      </c>
      <c r="P495" s="44">
        <f t="shared" si="16"/>
        <v>0</v>
      </c>
      <c r="Q495" s="44">
        <f t="shared" si="16"/>
        <v>0</v>
      </c>
      <c r="R495" s="44">
        <f t="shared" si="16"/>
        <v>0</v>
      </c>
      <c r="S495" s="44">
        <f t="shared" si="16"/>
        <v>0</v>
      </c>
      <c r="T495" s="44">
        <f t="shared" si="16"/>
        <v>0</v>
      </c>
      <c r="U495" s="44">
        <f t="shared" si="16"/>
        <v>0</v>
      </c>
      <c r="V495" s="44">
        <f t="shared" si="16"/>
        <v>0</v>
      </c>
      <c r="W495" s="44">
        <f t="shared" si="16"/>
        <v>0</v>
      </c>
      <c r="X495" s="44">
        <f t="shared" si="16"/>
        <v>0</v>
      </c>
      <c r="Y495" s="44">
        <f t="shared" si="16"/>
        <v>0</v>
      </c>
      <c r="Z495" s="44">
        <f t="shared" si="16"/>
        <v>0</v>
      </c>
      <c r="AA495" s="44">
        <f t="shared" si="16"/>
        <v>0</v>
      </c>
      <c r="AB495" s="44">
        <f t="shared" si="16"/>
        <v>0</v>
      </c>
      <c r="AC495" s="44">
        <f t="shared" si="16"/>
        <v>0</v>
      </c>
      <c r="AD495" s="44">
        <f t="shared" si="16"/>
        <v>0</v>
      </c>
      <c r="AE495" s="44">
        <f>+AE497+AE503+AE509</f>
        <v>0</v>
      </c>
      <c r="AF495" s="45">
        <f>AF497+AF503+AF509</f>
        <v>0</v>
      </c>
      <c r="AG495" s="46">
        <f>AG497+AG503+AG509</f>
        <v>26500</v>
      </c>
      <c r="AH495" s="47"/>
      <c r="AI495" s="47"/>
      <c r="AJ495" s="48"/>
      <c r="AK495" s="516"/>
      <c r="AL495" s="516"/>
      <c r="AM495" s="516"/>
      <c r="AN495" s="516"/>
      <c r="AO495" s="516"/>
    </row>
    <row r="496" spans="1:41" ht="15.75" thickBot="1">
      <c r="A496" s="516"/>
      <c r="B496" s="788"/>
      <c r="C496" s="789"/>
      <c r="D496" s="789"/>
      <c r="E496" s="789"/>
      <c r="F496" s="789"/>
      <c r="G496" s="789"/>
      <c r="H496" s="789"/>
      <c r="I496" s="789"/>
      <c r="J496" s="789"/>
      <c r="K496" s="789"/>
      <c r="L496" s="789"/>
      <c r="M496" s="789"/>
      <c r="N496" s="789"/>
      <c r="O496" s="789"/>
      <c r="P496" s="789"/>
      <c r="Q496" s="789"/>
      <c r="R496" s="789"/>
      <c r="S496" s="789"/>
      <c r="T496" s="789"/>
      <c r="U496" s="789"/>
      <c r="V496" s="789"/>
      <c r="W496" s="789"/>
      <c r="X496" s="789"/>
      <c r="Y496" s="789"/>
      <c r="Z496" s="789"/>
      <c r="AA496" s="789"/>
      <c r="AB496" s="789"/>
      <c r="AC496" s="789"/>
      <c r="AD496" s="789"/>
      <c r="AE496" s="789"/>
      <c r="AF496" s="789"/>
      <c r="AG496" s="789"/>
      <c r="AH496" s="789"/>
      <c r="AI496" s="789"/>
      <c r="AJ496" s="790"/>
      <c r="AK496" s="516"/>
      <c r="AL496" s="516"/>
      <c r="AM496" s="516"/>
      <c r="AN496" s="516"/>
      <c r="AO496" s="516"/>
    </row>
    <row r="497" spans="1:41" ht="22.5" customHeight="1" thickBot="1">
      <c r="A497" s="516"/>
      <c r="B497" s="49" t="s">
        <v>13</v>
      </c>
      <c r="C497" s="50" t="s">
        <v>30</v>
      </c>
      <c r="D497" s="50" t="s">
        <v>14</v>
      </c>
      <c r="E497" s="50" t="s">
        <v>25</v>
      </c>
      <c r="F497" s="50" t="s">
        <v>26</v>
      </c>
      <c r="G497" s="50" t="s">
        <v>27</v>
      </c>
      <c r="H497" s="51" t="s">
        <v>15</v>
      </c>
      <c r="I497" s="74" t="s">
        <v>31</v>
      </c>
      <c r="J497" s="53"/>
      <c r="K497" s="53"/>
      <c r="L497" s="53"/>
      <c r="M497" s="53"/>
      <c r="N497" s="54"/>
      <c r="O497" s="55">
        <f>SUM(O498:O501)</f>
        <v>0</v>
      </c>
      <c r="P497" s="56">
        <f>SUM(P498:P501)</f>
        <v>0</v>
      </c>
      <c r="Q497" s="57">
        <f>SUM(Q498:Q501)</f>
        <v>0</v>
      </c>
      <c r="R497" s="56">
        <f>SUM(R498:R501)</f>
        <v>0</v>
      </c>
      <c r="S497" s="57"/>
      <c r="T497" s="56"/>
      <c r="U497" s="57"/>
      <c r="V497" s="56"/>
      <c r="W497" s="57"/>
      <c r="X497" s="56"/>
      <c r="Y497" s="57"/>
      <c r="Z497" s="56"/>
      <c r="AA497" s="57"/>
      <c r="AB497" s="56"/>
      <c r="AC497" s="57"/>
      <c r="AD497" s="56"/>
      <c r="AE497" s="58">
        <f>O497+Q497</f>
        <v>0</v>
      </c>
      <c r="AF497" s="56">
        <f>AF498</f>
        <v>0</v>
      </c>
      <c r="AG497" s="59">
        <f>SUM(AG498:AG501)</f>
        <v>26500</v>
      </c>
      <c r="AH497" s="60"/>
      <c r="AI497" s="60"/>
      <c r="AJ497" s="517"/>
      <c r="AK497" s="516"/>
      <c r="AL497" s="516"/>
      <c r="AM497" s="516"/>
      <c r="AN497" s="516"/>
      <c r="AO497" s="516"/>
    </row>
    <row r="498" spans="1:41" ht="90.75">
      <c r="A498" s="516"/>
      <c r="B498" s="791" t="s">
        <v>819</v>
      </c>
      <c r="C498" s="61"/>
      <c r="D498" s="62" t="s">
        <v>1376</v>
      </c>
      <c r="E498" s="62" t="s">
        <v>1254</v>
      </c>
      <c r="F498" s="63">
        <v>2</v>
      </c>
      <c r="G498" s="64">
        <v>3</v>
      </c>
      <c r="H498" s="29" t="s">
        <v>1138</v>
      </c>
      <c r="I498" s="26" t="s">
        <v>706</v>
      </c>
      <c r="J498" s="31">
        <v>0</v>
      </c>
      <c r="K498" s="465" t="s">
        <v>238</v>
      </c>
      <c r="L498" s="202">
        <v>5</v>
      </c>
      <c r="M498" s="794"/>
      <c r="N498" s="795"/>
      <c r="O498" s="65">
        <v>0</v>
      </c>
      <c r="P498" s="66"/>
      <c r="Q498" s="519"/>
      <c r="R498" s="67"/>
      <c r="S498" s="67"/>
      <c r="T498" s="67"/>
      <c r="U498" s="67"/>
      <c r="V498" s="67"/>
      <c r="W498" s="67"/>
      <c r="X498" s="67"/>
      <c r="Y498" s="67"/>
      <c r="Z498" s="67"/>
      <c r="AA498" s="67"/>
      <c r="AB498" s="67"/>
      <c r="AC498" s="68"/>
      <c r="AD498" s="68"/>
      <c r="AE498" s="774"/>
      <c r="AF498" s="774"/>
      <c r="AG498" s="69">
        <v>26500</v>
      </c>
      <c r="AH498" s="775" t="s">
        <v>1377</v>
      </c>
      <c r="AI498" s="775" t="s">
        <v>1378</v>
      </c>
      <c r="AJ498" s="776" t="s">
        <v>1369</v>
      </c>
      <c r="AK498" s="516"/>
      <c r="AL498" s="516"/>
      <c r="AM498" s="516"/>
      <c r="AN498" s="516"/>
      <c r="AO498" s="516"/>
    </row>
    <row r="499" spans="1:41" ht="77.25">
      <c r="A499" s="516"/>
      <c r="B499" s="792"/>
      <c r="C499" s="70"/>
      <c r="D499" s="71"/>
      <c r="E499" s="71"/>
      <c r="F499" s="72"/>
      <c r="G499" s="64"/>
      <c r="H499" s="17" t="s">
        <v>239</v>
      </c>
      <c r="I499" s="197" t="s">
        <v>816</v>
      </c>
      <c r="J499" s="207">
        <v>0</v>
      </c>
      <c r="K499" s="466" t="s">
        <v>467</v>
      </c>
      <c r="L499" s="195">
        <v>0</v>
      </c>
      <c r="M499" s="794"/>
      <c r="N499" s="795"/>
      <c r="O499" s="520"/>
      <c r="P499" s="66"/>
      <c r="Q499" s="73"/>
      <c r="R499" s="68"/>
      <c r="S499" s="68"/>
      <c r="T499" s="68"/>
      <c r="U499" s="68"/>
      <c r="V499" s="68"/>
      <c r="W499" s="68"/>
      <c r="X499" s="68"/>
      <c r="Y499" s="68"/>
      <c r="Z499" s="68"/>
      <c r="AA499" s="68"/>
      <c r="AB499" s="68"/>
      <c r="AC499" s="68"/>
      <c r="AD499" s="68"/>
      <c r="AE499" s="774"/>
      <c r="AF499" s="774"/>
      <c r="AG499" s="69"/>
      <c r="AH499" s="775"/>
      <c r="AI499" s="775"/>
      <c r="AJ499" s="776"/>
      <c r="AK499" s="516"/>
      <c r="AL499" s="516"/>
      <c r="AM499" s="516"/>
      <c r="AN499" s="516"/>
      <c r="AO499" s="516"/>
    </row>
    <row r="500" spans="1:41" ht="15" customHeight="1">
      <c r="A500" s="516"/>
      <c r="B500" s="792"/>
      <c r="C500" s="70"/>
      <c r="D500" s="71"/>
      <c r="E500" s="71"/>
      <c r="F500" s="374"/>
      <c r="G500" s="64"/>
      <c r="H500" s="17" t="s">
        <v>240</v>
      </c>
      <c r="I500" s="197" t="s">
        <v>707</v>
      </c>
      <c r="J500" s="181">
        <v>0</v>
      </c>
      <c r="K500" s="466" t="s">
        <v>823</v>
      </c>
      <c r="L500" s="195">
        <v>6</v>
      </c>
      <c r="M500" s="794"/>
      <c r="N500" s="795"/>
      <c r="O500" s="65"/>
      <c r="P500" s="66"/>
      <c r="Q500" s="528"/>
      <c r="R500" s="68"/>
      <c r="S500" s="68"/>
      <c r="T500" s="68"/>
      <c r="U500" s="68"/>
      <c r="V500" s="68"/>
      <c r="W500" s="68"/>
      <c r="X500" s="68"/>
      <c r="Y500" s="68"/>
      <c r="Z500" s="68"/>
      <c r="AA500" s="68"/>
      <c r="AB500" s="68"/>
      <c r="AC500" s="68"/>
      <c r="AD500" s="68"/>
      <c r="AE500" s="774"/>
      <c r="AF500" s="774"/>
      <c r="AG500" s="375"/>
      <c r="AH500" s="775"/>
      <c r="AI500" s="775"/>
      <c r="AJ500" s="776"/>
      <c r="AK500" s="516"/>
      <c r="AL500" s="516"/>
      <c r="AM500" s="516"/>
      <c r="AN500" s="516"/>
      <c r="AO500" s="516"/>
    </row>
    <row r="501" spans="1:41" ht="15.75" thickBot="1">
      <c r="A501" s="516"/>
      <c r="B501" s="850"/>
      <c r="C501" s="368"/>
      <c r="D501" s="369"/>
      <c r="E501" s="369"/>
      <c r="F501" s="376"/>
      <c r="G501" s="361"/>
      <c r="H501" s="27"/>
      <c r="I501" s="32"/>
      <c r="J501" s="4"/>
      <c r="K501" s="467"/>
      <c r="L501" s="377"/>
      <c r="M501" s="824"/>
      <c r="N501" s="971"/>
      <c r="O501" s="378"/>
      <c r="P501" s="297"/>
      <c r="Q501" s="588"/>
      <c r="R501" s="379"/>
      <c r="S501" s="379"/>
      <c r="T501" s="379"/>
      <c r="U501" s="379"/>
      <c r="V501" s="379"/>
      <c r="W501" s="379"/>
      <c r="X501" s="379"/>
      <c r="Y501" s="379"/>
      <c r="Z501" s="379"/>
      <c r="AA501" s="379"/>
      <c r="AB501" s="379"/>
      <c r="AC501" s="379"/>
      <c r="AD501" s="379"/>
      <c r="AE501" s="968"/>
      <c r="AF501" s="968"/>
      <c r="AG501" s="380"/>
      <c r="AH501" s="969"/>
      <c r="AI501" s="969"/>
      <c r="AJ501" s="975"/>
      <c r="AK501" s="516"/>
      <c r="AL501" s="516"/>
      <c r="AM501" s="516"/>
      <c r="AN501" s="516"/>
      <c r="AO501" s="516"/>
    </row>
    <row r="502" spans="1:41" ht="29.25" customHeight="1" thickBot="1">
      <c r="A502" s="516"/>
      <c r="B502" s="777"/>
      <c r="C502" s="778"/>
      <c r="D502" s="778"/>
      <c r="E502" s="778"/>
      <c r="F502" s="778"/>
      <c r="G502" s="778"/>
      <c r="H502" s="778"/>
      <c r="I502" s="778"/>
      <c r="J502" s="778"/>
      <c r="K502" s="778"/>
      <c r="L502" s="778"/>
      <c r="M502" s="778"/>
      <c r="N502" s="778"/>
      <c r="O502" s="778"/>
      <c r="P502" s="778"/>
      <c r="Q502" s="778"/>
      <c r="R502" s="778"/>
      <c r="S502" s="778"/>
      <c r="T502" s="778"/>
      <c r="U502" s="778"/>
      <c r="V502" s="778"/>
      <c r="W502" s="778"/>
      <c r="X502" s="778"/>
      <c r="Y502" s="778"/>
      <c r="Z502" s="778"/>
      <c r="AA502" s="778"/>
      <c r="AB502" s="778"/>
      <c r="AC502" s="778"/>
      <c r="AD502" s="778"/>
      <c r="AE502" s="778"/>
      <c r="AF502" s="778"/>
      <c r="AG502" s="778"/>
      <c r="AH502" s="778"/>
      <c r="AI502" s="778"/>
      <c r="AJ502" s="779"/>
      <c r="AK502" s="516"/>
      <c r="AL502" s="516"/>
      <c r="AM502" s="516"/>
      <c r="AN502" s="516"/>
      <c r="AO502" s="516"/>
    </row>
    <row r="503" spans="1:41" ht="29.25" customHeight="1" thickBot="1">
      <c r="A503" s="516"/>
      <c r="B503" s="49" t="s">
        <v>13</v>
      </c>
      <c r="C503" s="50" t="s">
        <v>30</v>
      </c>
      <c r="D503" s="50" t="s">
        <v>14</v>
      </c>
      <c r="E503" s="50" t="s">
        <v>29</v>
      </c>
      <c r="F503" s="50" t="s">
        <v>26</v>
      </c>
      <c r="G503" s="50" t="s">
        <v>27</v>
      </c>
      <c r="H503" s="51" t="s">
        <v>16</v>
      </c>
      <c r="I503" s="74" t="s">
        <v>31</v>
      </c>
      <c r="J503" s="75"/>
      <c r="K503" s="76"/>
      <c r="L503" s="76"/>
      <c r="M503" s="77"/>
      <c r="N503" s="78"/>
      <c r="O503" s="55">
        <f>SUM(O504:O507)</f>
        <v>0</v>
      </c>
      <c r="P503" s="56">
        <f>SUM(P504:P507)</f>
        <v>0</v>
      </c>
      <c r="Q503" s="57">
        <f>SUM(Q504:Q507)</f>
        <v>0</v>
      </c>
      <c r="R503" s="56">
        <f>SUM(R504:R507)</f>
        <v>0</v>
      </c>
      <c r="S503" s="57"/>
      <c r="T503" s="56"/>
      <c r="U503" s="57"/>
      <c r="V503" s="56"/>
      <c r="W503" s="57"/>
      <c r="X503" s="56"/>
      <c r="Y503" s="57"/>
      <c r="Z503" s="56"/>
      <c r="AA503" s="57"/>
      <c r="AB503" s="56"/>
      <c r="AC503" s="57"/>
      <c r="AD503" s="56"/>
      <c r="AE503" s="57">
        <f>AE504</f>
        <v>0</v>
      </c>
      <c r="AF503" s="56">
        <f>AF504</f>
        <v>0</v>
      </c>
      <c r="AG503" s="59">
        <f>SUM(AG504:AG507)</f>
        <v>0</v>
      </c>
      <c r="AH503" s="60"/>
      <c r="AI503" s="60"/>
      <c r="AJ503" s="517"/>
      <c r="AK503" s="516"/>
      <c r="AL503" s="516"/>
      <c r="AM503" s="516"/>
      <c r="AN503" s="516"/>
      <c r="AO503" s="516"/>
    </row>
    <row r="504" spans="1:41" ht="29.25" customHeight="1">
      <c r="A504" s="516"/>
      <c r="B504" s="1095" t="s">
        <v>822</v>
      </c>
      <c r="C504" s="707" t="s">
        <v>1339</v>
      </c>
      <c r="D504" s="224" t="s">
        <v>1317</v>
      </c>
      <c r="E504" s="209" t="s">
        <v>1298</v>
      </c>
      <c r="F504" s="229"/>
      <c r="G504" s="232"/>
      <c r="H504" s="1097" t="s">
        <v>241</v>
      </c>
      <c r="I504" s="1095" t="s">
        <v>816</v>
      </c>
      <c r="J504" s="707">
        <v>0</v>
      </c>
      <c r="K504" s="726" t="s">
        <v>468</v>
      </c>
      <c r="L504" s="1155">
        <v>0.4</v>
      </c>
      <c r="M504" s="730"/>
      <c r="N504" s="1102"/>
      <c r="O504" s="460"/>
      <c r="P504" s="237"/>
      <c r="Q504" s="237"/>
      <c r="R504" s="237"/>
      <c r="S504" s="237"/>
      <c r="T504" s="237"/>
      <c r="U504" s="237"/>
      <c r="V504" s="237"/>
      <c r="W504" s="237"/>
      <c r="X504" s="237"/>
      <c r="Y504" s="237"/>
      <c r="Z504" s="237"/>
      <c r="AA504" s="237"/>
      <c r="AB504" s="237"/>
      <c r="AC504" s="237"/>
      <c r="AD504" s="237"/>
      <c r="AE504" s="729"/>
      <c r="AF504" s="729"/>
      <c r="AG504" s="238"/>
      <c r="AH504" s="730"/>
      <c r="AI504" s="730"/>
      <c r="AJ504" s="731"/>
      <c r="AK504" s="516"/>
      <c r="AL504" s="516"/>
      <c r="AM504" s="516"/>
      <c r="AN504" s="516"/>
      <c r="AO504" s="516"/>
    </row>
    <row r="505" spans="1:41" ht="15" customHeight="1">
      <c r="A505" s="516"/>
      <c r="B505" s="1095"/>
      <c r="C505" s="708"/>
      <c r="D505" s="225" t="s">
        <v>1340</v>
      </c>
      <c r="E505" s="209" t="s">
        <v>1298</v>
      </c>
      <c r="F505" s="229"/>
      <c r="G505" s="232"/>
      <c r="H505" s="1097"/>
      <c r="I505" s="1095"/>
      <c r="J505" s="708"/>
      <c r="K505" s="977"/>
      <c r="L505" s="1156"/>
      <c r="M505" s="730"/>
      <c r="N505" s="1102"/>
      <c r="O505" s="460"/>
      <c r="P505" s="237"/>
      <c r="Q505" s="237"/>
      <c r="R505" s="237"/>
      <c r="S505" s="237"/>
      <c r="T505" s="237"/>
      <c r="U505" s="237"/>
      <c r="V505" s="237"/>
      <c r="W505" s="237"/>
      <c r="X505" s="237"/>
      <c r="Y505" s="237"/>
      <c r="Z505" s="237"/>
      <c r="AA505" s="237"/>
      <c r="AB505" s="237"/>
      <c r="AC505" s="237"/>
      <c r="AD505" s="237"/>
      <c r="AE505" s="729"/>
      <c r="AF505" s="729"/>
      <c r="AG505" s="238"/>
      <c r="AH505" s="730"/>
      <c r="AI505" s="730"/>
      <c r="AJ505" s="731"/>
      <c r="AK505" s="516"/>
      <c r="AL505" s="516"/>
      <c r="AM505" s="516"/>
      <c r="AN505" s="516"/>
      <c r="AO505" s="516"/>
    </row>
    <row r="506" spans="1:41">
      <c r="A506" s="516"/>
      <c r="B506" s="1095"/>
      <c r="C506" s="708"/>
      <c r="D506" s="209"/>
      <c r="E506" s="209"/>
      <c r="F506" s="351"/>
      <c r="G506" s="232"/>
      <c r="H506" s="1097"/>
      <c r="I506" s="1095"/>
      <c r="J506" s="708"/>
      <c r="K506" s="977"/>
      <c r="L506" s="1156"/>
      <c r="M506" s="730"/>
      <c r="N506" s="1102"/>
      <c r="O506" s="460"/>
      <c r="P506" s="237"/>
      <c r="Q506" s="237"/>
      <c r="R506" s="237"/>
      <c r="S506" s="237"/>
      <c r="T506" s="237"/>
      <c r="U506" s="237"/>
      <c r="V506" s="237"/>
      <c r="W506" s="237"/>
      <c r="X506" s="237"/>
      <c r="Y506" s="237"/>
      <c r="Z506" s="237"/>
      <c r="AA506" s="237"/>
      <c r="AB506" s="237"/>
      <c r="AC506" s="237"/>
      <c r="AD506" s="237"/>
      <c r="AE506" s="729"/>
      <c r="AF506" s="729"/>
      <c r="AG506" s="386"/>
      <c r="AH506" s="730"/>
      <c r="AI506" s="730"/>
      <c r="AJ506" s="731"/>
      <c r="AK506" s="516"/>
      <c r="AL506" s="516"/>
      <c r="AM506" s="516"/>
      <c r="AN506" s="516"/>
      <c r="AO506" s="516"/>
    </row>
    <row r="507" spans="1:41" ht="71.25" customHeight="1" thickBot="1">
      <c r="A507" s="516"/>
      <c r="B507" s="1096"/>
      <c r="C507" s="709"/>
      <c r="D507" s="223"/>
      <c r="E507" s="223"/>
      <c r="F507" s="353"/>
      <c r="G507" s="354"/>
      <c r="H507" s="1098"/>
      <c r="I507" s="1096"/>
      <c r="J507" s="709"/>
      <c r="K507" s="978"/>
      <c r="L507" s="1157"/>
      <c r="M507" s="992"/>
      <c r="N507" s="1103"/>
      <c r="O507" s="458"/>
      <c r="P507" s="436"/>
      <c r="Q507" s="436"/>
      <c r="R507" s="436"/>
      <c r="S507" s="436"/>
      <c r="T507" s="436"/>
      <c r="U507" s="436"/>
      <c r="V507" s="436"/>
      <c r="W507" s="436"/>
      <c r="X507" s="436"/>
      <c r="Y507" s="436"/>
      <c r="Z507" s="436"/>
      <c r="AA507" s="436"/>
      <c r="AB507" s="436"/>
      <c r="AC507" s="436"/>
      <c r="AD507" s="436"/>
      <c r="AE507" s="1067"/>
      <c r="AF507" s="1067"/>
      <c r="AG507" s="389"/>
      <c r="AH507" s="992"/>
      <c r="AI507" s="992"/>
      <c r="AJ507" s="993"/>
      <c r="AK507" s="516"/>
      <c r="AL507" s="516"/>
      <c r="AM507" s="516"/>
      <c r="AN507" s="516"/>
      <c r="AO507" s="516"/>
    </row>
    <row r="508" spans="1:41" ht="21" customHeight="1" thickBot="1">
      <c r="A508" s="516"/>
      <c r="B508" s="777"/>
      <c r="C508" s="778"/>
      <c r="D508" s="778"/>
      <c r="E508" s="778"/>
      <c r="F508" s="778"/>
      <c r="G508" s="778"/>
      <c r="H508" s="778"/>
      <c r="I508" s="778"/>
      <c r="J508" s="778"/>
      <c r="K508" s="778"/>
      <c r="L508" s="778"/>
      <c r="M508" s="778"/>
      <c r="N508" s="778"/>
      <c r="O508" s="778"/>
      <c r="P508" s="778"/>
      <c r="Q508" s="778"/>
      <c r="R508" s="778"/>
      <c r="S508" s="778"/>
      <c r="T508" s="778"/>
      <c r="U508" s="778"/>
      <c r="V508" s="778"/>
      <c r="W508" s="778"/>
      <c r="X508" s="778"/>
      <c r="Y508" s="778"/>
      <c r="Z508" s="778"/>
      <c r="AA508" s="778"/>
      <c r="AB508" s="778"/>
      <c r="AC508" s="778"/>
      <c r="AD508" s="778"/>
      <c r="AE508" s="778"/>
      <c r="AF508" s="778"/>
      <c r="AG508" s="778"/>
      <c r="AH508" s="778"/>
      <c r="AI508" s="778"/>
      <c r="AJ508" s="779"/>
      <c r="AK508" s="516"/>
      <c r="AL508" s="516"/>
      <c r="AM508" s="516"/>
      <c r="AN508" s="516"/>
      <c r="AO508" s="516"/>
    </row>
    <row r="509" spans="1:41" ht="24.75" customHeight="1" thickBot="1">
      <c r="A509" s="516"/>
      <c r="B509" s="49" t="s">
        <v>13</v>
      </c>
      <c r="C509" s="50" t="s">
        <v>30</v>
      </c>
      <c r="D509" s="50" t="s">
        <v>14</v>
      </c>
      <c r="E509" s="50" t="s">
        <v>29</v>
      </c>
      <c r="F509" s="50" t="s">
        <v>26</v>
      </c>
      <c r="G509" s="50" t="s">
        <v>27</v>
      </c>
      <c r="H509" s="51" t="s">
        <v>17</v>
      </c>
      <c r="I509" s="74" t="s">
        <v>31</v>
      </c>
      <c r="J509" s="75"/>
      <c r="K509" s="89"/>
      <c r="L509" s="76"/>
      <c r="M509" s="77"/>
      <c r="N509" s="78"/>
      <c r="O509" s="55">
        <f>SUM(O510:O512)</f>
        <v>0</v>
      </c>
      <c r="P509" s="56">
        <f>SUM(P510:P512)</f>
        <v>0</v>
      </c>
      <c r="Q509" s="57">
        <f>SUM(Q510:Q512)</f>
        <v>0</v>
      </c>
      <c r="R509" s="56">
        <f>SUM(R510:R512)</f>
        <v>0</v>
      </c>
      <c r="S509" s="57"/>
      <c r="T509" s="56"/>
      <c r="U509" s="57"/>
      <c r="V509" s="56"/>
      <c r="W509" s="57"/>
      <c r="X509" s="56"/>
      <c r="Y509" s="57"/>
      <c r="Z509" s="56"/>
      <c r="AA509" s="57"/>
      <c r="AB509" s="56"/>
      <c r="AC509" s="57"/>
      <c r="AD509" s="56"/>
      <c r="AE509" s="90">
        <f>AE510</f>
        <v>0</v>
      </c>
      <c r="AF509" s="56">
        <f>AF510</f>
        <v>0</v>
      </c>
      <c r="AG509" s="59">
        <f>SUM(AG510:AG512)</f>
        <v>0</v>
      </c>
      <c r="AH509" s="60"/>
      <c r="AI509" s="60"/>
      <c r="AJ509" s="517"/>
      <c r="AK509" s="516"/>
      <c r="AL509" s="516"/>
      <c r="AM509" s="516"/>
      <c r="AN509" s="516"/>
      <c r="AO509" s="516"/>
    </row>
    <row r="510" spans="1:41" ht="15" customHeight="1">
      <c r="A510" s="516"/>
      <c r="B510" s="791" t="s">
        <v>819</v>
      </c>
      <c r="C510" s="61"/>
      <c r="D510" s="62"/>
      <c r="E510" s="62"/>
      <c r="F510" s="364"/>
      <c r="G510" s="288"/>
      <c r="H510" s="956" t="s">
        <v>242</v>
      </c>
      <c r="I510" s="959" t="s">
        <v>816</v>
      </c>
      <c r="J510" s="820">
        <v>0</v>
      </c>
      <c r="K510" s="934" t="s">
        <v>1140</v>
      </c>
      <c r="L510" s="934">
        <v>0</v>
      </c>
      <c r="M510" s="934"/>
      <c r="N510" s="939"/>
      <c r="O510" s="365"/>
      <c r="P510" s="292"/>
      <c r="Q510" s="291"/>
      <c r="R510" s="292"/>
      <c r="S510" s="292"/>
      <c r="T510" s="292"/>
      <c r="U510" s="292"/>
      <c r="V510" s="292"/>
      <c r="W510" s="292"/>
      <c r="X510" s="292"/>
      <c r="Y510" s="292"/>
      <c r="Z510" s="292"/>
      <c r="AA510" s="292"/>
      <c r="AB510" s="292"/>
      <c r="AC510" s="185"/>
      <c r="AD510" s="185"/>
      <c r="AE510" s="774"/>
      <c r="AF510" s="774"/>
      <c r="AG510" s="87"/>
      <c r="AH510" s="911"/>
      <c r="AI510" s="911"/>
      <c r="AJ510" s="913"/>
      <c r="AK510" s="516"/>
      <c r="AL510" s="516"/>
      <c r="AM510" s="516"/>
      <c r="AN510" s="516"/>
      <c r="AO510" s="516"/>
    </row>
    <row r="511" spans="1:41">
      <c r="A511" s="516"/>
      <c r="B511" s="792"/>
      <c r="C511" s="70"/>
      <c r="D511" s="71"/>
      <c r="E511" s="71"/>
      <c r="F511" s="366"/>
      <c r="G511" s="64"/>
      <c r="H511" s="957"/>
      <c r="I511" s="960"/>
      <c r="J511" s="955"/>
      <c r="K511" s="935"/>
      <c r="L511" s="937"/>
      <c r="M511" s="935"/>
      <c r="N511" s="940"/>
      <c r="O511" s="367"/>
      <c r="P511" s="196"/>
      <c r="Q511" s="121"/>
      <c r="R511" s="196"/>
      <c r="S511" s="196"/>
      <c r="T511" s="196"/>
      <c r="U511" s="196"/>
      <c r="V511" s="196"/>
      <c r="W511" s="196"/>
      <c r="X511" s="196"/>
      <c r="Y511" s="196"/>
      <c r="Z511" s="196"/>
      <c r="AA511" s="196"/>
      <c r="AB511" s="196"/>
      <c r="AC511" s="185"/>
      <c r="AD511" s="185"/>
      <c r="AE511" s="909"/>
      <c r="AF511" s="909"/>
      <c r="AG511" s="87"/>
      <c r="AH511" s="911"/>
      <c r="AI511" s="911"/>
      <c r="AJ511" s="913"/>
      <c r="AK511" s="516"/>
      <c r="AL511" s="516"/>
      <c r="AM511" s="516"/>
      <c r="AN511" s="516"/>
      <c r="AO511" s="516"/>
    </row>
    <row r="512" spans="1:41" ht="93" customHeight="1" thickBot="1">
      <c r="A512" s="516"/>
      <c r="B512" s="850"/>
      <c r="C512" s="368"/>
      <c r="D512" s="369"/>
      <c r="E512" s="369"/>
      <c r="F512" s="370"/>
      <c r="G512" s="361"/>
      <c r="H512" s="958"/>
      <c r="I512" s="961"/>
      <c r="J512" s="819"/>
      <c r="K512" s="936"/>
      <c r="L512" s="938"/>
      <c r="M512" s="936"/>
      <c r="N512" s="941"/>
      <c r="O512" s="362"/>
      <c r="P512" s="298"/>
      <c r="Q512" s="297"/>
      <c r="R512" s="298"/>
      <c r="S512" s="298"/>
      <c r="T512" s="298"/>
      <c r="U512" s="298"/>
      <c r="V512" s="298"/>
      <c r="W512" s="298"/>
      <c r="X512" s="298"/>
      <c r="Y512" s="298"/>
      <c r="Z512" s="298"/>
      <c r="AA512" s="298"/>
      <c r="AB512" s="298"/>
      <c r="AC512" s="298"/>
      <c r="AD512" s="298"/>
      <c r="AE512" s="910"/>
      <c r="AF512" s="910"/>
      <c r="AG512" s="371"/>
      <c r="AH512" s="912"/>
      <c r="AI512" s="912"/>
      <c r="AJ512" s="914"/>
      <c r="AK512" s="516"/>
      <c r="AL512" s="516"/>
      <c r="AM512" s="516"/>
      <c r="AN512" s="516"/>
      <c r="AO512" s="516"/>
    </row>
    <row r="513" spans="1:41" ht="15.75" thickBot="1">
      <c r="A513" s="516"/>
      <c r="B513" s="777"/>
      <c r="C513" s="778"/>
      <c r="D513" s="778"/>
      <c r="E513" s="778"/>
      <c r="F513" s="778"/>
      <c r="G513" s="778"/>
      <c r="H513" s="778"/>
      <c r="I513" s="778"/>
      <c r="J513" s="778"/>
      <c r="K513" s="778"/>
      <c r="L513" s="778"/>
      <c r="M513" s="778"/>
      <c r="N513" s="778"/>
      <c r="O513" s="778"/>
      <c r="P513" s="778"/>
      <c r="Q513" s="778"/>
      <c r="R513" s="778"/>
      <c r="S513" s="778"/>
      <c r="T513" s="778"/>
      <c r="U513" s="778"/>
      <c r="V513" s="778"/>
      <c r="W513" s="778"/>
      <c r="X513" s="778"/>
      <c r="Y513" s="778"/>
      <c r="Z513" s="778"/>
      <c r="AA513" s="778"/>
      <c r="AB513" s="778"/>
      <c r="AC513" s="778"/>
      <c r="AD513" s="778"/>
      <c r="AE513" s="778"/>
      <c r="AF513" s="778"/>
      <c r="AG513" s="778"/>
      <c r="AH513" s="778"/>
      <c r="AI513" s="778"/>
      <c r="AJ513" s="779"/>
      <c r="AK513" s="516"/>
      <c r="AL513" s="516"/>
      <c r="AM513" s="516"/>
      <c r="AN513" s="516"/>
      <c r="AO513" s="516"/>
    </row>
    <row r="514" spans="1:41" ht="59.25" thickBot="1">
      <c r="A514" s="516"/>
      <c r="B514" s="49" t="s">
        <v>13</v>
      </c>
      <c r="C514" s="50" t="s">
        <v>30</v>
      </c>
      <c r="D514" s="50" t="s">
        <v>14</v>
      </c>
      <c r="E514" s="50" t="s">
        <v>29</v>
      </c>
      <c r="F514" s="50" t="s">
        <v>26</v>
      </c>
      <c r="G514" s="50" t="s">
        <v>27</v>
      </c>
      <c r="H514" s="51" t="s">
        <v>1082</v>
      </c>
      <c r="I514" s="74" t="s">
        <v>31</v>
      </c>
      <c r="J514" s="75"/>
      <c r="K514" s="89"/>
      <c r="L514" s="76"/>
      <c r="M514" s="77"/>
      <c r="N514" s="78"/>
      <c r="O514" s="55">
        <f>SUM(O515:O519)</f>
        <v>100000000</v>
      </c>
      <c r="P514" s="56">
        <f>SUM(P515:P519)</f>
        <v>240000000</v>
      </c>
      <c r="Q514" s="57">
        <f>SUM(Q515:Q519)</f>
        <v>0</v>
      </c>
      <c r="R514" s="56">
        <f>SUM(R515:R519)</f>
        <v>0</v>
      </c>
      <c r="S514" s="57"/>
      <c r="T514" s="56"/>
      <c r="U514" s="57"/>
      <c r="V514" s="56"/>
      <c r="W514" s="57"/>
      <c r="X514" s="56"/>
      <c r="Y514" s="57"/>
      <c r="Z514" s="56"/>
      <c r="AA514" s="57"/>
      <c r="AB514" s="56"/>
      <c r="AC514" s="57"/>
      <c r="AD514" s="56"/>
      <c r="AE514" s="90">
        <f>AE515</f>
        <v>100000000</v>
      </c>
      <c r="AF514" s="56">
        <f>AF515</f>
        <v>240000000</v>
      </c>
      <c r="AG514" s="59">
        <f>SUM(AG515:AG519)</f>
        <v>0</v>
      </c>
      <c r="AH514" s="60"/>
      <c r="AI514" s="60"/>
      <c r="AJ514" s="517"/>
      <c r="AK514" s="516"/>
      <c r="AL514" s="516"/>
      <c r="AM514" s="516"/>
      <c r="AN514" s="516"/>
      <c r="AO514" s="516"/>
    </row>
    <row r="515" spans="1:41">
      <c r="A515" s="516"/>
      <c r="B515" s="998" t="s">
        <v>821</v>
      </c>
      <c r="C515" s="383"/>
      <c r="D515" s="217" t="s">
        <v>1343</v>
      </c>
      <c r="E515" s="209" t="s">
        <v>1298</v>
      </c>
      <c r="F515" s="349"/>
      <c r="G515" s="1001">
        <v>60</v>
      </c>
      <c r="H515" s="1131" t="s">
        <v>243</v>
      </c>
      <c r="I515" s="998" t="s">
        <v>820</v>
      </c>
      <c r="J515" s="1001"/>
      <c r="K515" s="1002" t="s">
        <v>494</v>
      </c>
      <c r="L515" s="1154">
        <v>0.25</v>
      </c>
      <c r="M515" s="1002"/>
      <c r="N515" s="1006"/>
      <c r="O515" s="1127">
        <v>100000000</v>
      </c>
      <c r="P515" s="1128">
        <v>240000000</v>
      </c>
      <c r="Q515" s="434"/>
      <c r="R515" s="434"/>
      <c r="S515" s="434"/>
      <c r="T515" s="434"/>
      <c r="U515" s="434"/>
      <c r="V515" s="434"/>
      <c r="W515" s="434"/>
      <c r="X515" s="434"/>
      <c r="Y515" s="434"/>
      <c r="Z515" s="434"/>
      <c r="AA515" s="434"/>
      <c r="AB515" s="434"/>
      <c r="AC515" s="237"/>
      <c r="AD515" s="237"/>
      <c r="AE515" s="729">
        <f>O515</f>
        <v>100000000</v>
      </c>
      <c r="AF515" s="729">
        <f>P515</f>
        <v>240000000</v>
      </c>
      <c r="AG515" s="238"/>
      <c r="AH515" s="730" t="s">
        <v>1291</v>
      </c>
      <c r="AI515" s="730"/>
      <c r="AJ515" s="731" t="s">
        <v>1292</v>
      </c>
      <c r="AK515" s="516"/>
      <c r="AL515" s="516"/>
      <c r="AM515" s="516"/>
      <c r="AN515" s="516"/>
      <c r="AO515" s="516"/>
    </row>
    <row r="516" spans="1:41">
      <c r="A516" s="516"/>
      <c r="B516" s="999"/>
      <c r="C516" s="385"/>
      <c r="D516" s="218" t="s">
        <v>1349</v>
      </c>
      <c r="E516" s="209" t="s">
        <v>1298</v>
      </c>
      <c r="F516" s="437"/>
      <c r="G516" s="708"/>
      <c r="H516" s="1116"/>
      <c r="I516" s="999"/>
      <c r="J516" s="708"/>
      <c r="K516" s="1003"/>
      <c r="L516" s="1100"/>
      <c r="M516" s="1003"/>
      <c r="N516" s="1007"/>
      <c r="O516" s="1113"/>
      <c r="P516" s="718"/>
      <c r="Q516" s="261"/>
      <c r="R516" s="261"/>
      <c r="S516" s="261"/>
      <c r="T516" s="261"/>
      <c r="U516" s="261"/>
      <c r="V516" s="261"/>
      <c r="W516" s="261"/>
      <c r="X516" s="261"/>
      <c r="Y516" s="261"/>
      <c r="Z516" s="261"/>
      <c r="AA516" s="261"/>
      <c r="AB516" s="261"/>
      <c r="AC516" s="237"/>
      <c r="AD516" s="237"/>
      <c r="AE516" s="977"/>
      <c r="AF516" s="977"/>
      <c r="AG516" s="238"/>
      <c r="AH516" s="730"/>
      <c r="AI516" s="730"/>
      <c r="AJ516" s="731"/>
      <c r="AK516" s="516"/>
      <c r="AL516" s="516"/>
      <c r="AM516" s="516"/>
      <c r="AN516" s="516"/>
      <c r="AO516" s="516"/>
    </row>
    <row r="517" spans="1:41">
      <c r="A517" s="516"/>
      <c r="B517" s="999"/>
      <c r="C517" s="385"/>
      <c r="D517" s="209" t="s">
        <v>1350</v>
      </c>
      <c r="E517" s="209" t="s">
        <v>1298</v>
      </c>
      <c r="F517" s="468"/>
      <c r="G517" s="708"/>
      <c r="H517" s="1116"/>
      <c r="I517" s="999"/>
      <c r="J517" s="708"/>
      <c r="K517" s="1003"/>
      <c r="L517" s="1100"/>
      <c r="M517" s="1003"/>
      <c r="N517" s="1007"/>
      <c r="O517" s="1113"/>
      <c r="P517" s="718"/>
      <c r="Q517" s="261"/>
      <c r="R517" s="261"/>
      <c r="S517" s="261"/>
      <c r="T517" s="261"/>
      <c r="U517" s="261"/>
      <c r="V517" s="261"/>
      <c r="W517" s="261"/>
      <c r="X517" s="261"/>
      <c r="Y517" s="261"/>
      <c r="Z517" s="261"/>
      <c r="AA517" s="261"/>
      <c r="AB517" s="261"/>
      <c r="AC517" s="261"/>
      <c r="AD517" s="261"/>
      <c r="AE517" s="1136"/>
      <c r="AF517" s="1136"/>
      <c r="AG517" s="278"/>
      <c r="AH517" s="720"/>
      <c r="AI517" s="720"/>
      <c r="AJ517" s="723"/>
      <c r="AK517" s="516"/>
      <c r="AL517" s="516"/>
      <c r="AM517" s="516"/>
      <c r="AN517" s="516"/>
      <c r="AO517" s="516"/>
    </row>
    <row r="518" spans="1:41" ht="25.5">
      <c r="A518" s="516"/>
      <c r="B518" s="999"/>
      <c r="C518" s="385"/>
      <c r="D518" s="209" t="s">
        <v>1351</v>
      </c>
      <c r="E518" s="209" t="s">
        <v>1298</v>
      </c>
      <c r="F518" s="468"/>
      <c r="G518" s="708"/>
      <c r="H518" s="1116"/>
      <c r="I518" s="999"/>
      <c r="J518" s="708"/>
      <c r="K518" s="1003"/>
      <c r="L518" s="1100"/>
      <c r="M518" s="1003"/>
      <c r="N518" s="1007"/>
      <c r="O518" s="1113"/>
      <c r="P518" s="718"/>
      <c r="Q518" s="261"/>
      <c r="R518" s="261"/>
      <c r="S518" s="261"/>
      <c r="T518" s="261"/>
      <c r="U518" s="261"/>
      <c r="V518" s="261"/>
      <c r="W518" s="261"/>
      <c r="X518" s="261"/>
      <c r="Y518" s="261"/>
      <c r="Z518" s="261"/>
      <c r="AA518" s="261"/>
      <c r="AB518" s="261"/>
      <c r="AC518" s="261"/>
      <c r="AD518" s="261"/>
      <c r="AE518" s="1136"/>
      <c r="AF518" s="1136"/>
      <c r="AG518" s="278"/>
      <c r="AH518" s="720"/>
      <c r="AI518" s="720"/>
      <c r="AJ518" s="723"/>
      <c r="AK518" s="516"/>
      <c r="AL518" s="516"/>
      <c r="AM518" s="516"/>
      <c r="AN518" s="516"/>
      <c r="AO518" s="516"/>
    </row>
    <row r="519" spans="1:41" ht="58.5" customHeight="1" thickBot="1">
      <c r="A519" s="516"/>
      <c r="B519" s="1000"/>
      <c r="C519" s="387"/>
      <c r="D519" s="209" t="s">
        <v>1352</v>
      </c>
      <c r="E519" s="209" t="s">
        <v>1298</v>
      </c>
      <c r="F519" s="457"/>
      <c r="G519" s="709"/>
      <c r="H519" s="1117"/>
      <c r="I519" s="1000"/>
      <c r="J519" s="709"/>
      <c r="K519" s="1004"/>
      <c r="L519" s="1101"/>
      <c r="M519" s="1004"/>
      <c r="N519" s="1008"/>
      <c r="O519" s="1114"/>
      <c r="P519" s="1066"/>
      <c r="Q519" s="436"/>
      <c r="R519" s="436"/>
      <c r="S519" s="436"/>
      <c r="T519" s="436"/>
      <c r="U519" s="436"/>
      <c r="V519" s="436"/>
      <c r="W519" s="436"/>
      <c r="X519" s="436"/>
      <c r="Y519" s="436"/>
      <c r="Z519" s="436"/>
      <c r="AA519" s="436"/>
      <c r="AB519" s="436"/>
      <c r="AC519" s="436"/>
      <c r="AD519" s="436"/>
      <c r="AE519" s="978"/>
      <c r="AF519" s="978"/>
      <c r="AG519" s="453"/>
      <c r="AH519" s="992"/>
      <c r="AI519" s="992"/>
      <c r="AJ519" s="993"/>
      <c r="AK519" s="516"/>
      <c r="AL519" s="516"/>
      <c r="AM519" s="516"/>
      <c r="AN519" s="516"/>
      <c r="AO519" s="516"/>
    </row>
    <row r="520" spans="1:41" ht="15.75" thickBot="1">
      <c r="A520" s="516"/>
      <c r="B520" s="777"/>
      <c r="C520" s="778"/>
      <c r="D520" s="778"/>
      <c r="E520" s="778"/>
      <c r="F520" s="778"/>
      <c r="G520" s="778"/>
      <c r="H520" s="778"/>
      <c r="I520" s="778"/>
      <c r="J520" s="778"/>
      <c r="K520" s="778"/>
      <c r="L520" s="778"/>
      <c r="M520" s="778"/>
      <c r="N520" s="778"/>
      <c r="O520" s="778"/>
      <c r="P520" s="778"/>
      <c r="Q520" s="778"/>
      <c r="R520" s="778"/>
      <c r="S520" s="778"/>
      <c r="T520" s="778"/>
      <c r="U520" s="778"/>
      <c r="V520" s="778"/>
      <c r="W520" s="778"/>
      <c r="X520" s="778"/>
      <c r="Y520" s="778"/>
      <c r="Z520" s="778"/>
      <c r="AA520" s="778"/>
      <c r="AB520" s="778"/>
      <c r="AC520" s="778"/>
      <c r="AD520" s="778"/>
      <c r="AE520" s="778"/>
      <c r="AF520" s="778"/>
      <c r="AG520" s="778"/>
      <c r="AH520" s="778"/>
      <c r="AI520" s="778"/>
      <c r="AJ520" s="779"/>
      <c r="AK520" s="516"/>
      <c r="AL520" s="516"/>
      <c r="AM520" s="516"/>
      <c r="AN520" s="516"/>
      <c r="AO520" s="516"/>
    </row>
    <row r="521" spans="1:41" ht="39" thickBot="1">
      <c r="A521" s="516"/>
      <c r="B521" s="49" t="s">
        <v>13</v>
      </c>
      <c r="C521" s="50" t="s">
        <v>30</v>
      </c>
      <c r="D521" s="50" t="s">
        <v>14</v>
      </c>
      <c r="E521" s="50" t="s">
        <v>29</v>
      </c>
      <c r="F521" s="50" t="s">
        <v>26</v>
      </c>
      <c r="G521" s="50" t="s">
        <v>27</v>
      </c>
      <c r="H521" s="51" t="s">
        <v>1083</v>
      </c>
      <c r="I521" s="74" t="s">
        <v>31</v>
      </c>
      <c r="J521" s="75"/>
      <c r="K521" s="89"/>
      <c r="L521" s="76"/>
      <c r="M521" s="77"/>
      <c r="N521" s="78"/>
      <c r="O521" s="55">
        <f>SUM(O522:O524)</f>
        <v>0</v>
      </c>
      <c r="P521" s="56">
        <f>SUM(P522:P524)</f>
        <v>0</v>
      </c>
      <c r="Q521" s="57">
        <f>SUM(Q522:Q524)</f>
        <v>0</v>
      </c>
      <c r="R521" s="56">
        <f>SUM(R522:R524)</f>
        <v>0</v>
      </c>
      <c r="S521" s="57"/>
      <c r="T521" s="56"/>
      <c r="U521" s="57"/>
      <c r="V521" s="56"/>
      <c r="W521" s="57"/>
      <c r="X521" s="56"/>
      <c r="Y521" s="57"/>
      <c r="Z521" s="56"/>
      <c r="AA521" s="57"/>
      <c r="AB521" s="56"/>
      <c r="AC521" s="57"/>
      <c r="AD521" s="56"/>
      <c r="AE521" s="90">
        <f>AE522</f>
        <v>0</v>
      </c>
      <c r="AF521" s="56">
        <f>AF522</f>
        <v>0</v>
      </c>
      <c r="AG521" s="59">
        <f>SUM(AG522:AG524)</f>
        <v>0</v>
      </c>
      <c r="AH521" s="60"/>
      <c r="AI521" s="60"/>
      <c r="AJ521" s="517"/>
      <c r="AK521" s="516"/>
      <c r="AL521" s="516"/>
      <c r="AM521" s="516"/>
      <c r="AN521" s="516"/>
      <c r="AO521" s="516"/>
    </row>
    <row r="522" spans="1:41">
      <c r="A522" s="516"/>
      <c r="B522" s="791" t="s">
        <v>819</v>
      </c>
      <c r="C522" s="61"/>
      <c r="D522" s="62"/>
      <c r="E522" s="62"/>
      <c r="F522" s="364"/>
      <c r="G522" s="288"/>
      <c r="H522" s="956" t="s">
        <v>244</v>
      </c>
      <c r="I522" s="959" t="s">
        <v>816</v>
      </c>
      <c r="J522" s="820">
        <v>0</v>
      </c>
      <c r="K522" s="934" t="s">
        <v>469</v>
      </c>
      <c r="L522" s="934">
        <v>1</v>
      </c>
      <c r="M522" s="934"/>
      <c r="N522" s="939"/>
      <c r="O522" s="365"/>
      <c r="P522" s="292"/>
      <c r="Q522" s="291"/>
      <c r="R522" s="292"/>
      <c r="S522" s="292"/>
      <c r="T522" s="292"/>
      <c r="U522" s="292"/>
      <c r="V522" s="292"/>
      <c r="W522" s="292"/>
      <c r="X522" s="292"/>
      <c r="Y522" s="292"/>
      <c r="Z522" s="292"/>
      <c r="AA522" s="292"/>
      <c r="AB522" s="292"/>
      <c r="AC522" s="185"/>
      <c r="AD522" s="185"/>
      <c r="AE522" s="774"/>
      <c r="AF522" s="774"/>
      <c r="AG522" s="87"/>
      <c r="AH522" s="911"/>
      <c r="AI522" s="911"/>
      <c r="AJ522" s="913"/>
      <c r="AK522" s="516"/>
      <c r="AL522" s="516"/>
      <c r="AM522" s="516"/>
      <c r="AN522" s="516"/>
      <c r="AO522" s="516"/>
    </row>
    <row r="523" spans="1:41">
      <c r="A523" s="516"/>
      <c r="B523" s="792"/>
      <c r="C523" s="70"/>
      <c r="D523" s="71"/>
      <c r="E523" s="71"/>
      <c r="F523" s="366"/>
      <c r="G523" s="64"/>
      <c r="H523" s="957"/>
      <c r="I523" s="960"/>
      <c r="J523" s="955"/>
      <c r="K523" s="935"/>
      <c r="L523" s="937"/>
      <c r="M523" s="935"/>
      <c r="N523" s="940"/>
      <c r="O523" s="367"/>
      <c r="P523" s="196"/>
      <c r="Q523" s="121"/>
      <c r="R523" s="196"/>
      <c r="S523" s="196"/>
      <c r="T523" s="196"/>
      <c r="U523" s="196"/>
      <c r="V523" s="196"/>
      <c r="W523" s="196"/>
      <c r="X523" s="196"/>
      <c r="Y523" s="196"/>
      <c r="Z523" s="196"/>
      <c r="AA523" s="196"/>
      <c r="AB523" s="196"/>
      <c r="AC523" s="185"/>
      <c r="AD523" s="185"/>
      <c r="AE523" s="909"/>
      <c r="AF523" s="909"/>
      <c r="AG523" s="87"/>
      <c r="AH523" s="911"/>
      <c r="AI523" s="911"/>
      <c r="AJ523" s="913"/>
      <c r="AK523" s="516"/>
      <c r="AL523" s="516"/>
      <c r="AM523" s="516"/>
      <c r="AN523" s="516"/>
      <c r="AO523" s="516"/>
    </row>
    <row r="524" spans="1:41" ht="69.75" customHeight="1" thickBot="1">
      <c r="A524" s="516"/>
      <c r="B524" s="850"/>
      <c r="C524" s="368"/>
      <c r="D524" s="369"/>
      <c r="E524" s="369"/>
      <c r="F524" s="370"/>
      <c r="G524" s="361"/>
      <c r="H524" s="958"/>
      <c r="I524" s="961"/>
      <c r="J524" s="819"/>
      <c r="K524" s="936"/>
      <c r="L524" s="938"/>
      <c r="M524" s="936"/>
      <c r="N524" s="941"/>
      <c r="O524" s="362"/>
      <c r="P524" s="298"/>
      <c r="Q524" s="297"/>
      <c r="R524" s="298"/>
      <c r="S524" s="298"/>
      <c r="T524" s="298"/>
      <c r="U524" s="298"/>
      <c r="V524" s="298"/>
      <c r="W524" s="298"/>
      <c r="X524" s="298"/>
      <c r="Y524" s="298"/>
      <c r="Z524" s="298"/>
      <c r="AA524" s="298"/>
      <c r="AB524" s="298"/>
      <c r="AC524" s="298"/>
      <c r="AD524" s="298"/>
      <c r="AE524" s="910"/>
      <c r="AF524" s="910"/>
      <c r="AG524" s="371"/>
      <c r="AH524" s="912"/>
      <c r="AI524" s="912"/>
      <c r="AJ524" s="914"/>
      <c r="AK524" s="516"/>
      <c r="AL524" s="516"/>
      <c r="AM524" s="516"/>
      <c r="AN524" s="516"/>
      <c r="AO524" s="516"/>
    </row>
    <row r="525" spans="1:41">
      <c r="A525" s="2"/>
      <c r="B525" s="15"/>
      <c r="C525" s="15"/>
      <c r="D525" s="516"/>
      <c r="E525" s="516"/>
      <c r="F525" s="516"/>
      <c r="G525" s="516"/>
      <c r="H525" s="500"/>
      <c r="I525" s="500"/>
      <c r="J525" s="500"/>
      <c r="K525" s="516"/>
      <c r="L525" s="516"/>
      <c r="M525" s="516"/>
      <c r="N525" s="516"/>
      <c r="O525" s="516"/>
      <c r="P525" s="516"/>
      <c r="Q525" s="516"/>
      <c r="R525" s="516"/>
      <c r="S525" s="516"/>
      <c r="T525" s="516"/>
      <c r="U525" s="516"/>
      <c r="V525" s="516"/>
      <c r="W525" s="516"/>
      <c r="X525" s="516"/>
      <c r="Y525" s="516"/>
      <c r="Z525" s="516"/>
      <c r="AA525" s="516"/>
      <c r="AB525" s="516"/>
      <c r="AC525" s="516"/>
      <c r="AD525" s="516"/>
      <c r="AE525" s="516"/>
      <c r="AF525" s="516"/>
      <c r="AG525" s="15"/>
      <c r="AH525" s="516"/>
      <c r="AI525" s="516"/>
      <c r="AJ525" s="516"/>
    </row>
    <row r="526" spans="1:41">
      <c r="A526" s="2"/>
      <c r="B526" s="15"/>
      <c r="C526" s="15"/>
      <c r="D526" s="516"/>
      <c r="E526" s="516"/>
      <c r="F526" s="516"/>
      <c r="G526" s="516"/>
      <c r="H526" s="500"/>
      <c r="I526" s="500"/>
      <c r="J526" s="500"/>
      <c r="K526" s="516"/>
      <c r="L526" s="516"/>
      <c r="M526" s="516"/>
      <c r="N526" s="516"/>
      <c r="O526" s="516"/>
      <c r="P526" s="516"/>
      <c r="Q526" s="516"/>
      <c r="R526" s="516"/>
      <c r="S526" s="516"/>
      <c r="T526" s="516"/>
      <c r="U526" s="516"/>
      <c r="V526" s="516"/>
      <c r="W526" s="516"/>
      <c r="X526" s="516"/>
      <c r="Y526" s="516"/>
      <c r="Z526" s="516"/>
      <c r="AA526" s="516"/>
      <c r="AB526" s="516"/>
      <c r="AC526" s="516"/>
      <c r="AD526" s="516"/>
      <c r="AE526" s="516"/>
      <c r="AF526" s="516"/>
      <c r="AG526" s="15"/>
      <c r="AH526" s="516"/>
      <c r="AI526" s="516"/>
      <c r="AJ526" s="516"/>
    </row>
    <row r="527" spans="1:41">
      <c r="A527" s="2"/>
      <c r="B527" s="14"/>
      <c r="C527" s="14"/>
      <c r="D527" s="2"/>
      <c r="E527" s="2"/>
      <c r="F527" s="2"/>
      <c r="G527" s="2"/>
      <c r="K527" s="2"/>
      <c r="L527" s="2"/>
      <c r="M527" s="2"/>
      <c r="N527" s="2"/>
      <c r="O527" s="2"/>
      <c r="P527" s="2"/>
      <c r="Q527" s="2"/>
      <c r="R527" s="2"/>
      <c r="S527" s="2"/>
      <c r="T527" s="2"/>
      <c r="U527" s="2"/>
      <c r="V527" s="2"/>
      <c r="W527" s="2"/>
      <c r="X527" s="2"/>
      <c r="Y527" s="2"/>
      <c r="Z527" s="2"/>
      <c r="AA527" s="2"/>
      <c r="AB527" s="2"/>
      <c r="AC527" s="2"/>
      <c r="AD527" s="2"/>
      <c r="AE527" s="2"/>
      <c r="AF527" s="2"/>
      <c r="AG527" s="15"/>
      <c r="AH527" s="2"/>
      <c r="AI527" s="2"/>
      <c r="AJ527" s="2"/>
    </row>
    <row r="528" spans="1:41">
      <c r="A528" s="2"/>
      <c r="B528" s="14"/>
      <c r="C528" s="14"/>
      <c r="D528" s="2"/>
      <c r="E528" s="2"/>
      <c r="F528" s="2"/>
      <c r="G528" s="2"/>
      <c r="K528" s="2"/>
      <c r="L528" s="2"/>
      <c r="M528" s="2"/>
      <c r="N528" s="2"/>
      <c r="O528" s="2"/>
      <c r="P528" s="2"/>
      <c r="Q528" s="2"/>
      <c r="R528" s="2"/>
      <c r="S528" s="2"/>
      <c r="T528" s="2"/>
      <c r="U528" s="2"/>
      <c r="V528" s="2"/>
      <c r="W528" s="2"/>
      <c r="X528" s="2"/>
      <c r="Y528" s="2"/>
      <c r="Z528" s="2"/>
      <c r="AA528" s="2"/>
      <c r="AB528" s="2"/>
      <c r="AC528" s="2"/>
      <c r="AD528" s="2"/>
      <c r="AE528" s="2"/>
      <c r="AF528" s="2"/>
      <c r="AG528" s="15"/>
      <c r="AH528" s="2"/>
      <c r="AI528" s="2"/>
      <c r="AJ528" s="2"/>
    </row>
    <row r="529" spans="1:36">
      <c r="A529" s="2"/>
      <c r="B529" s="14"/>
      <c r="C529" s="14"/>
      <c r="D529" s="2"/>
      <c r="E529" s="2"/>
      <c r="F529" s="2"/>
      <c r="G529" s="2"/>
      <c r="K529" s="2"/>
      <c r="L529" s="2"/>
      <c r="M529" s="2"/>
      <c r="N529" s="2"/>
      <c r="O529" s="2"/>
      <c r="P529" s="2"/>
      <c r="Q529" s="2"/>
      <c r="R529" s="2"/>
      <c r="S529" s="2"/>
      <c r="T529" s="2"/>
      <c r="U529" s="2"/>
      <c r="V529" s="2"/>
      <c r="W529" s="2"/>
      <c r="X529" s="2"/>
      <c r="Y529" s="2"/>
      <c r="Z529" s="2"/>
      <c r="AA529" s="2"/>
      <c r="AB529" s="2"/>
      <c r="AC529" s="2"/>
      <c r="AD529" s="2"/>
      <c r="AE529" s="2"/>
      <c r="AF529" s="2"/>
      <c r="AG529" s="15"/>
      <c r="AH529" s="2"/>
      <c r="AI529" s="2"/>
      <c r="AJ529" s="2"/>
    </row>
    <row r="530" spans="1:36">
      <c r="A530" s="2"/>
      <c r="B530" s="14"/>
      <c r="C530" s="14"/>
      <c r="D530" s="2"/>
      <c r="E530" s="2"/>
      <c r="F530" s="2"/>
      <c r="G530" s="2"/>
      <c r="K530" s="2"/>
      <c r="L530" s="2"/>
      <c r="M530" s="2"/>
      <c r="N530" s="2"/>
      <c r="O530" s="2"/>
      <c r="P530" s="2"/>
      <c r="Q530" s="2"/>
      <c r="R530" s="2"/>
      <c r="S530" s="2"/>
      <c r="T530" s="2"/>
      <c r="U530" s="2"/>
      <c r="V530" s="2"/>
      <c r="W530" s="2"/>
      <c r="X530" s="2"/>
      <c r="Y530" s="2"/>
      <c r="Z530" s="2"/>
      <c r="AA530" s="2"/>
      <c r="AB530" s="2"/>
      <c r="AC530" s="2"/>
      <c r="AD530" s="2"/>
      <c r="AE530" s="2"/>
      <c r="AF530" s="2"/>
      <c r="AG530" s="15"/>
      <c r="AH530" s="2"/>
      <c r="AI530" s="2"/>
      <c r="AJ530" s="2"/>
    </row>
    <row r="531" spans="1:36">
      <c r="A531" s="2"/>
      <c r="B531" s="14"/>
      <c r="C531" s="14"/>
      <c r="D531" s="2"/>
      <c r="E531" s="2"/>
      <c r="F531" s="2"/>
      <c r="G531" s="2"/>
      <c r="K531" s="2"/>
      <c r="L531" s="2"/>
      <c r="M531" s="2"/>
      <c r="N531" s="2"/>
      <c r="O531" s="2"/>
      <c r="P531" s="2"/>
      <c r="Q531" s="2"/>
      <c r="R531" s="2"/>
      <c r="S531" s="2"/>
      <c r="T531" s="2"/>
      <c r="U531" s="2"/>
      <c r="V531" s="2"/>
      <c r="W531" s="2"/>
      <c r="X531" s="2"/>
      <c r="Y531" s="2"/>
      <c r="Z531" s="2"/>
      <c r="AA531" s="2"/>
      <c r="AB531" s="2"/>
      <c r="AC531" s="2"/>
      <c r="AD531" s="2"/>
      <c r="AE531" s="2"/>
      <c r="AF531" s="2"/>
      <c r="AG531" s="15"/>
      <c r="AH531" s="2"/>
      <c r="AI531" s="2"/>
      <c r="AJ531" s="2"/>
    </row>
  </sheetData>
  <mergeCells count="1590">
    <mergeCell ref="B520:AJ520"/>
    <mergeCell ref="B522:B524"/>
    <mergeCell ref="H522:H524"/>
    <mergeCell ref="I522:I524"/>
    <mergeCell ref="J522:J524"/>
    <mergeCell ref="K522:K524"/>
    <mergeCell ref="L522:L524"/>
    <mergeCell ref="M522:M524"/>
    <mergeCell ref="N522:N524"/>
    <mergeCell ref="AE522:AE524"/>
    <mergeCell ref="AF522:AF524"/>
    <mergeCell ref="AH522:AH524"/>
    <mergeCell ref="AI522:AI524"/>
    <mergeCell ref="AJ522:AJ524"/>
    <mergeCell ref="B504:B507"/>
    <mergeCell ref="C504:C507"/>
    <mergeCell ref="H504:H507"/>
    <mergeCell ref="I504:I507"/>
    <mergeCell ref="J504:J507"/>
    <mergeCell ref="K504:K507"/>
    <mergeCell ref="L504:L507"/>
    <mergeCell ref="M504:M507"/>
    <mergeCell ref="N504:N507"/>
    <mergeCell ref="AE504:AE507"/>
    <mergeCell ref="AF504:AF507"/>
    <mergeCell ref="AH504:AH507"/>
    <mergeCell ref="AI504:AI507"/>
    <mergeCell ref="AJ504:AJ507"/>
    <mergeCell ref="B513:AJ513"/>
    <mergeCell ref="B515:B519"/>
    <mergeCell ref="G515:G519"/>
    <mergeCell ref="H515:H519"/>
    <mergeCell ref="I515:I519"/>
    <mergeCell ref="J515:J519"/>
    <mergeCell ref="K515:K519"/>
    <mergeCell ref="L515:L519"/>
    <mergeCell ref="M515:M519"/>
    <mergeCell ref="N515:N519"/>
    <mergeCell ref="O515:O519"/>
    <mergeCell ref="P515:P519"/>
    <mergeCell ref="AE515:AE519"/>
    <mergeCell ref="AF515:AF519"/>
    <mergeCell ref="AH515:AH519"/>
    <mergeCell ref="AI515:AI519"/>
    <mergeCell ref="AJ515:AJ519"/>
    <mergeCell ref="B489:AJ489"/>
    <mergeCell ref="B490:AJ490"/>
    <mergeCell ref="B491:H491"/>
    <mergeCell ref="I491:T491"/>
    <mergeCell ref="U491:AJ491"/>
    <mergeCell ref="B492:D492"/>
    <mergeCell ref="F492:N492"/>
    <mergeCell ref="O492:AF492"/>
    <mergeCell ref="AG492:AJ492"/>
    <mergeCell ref="B493:B494"/>
    <mergeCell ref="C493:H494"/>
    <mergeCell ref="I493:I494"/>
    <mergeCell ref="J493:J494"/>
    <mergeCell ref="K493:K494"/>
    <mergeCell ref="L493:L494"/>
    <mergeCell ref="M493:M494"/>
    <mergeCell ref="N493:N494"/>
    <mergeCell ref="O493:P493"/>
    <mergeCell ref="Q493:R493"/>
    <mergeCell ref="H455:H457"/>
    <mergeCell ref="I455:I457"/>
    <mergeCell ref="K455:K457"/>
    <mergeCell ref="M455:M457"/>
    <mergeCell ref="N455:N457"/>
    <mergeCell ref="AE455:AE457"/>
    <mergeCell ref="AF455:AF457"/>
    <mergeCell ref="AH455:AH457"/>
    <mergeCell ref="AI455:AI457"/>
    <mergeCell ref="AJ455:AJ457"/>
    <mergeCell ref="B461:AJ461"/>
    <mergeCell ref="B462:H462"/>
    <mergeCell ref="I462:T462"/>
    <mergeCell ref="U462:AJ462"/>
    <mergeCell ref="S493:T493"/>
    <mergeCell ref="U493:V493"/>
    <mergeCell ref="W493:X493"/>
    <mergeCell ref="Y493:Z493"/>
    <mergeCell ref="AA493:AB493"/>
    <mergeCell ref="AC493:AD493"/>
    <mergeCell ref="AE493:AF493"/>
    <mergeCell ref="AG493:AG494"/>
    <mergeCell ref="AH493:AH494"/>
    <mergeCell ref="AI493:AI494"/>
    <mergeCell ref="AJ493:AJ494"/>
    <mergeCell ref="Q464:R464"/>
    <mergeCell ref="S464:T464"/>
    <mergeCell ref="U464:V464"/>
    <mergeCell ref="W464:X464"/>
    <mergeCell ref="Y464:Z464"/>
    <mergeCell ref="AA464:AB464"/>
    <mergeCell ref="AC464:AD464"/>
    <mergeCell ref="C440:H440"/>
    <mergeCell ref="B441:AJ441"/>
    <mergeCell ref="H443:H444"/>
    <mergeCell ref="I443:I444"/>
    <mergeCell ref="J443:J444"/>
    <mergeCell ref="K443:K444"/>
    <mergeCell ref="L443:L444"/>
    <mergeCell ref="H445:H446"/>
    <mergeCell ref="I445:I446"/>
    <mergeCell ref="J445:J446"/>
    <mergeCell ref="K445:K446"/>
    <mergeCell ref="L445:L446"/>
    <mergeCell ref="M443:M448"/>
    <mergeCell ref="N443:N448"/>
    <mergeCell ref="C466:H466"/>
    <mergeCell ref="B467:AJ467"/>
    <mergeCell ref="B469:B472"/>
    <mergeCell ref="H469:H472"/>
    <mergeCell ref="I469:I472"/>
    <mergeCell ref="J469:J472"/>
    <mergeCell ref="K469:K472"/>
    <mergeCell ref="L469:L472"/>
    <mergeCell ref="M469:M472"/>
    <mergeCell ref="N469:N472"/>
    <mergeCell ref="AE469:AE472"/>
    <mergeCell ref="AF469:AF472"/>
    <mergeCell ref="AH469:AH472"/>
    <mergeCell ref="AI469:AI472"/>
    <mergeCell ref="AJ469:AJ472"/>
    <mergeCell ref="AI449:AI452"/>
    <mergeCell ref="AJ449:AJ452"/>
    <mergeCell ref="B455:B457"/>
    <mergeCell ref="B424:AJ424"/>
    <mergeCell ref="B426:B431"/>
    <mergeCell ref="H426:H427"/>
    <mergeCell ref="I426:I427"/>
    <mergeCell ref="J426:J427"/>
    <mergeCell ref="K426:K427"/>
    <mergeCell ref="L426:L427"/>
    <mergeCell ref="M426:M431"/>
    <mergeCell ref="N426:N431"/>
    <mergeCell ref="AE426:AE431"/>
    <mergeCell ref="AF426:AF431"/>
    <mergeCell ref="AH426:AH431"/>
    <mergeCell ref="AI426:AI431"/>
    <mergeCell ref="AJ426:AJ431"/>
    <mergeCell ref="H428:H429"/>
    <mergeCell ref="I428:I429"/>
    <mergeCell ref="J428:J429"/>
    <mergeCell ref="K428:K429"/>
    <mergeCell ref="L428:L429"/>
    <mergeCell ref="H430:H431"/>
    <mergeCell ref="I430:I431"/>
    <mergeCell ref="J430:J431"/>
    <mergeCell ref="K430:K431"/>
    <mergeCell ref="L430:L431"/>
    <mergeCell ref="B418:AJ418"/>
    <mergeCell ref="B420:B423"/>
    <mergeCell ref="C420:C421"/>
    <mergeCell ref="G420:G421"/>
    <mergeCell ref="H420:H421"/>
    <mergeCell ref="I420:I421"/>
    <mergeCell ref="J420:J421"/>
    <mergeCell ref="K420:K421"/>
    <mergeCell ref="L420:L421"/>
    <mergeCell ref="M420:M423"/>
    <mergeCell ref="N420:N423"/>
    <mergeCell ref="AE420:AE423"/>
    <mergeCell ref="AF420:AF423"/>
    <mergeCell ref="AH420:AH423"/>
    <mergeCell ref="AI420:AI423"/>
    <mergeCell ref="AJ420:AJ423"/>
    <mergeCell ref="G422:G423"/>
    <mergeCell ref="H422:H423"/>
    <mergeCell ref="I422:I423"/>
    <mergeCell ref="J422:J423"/>
    <mergeCell ref="K422:K423"/>
    <mergeCell ref="L422:L423"/>
    <mergeCell ref="AF405:AF408"/>
    <mergeCell ref="AH405:AH408"/>
    <mergeCell ref="AI405:AI408"/>
    <mergeCell ref="AJ405:AJ408"/>
    <mergeCell ref="B409:AJ409"/>
    <mergeCell ref="B411:B417"/>
    <mergeCell ref="G411:G417"/>
    <mergeCell ref="H411:H417"/>
    <mergeCell ref="I411:I417"/>
    <mergeCell ref="J411:J417"/>
    <mergeCell ref="K411:K417"/>
    <mergeCell ref="L411:L417"/>
    <mergeCell ref="M411:M417"/>
    <mergeCell ref="N411:N417"/>
    <mergeCell ref="O411:O417"/>
    <mergeCell ref="P411:P417"/>
    <mergeCell ref="Q411:Q417"/>
    <mergeCell ref="R411:R417"/>
    <mergeCell ref="AE411:AE417"/>
    <mergeCell ref="AF411:AF417"/>
    <mergeCell ref="AH411:AH417"/>
    <mergeCell ref="AI411:AI417"/>
    <mergeCell ref="AJ411:AJ417"/>
    <mergeCell ref="B508:AJ508"/>
    <mergeCell ref="B510:B512"/>
    <mergeCell ref="H510:H512"/>
    <mergeCell ref="I510:I512"/>
    <mergeCell ref="J510:J512"/>
    <mergeCell ref="K510:K512"/>
    <mergeCell ref="L510:L512"/>
    <mergeCell ref="M510:M512"/>
    <mergeCell ref="N510:N512"/>
    <mergeCell ref="AE510:AE512"/>
    <mergeCell ref="AF510:AF512"/>
    <mergeCell ref="AH510:AH512"/>
    <mergeCell ref="AI510:AI512"/>
    <mergeCell ref="AJ510:AJ512"/>
    <mergeCell ref="B353:B358"/>
    <mergeCell ref="C353:C358"/>
    <mergeCell ref="G353:G358"/>
    <mergeCell ref="H353:H358"/>
    <mergeCell ref="I353:I358"/>
    <mergeCell ref="J353:J358"/>
    <mergeCell ref="K353:K358"/>
    <mergeCell ref="L353:L358"/>
    <mergeCell ref="M353:M358"/>
    <mergeCell ref="N353:N358"/>
    <mergeCell ref="O353:O358"/>
    <mergeCell ref="P353:P358"/>
    <mergeCell ref="AE353:AE358"/>
    <mergeCell ref="AF353:AF358"/>
    <mergeCell ref="AH353:AH358"/>
    <mergeCell ref="AI353:AI358"/>
    <mergeCell ref="AJ353:AJ358"/>
    <mergeCell ref="B396:B402"/>
    <mergeCell ref="B498:B501"/>
    <mergeCell ref="M498:M501"/>
    <mergeCell ref="N498:N501"/>
    <mergeCell ref="AE498:AE501"/>
    <mergeCell ref="AF498:AF501"/>
    <mergeCell ref="AH498:AH501"/>
    <mergeCell ref="AI498:AI501"/>
    <mergeCell ref="AJ498:AJ501"/>
    <mergeCell ref="B502:AJ502"/>
    <mergeCell ref="B484:B486"/>
    <mergeCell ref="H484:H486"/>
    <mergeCell ref="I484:I486"/>
    <mergeCell ref="K484:K486"/>
    <mergeCell ref="M484:M486"/>
    <mergeCell ref="N484:N486"/>
    <mergeCell ref="AE484:AE486"/>
    <mergeCell ref="AF484:AF486"/>
    <mergeCell ref="AH484:AH486"/>
    <mergeCell ref="AI484:AI486"/>
    <mergeCell ref="AJ484:AJ486"/>
    <mergeCell ref="M475:M481"/>
    <mergeCell ref="N475:N481"/>
    <mergeCell ref="O475:O481"/>
    <mergeCell ref="B460:AJ460"/>
    <mergeCell ref="B463:D463"/>
    <mergeCell ref="F463:N463"/>
    <mergeCell ref="O463:AF463"/>
    <mergeCell ref="AG463:AJ463"/>
    <mergeCell ref="B464:B465"/>
    <mergeCell ref="C464:H465"/>
    <mergeCell ref="I464:I465"/>
    <mergeCell ref="J464:J465"/>
    <mergeCell ref="K464:K465"/>
    <mergeCell ref="L464:L465"/>
    <mergeCell ref="M464:M465"/>
    <mergeCell ref="N464:N465"/>
    <mergeCell ref="O464:P464"/>
    <mergeCell ref="AE464:AF464"/>
    <mergeCell ref="AG464:AG465"/>
    <mergeCell ref="AH464:AH465"/>
    <mergeCell ref="AI464:AI465"/>
    <mergeCell ref="AJ464:AJ465"/>
    <mergeCell ref="B473:AJ473"/>
    <mergeCell ref="B475:B481"/>
    <mergeCell ref="C475:C481"/>
    <mergeCell ref="G475:G481"/>
    <mergeCell ref="H475:H481"/>
    <mergeCell ref="I475:I481"/>
    <mergeCell ref="J475:J481"/>
    <mergeCell ref="K475:K481"/>
    <mergeCell ref="L475:L481"/>
    <mergeCell ref="AH449:AH452"/>
    <mergeCell ref="B434:AJ434"/>
    <mergeCell ref="I438:I439"/>
    <mergeCell ref="J438:J439"/>
    <mergeCell ref="K438:K439"/>
    <mergeCell ref="L438:L439"/>
    <mergeCell ref="B435:AJ435"/>
    <mergeCell ref="B436:H436"/>
    <mergeCell ref="I436:T436"/>
    <mergeCell ref="U436:AJ436"/>
    <mergeCell ref="B437:D437"/>
    <mergeCell ref="F437:N437"/>
    <mergeCell ref="O437:AF437"/>
    <mergeCell ref="AG437:AJ437"/>
    <mergeCell ref="B438:B439"/>
    <mergeCell ref="C438:H439"/>
    <mergeCell ref="M438:M439"/>
    <mergeCell ref="N438:N439"/>
    <mergeCell ref="O438:P438"/>
    <mergeCell ref="Q438:R438"/>
    <mergeCell ref="B443:B448"/>
    <mergeCell ref="S438:T438"/>
    <mergeCell ref="U438:V438"/>
    <mergeCell ref="W438:X438"/>
    <mergeCell ref="Y438:Z438"/>
    <mergeCell ref="AA438:AB438"/>
    <mergeCell ref="AC438:AD438"/>
    <mergeCell ref="AE438:AF438"/>
    <mergeCell ref="AG438:AG439"/>
    <mergeCell ref="AH438:AH439"/>
    <mergeCell ref="AI438:AI439"/>
    <mergeCell ref="AJ438:AJ439"/>
    <mergeCell ref="O391:P391"/>
    <mergeCell ref="Q391:R391"/>
    <mergeCell ref="S391:T391"/>
    <mergeCell ref="U391:V391"/>
    <mergeCell ref="W391:X391"/>
    <mergeCell ref="Y391:Z391"/>
    <mergeCell ref="AA391:AB391"/>
    <mergeCell ref="B449:B452"/>
    <mergeCell ref="H449:H452"/>
    <mergeCell ref="I449:I452"/>
    <mergeCell ref="J449:J452"/>
    <mergeCell ref="K449:K452"/>
    <mergeCell ref="L449:L452"/>
    <mergeCell ref="M449:M452"/>
    <mergeCell ref="N449:N452"/>
    <mergeCell ref="AE449:AE452"/>
    <mergeCell ref="AF449:AF452"/>
    <mergeCell ref="C398:C400"/>
    <mergeCell ref="C401:C402"/>
    <mergeCell ref="B403:AJ403"/>
    <mergeCell ref="B405:B408"/>
    <mergeCell ref="G405:G408"/>
    <mergeCell ref="H405:H408"/>
    <mergeCell ref="I405:I408"/>
    <mergeCell ref="J405:J408"/>
    <mergeCell ref="K405:K408"/>
    <mergeCell ref="L405:L408"/>
    <mergeCell ref="M405:M408"/>
    <mergeCell ref="N405:N408"/>
    <mergeCell ref="O405:O408"/>
    <mergeCell ref="P405:P408"/>
    <mergeCell ref="AE405:AE408"/>
    <mergeCell ref="C393:H393"/>
    <mergeCell ref="B394:AJ394"/>
    <mergeCell ref="C396:C397"/>
    <mergeCell ref="G396:G402"/>
    <mergeCell ref="H396:H402"/>
    <mergeCell ref="I396:I402"/>
    <mergeCell ref="J396:J402"/>
    <mergeCell ref="K396:K402"/>
    <mergeCell ref="L396:L402"/>
    <mergeCell ref="M396:M402"/>
    <mergeCell ref="N396:N402"/>
    <mergeCell ref="O396:O402"/>
    <mergeCell ref="P396:P402"/>
    <mergeCell ref="AE396:AE402"/>
    <mergeCell ref="AF396:AF402"/>
    <mergeCell ref="AH396:AH402"/>
    <mergeCell ref="AI396:AI402"/>
    <mergeCell ref="AJ396:AJ402"/>
    <mergeCell ref="AC391:AD391"/>
    <mergeCell ref="AE391:AF391"/>
    <mergeCell ref="AG391:AG392"/>
    <mergeCell ref="AH391:AH392"/>
    <mergeCell ref="L376:L379"/>
    <mergeCell ref="M376:M379"/>
    <mergeCell ref="N376:N379"/>
    <mergeCell ref="AE376:AE379"/>
    <mergeCell ref="AF376:AF379"/>
    <mergeCell ref="AH376:AH379"/>
    <mergeCell ref="AI376:AI379"/>
    <mergeCell ref="AJ376:AJ379"/>
    <mergeCell ref="B380:AJ380"/>
    <mergeCell ref="B382:B384"/>
    <mergeCell ref="H382:H384"/>
    <mergeCell ref="I382:I384"/>
    <mergeCell ref="K382:K384"/>
    <mergeCell ref="M382:M384"/>
    <mergeCell ref="N382:N384"/>
    <mergeCell ref="AE382:AE384"/>
    <mergeCell ref="AF382:AF384"/>
    <mergeCell ref="AH382:AH384"/>
    <mergeCell ref="AI382:AI384"/>
    <mergeCell ref="AJ382:AJ384"/>
    <mergeCell ref="AI391:AI392"/>
    <mergeCell ref="AJ391:AJ392"/>
    <mergeCell ref="I391:I392"/>
    <mergeCell ref="J391:J392"/>
    <mergeCell ref="K391:K392"/>
    <mergeCell ref="L391:L392"/>
    <mergeCell ref="M391:M392"/>
    <mergeCell ref="N391:N392"/>
    <mergeCell ref="AI365:AI366"/>
    <mergeCell ref="AJ365:AJ366"/>
    <mergeCell ref="C367:H367"/>
    <mergeCell ref="B368:AJ368"/>
    <mergeCell ref="B370:B373"/>
    <mergeCell ref="H370:H373"/>
    <mergeCell ref="I370:I373"/>
    <mergeCell ref="J370:J373"/>
    <mergeCell ref="K370:K373"/>
    <mergeCell ref="L370:L373"/>
    <mergeCell ref="M370:M373"/>
    <mergeCell ref="N370:N373"/>
    <mergeCell ref="AE370:AE373"/>
    <mergeCell ref="AF370:AF373"/>
    <mergeCell ref="AH370:AH373"/>
    <mergeCell ref="AI370:AI373"/>
    <mergeCell ref="AJ370:AJ373"/>
    <mergeCell ref="B365:B366"/>
    <mergeCell ref="C365:H366"/>
    <mergeCell ref="I365:I366"/>
    <mergeCell ref="J365:J366"/>
    <mergeCell ref="K365:K366"/>
    <mergeCell ref="L365:L366"/>
    <mergeCell ref="M365:M366"/>
    <mergeCell ref="N365:N366"/>
    <mergeCell ref="O365:P365"/>
    <mergeCell ref="Q365:R365"/>
    <mergeCell ref="S365:T365"/>
    <mergeCell ref="U365:V365"/>
    <mergeCell ref="W365:X365"/>
    <mergeCell ref="Y365:Z365"/>
    <mergeCell ref="AA365:AB365"/>
    <mergeCell ref="AC365:AD365"/>
    <mergeCell ref="AE365:AF365"/>
    <mergeCell ref="AG342:AG343"/>
    <mergeCell ref="AH342:AH343"/>
    <mergeCell ref="AI342:AI343"/>
    <mergeCell ref="AJ342:AJ343"/>
    <mergeCell ref="C344:H344"/>
    <mergeCell ref="B345:AJ345"/>
    <mergeCell ref="B347:B350"/>
    <mergeCell ref="H347:H350"/>
    <mergeCell ref="I347:I350"/>
    <mergeCell ref="J347:J350"/>
    <mergeCell ref="K347:K350"/>
    <mergeCell ref="L347:L350"/>
    <mergeCell ref="M347:M350"/>
    <mergeCell ref="N347:N350"/>
    <mergeCell ref="AH347:AH350"/>
    <mergeCell ref="AI347:AI350"/>
    <mergeCell ref="AJ347:AJ350"/>
    <mergeCell ref="B342:B343"/>
    <mergeCell ref="C342:H343"/>
    <mergeCell ref="I342:I343"/>
    <mergeCell ref="J342:J343"/>
    <mergeCell ref="K342:K343"/>
    <mergeCell ref="L342:L343"/>
    <mergeCell ref="M342:M343"/>
    <mergeCell ref="N342:N343"/>
    <mergeCell ref="O342:P342"/>
    <mergeCell ref="AG365:AG366"/>
    <mergeCell ref="AH365:AH366"/>
    <mergeCell ref="B363:H363"/>
    <mergeCell ref="I363:T363"/>
    <mergeCell ref="AF326:AF329"/>
    <mergeCell ref="AH326:AH329"/>
    <mergeCell ref="AI326:AI329"/>
    <mergeCell ref="AJ326:AJ329"/>
    <mergeCell ref="B330:AJ330"/>
    <mergeCell ref="B332:B334"/>
    <mergeCell ref="H332:H334"/>
    <mergeCell ref="I332:I334"/>
    <mergeCell ref="K332:K334"/>
    <mergeCell ref="M332:M334"/>
    <mergeCell ref="N332:N334"/>
    <mergeCell ref="AE332:AE334"/>
    <mergeCell ref="AF332:AF334"/>
    <mergeCell ref="AH332:AH334"/>
    <mergeCell ref="AI332:AI334"/>
    <mergeCell ref="AJ332:AJ334"/>
    <mergeCell ref="B338:AJ338"/>
    <mergeCell ref="K320:K323"/>
    <mergeCell ref="L320:L323"/>
    <mergeCell ref="M320:M323"/>
    <mergeCell ref="N320:N323"/>
    <mergeCell ref="AE320:AE323"/>
    <mergeCell ref="AF320:AF323"/>
    <mergeCell ref="AH320:AH323"/>
    <mergeCell ref="AI320:AI323"/>
    <mergeCell ref="AJ320:AJ323"/>
    <mergeCell ref="B315:B316"/>
    <mergeCell ref="C315:H316"/>
    <mergeCell ref="I315:I316"/>
    <mergeCell ref="J315:J316"/>
    <mergeCell ref="K315:K316"/>
    <mergeCell ref="L315:L316"/>
    <mergeCell ref="M315:M316"/>
    <mergeCell ref="N315:N316"/>
    <mergeCell ref="O315:P315"/>
    <mergeCell ref="Q315:R315"/>
    <mergeCell ref="S315:T315"/>
    <mergeCell ref="U315:V315"/>
    <mergeCell ref="W315:X315"/>
    <mergeCell ref="B288:H288"/>
    <mergeCell ref="I288:T288"/>
    <mergeCell ref="U288:AJ288"/>
    <mergeCell ref="B289:D289"/>
    <mergeCell ref="F289:N289"/>
    <mergeCell ref="O289:AF289"/>
    <mergeCell ref="AG289:AJ289"/>
    <mergeCell ref="B290:B291"/>
    <mergeCell ref="C290:H291"/>
    <mergeCell ref="I290:I291"/>
    <mergeCell ref="J290:J291"/>
    <mergeCell ref="K290:K291"/>
    <mergeCell ref="L290:L291"/>
    <mergeCell ref="M290:M291"/>
    <mergeCell ref="N290:N291"/>
    <mergeCell ref="O290:P290"/>
    <mergeCell ref="Q290:R290"/>
    <mergeCell ref="S290:T290"/>
    <mergeCell ref="U290:V290"/>
    <mergeCell ref="W290:X290"/>
    <mergeCell ref="Y290:Z290"/>
    <mergeCell ref="AA290:AB290"/>
    <mergeCell ref="AC290:AD290"/>
    <mergeCell ref="AE290:AF290"/>
    <mergeCell ref="AG290:AG291"/>
    <mergeCell ref="AH290:AH291"/>
    <mergeCell ref="AI290:AI291"/>
    <mergeCell ref="AJ290:AJ291"/>
    <mergeCell ref="B275:B278"/>
    <mergeCell ref="H275:H278"/>
    <mergeCell ref="I275:I278"/>
    <mergeCell ref="J275:J278"/>
    <mergeCell ref="K275:K278"/>
    <mergeCell ref="L275:L278"/>
    <mergeCell ref="M275:M278"/>
    <mergeCell ref="N275:N278"/>
    <mergeCell ref="AE275:AE278"/>
    <mergeCell ref="AF275:AF278"/>
    <mergeCell ref="AH275:AH278"/>
    <mergeCell ref="AI275:AI278"/>
    <mergeCell ref="AJ275:AJ278"/>
    <mergeCell ref="AI281:AI283"/>
    <mergeCell ref="AJ281:AJ283"/>
    <mergeCell ref="B286:AJ286"/>
    <mergeCell ref="B287:AJ287"/>
    <mergeCell ref="AJ264:AJ265"/>
    <mergeCell ref="C266:H266"/>
    <mergeCell ref="B267:AJ267"/>
    <mergeCell ref="B269:B272"/>
    <mergeCell ref="H269:H272"/>
    <mergeCell ref="I269:I272"/>
    <mergeCell ref="J269:J272"/>
    <mergeCell ref="K269:K272"/>
    <mergeCell ref="L269:L272"/>
    <mergeCell ref="M269:M272"/>
    <mergeCell ref="N269:N272"/>
    <mergeCell ref="AE269:AE272"/>
    <mergeCell ref="AF269:AF272"/>
    <mergeCell ref="AH269:AH272"/>
    <mergeCell ref="AI269:AI272"/>
    <mergeCell ref="AJ269:AJ272"/>
    <mergeCell ref="B273:AJ273"/>
    <mergeCell ref="B256:B258"/>
    <mergeCell ref="H256:H258"/>
    <mergeCell ref="I256:I258"/>
    <mergeCell ref="K256:K258"/>
    <mergeCell ref="M256:M258"/>
    <mergeCell ref="N256:N258"/>
    <mergeCell ref="AE256:AE258"/>
    <mergeCell ref="AF256:AF258"/>
    <mergeCell ref="AH256:AH258"/>
    <mergeCell ref="AI256:AI258"/>
    <mergeCell ref="AJ256:AJ258"/>
    <mergeCell ref="B260:AJ260"/>
    <mergeCell ref="B261:AJ261"/>
    <mergeCell ref="B262:H262"/>
    <mergeCell ref="I262:T262"/>
    <mergeCell ref="U262:AJ262"/>
    <mergeCell ref="K264:K265"/>
    <mergeCell ref="L264:L265"/>
    <mergeCell ref="M264:M265"/>
    <mergeCell ref="N264:N265"/>
    <mergeCell ref="O264:P264"/>
    <mergeCell ref="Q264:R264"/>
    <mergeCell ref="S264:T264"/>
    <mergeCell ref="U264:V264"/>
    <mergeCell ref="W264:X264"/>
    <mergeCell ref="Y264:Z264"/>
    <mergeCell ref="AA264:AB264"/>
    <mergeCell ref="AC264:AD264"/>
    <mergeCell ref="AE264:AF264"/>
    <mergeCell ref="AG264:AG265"/>
    <mergeCell ref="AH264:AH265"/>
    <mergeCell ref="AI264:AI265"/>
    <mergeCell ref="K250:K253"/>
    <mergeCell ref="L250:L253"/>
    <mergeCell ref="M250:M253"/>
    <mergeCell ref="N250:N253"/>
    <mergeCell ref="AE250:AE253"/>
    <mergeCell ref="AF250:AF253"/>
    <mergeCell ref="AH250:AH253"/>
    <mergeCell ref="AI250:AI253"/>
    <mergeCell ref="AJ250:AJ253"/>
    <mergeCell ref="H247:H248"/>
    <mergeCell ref="I247:I248"/>
    <mergeCell ref="J247:J248"/>
    <mergeCell ref="K247:K248"/>
    <mergeCell ref="L247:L248"/>
    <mergeCell ref="O247:O248"/>
    <mergeCell ref="P247:P248"/>
    <mergeCell ref="B254:AJ254"/>
    <mergeCell ref="B238:D238"/>
    <mergeCell ref="F238:N238"/>
    <mergeCell ref="O238:AF238"/>
    <mergeCell ref="AG238:AJ238"/>
    <mergeCell ref="B239:B240"/>
    <mergeCell ref="C239:H240"/>
    <mergeCell ref="I239:I240"/>
    <mergeCell ref="J239:J240"/>
    <mergeCell ref="K239:K240"/>
    <mergeCell ref="L239:L240"/>
    <mergeCell ref="M239:M240"/>
    <mergeCell ref="N239:N240"/>
    <mergeCell ref="O239:P239"/>
    <mergeCell ref="Q239:R239"/>
    <mergeCell ref="S239:T239"/>
    <mergeCell ref="U239:V239"/>
    <mergeCell ref="W239:X239"/>
    <mergeCell ref="Y239:Z239"/>
    <mergeCell ref="AA239:AB239"/>
    <mergeCell ref="AC239:AD239"/>
    <mergeCell ref="AE239:AF239"/>
    <mergeCell ref="AG239:AG240"/>
    <mergeCell ref="AH239:AH240"/>
    <mergeCell ref="AI239:AI240"/>
    <mergeCell ref="AJ239:AJ240"/>
    <mergeCell ref="B217:AJ217"/>
    <mergeCell ref="B219:B222"/>
    <mergeCell ref="H219:H222"/>
    <mergeCell ref="I219:I222"/>
    <mergeCell ref="J219:J222"/>
    <mergeCell ref="K219:K222"/>
    <mergeCell ref="L219:L222"/>
    <mergeCell ref="M219:M222"/>
    <mergeCell ref="N219:N222"/>
    <mergeCell ref="AH219:AH222"/>
    <mergeCell ref="AI219:AI222"/>
    <mergeCell ref="AJ219:AJ222"/>
    <mergeCell ref="B223:AJ223"/>
    <mergeCell ref="AJ225:AJ229"/>
    <mergeCell ref="B235:AJ235"/>
    <mergeCell ref="B236:AJ236"/>
    <mergeCell ref="B237:H237"/>
    <mergeCell ref="I237:T237"/>
    <mergeCell ref="U237:AJ237"/>
    <mergeCell ref="B231:B233"/>
    <mergeCell ref="H231:H233"/>
    <mergeCell ref="I231:I233"/>
    <mergeCell ref="K231:K233"/>
    <mergeCell ref="M231:M233"/>
    <mergeCell ref="N231:N233"/>
    <mergeCell ref="AE231:AE233"/>
    <mergeCell ref="AF231:AF233"/>
    <mergeCell ref="AH231:AH233"/>
    <mergeCell ref="AI231:AI233"/>
    <mergeCell ref="AJ231:AJ233"/>
    <mergeCell ref="B225:B229"/>
    <mergeCell ref="H225:H229"/>
    <mergeCell ref="B210:AJ210"/>
    <mergeCell ref="B211:AJ211"/>
    <mergeCell ref="B212:H212"/>
    <mergeCell ref="I212:T212"/>
    <mergeCell ref="U212:AJ212"/>
    <mergeCell ref="K214:K215"/>
    <mergeCell ref="L214:L215"/>
    <mergeCell ref="M214:M215"/>
    <mergeCell ref="N214:N215"/>
    <mergeCell ref="O214:P214"/>
    <mergeCell ref="Q214:R214"/>
    <mergeCell ref="S214:T214"/>
    <mergeCell ref="U214:V214"/>
    <mergeCell ref="W214:X214"/>
    <mergeCell ref="Y214:Z214"/>
    <mergeCell ref="AA214:AB214"/>
    <mergeCell ref="AC214:AD214"/>
    <mergeCell ref="AE214:AF214"/>
    <mergeCell ref="AG214:AG215"/>
    <mergeCell ref="AH214:AH215"/>
    <mergeCell ref="AI214:AI215"/>
    <mergeCell ref="AJ214:AJ215"/>
    <mergeCell ref="B213:D213"/>
    <mergeCell ref="F213:N213"/>
    <mergeCell ref="O213:AF213"/>
    <mergeCell ref="AG213:AJ213"/>
    <mergeCell ref="B214:B215"/>
    <mergeCell ref="C214:H215"/>
    <mergeCell ref="I214:I215"/>
    <mergeCell ref="J214:J215"/>
    <mergeCell ref="AE193:AE196"/>
    <mergeCell ref="AF193:AF196"/>
    <mergeCell ref="AH193:AH196"/>
    <mergeCell ref="AI193:AI196"/>
    <mergeCell ref="AJ193:AJ196"/>
    <mergeCell ref="B197:AJ197"/>
    <mergeCell ref="B193:B196"/>
    <mergeCell ref="H193:H196"/>
    <mergeCell ref="I193:I196"/>
    <mergeCell ref="J193:J196"/>
    <mergeCell ref="B204:B206"/>
    <mergeCell ref="H204:H206"/>
    <mergeCell ref="I204:I206"/>
    <mergeCell ref="J204:J206"/>
    <mergeCell ref="K204:K206"/>
    <mergeCell ref="L204:L206"/>
    <mergeCell ref="M204:M206"/>
    <mergeCell ref="N204:N206"/>
    <mergeCell ref="B180:AJ180"/>
    <mergeCell ref="B182:B184"/>
    <mergeCell ref="H182:H184"/>
    <mergeCell ref="I182:I184"/>
    <mergeCell ref="J182:J184"/>
    <mergeCell ref="K182:K184"/>
    <mergeCell ref="L182:L184"/>
    <mergeCell ref="M182:M184"/>
    <mergeCell ref="N182:N184"/>
    <mergeCell ref="AE182:AE184"/>
    <mergeCell ref="AF182:AF184"/>
    <mergeCell ref="AH182:AH184"/>
    <mergeCell ref="AI182:AI184"/>
    <mergeCell ref="AJ182:AJ184"/>
    <mergeCell ref="B185:AJ185"/>
    <mergeCell ref="B187:B190"/>
    <mergeCell ref="H187:H190"/>
    <mergeCell ref="I187:I190"/>
    <mergeCell ref="J187:J190"/>
    <mergeCell ref="K187:K190"/>
    <mergeCell ref="L187:L190"/>
    <mergeCell ref="M187:M190"/>
    <mergeCell ref="N187:N190"/>
    <mergeCell ref="AE187:AE190"/>
    <mergeCell ref="AF187:AF190"/>
    <mergeCell ref="AH187:AH190"/>
    <mergeCell ref="AI187:AI190"/>
    <mergeCell ref="AJ187:AJ190"/>
    <mergeCell ref="B174:AJ174"/>
    <mergeCell ref="B176:B179"/>
    <mergeCell ref="H176:H179"/>
    <mergeCell ref="I176:I179"/>
    <mergeCell ref="J176:J179"/>
    <mergeCell ref="K176:K179"/>
    <mergeCell ref="L176:L179"/>
    <mergeCell ref="M176:M179"/>
    <mergeCell ref="N176:N179"/>
    <mergeCell ref="AE176:AE179"/>
    <mergeCell ref="AF176:AF179"/>
    <mergeCell ref="AH176:AH179"/>
    <mergeCell ref="AI176:AI179"/>
    <mergeCell ref="AJ176:AJ179"/>
    <mergeCell ref="B170:B173"/>
    <mergeCell ref="H170:H173"/>
    <mergeCell ref="I170:I173"/>
    <mergeCell ref="J170:J173"/>
    <mergeCell ref="M165:M166"/>
    <mergeCell ref="N165:N166"/>
    <mergeCell ref="O165:P165"/>
    <mergeCell ref="Q165:R165"/>
    <mergeCell ref="S165:T165"/>
    <mergeCell ref="U165:V165"/>
    <mergeCell ref="W165:X165"/>
    <mergeCell ref="Y165:Z165"/>
    <mergeCell ref="AA165:AB165"/>
    <mergeCell ref="AC165:AD165"/>
    <mergeCell ref="AE165:AF165"/>
    <mergeCell ref="AG165:AG166"/>
    <mergeCell ref="AH165:AH166"/>
    <mergeCell ref="AI165:AI166"/>
    <mergeCell ref="AJ165:AJ166"/>
    <mergeCell ref="AH170:AH173"/>
    <mergeCell ref="AI170:AI173"/>
    <mergeCell ref="AJ170:AJ173"/>
    <mergeCell ref="B148:AJ148"/>
    <mergeCell ref="B150:B153"/>
    <mergeCell ref="H150:H153"/>
    <mergeCell ref="I150:I153"/>
    <mergeCell ref="J150:J153"/>
    <mergeCell ref="K150:K153"/>
    <mergeCell ref="L150:L153"/>
    <mergeCell ref="M150:M153"/>
    <mergeCell ref="N150:N153"/>
    <mergeCell ref="AE150:AE153"/>
    <mergeCell ref="AF150:AF153"/>
    <mergeCell ref="AH150:AH153"/>
    <mergeCell ref="AI150:AI153"/>
    <mergeCell ref="AJ150:AJ153"/>
    <mergeCell ref="B161:AJ161"/>
    <mergeCell ref="B162:AJ162"/>
    <mergeCell ref="B156:B158"/>
    <mergeCell ref="H156:H158"/>
    <mergeCell ref="I156:I158"/>
    <mergeCell ref="K156:K158"/>
    <mergeCell ref="M156:M158"/>
    <mergeCell ref="N156:N158"/>
    <mergeCell ref="AE156:AE158"/>
    <mergeCell ref="AF156:AF158"/>
    <mergeCell ref="AH156:AH158"/>
    <mergeCell ref="AI156:AI158"/>
    <mergeCell ref="AJ156:AJ158"/>
    <mergeCell ref="J128:J130"/>
    <mergeCell ref="K128:K130"/>
    <mergeCell ref="L128:L130"/>
    <mergeCell ref="M128:M130"/>
    <mergeCell ref="N128:N130"/>
    <mergeCell ref="AE128:AE130"/>
    <mergeCell ref="AF128:AF130"/>
    <mergeCell ref="AH128:AH130"/>
    <mergeCell ref="AI128:AI130"/>
    <mergeCell ref="AJ128:AJ130"/>
    <mergeCell ref="B134:AJ134"/>
    <mergeCell ref="B135:H135"/>
    <mergeCell ref="I135:T135"/>
    <mergeCell ref="U135:AJ135"/>
    <mergeCell ref="B136:D136"/>
    <mergeCell ref="F136:N136"/>
    <mergeCell ref="O136:AF136"/>
    <mergeCell ref="AG136:AJ136"/>
    <mergeCell ref="I128:I130"/>
    <mergeCell ref="B115:AJ115"/>
    <mergeCell ref="B117:B119"/>
    <mergeCell ref="H117:H119"/>
    <mergeCell ref="I117:I119"/>
    <mergeCell ref="J117:J119"/>
    <mergeCell ref="K117:K119"/>
    <mergeCell ref="L117:L119"/>
    <mergeCell ref="M117:M119"/>
    <mergeCell ref="N117:N119"/>
    <mergeCell ref="AE117:AE119"/>
    <mergeCell ref="AF117:AF119"/>
    <mergeCell ref="AH117:AH119"/>
    <mergeCell ref="AI117:AI119"/>
    <mergeCell ref="AJ117:AJ119"/>
    <mergeCell ref="B120:AJ120"/>
    <mergeCell ref="B122:B125"/>
    <mergeCell ref="H122:H125"/>
    <mergeCell ref="I122:I125"/>
    <mergeCell ref="J122:J125"/>
    <mergeCell ref="K122:K125"/>
    <mergeCell ref="L122:L125"/>
    <mergeCell ref="M122:M125"/>
    <mergeCell ref="N122:N125"/>
    <mergeCell ref="AE122:AE125"/>
    <mergeCell ref="AF122:AF125"/>
    <mergeCell ref="AH122:AH125"/>
    <mergeCell ref="AI122:AI125"/>
    <mergeCell ref="AJ122:AJ125"/>
    <mergeCell ref="AB106:AB108"/>
    <mergeCell ref="AC106:AC108"/>
    <mergeCell ref="AD106:AD108"/>
    <mergeCell ref="AE106:AE108"/>
    <mergeCell ref="AF106:AF108"/>
    <mergeCell ref="AG106:AG108"/>
    <mergeCell ref="B109:AJ109"/>
    <mergeCell ref="B111:B114"/>
    <mergeCell ref="H111:H114"/>
    <mergeCell ref="I111:I114"/>
    <mergeCell ref="J111:J114"/>
    <mergeCell ref="K111:K114"/>
    <mergeCell ref="L111:L114"/>
    <mergeCell ref="M111:M114"/>
    <mergeCell ref="N111:N114"/>
    <mergeCell ref="AE111:AE114"/>
    <mergeCell ref="AF111:AF114"/>
    <mergeCell ref="AH111:AH114"/>
    <mergeCell ref="AI111:AI114"/>
    <mergeCell ref="AJ111:AJ114"/>
    <mergeCell ref="H106:H108"/>
    <mergeCell ref="I106:I108"/>
    <mergeCell ref="J106:J108"/>
    <mergeCell ref="K106:K108"/>
    <mergeCell ref="L106:L108"/>
    <mergeCell ref="M106:M108"/>
    <mergeCell ref="N106:N108"/>
    <mergeCell ref="O106:O108"/>
    <mergeCell ref="P106:P108"/>
    <mergeCell ref="R86:R88"/>
    <mergeCell ref="S86:S88"/>
    <mergeCell ref="T86:T88"/>
    <mergeCell ref="U86:U88"/>
    <mergeCell ref="V86:V88"/>
    <mergeCell ref="W86:W88"/>
    <mergeCell ref="X86:X88"/>
    <mergeCell ref="Y86:Y88"/>
    <mergeCell ref="Z86:Z88"/>
    <mergeCell ref="AA86:AA88"/>
    <mergeCell ref="AB86:AB88"/>
    <mergeCell ref="AC86:AC88"/>
    <mergeCell ref="AD86:AD88"/>
    <mergeCell ref="Q106:Q108"/>
    <mergeCell ref="R106:R108"/>
    <mergeCell ref="S106:S108"/>
    <mergeCell ref="T106:T108"/>
    <mergeCell ref="U106:U108"/>
    <mergeCell ref="V106:V108"/>
    <mergeCell ref="W106:W108"/>
    <mergeCell ref="X106:X108"/>
    <mergeCell ref="Q104:Q105"/>
    <mergeCell ref="R104:R105"/>
    <mergeCell ref="S104:S105"/>
    <mergeCell ref="T104:T105"/>
    <mergeCell ref="U104:U105"/>
    <mergeCell ref="V104:V105"/>
    <mergeCell ref="W104:W105"/>
    <mergeCell ref="X104:X105"/>
    <mergeCell ref="Y106:Y108"/>
    <mergeCell ref="Z106:Z108"/>
    <mergeCell ref="AA106:AA108"/>
    <mergeCell ref="M91:M93"/>
    <mergeCell ref="N91:N93"/>
    <mergeCell ref="AE91:AE93"/>
    <mergeCell ref="AF91:AF93"/>
    <mergeCell ref="AH91:AH93"/>
    <mergeCell ref="AI91:AI93"/>
    <mergeCell ref="AJ91:AJ93"/>
    <mergeCell ref="Y104:Y105"/>
    <mergeCell ref="Z104:Z105"/>
    <mergeCell ref="AA104:AA105"/>
    <mergeCell ref="AB104:AB105"/>
    <mergeCell ref="AC104:AC105"/>
    <mergeCell ref="AD104:AD105"/>
    <mergeCell ref="AE104:AE105"/>
    <mergeCell ref="AF104:AF105"/>
    <mergeCell ref="P104:P105"/>
    <mergeCell ref="K99:K100"/>
    <mergeCell ref="L99:L100"/>
    <mergeCell ref="M99:M100"/>
    <mergeCell ref="N99:N100"/>
    <mergeCell ref="O99:P99"/>
    <mergeCell ref="Q99:R99"/>
    <mergeCell ref="S99:T99"/>
    <mergeCell ref="U99:V99"/>
    <mergeCell ref="B95:AJ95"/>
    <mergeCell ref="B96:AJ96"/>
    <mergeCell ref="B97:H97"/>
    <mergeCell ref="I97:T97"/>
    <mergeCell ref="U97:AJ97"/>
    <mergeCell ref="AD80:AD83"/>
    <mergeCell ref="AG80:AG83"/>
    <mergeCell ref="C74:C77"/>
    <mergeCell ref="D74:D77"/>
    <mergeCell ref="E74:E77"/>
    <mergeCell ref="F74:F77"/>
    <mergeCell ref="G74:G77"/>
    <mergeCell ref="AG86:AG88"/>
    <mergeCell ref="O91:O93"/>
    <mergeCell ref="P91:P93"/>
    <mergeCell ref="Q91:Q93"/>
    <mergeCell ref="R91:R93"/>
    <mergeCell ref="S91:S93"/>
    <mergeCell ref="T91:T93"/>
    <mergeCell ref="U91:U93"/>
    <mergeCell ref="V91:V93"/>
    <mergeCell ref="W91:W93"/>
    <mergeCell ref="X91:X93"/>
    <mergeCell ref="Y91:Y93"/>
    <mergeCell ref="Z91:Z93"/>
    <mergeCell ref="AA91:AA93"/>
    <mergeCell ref="AB91:AB93"/>
    <mergeCell ref="AC91:AC93"/>
    <mergeCell ref="AD91:AD93"/>
    <mergeCell ref="AG91:AG93"/>
    <mergeCell ref="B89:AJ89"/>
    <mergeCell ref="B91:B93"/>
    <mergeCell ref="H91:H93"/>
    <mergeCell ref="I91:I93"/>
    <mergeCell ref="J91:J93"/>
    <mergeCell ref="K91:K93"/>
    <mergeCell ref="L91:L93"/>
    <mergeCell ref="R80:R83"/>
    <mergeCell ref="S80:S83"/>
    <mergeCell ref="T80:T83"/>
    <mergeCell ref="U80:U83"/>
    <mergeCell ref="V80:V83"/>
    <mergeCell ref="W80:W83"/>
    <mergeCell ref="X80:X83"/>
    <mergeCell ref="Y80:Y83"/>
    <mergeCell ref="Z80:Z83"/>
    <mergeCell ref="H80:H83"/>
    <mergeCell ref="I80:I83"/>
    <mergeCell ref="K80:K83"/>
    <mergeCell ref="M80:M83"/>
    <mergeCell ref="N80:N83"/>
    <mergeCell ref="AA80:AA83"/>
    <mergeCell ref="AB80:AB83"/>
    <mergeCell ref="AC80:AC83"/>
    <mergeCell ref="W36:W39"/>
    <mergeCell ref="X36:X39"/>
    <mergeCell ref="Y36:Y39"/>
    <mergeCell ref="Z36:Z39"/>
    <mergeCell ref="AA36:AA39"/>
    <mergeCell ref="B72:AJ72"/>
    <mergeCell ref="B74:B77"/>
    <mergeCell ref="H74:H77"/>
    <mergeCell ref="I74:I77"/>
    <mergeCell ref="K74:K77"/>
    <mergeCell ref="M74:M77"/>
    <mergeCell ref="N74:N77"/>
    <mergeCell ref="AE74:AE77"/>
    <mergeCell ref="AF74:AF77"/>
    <mergeCell ref="AH74:AH77"/>
    <mergeCell ref="AI74:AI77"/>
    <mergeCell ref="AJ74:AJ77"/>
    <mergeCell ref="AG69:AG70"/>
    <mergeCell ref="AH69:AH70"/>
    <mergeCell ref="AI69:AI70"/>
    <mergeCell ref="AA74:AA77"/>
    <mergeCell ref="AB74:AB77"/>
    <mergeCell ref="AC74:AC77"/>
    <mergeCell ref="AD74:AD77"/>
    <mergeCell ref="AG74:AG77"/>
    <mergeCell ref="AA48:AA50"/>
    <mergeCell ref="AB48:AB50"/>
    <mergeCell ref="AC48:AC50"/>
    <mergeCell ref="AD48:AD50"/>
    <mergeCell ref="AG48:AG50"/>
    <mergeCell ref="B46:AJ46"/>
    <mergeCell ref="B48:B50"/>
    <mergeCell ref="M48:M50"/>
    <mergeCell ref="N48:N50"/>
    <mergeCell ref="O74:O77"/>
    <mergeCell ref="P74:P77"/>
    <mergeCell ref="Q74:Q77"/>
    <mergeCell ref="R74:R77"/>
    <mergeCell ref="S74:S77"/>
    <mergeCell ref="T74:T77"/>
    <mergeCell ref="U74:U77"/>
    <mergeCell ref="V74:V77"/>
    <mergeCell ref="W74:W77"/>
    <mergeCell ref="X74:X77"/>
    <mergeCell ref="Y74:Y77"/>
    <mergeCell ref="Z74:Z77"/>
    <mergeCell ref="B63:AJ63"/>
    <mergeCell ref="B51:AJ51"/>
    <mergeCell ref="B53:B56"/>
    <mergeCell ref="H53:H56"/>
    <mergeCell ref="I53:I56"/>
    <mergeCell ref="K53:K56"/>
    <mergeCell ref="M53:M56"/>
    <mergeCell ref="N53:N56"/>
    <mergeCell ref="AE53:AE56"/>
    <mergeCell ref="AF53:AF56"/>
    <mergeCell ref="AH53:AH56"/>
    <mergeCell ref="AI53:AI56"/>
    <mergeCell ref="AJ53:AJ56"/>
    <mergeCell ref="B57:AJ57"/>
    <mergeCell ref="B59:B62"/>
    <mergeCell ref="K193:K196"/>
    <mergeCell ref="L193:L196"/>
    <mergeCell ref="M193:M196"/>
    <mergeCell ref="C495:H495"/>
    <mergeCell ref="B496:AJ496"/>
    <mergeCell ref="P475:P481"/>
    <mergeCell ref="AE475:AE481"/>
    <mergeCell ref="AF475:AF481"/>
    <mergeCell ref="AH475:AH481"/>
    <mergeCell ref="AI475:AI481"/>
    <mergeCell ref="AJ475:AJ481"/>
    <mergeCell ref="B482:AJ482"/>
    <mergeCell ref="B453:AJ453"/>
    <mergeCell ref="B388:AJ388"/>
    <mergeCell ref="B389:H389"/>
    <mergeCell ref="I389:T389"/>
    <mergeCell ref="U389:AJ389"/>
    <mergeCell ref="B390:D390"/>
    <mergeCell ref="F390:N390"/>
    <mergeCell ref="O390:AF390"/>
    <mergeCell ref="AG390:AJ390"/>
    <mergeCell ref="B391:B392"/>
    <mergeCell ref="C391:H392"/>
    <mergeCell ref="B387:AJ387"/>
    <mergeCell ref="B374:AJ374"/>
    <mergeCell ref="B376:B379"/>
    <mergeCell ref="H376:H379"/>
    <mergeCell ref="I376:I379"/>
    <mergeCell ref="J376:J379"/>
    <mergeCell ref="K376:K379"/>
    <mergeCell ref="B362:AJ362"/>
    <mergeCell ref="N193:N196"/>
    <mergeCell ref="U363:AJ363"/>
    <mergeCell ref="B364:D364"/>
    <mergeCell ref="F364:N364"/>
    <mergeCell ref="O364:AF364"/>
    <mergeCell ref="AG364:AJ364"/>
    <mergeCell ref="B361:AJ361"/>
    <mergeCell ref="B351:AJ351"/>
    <mergeCell ref="B339:AJ339"/>
    <mergeCell ref="B340:H340"/>
    <mergeCell ref="I340:T340"/>
    <mergeCell ref="U340:AJ340"/>
    <mergeCell ref="B341:D341"/>
    <mergeCell ref="F341:N341"/>
    <mergeCell ref="O341:AF341"/>
    <mergeCell ref="AG341:AJ341"/>
    <mergeCell ref="AG347:AG350"/>
    <mergeCell ref="Q342:R342"/>
    <mergeCell ref="S342:T342"/>
    <mergeCell ref="U342:V342"/>
    <mergeCell ref="W342:X342"/>
    <mergeCell ref="Y342:Z342"/>
    <mergeCell ref="AA342:AB342"/>
    <mergeCell ref="AC342:AD342"/>
    <mergeCell ref="AE342:AF342"/>
    <mergeCell ref="AH298:AH301"/>
    <mergeCell ref="AI298:AI301"/>
    <mergeCell ref="AJ298:AJ301"/>
    <mergeCell ref="B324:AJ324"/>
    <mergeCell ref="B326:B329"/>
    <mergeCell ref="H326:H329"/>
    <mergeCell ref="I326:I329"/>
    <mergeCell ref="K326:K329"/>
    <mergeCell ref="M326:M329"/>
    <mergeCell ref="N326:N329"/>
    <mergeCell ref="AE326:AE329"/>
    <mergeCell ref="B313:H313"/>
    <mergeCell ref="I313:T313"/>
    <mergeCell ref="U313:AJ313"/>
    <mergeCell ref="B314:D314"/>
    <mergeCell ref="F314:N314"/>
    <mergeCell ref="O314:AF314"/>
    <mergeCell ref="AG314:AJ314"/>
    <mergeCell ref="Y315:Z315"/>
    <mergeCell ref="AA315:AB315"/>
    <mergeCell ref="AC315:AD315"/>
    <mergeCell ref="AE315:AF315"/>
    <mergeCell ref="AG315:AG316"/>
    <mergeCell ref="AH315:AH316"/>
    <mergeCell ref="AI315:AI316"/>
    <mergeCell ref="AJ315:AJ316"/>
    <mergeCell ref="C317:H317"/>
    <mergeCell ref="B318:AJ318"/>
    <mergeCell ref="B320:B323"/>
    <mergeCell ref="H320:H323"/>
    <mergeCell ref="I320:I323"/>
    <mergeCell ref="J320:J323"/>
    <mergeCell ref="C241:H241"/>
    <mergeCell ref="B242:AJ242"/>
    <mergeCell ref="B244:B248"/>
    <mergeCell ref="H244:H246"/>
    <mergeCell ref="I244:I246"/>
    <mergeCell ref="J244:J246"/>
    <mergeCell ref="K244:K246"/>
    <mergeCell ref="L244:L246"/>
    <mergeCell ref="M244:M248"/>
    <mergeCell ref="N244:N248"/>
    <mergeCell ref="AE244:AE246"/>
    <mergeCell ref="AF244:AF246"/>
    <mergeCell ref="AG244:AG248"/>
    <mergeCell ref="AH244:AH248"/>
    <mergeCell ref="AI244:AI248"/>
    <mergeCell ref="AJ244:AJ248"/>
    <mergeCell ref="C292:H292"/>
    <mergeCell ref="B281:B283"/>
    <mergeCell ref="H281:H283"/>
    <mergeCell ref="I281:I283"/>
    <mergeCell ref="J281:J283"/>
    <mergeCell ref="K281:K283"/>
    <mergeCell ref="L281:L283"/>
    <mergeCell ref="M281:M283"/>
    <mergeCell ref="N281:N283"/>
    <mergeCell ref="AE281:AE283"/>
    <mergeCell ref="AF281:AF283"/>
    <mergeCell ref="AH281:AH283"/>
    <mergeCell ref="B250:B253"/>
    <mergeCell ref="H250:H253"/>
    <mergeCell ref="I250:I253"/>
    <mergeCell ref="J250:J253"/>
    <mergeCell ref="I225:I229"/>
    <mergeCell ref="J225:J229"/>
    <mergeCell ref="K225:K229"/>
    <mergeCell ref="L225:L229"/>
    <mergeCell ref="M225:M229"/>
    <mergeCell ref="N225:N229"/>
    <mergeCell ref="AE225:AE229"/>
    <mergeCell ref="AF225:AF229"/>
    <mergeCell ref="AH225:AH229"/>
    <mergeCell ref="AI225:AI229"/>
    <mergeCell ref="C216:H216"/>
    <mergeCell ref="C167:H167"/>
    <mergeCell ref="B168:AJ168"/>
    <mergeCell ref="K170:K173"/>
    <mergeCell ref="L170:L173"/>
    <mergeCell ref="M170:M173"/>
    <mergeCell ref="N170:N173"/>
    <mergeCell ref="AE170:AE173"/>
    <mergeCell ref="AF170:AF173"/>
    <mergeCell ref="B199:B202"/>
    <mergeCell ref="H199:H202"/>
    <mergeCell ref="I199:I202"/>
    <mergeCell ref="J199:J202"/>
    <mergeCell ref="K199:K202"/>
    <mergeCell ref="L199:L202"/>
    <mergeCell ref="M199:M202"/>
    <mergeCell ref="N199:N202"/>
    <mergeCell ref="AG199:AG202"/>
    <mergeCell ref="AH199:AH202"/>
    <mergeCell ref="AI199:AI202"/>
    <mergeCell ref="AJ199:AJ202"/>
    <mergeCell ref="B191:AJ191"/>
    <mergeCell ref="B163:H163"/>
    <mergeCell ref="I163:T163"/>
    <mergeCell ref="U163:AJ163"/>
    <mergeCell ref="B164:D164"/>
    <mergeCell ref="F164:N164"/>
    <mergeCell ref="O164:AF164"/>
    <mergeCell ref="AG164:AJ164"/>
    <mergeCell ref="B165:B166"/>
    <mergeCell ref="C165:H166"/>
    <mergeCell ref="I165:I166"/>
    <mergeCell ref="J165:J166"/>
    <mergeCell ref="K165:K166"/>
    <mergeCell ref="L165:L166"/>
    <mergeCell ref="B104:B108"/>
    <mergeCell ref="M104:M105"/>
    <mergeCell ref="N104:N105"/>
    <mergeCell ref="O104:O105"/>
    <mergeCell ref="B154:AJ154"/>
    <mergeCell ref="B137:B138"/>
    <mergeCell ref="C137:H138"/>
    <mergeCell ref="I137:I138"/>
    <mergeCell ref="J137:J138"/>
    <mergeCell ref="K137:K138"/>
    <mergeCell ref="L137:L138"/>
    <mergeCell ref="M137:M138"/>
    <mergeCell ref="N137:N138"/>
    <mergeCell ref="B133:AJ133"/>
    <mergeCell ref="O137:P137"/>
    <mergeCell ref="Q137:R137"/>
    <mergeCell ref="S137:T137"/>
    <mergeCell ref="U137:V137"/>
    <mergeCell ref="W137:X137"/>
    <mergeCell ref="B102:AJ102"/>
    <mergeCell ref="AG99:AG100"/>
    <mergeCell ref="AH99:AH100"/>
    <mergeCell ref="AI99:AI100"/>
    <mergeCell ref="AJ99:AJ100"/>
    <mergeCell ref="C101:H101"/>
    <mergeCell ref="W99:X99"/>
    <mergeCell ref="Y99:Z99"/>
    <mergeCell ref="AA99:AB99"/>
    <mergeCell ref="AC99:AD99"/>
    <mergeCell ref="AE99:AF99"/>
    <mergeCell ref="H104:H105"/>
    <mergeCell ref="I104:I105"/>
    <mergeCell ref="J104:J105"/>
    <mergeCell ref="K104:K105"/>
    <mergeCell ref="AH48:AH50"/>
    <mergeCell ref="AI48:AI50"/>
    <mergeCell ref="AJ48:AJ50"/>
    <mergeCell ref="B84:AJ84"/>
    <mergeCell ref="B86:B88"/>
    <mergeCell ref="H86:H88"/>
    <mergeCell ref="I86:I88"/>
    <mergeCell ref="K86:K88"/>
    <mergeCell ref="M86:M88"/>
    <mergeCell ref="N86:N88"/>
    <mergeCell ref="AE86:AE88"/>
    <mergeCell ref="AF86:AF88"/>
    <mergeCell ref="AH86:AH88"/>
    <mergeCell ref="AI86:AI88"/>
    <mergeCell ref="AJ86:AJ88"/>
    <mergeCell ref="B78:AJ78"/>
    <mergeCell ref="B80:B83"/>
    <mergeCell ref="B40:AJ40"/>
    <mergeCell ref="B42:B45"/>
    <mergeCell ref="M42:M45"/>
    <mergeCell ref="N42:N45"/>
    <mergeCell ref="AE42:AE45"/>
    <mergeCell ref="AF42:AF45"/>
    <mergeCell ref="AH42:AH45"/>
    <mergeCell ref="AI42:AI45"/>
    <mergeCell ref="AJ42:AJ45"/>
    <mergeCell ref="J48:J50"/>
    <mergeCell ref="L48:L50"/>
    <mergeCell ref="B34:AJ34"/>
    <mergeCell ref="B36:B39"/>
    <mergeCell ref="H36:H39"/>
    <mergeCell ref="I36:I39"/>
    <mergeCell ref="K36:K39"/>
    <mergeCell ref="M36:M39"/>
    <mergeCell ref="N36:N39"/>
    <mergeCell ref="AE36:AE39"/>
    <mergeCell ref="AF36:AF39"/>
    <mergeCell ref="AH36:AH39"/>
    <mergeCell ref="AI36:AI39"/>
    <mergeCell ref="AJ36:AJ39"/>
    <mergeCell ref="AB36:AB39"/>
    <mergeCell ref="AC36:AC39"/>
    <mergeCell ref="AD36:AD39"/>
    <mergeCell ref="AG36:AG39"/>
    <mergeCell ref="D48:D50"/>
    <mergeCell ref="E48:E50"/>
    <mergeCell ref="H48:H50"/>
    <mergeCell ref="I48:I50"/>
    <mergeCell ref="K48:K50"/>
    <mergeCell ref="C33:H33"/>
    <mergeCell ref="W31:X31"/>
    <mergeCell ref="Y31:Z31"/>
    <mergeCell ref="AA31:AB31"/>
    <mergeCell ref="AC31:AD31"/>
    <mergeCell ref="AE31:AF31"/>
    <mergeCell ref="J36:J39"/>
    <mergeCell ref="L36:L39"/>
    <mergeCell ref="O36:O39"/>
    <mergeCell ref="P36:P39"/>
    <mergeCell ref="Q36:Q39"/>
    <mergeCell ref="R36:R39"/>
    <mergeCell ref="S36:S39"/>
    <mergeCell ref="T36:T39"/>
    <mergeCell ref="U36:U39"/>
    <mergeCell ref="V36:V39"/>
    <mergeCell ref="AE48:AE50"/>
    <mergeCell ref="AF48:AF50"/>
    <mergeCell ref="F48:F50"/>
    <mergeCell ref="G48:G50"/>
    <mergeCell ref="O48:O50"/>
    <mergeCell ref="P48:P50"/>
    <mergeCell ref="Q48:Q50"/>
    <mergeCell ref="R48:R50"/>
    <mergeCell ref="S48:S50"/>
    <mergeCell ref="T48:T50"/>
    <mergeCell ref="U48:U50"/>
    <mergeCell ref="V48:V50"/>
    <mergeCell ref="W48:W50"/>
    <mergeCell ref="X48:X50"/>
    <mergeCell ref="Y48:Y50"/>
    <mergeCell ref="Z48:Z50"/>
    <mergeCell ref="B30:D30"/>
    <mergeCell ref="F30:N30"/>
    <mergeCell ref="O30:AF30"/>
    <mergeCell ref="AG30:AJ30"/>
    <mergeCell ref="B31:B32"/>
    <mergeCell ref="C31:H32"/>
    <mergeCell ref="I31:I32"/>
    <mergeCell ref="J31:J32"/>
    <mergeCell ref="K31:K32"/>
    <mergeCell ref="L31:L32"/>
    <mergeCell ref="M31:M32"/>
    <mergeCell ref="N31:N32"/>
    <mergeCell ref="O31:P31"/>
    <mergeCell ref="Q31:R31"/>
    <mergeCell ref="S31:T31"/>
    <mergeCell ref="U31:V31"/>
    <mergeCell ref="B27:AJ27"/>
    <mergeCell ref="B28:AJ28"/>
    <mergeCell ref="B29:H29"/>
    <mergeCell ref="I29:T29"/>
    <mergeCell ref="U29:AJ29"/>
    <mergeCell ref="AG31:AG32"/>
    <mergeCell ref="AH31:AH32"/>
    <mergeCell ref="AI31:AI32"/>
    <mergeCell ref="AJ31:AJ32"/>
    <mergeCell ref="Y137:Z137"/>
    <mergeCell ref="AA137:AB137"/>
    <mergeCell ref="AC137:AD137"/>
    <mergeCell ref="AE137:AF137"/>
    <mergeCell ref="AG137:AG138"/>
    <mergeCell ref="AH137:AH138"/>
    <mergeCell ref="AI137:AI138"/>
    <mergeCell ref="AJ137:AJ138"/>
    <mergeCell ref="C139:H139"/>
    <mergeCell ref="B140:AJ140"/>
    <mergeCell ref="B142:B147"/>
    <mergeCell ref="H142:H147"/>
    <mergeCell ref="I142:I147"/>
    <mergeCell ref="J142:J147"/>
    <mergeCell ref="K142:K147"/>
    <mergeCell ref="L142:L147"/>
    <mergeCell ref="M142:M147"/>
    <mergeCell ref="N142:N147"/>
    <mergeCell ref="AE80:AE83"/>
    <mergeCell ref="AF80:AF83"/>
    <mergeCell ref="AH80:AH83"/>
    <mergeCell ref="AI80:AI83"/>
    <mergeCell ref="AJ80:AJ83"/>
    <mergeCell ref="J86:J88"/>
    <mergeCell ref="L86:L88"/>
    <mergeCell ref="E86:E88"/>
    <mergeCell ref="F86:F88"/>
    <mergeCell ref="G86:G88"/>
    <mergeCell ref="O86:O88"/>
    <mergeCell ref="P86:P88"/>
    <mergeCell ref="Q86:Q88"/>
    <mergeCell ref="AJ69:AJ70"/>
    <mergeCell ref="C71:H71"/>
    <mergeCell ref="W69:X69"/>
    <mergeCell ref="Y69:Z69"/>
    <mergeCell ref="AA69:AB69"/>
    <mergeCell ref="AC69:AD69"/>
    <mergeCell ref="AE69:AF69"/>
    <mergeCell ref="J74:J77"/>
    <mergeCell ref="L74:L77"/>
    <mergeCell ref="J80:J83"/>
    <mergeCell ref="L80:L83"/>
    <mergeCell ref="C80:C83"/>
    <mergeCell ref="D80:D83"/>
    <mergeCell ref="E80:E83"/>
    <mergeCell ref="F80:F83"/>
    <mergeCell ref="G80:G83"/>
    <mergeCell ref="O80:O83"/>
    <mergeCell ref="P80:P83"/>
    <mergeCell ref="Q80:Q83"/>
    <mergeCell ref="B69:B70"/>
    <mergeCell ref="C69:H70"/>
    <mergeCell ref="I69:I70"/>
    <mergeCell ref="J69:J70"/>
    <mergeCell ref="K69:K70"/>
    <mergeCell ref="L69:L70"/>
    <mergeCell ref="M69:M70"/>
    <mergeCell ref="N69:N70"/>
    <mergeCell ref="O69:P69"/>
    <mergeCell ref="Q69:R69"/>
    <mergeCell ref="S69:T69"/>
    <mergeCell ref="U69:V69"/>
    <mergeCell ref="B65:AJ65"/>
    <mergeCell ref="B66:AJ66"/>
    <mergeCell ref="B67:H67"/>
    <mergeCell ref="I67:T67"/>
    <mergeCell ref="U67:AJ67"/>
    <mergeCell ref="B2:AJ2"/>
    <mergeCell ref="B3:AJ3"/>
    <mergeCell ref="B4:H4"/>
    <mergeCell ref="I4:T4"/>
    <mergeCell ref="U4:AJ4"/>
    <mergeCell ref="B5:D5"/>
    <mergeCell ref="F5:N5"/>
    <mergeCell ref="O5:AF5"/>
    <mergeCell ref="AG5:AJ5"/>
    <mergeCell ref="B6:B7"/>
    <mergeCell ref="C6:H7"/>
    <mergeCell ref="I6:I7"/>
    <mergeCell ref="J6:J7"/>
    <mergeCell ref="K6:K7"/>
    <mergeCell ref="AG6:AG7"/>
    <mergeCell ref="M6:M7"/>
    <mergeCell ref="N6:N7"/>
    <mergeCell ref="O6:P6"/>
    <mergeCell ref="Q6:R6"/>
    <mergeCell ref="S6:T6"/>
    <mergeCell ref="U6:V6"/>
    <mergeCell ref="AJ11:AJ14"/>
    <mergeCell ref="AH6:AH7"/>
    <mergeCell ref="AI6:AI7"/>
    <mergeCell ref="AJ6:AJ7"/>
    <mergeCell ref="C8:H8"/>
    <mergeCell ref="B9:AJ9"/>
    <mergeCell ref="B11:B14"/>
    <mergeCell ref="H11:H14"/>
    <mergeCell ref="I11:I14"/>
    <mergeCell ref="K11:K14"/>
    <mergeCell ref="M11:M14"/>
    <mergeCell ref="W6:X6"/>
    <mergeCell ref="Y6:Z6"/>
    <mergeCell ref="AA6:AB6"/>
    <mergeCell ref="AC6:AD6"/>
    <mergeCell ref="AE6:AF6"/>
    <mergeCell ref="N11:N14"/>
    <mergeCell ref="AE11:AE14"/>
    <mergeCell ref="AF11:AF14"/>
    <mergeCell ref="AH11:AH14"/>
    <mergeCell ref="AI11:AI14"/>
    <mergeCell ref="L6:L7"/>
    <mergeCell ref="J11:J14"/>
    <mergeCell ref="L11:L14"/>
    <mergeCell ref="B15:AJ15"/>
    <mergeCell ref="B17:B20"/>
    <mergeCell ref="H17:H20"/>
    <mergeCell ref="I17:I20"/>
    <mergeCell ref="K17:K20"/>
    <mergeCell ref="M17:M20"/>
    <mergeCell ref="N17:N20"/>
    <mergeCell ref="AE17:AE20"/>
    <mergeCell ref="AF17:AF20"/>
    <mergeCell ref="AH17:AH20"/>
    <mergeCell ref="AF23:AF25"/>
    <mergeCell ref="AH23:AH25"/>
    <mergeCell ref="AI23:AI25"/>
    <mergeCell ref="AJ23:AJ25"/>
    <mergeCell ref="AI17:AI20"/>
    <mergeCell ref="AJ17:AJ20"/>
    <mergeCell ref="B21:AJ21"/>
    <mergeCell ref="B23:B25"/>
    <mergeCell ref="H23:H25"/>
    <mergeCell ref="I23:I25"/>
    <mergeCell ref="K23:K25"/>
    <mergeCell ref="M23:M25"/>
    <mergeCell ref="N23:N25"/>
    <mergeCell ref="AE23:AE25"/>
    <mergeCell ref="J17:J20"/>
    <mergeCell ref="L17:L20"/>
    <mergeCell ref="M59:M62"/>
    <mergeCell ref="N59:N62"/>
    <mergeCell ref="AE59:AE62"/>
    <mergeCell ref="AF59:AF62"/>
    <mergeCell ref="AH59:AH62"/>
    <mergeCell ref="AI59:AI62"/>
    <mergeCell ref="AJ59:AJ62"/>
    <mergeCell ref="J53:J56"/>
    <mergeCell ref="L53:L56"/>
    <mergeCell ref="B68:D68"/>
    <mergeCell ref="F68:N68"/>
    <mergeCell ref="O68:AF68"/>
    <mergeCell ref="AG68:AJ68"/>
    <mergeCell ref="B295:B301"/>
    <mergeCell ref="M295:M301"/>
    <mergeCell ref="N295:N301"/>
    <mergeCell ref="H296:H298"/>
    <mergeCell ref="AE298:AE301"/>
    <mergeCell ref="AF298:AF301"/>
    <mergeCell ref="H299:H300"/>
    <mergeCell ref="L104:L105"/>
    <mergeCell ref="B98:D98"/>
    <mergeCell ref="F98:N98"/>
    <mergeCell ref="O98:AF98"/>
    <mergeCell ref="AG98:AJ98"/>
    <mergeCell ref="B99:B100"/>
    <mergeCell ref="C99:H100"/>
    <mergeCell ref="I99:I100"/>
    <mergeCell ref="J99:J100"/>
    <mergeCell ref="B126:AJ126"/>
    <mergeCell ref="B128:B130"/>
    <mergeCell ref="H128:H130"/>
    <mergeCell ref="N310:N312"/>
    <mergeCell ref="AE310:AE312"/>
    <mergeCell ref="AF310:AF312"/>
    <mergeCell ref="AH310:AH312"/>
    <mergeCell ref="AI310:AI312"/>
    <mergeCell ref="AJ310:AJ312"/>
    <mergeCell ref="Q247:Q248"/>
    <mergeCell ref="R247:R248"/>
    <mergeCell ref="S247:S248"/>
    <mergeCell ref="T247:T248"/>
    <mergeCell ref="U247:U248"/>
    <mergeCell ref="V247:V248"/>
    <mergeCell ref="W247:W248"/>
    <mergeCell ref="X247:X248"/>
    <mergeCell ref="Y247:Y248"/>
    <mergeCell ref="Z247:Z248"/>
    <mergeCell ref="AA247:AA248"/>
    <mergeCell ref="AB247:AB248"/>
    <mergeCell ref="AC247:AC248"/>
    <mergeCell ref="AD247:AD248"/>
    <mergeCell ref="AE247:AE248"/>
    <mergeCell ref="AF247:AF248"/>
    <mergeCell ref="B279:AJ279"/>
    <mergeCell ref="B263:D263"/>
    <mergeCell ref="F263:N263"/>
    <mergeCell ref="O263:AF263"/>
    <mergeCell ref="AG263:AJ263"/>
    <mergeCell ref="B264:B265"/>
    <mergeCell ref="C264:H265"/>
    <mergeCell ref="I264:I265"/>
    <mergeCell ref="J264:J265"/>
    <mergeCell ref="B293:AJ293"/>
    <mergeCell ref="AE443:AE448"/>
    <mergeCell ref="AF443:AF448"/>
    <mergeCell ref="AH443:AH448"/>
    <mergeCell ref="AI443:AI448"/>
    <mergeCell ref="AJ443:AJ448"/>
    <mergeCell ref="H447:H448"/>
    <mergeCell ref="I447:I448"/>
    <mergeCell ref="J447:J448"/>
    <mergeCell ref="K447:K448"/>
    <mergeCell ref="L447:L448"/>
    <mergeCell ref="B302:AJ302"/>
    <mergeCell ref="B304:B307"/>
    <mergeCell ref="H304:H307"/>
    <mergeCell ref="I304:I307"/>
    <mergeCell ref="J304:J307"/>
    <mergeCell ref="K304:K307"/>
    <mergeCell ref="L304:L307"/>
    <mergeCell ref="M304:M307"/>
    <mergeCell ref="N304:N307"/>
    <mergeCell ref="AE304:AE307"/>
    <mergeCell ref="AF304:AF307"/>
    <mergeCell ref="AH304:AH307"/>
    <mergeCell ref="AI304:AI307"/>
    <mergeCell ref="AJ304:AJ307"/>
    <mergeCell ref="B308:AJ308"/>
    <mergeCell ref="B310:B312"/>
    <mergeCell ref="H310:H312"/>
    <mergeCell ref="I310:I312"/>
    <mergeCell ref="J310:J312"/>
    <mergeCell ref="K310:K312"/>
    <mergeCell ref="L310:L312"/>
    <mergeCell ref="M310:M31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AK240"/>
  <sheetViews>
    <sheetView zoomScale="50" zoomScaleNormal="50" workbookViewId="0">
      <selection activeCell="A11" sqref="A11"/>
    </sheetView>
  </sheetViews>
  <sheetFormatPr baseColWidth="10" defaultRowHeight="15"/>
  <cols>
    <col min="1" max="1" width="4.5703125" style="1" customWidth="1"/>
    <col min="2" max="2" width="15.85546875" style="6" customWidth="1"/>
    <col min="3" max="3" width="12" style="6" customWidth="1"/>
    <col min="4" max="4" width="27.7109375" style="1" customWidth="1"/>
    <col min="5" max="5" width="10" style="1" customWidth="1"/>
    <col min="6" max="7" width="11.42578125" style="1"/>
    <col min="8" max="8" width="19.28515625" style="7" customWidth="1"/>
    <col min="9" max="9" width="15.7109375" style="7" customWidth="1"/>
    <col min="10" max="10" width="8.85546875" style="7" customWidth="1"/>
    <col min="11" max="11" width="14.42578125" style="1" customWidth="1"/>
    <col min="12" max="12" width="5.7109375" style="1" customWidth="1"/>
    <col min="13" max="13" width="6.5703125" style="1" customWidth="1"/>
    <col min="14" max="14" width="6.140625" style="1" customWidth="1"/>
    <col min="15" max="15" width="17.28515625" style="1" customWidth="1"/>
    <col min="16" max="16" width="6.42578125" style="1" customWidth="1"/>
    <col min="17" max="32" width="5" style="1" customWidth="1"/>
    <col min="33" max="33" width="5.140625" style="8" customWidth="1"/>
    <col min="34" max="34" width="5.42578125" style="1" customWidth="1"/>
    <col min="35" max="35" width="4.85546875" style="1" customWidth="1"/>
    <col min="36" max="36" width="7.140625" style="1" customWidth="1"/>
    <col min="37" max="16384" width="11.42578125" style="1"/>
  </cols>
  <sheetData>
    <row r="1" spans="1:36" ht="15.75" thickBot="1">
      <c r="B1" s="12"/>
      <c r="C1" s="12"/>
      <c r="D1" s="12"/>
      <c r="E1" s="12"/>
      <c r="F1" s="12"/>
      <c r="G1" s="12"/>
      <c r="H1" s="3"/>
      <c r="I1" s="3"/>
      <c r="J1" s="3"/>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c r="A2" s="1">
        <v>1</v>
      </c>
      <c r="B2" s="749" t="s">
        <v>805</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1"/>
    </row>
    <row r="3" spans="1:36" ht="15.75" thickBot="1">
      <c r="B3" s="752" t="s">
        <v>1251</v>
      </c>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4"/>
    </row>
    <row r="4" spans="1:36">
      <c r="B4" s="755" t="s">
        <v>1072</v>
      </c>
      <c r="C4" s="756"/>
      <c r="D4" s="756"/>
      <c r="E4" s="756"/>
      <c r="F4" s="756"/>
      <c r="G4" s="756"/>
      <c r="H4" s="757"/>
      <c r="I4" s="758" t="s">
        <v>1073</v>
      </c>
      <c r="J4" s="759"/>
      <c r="K4" s="759"/>
      <c r="L4" s="759"/>
      <c r="M4" s="759"/>
      <c r="N4" s="759"/>
      <c r="O4" s="759"/>
      <c r="P4" s="759"/>
      <c r="Q4" s="759"/>
      <c r="R4" s="759"/>
      <c r="S4" s="759"/>
      <c r="T4" s="760"/>
      <c r="U4" s="758" t="s">
        <v>1074</v>
      </c>
      <c r="V4" s="761"/>
      <c r="W4" s="761"/>
      <c r="X4" s="761"/>
      <c r="Y4" s="761"/>
      <c r="Z4" s="761"/>
      <c r="AA4" s="761"/>
      <c r="AB4" s="761"/>
      <c r="AC4" s="761"/>
      <c r="AD4" s="761"/>
      <c r="AE4" s="761"/>
      <c r="AF4" s="761"/>
      <c r="AG4" s="761"/>
      <c r="AH4" s="761"/>
      <c r="AI4" s="761"/>
      <c r="AJ4" s="762"/>
    </row>
    <row r="5" spans="1:36" ht="99" customHeight="1" thickBot="1">
      <c r="B5" s="763" t="s">
        <v>1559</v>
      </c>
      <c r="C5" s="764"/>
      <c r="D5" s="765"/>
      <c r="E5" s="184"/>
      <c r="F5" s="766" t="s">
        <v>1560</v>
      </c>
      <c r="G5" s="766"/>
      <c r="H5" s="766"/>
      <c r="I5" s="766"/>
      <c r="J5" s="766"/>
      <c r="K5" s="766"/>
      <c r="L5" s="766"/>
      <c r="M5" s="766"/>
      <c r="N5" s="767"/>
      <c r="O5" s="768" t="s">
        <v>0</v>
      </c>
      <c r="P5" s="769"/>
      <c r="Q5" s="769"/>
      <c r="R5" s="769"/>
      <c r="S5" s="769"/>
      <c r="T5" s="769"/>
      <c r="U5" s="769"/>
      <c r="V5" s="769"/>
      <c r="W5" s="769"/>
      <c r="X5" s="769"/>
      <c r="Y5" s="769"/>
      <c r="Z5" s="769"/>
      <c r="AA5" s="769"/>
      <c r="AB5" s="769"/>
      <c r="AC5" s="769"/>
      <c r="AD5" s="769"/>
      <c r="AE5" s="769"/>
      <c r="AF5" s="770"/>
      <c r="AG5" s="771" t="s">
        <v>1</v>
      </c>
      <c r="AH5" s="772"/>
      <c r="AI5" s="772"/>
      <c r="AJ5" s="773"/>
    </row>
    <row r="6" spans="1:36" ht="16.5" customHeight="1">
      <c r="B6" s="737" t="s">
        <v>1141</v>
      </c>
      <c r="C6" s="739" t="s">
        <v>2</v>
      </c>
      <c r="D6" s="740"/>
      <c r="E6" s="740"/>
      <c r="F6" s="740"/>
      <c r="G6" s="740"/>
      <c r="H6" s="740"/>
      <c r="I6" s="743" t="s">
        <v>3</v>
      </c>
      <c r="J6" s="745" t="s">
        <v>18</v>
      </c>
      <c r="K6" s="745" t="s">
        <v>4</v>
      </c>
      <c r="L6" s="747" t="s">
        <v>1252</v>
      </c>
      <c r="M6" s="799" t="s">
        <v>19</v>
      </c>
      <c r="N6" s="732" t="s">
        <v>20</v>
      </c>
      <c r="O6" s="734" t="s">
        <v>32</v>
      </c>
      <c r="P6" s="735"/>
      <c r="Q6" s="736" t="s">
        <v>33</v>
      </c>
      <c r="R6" s="735"/>
      <c r="S6" s="736" t="s">
        <v>34</v>
      </c>
      <c r="T6" s="735"/>
      <c r="U6" s="736" t="s">
        <v>7</v>
      </c>
      <c r="V6" s="735"/>
      <c r="W6" s="736" t="s">
        <v>6</v>
      </c>
      <c r="X6" s="735"/>
      <c r="Y6" s="736" t="s">
        <v>35</v>
      </c>
      <c r="Z6" s="735"/>
      <c r="AA6" s="736" t="s">
        <v>5</v>
      </c>
      <c r="AB6" s="735"/>
      <c r="AC6" s="736" t="s">
        <v>8</v>
      </c>
      <c r="AD6" s="735"/>
      <c r="AE6" s="736" t="s">
        <v>9</v>
      </c>
      <c r="AF6" s="796"/>
      <c r="AG6" s="797" t="s">
        <v>10</v>
      </c>
      <c r="AH6" s="780" t="s">
        <v>11</v>
      </c>
      <c r="AI6" s="782" t="s">
        <v>12</v>
      </c>
      <c r="AJ6" s="784" t="s">
        <v>21</v>
      </c>
    </row>
    <row r="7" spans="1:36" ht="76.5" customHeight="1" thickBot="1">
      <c r="B7" s="738"/>
      <c r="C7" s="741"/>
      <c r="D7" s="742"/>
      <c r="E7" s="742"/>
      <c r="F7" s="742"/>
      <c r="G7" s="742"/>
      <c r="H7" s="742"/>
      <c r="I7" s="744"/>
      <c r="J7" s="746" t="s">
        <v>18</v>
      </c>
      <c r="K7" s="746"/>
      <c r="L7" s="748"/>
      <c r="M7" s="800"/>
      <c r="N7" s="733"/>
      <c r="O7" s="33" t="s">
        <v>22</v>
      </c>
      <c r="P7" s="34" t="s">
        <v>23</v>
      </c>
      <c r="Q7" s="35" t="s">
        <v>22</v>
      </c>
      <c r="R7" s="34" t="s">
        <v>23</v>
      </c>
      <c r="S7" s="35" t="s">
        <v>22</v>
      </c>
      <c r="T7" s="34" t="s">
        <v>23</v>
      </c>
      <c r="U7" s="35" t="s">
        <v>22</v>
      </c>
      <c r="V7" s="34" t="s">
        <v>23</v>
      </c>
      <c r="W7" s="35" t="s">
        <v>22</v>
      </c>
      <c r="X7" s="34" t="s">
        <v>23</v>
      </c>
      <c r="Y7" s="35" t="s">
        <v>22</v>
      </c>
      <c r="Z7" s="34" t="s">
        <v>23</v>
      </c>
      <c r="AA7" s="35" t="s">
        <v>22</v>
      </c>
      <c r="AB7" s="34" t="s">
        <v>24</v>
      </c>
      <c r="AC7" s="35" t="s">
        <v>22</v>
      </c>
      <c r="AD7" s="34" t="s">
        <v>24</v>
      </c>
      <c r="AE7" s="35" t="s">
        <v>22</v>
      </c>
      <c r="AF7" s="36" t="s">
        <v>24</v>
      </c>
      <c r="AG7" s="798"/>
      <c r="AH7" s="781"/>
      <c r="AI7" s="783"/>
      <c r="AJ7" s="785"/>
    </row>
    <row r="8" spans="1:36" ht="78" customHeight="1" thickBot="1">
      <c r="B8" s="37" t="s">
        <v>807</v>
      </c>
      <c r="C8" s="786" t="s">
        <v>351</v>
      </c>
      <c r="D8" s="787"/>
      <c r="E8" s="787"/>
      <c r="F8" s="787"/>
      <c r="G8" s="787"/>
      <c r="H8" s="787"/>
      <c r="I8" s="38" t="s">
        <v>352</v>
      </c>
      <c r="J8" s="39"/>
      <c r="K8" s="40"/>
      <c r="L8" s="40"/>
      <c r="M8" s="348"/>
      <c r="N8" s="107"/>
      <c r="O8" s="43">
        <f t="shared" ref="O8:AD8" si="0">O10+O16+O22</f>
        <v>45840</v>
      </c>
      <c r="P8" s="44">
        <f t="shared" si="0"/>
        <v>45840</v>
      </c>
      <c r="Q8" s="44">
        <f t="shared" si="0"/>
        <v>0</v>
      </c>
      <c r="R8" s="44">
        <f t="shared" si="0"/>
        <v>0</v>
      </c>
      <c r="S8" s="44">
        <f t="shared" si="0"/>
        <v>0</v>
      </c>
      <c r="T8" s="44">
        <f t="shared" si="0"/>
        <v>0</v>
      </c>
      <c r="U8" s="44">
        <f t="shared" si="0"/>
        <v>0</v>
      </c>
      <c r="V8" s="44">
        <f t="shared" si="0"/>
        <v>0</v>
      </c>
      <c r="W8" s="44">
        <f t="shared" si="0"/>
        <v>0</v>
      </c>
      <c r="X8" s="44">
        <f t="shared" si="0"/>
        <v>0</v>
      </c>
      <c r="Y8" s="44">
        <f t="shared" si="0"/>
        <v>0</v>
      </c>
      <c r="Z8" s="44">
        <f t="shared" si="0"/>
        <v>0</v>
      </c>
      <c r="AA8" s="44">
        <f t="shared" si="0"/>
        <v>0</v>
      </c>
      <c r="AB8" s="44">
        <f t="shared" si="0"/>
        <v>0</v>
      </c>
      <c r="AC8" s="44">
        <f t="shared" si="0"/>
        <v>0</v>
      </c>
      <c r="AD8" s="44">
        <f t="shared" si="0"/>
        <v>0</v>
      </c>
      <c r="AE8" s="44">
        <f>+AE10+AE16+AE22</f>
        <v>55840</v>
      </c>
      <c r="AF8" s="45">
        <f>AF10+AF16+AF22</f>
        <v>45840</v>
      </c>
      <c r="AG8" s="46">
        <f>AG10+AG16+AG22</f>
        <v>0</v>
      </c>
      <c r="AH8" s="47"/>
      <c r="AI8" s="47"/>
      <c r="AJ8" s="48"/>
    </row>
    <row r="9" spans="1:36" ht="5.25" customHeight="1" thickBot="1">
      <c r="B9" s="788"/>
      <c r="C9" s="789"/>
      <c r="D9" s="789"/>
      <c r="E9" s="789"/>
      <c r="F9" s="789"/>
      <c r="G9" s="789"/>
      <c r="H9" s="789"/>
      <c r="I9" s="789"/>
      <c r="J9" s="789"/>
      <c r="K9" s="789"/>
      <c r="L9" s="789"/>
      <c r="M9" s="789"/>
      <c r="N9" s="789"/>
      <c r="O9" s="789"/>
      <c r="P9" s="789"/>
      <c r="Q9" s="789"/>
      <c r="R9" s="789"/>
      <c r="S9" s="789"/>
      <c r="T9" s="789"/>
      <c r="U9" s="789"/>
      <c r="V9" s="789"/>
      <c r="W9" s="789"/>
      <c r="X9" s="789"/>
      <c r="Y9" s="789"/>
      <c r="Z9" s="789"/>
      <c r="AA9" s="789"/>
      <c r="AB9" s="789"/>
      <c r="AC9" s="789"/>
      <c r="AD9" s="789"/>
      <c r="AE9" s="789"/>
      <c r="AF9" s="789"/>
      <c r="AG9" s="789"/>
      <c r="AH9" s="789"/>
      <c r="AI9" s="789"/>
      <c r="AJ9" s="790"/>
    </row>
    <row r="10" spans="1:36" ht="105.75" customHeight="1" thickBot="1">
      <c r="B10" s="49" t="s">
        <v>13</v>
      </c>
      <c r="C10" s="50" t="s">
        <v>30</v>
      </c>
      <c r="D10" s="50" t="s">
        <v>14</v>
      </c>
      <c r="E10" s="50" t="s">
        <v>25</v>
      </c>
      <c r="F10" s="50" t="s">
        <v>26</v>
      </c>
      <c r="G10" s="50" t="s">
        <v>27</v>
      </c>
      <c r="H10" s="51" t="s">
        <v>15</v>
      </c>
      <c r="I10" s="74" t="s">
        <v>31</v>
      </c>
      <c r="J10" s="53"/>
      <c r="K10" s="53"/>
      <c r="L10" s="53"/>
      <c r="M10" s="53"/>
      <c r="N10" s="54"/>
      <c r="O10" s="55">
        <f>SUM(O11:O14)</f>
        <v>45840</v>
      </c>
      <c r="P10" s="56">
        <f>SUM(P11:P14)</f>
        <v>45840</v>
      </c>
      <c r="Q10" s="57">
        <f>SUM(Q11:Q14)</f>
        <v>0</v>
      </c>
      <c r="R10" s="56">
        <f>SUM(R11:R14)</f>
        <v>0</v>
      </c>
      <c r="S10" s="57"/>
      <c r="T10" s="56"/>
      <c r="U10" s="57"/>
      <c r="V10" s="56"/>
      <c r="W10" s="57"/>
      <c r="X10" s="56"/>
      <c r="Y10" s="57"/>
      <c r="Z10" s="56"/>
      <c r="AA10" s="57"/>
      <c r="AB10" s="56"/>
      <c r="AC10" s="57"/>
      <c r="AD10" s="56"/>
      <c r="AE10" s="58">
        <f>O10+Q10</f>
        <v>45840</v>
      </c>
      <c r="AF10" s="56">
        <f>AF11</f>
        <v>45840</v>
      </c>
      <c r="AG10" s="59">
        <f>SUM(AG11:AG14)</f>
        <v>0</v>
      </c>
      <c r="AH10" s="60"/>
      <c r="AI10" s="60"/>
      <c r="AJ10" s="517"/>
    </row>
    <row r="11" spans="1:36" ht="63.75">
      <c r="B11" s="1137" t="s">
        <v>1468</v>
      </c>
      <c r="C11" s="707"/>
      <c r="D11" s="217" t="s">
        <v>1457</v>
      </c>
      <c r="E11" s="217" t="s">
        <v>1458</v>
      </c>
      <c r="F11" s="349"/>
      <c r="G11" s="232">
        <v>2</v>
      </c>
      <c r="H11" s="707" t="s">
        <v>245</v>
      </c>
      <c r="I11" s="234" t="s">
        <v>1459</v>
      </c>
      <c r="J11" s="1001">
        <v>0</v>
      </c>
      <c r="K11" s="1002" t="s">
        <v>1142</v>
      </c>
      <c r="L11" s="1089">
        <v>0</v>
      </c>
      <c r="M11" s="727"/>
      <c r="N11" s="728"/>
      <c r="O11" s="717">
        <f>16800+29040</f>
        <v>45840</v>
      </c>
      <c r="P11" s="717">
        <f>16800+29040</f>
        <v>45840</v>
      </c>
      <c r="Q11" s="611">
        <v>0</v>
      </c>
      <c r="R11" s="611">
        <v>0</v>
      </c>
      <c r="S11" s="611">
        <v>0</v>
      </c>
      <c r="T11" s="611">
        <v>0</v>
      </c>
      <c r="U11" s="611">
        <v>0</v>
      </c>
      <c r="V11" s="611">
        <v>0</v>
      </c>
      <c r="W11" s="611">
        <v>0</v>
      </c>
      <c r="X11" s="611">
        <v>0</v>
      </c>
      <c r="Y11" s="611">
        <v>0</v>
      </c>
      <c r="Z11" s="611">
        <v>0</v>
      </c>
      <c r="AA11" s="611">
        <v>0</v>
      </c>
      <c r="AB11" s="611">
        <v>0</v>
      </c>
      <c r="AC11" s="611">
        <v>0</v>
      </c>
      <c r="AD11" s="611">
        <v>0</v>
      </c>
      <c r="AE11" s="729">
        <f>+O11</f>
        <v>45840</v>
      </c>
      <c r="AF11" s="729">
        <f>+P11</f>
        <v>45840</v>
      </c>
      <c r="AG11" s="350"/>
      <c r="AH11" s="1165"/>
      <c r="AI11" s="730"/>
      <c r="AJ11" s="1158"/>
    </row>
    <row r="12" spans="1:36" ht="114.75">
      <c r="B12" s="1138"/>
      <c r="C12" s="708"/>
      <c r="D12" s="218" t="s">
        <v>1460</v>
      </c>
      <c r="E12" s="218" t="s">
        <v>1274</v>
      </c>
      <c r="F12" s="229"/>
      <c r="G12" s="232">
        <v>100</v>
      </c>
      <c r="H12" s="708"/>
      <c r="I12" s="234" t="s">
        <v>1461</v>
      </c>
      <c r="J12" s="716"/>
      <c r="K12" s="711"/>
      <c r="L12" s="715"/>
      <c r="M12" s="727"/>
      <c r="N12" s="728"/>
      <c r="O12" s="718"/>
      <c r="P12" s="718"/>
      <c r="Q12" s="611">
        <v>0</v>
      </c>
      <c r="R12" s="611">
        <v>0</v>
      </c>
      <c r="S12" s="611">
        <v>0</v>
      </c>
      <c r="T12" s="611">
        <v>0</v>
      </c>
      <c r="U12" s="611">
        <v>0</v>
      </c>
      <c r="V12" s="611">
        <v>0</v>
      </c>
      <c r="W12" s="611">
        <v>0</v>
      </c>
      <c r="X12" s="611">
        <v>0</v>
      </c>
      <c r="Y12" s="611">
        <v>0</v>
      </c>
      <c r="Z12" s="611">
        <v>0</v>
      </c>
      <c r="AA12" s="611">
        <v>0</v>
      </c>
      <c r="AB12" s="611">
        <v>0</v>
      </c>
      <c r="AC12" s="611">
        <v>0</v>
      </c>
      <c r="AD12" s="611">
        <v>0</v>
      </c>
      <c r="AE12" s="729"/>
      <c r="AF12" s="729"/>
      <c r="AG12" s="350"/>
      <c r="AH12" s="1166"/>
      <c r="AI12" s="730"/>
      <c r="AJ12" s="1159"/>
    </row>
    <row r="13" spans="1:36" ht="63.75">
      <c r="B13" s="1138"/>
      <c r="C13" s="708"/>
      <c r="D13" s="218" t="s">
        <v>1462</v>
      </c>
      <c r="E13" s="218" t="s">
        <v>1274</v>
      </c>
      <c r="F13" s="351"/>
      <c r="G13" s="232">
        <v>100</v>
      </c>
      <c r="H13" s="728" t="s">
        <v>246</v>
      </c>
      <c r="I13" s="234" t="s">
        <v>1463</v>
      </c>
      <c r="J13" s="728" t="s">
        <v>247</v>
      </c>
      <c r="K13" s="726" t="s">
        <v>492</v>
      </c>
      <c r="L13" s="727" t="s">
        <v>1143</v>
      </c>
      <c r="M13" s="727"/>
      <c r="N13" s="728"/>
      <c r="O13" s="718"/>
      <c r="P13" s="718"/>
      <c r="Q13" s="529">
        <v>0</v>
      </c>
      <c r="R13" s="529">
        <v>0</v>
      </c>
      <c r="S13" s="529">
        <v>0</v>
      </c>
      <c r="T13" s="529">
        <v>0</v>
      </c>
      <c r="U13" s="529">
        <v>0</v>
      </c>
      <c r="V13" s="529">
        <v>0</v>
      </c>
      <c r="W13" s="529">
        <v>0</v>
      </c>
      <c r="X13" s="529">
        <v>0</v>
      </c>
      <c r="Y13" s="529">
        <v>0</v>
      </c>
      <c r="Z13" s="529">
        <v>0</v>
      </c>
      <c r="AA13" s="529">
        <v>0</v>
      </c>
      <c r="AB13" s="529">
        <v>0</v>
      </c>
      <c r="AC13" s="529">
        <v>0</v>
      </c>
      <c r="AD13" s="529">
        <v>0</v>
      </c>
      <c r="AE13" s="729"/>
      <c r="AF13" s="729"/>
      <c r="AG13" s="352"/>
      <c r="AH13" s="1166"/>
      <c r="AI13" s="730"/>
      <c r="AJ13" s="1159"/>
    </row>
    <row r="14" spans="1:36" ht="128.25" thickBot="1">
      <c r="B14" s="1138"/>
      <c r="C14" s="708"/>
      <c r="D14" s="219" t="s">
        <v>1464</v>
      </c>
      <c r="E14" s="218" t="s">
        <v>1274</v>
      </c>
      <c r="F14" s="353"/>
      <c r="G14" s="354">
        <v>100</v>
      </c>
      <c r="H14" s="728"/>
      <c r="I14" s="234" t="s">
        <v>1465</v>
      </c>
      <c r="J14" s="728"/>
      <c r="K14" s="726"/>
      <c r="L14" s="727"/>
      <c r="M14" s="727"/>
      <c r="N14" s="728"/>
      <c r="O14" s="718"/>
      <c r="P14" s="718"/>
      <c r="Q14" s="613">
        <v>0</v>
      </c>
      <c r="R14" s="613">
        <v>0</v>
      </c>
      <c r="S14" s="613">
        <v>0</v>
      </c>
      <c r="T14" s="613">
        <v>0</v>
      </c>
      <c r="U14" s="613">
        <v>0</v>
      </c>
      <c r="V14" s="613">
        <v>0</v>
      </c>
      <c r="W14" s="613">
        <v>0</v>
      </c>
      <c r="X14" s="613">
        <v>0</v>
      </c>
      <c r="Y14" s="613">
        <v>0</v>
      </c>
      <c r="Z14" s="613">
        <v>0</v>
      </c>
      <c r="AA14" s="613">
        <v>0</v>
      </c>
      <c r="AB14" s="613">
        <v>0</v>
      </c>
      <c r="AC14" s="613">
        <v>0</v>
      </c>
      <c r="AD14" s="613">
        <v>0</v>
      </c>
      <c r="AE14" s="729"/>
      <c r="AF14" s="729"/>
      <c r="AG14" s="355"/>
      <c r="AH14" s="1166"/>
      <c r="AI14" s="730"/>
      <c r="AJ14" s="1159"/>
    </row>
    <row r="15" spans="1:36" ht="128.25" thickBot="1">
      <c r="B15" s="1164"/>
      <c r="C15" s="716"/>
      <c r="D15" s="219" t="s">
        <v>1466</v>
      </c>
      <c r="E15" s="218" t="s">
        <v>1274</v>
      </c>
      <c r="F15" s="353"/>
      <c r="G15" s="354">
        <v>100</v>
      </c>
      <c r="H15" s="728"/>
      <c r="I15" s="258" t="s">
        <v>1467</v>
      </c>
      <c r="J15" s="728"/>
      <c r="K15" s="726"/>
      <c r="L15" s="727"/>
      <c r="M15" s="727"/>
      <c r="N15" s="728"/>
      <c r="O15" s="1066"/>
      <c r="P15" s="1066"/>
      <c r="Q15" s="613">
        <v>0</v>
      </c>
      <c r="R15" s="613">
        <v>0</v>
      </c>
      <c r="S15" s="613">
        <v>0</v>
      </c>
      <c r="T15" s="613">
        <v>0</v>
      </c>
      <c r="U15" s="613">
        <v>0</v>
      </c>
      <c r="V15" s="613">
        <v>0</v>
      </c>
      <c r="W15" s="613">
        <v>0</v>
      </c>
      <c r="X15" s="613">
        <v>0</v>
      </c>
      <c r="Y15" s="613">
        <v>0</v>
      </c>
      <c r="Z15" s="613">
        <v>0</v>
      </c>
      <c r="AA15" s="613">
        <v>0</v>
      </c>
      <c r="AB15" s="613">
        <v>0</v>
      </c>
      <c r="AC15" s="613">
        <v>0</v>
      </c>
      <c r="AD15" s="613">
        <v>0</v>
      </c>
      <c r="AE15" s="729"/>
      <c r="AF15" s="729"/>
      <c r="AG15" s="355"/>
      <c r="AH15" s="1167"/>
      <c r="AI15" s="730"/>
      <c r="AJ15" s="1160"/>
    </row>
    <row r="16" spans="1:36" ht="36" customHeight="1" thickBot="1">
      <c r="B16" s="49" t="s">
        <v>13</v>
      </c>
      <c r="C16" s="50" t="s">
        <v>30</v>
      </c>
      <c r="D16" s="50" t="s">
        <v>14</v>
      </c>
      <c r="E16" s="50" t="s">
        <v>29</v>
      </c>
      <c r="F16" s="50" t="s">
        <v>26</v>
      </c>
      <c r="G16" s="50" t="s">
        <v>27</v>
      </c>
      <c r="H16" s="51" t="s">
        <v>16</v>
      </c>
      <c r="I16" s="74" t="s">
        <v>31</v>
      </c>
      <c r="J16" s="75"/>
      <c r="K16" s="76"/>
      <c r="L16" s="76"/>
      <c r="M16" s="77"/>
      <c r="N16" s="78"/>
      <c r="O16" s="55">
        <f>SUM(O17:O20)</f>
        <v>0</v>
      </c>
      <c r="P16" s="56">
        <f>SUM(P17:P20)</f>
        <v>0</v>
      </c>
      <c r="Q16" s="57">
        <f>SUM(Q17:Q20)</f>
        <v>0</v>
      </c>
      <c r="R16" s="56">
        <f>SUM(R17:R20)</f>
        <v>0</v>
      </c>
      <c r="S16" s="57"/>
      <c r="T16" s="56"/>
      <c r="U16" s="57"/>
      <c r="V16" s="56"/>
      <c r="W16" s="57"/>
      <c r="X16" s="56"/>
      <c r="Y16" s="57"/>
      <c r="Z16" s="56"/>
      <c r="AA16" s="57"/>
      <c r="AB16" s="56"/>
      <c r="AC16" s="57"/>
      <c r="AD16" s="56"/>
      <c r="AE16" s="57">
        <f>AE17</f>
        <v>10000</v>
      </c>
      <c r="AF16" s="56">
        <f>AF17</f>
        <v>0</v>
      </c>
      <c r="AG16" s="59">
        <f>SUM(AG17:AG20)</f>
        <v>0</v>
      </c>
      <c r="AH16" s="60"/>
      <c r="AI16" s="60"/>
      <c r="AJ16" s="517"/>
    </row>
    <row r="17" spans="1:37" ht="38.25">
      <c r="B17" s="979" t="s">
        <v>667</v>
      </c>
      <c r="C17" s="80"/>
      <c r="D17" s="81" t="s">
        <v>1253</v>
      </c>
      <c r="E17" s="81" t="s">
        <v>1254</v>
      </c>
      <c r="F17" s="82">
        <v>0</v>
      </c>
      <c r="G17" s="64">
        <v>0</v>
      </c>
      <c r="H17" s="962" t="s">
        <v>248</v>
      </c>
      <c r="I17" s="964" t="s">
        <v>818</v>
      </c>
      <c r="J17" s="818">
        <v>1</v>
      </c>
      <c r="K17" s="994" t="s">
        <v>249</v>
      </c>
      <c r="L17" s="976">
        <v>0</v>
      </c>
      <c r="M17" s="911">
        <v>0</v>
      </c>
      <c r="N17" s="966">
        <v>0</v>
      </c>
      <c r="O17" s="86"/>
      <c r="P17" s="185"/>
      <c r="Q17" s="185"/>
      <c r="R17" s="185"/>
      <c r="S17" s="185">
        <v>10000</v>
      </c>
      <c r="T17" s="185"/>
      <c r="U17" s="185"/>
      <c r="V17" s="185"/>
      <c r="W17" s="185"/>
      <c r="X17" s="185"/>
      <c r="Y17" s="185"/>
      <c r="Z17" s="185"/>
      <c r="AA17" s="185"/>
      <c r="AB17" s="185"/>
      <c r="AC17" s="185"/>
      <c r="AD17" s="185"/>
      <c r="AE17" s="774">
        <v>10000</v>
      </c>
      <c r="AF17" s="774">
        <v>0</v>
      </c>
      <c r="AG17" s="87">
        <v>0</v>
      </c>
      <c r="AH17" s="775" t="s">
        <v>1255</v>
      </c>
      <c r="AI17" s="911" t="s">
        <v>1256</v>
      </c>
      <c r="AJ17" s="913" t="s">
        <v>1257</v>
      </c>
    </row>
    <row r="18" spans="1:37">
      <c r="B18" s="979"/>
      <c r="C18" s="80"/>
      <c r="D18" s="81"/>
      <c r="E18" s="81"/>
      <c r="F18" s="82"/>
      <c r="G18" s="64"/>
      <c r="H18" s="962"/>
      <c r="I18" s="964"/>
      <c r="J18" s="955"/>
      <c r="K18" s="909"/>
      <c r="L18" s="937"/>
      <c r="M18" s="911"/>
      <c r="N18" s="966"/>
      <c r="O18" s="86"/>
      <c r="P18" s="185"/>
      <c r="Q18" s="185"/>
      <c r="R18" s="185"/>
      <c r="S18" s="185">
        <v>0</v>
      </c>
      <c r="T18" s="185"/>
      <c r="U18" s="185"/>
      <c r="V18" s="185"/>
      <c r="W18" s="185"/>
      <c r="X18" s="185"/>
      <c r="Y18" s="185"/>
      <c r="Z18" s="185"/>
      <c r="AA18" s="185"/>
      <c r="AB18" s="185"/>
      <c r="AC18" s="185"/>
      <c r="AD18" s="185"/>
      <c r="AE18" s="774"/>
      <c r="AF18" s="774"/>
      <c r="AG18" s="87"/>
      <c r="AH18" s="775"/>
      <c r="AI18" s="911"/>
      <c r="AJ18" s="913"/>
    </row>
    <row r="19" spans="1:37" ht="18.75" customHeight="1">
      <c r="B19" s="979"/>
      <c r="C19" s="80"/>
      <c r="D19" s="81"/>
      <c r="E19" s="81"/>
      <c r="F19" s="356"/>
      <c r="G19" s="64"/>
      <c r="H19" s="962"/>
      <c r="I19" s="964"/>
      <c r="J19" s="955"/>
      <c r="K19" s="909"/>
      <c r="L19" s="937"/>
      <c r="M19" s="911"/>
      <c r="N19" s="966"/>
      <c r="O19" s="86"/>
      <c r="P19" s="185"/>
      <c r="Q19" s="185"/>
      <c r="R19" s="185"/>
      <c r="S19" s="185">
        <v>0</v>
      </c>
      <c r="T19" s="185"/>
      <c r="U19" s="185"/>
      <c r="V19" s="185"/>
      <c r="W19" s="185"/>
      <c r="X19" s="185"/>
      <c r="Y19" s="185"/>
      <c r="Z19" s="185"/>
      <c r="AA19" s="185"/>
      <c r="AB19" s="185"/>
      <c r="AC19" s="185"/>
      <c r="AD19" s="185"/>
      <c r="AE19" s="774"/>
      <c r="AF19" s="774"/>
      <c r="AG19" s="357"/>
      <c r="AH19" s="775"/>
      <c r="AI19" s="911"/>
      <c r="AJ19" s="913"/>
    </row>
    <row r="20" spans="1:37" ht="18.75" customHeight="1" thickBot="1">
      <c r="B20" s="980"/>
      <c r="C20" s="358"/>
      <c r="D20" s="359"/>
      <c r="E20" s="359"/>
      <c r="F20" s="360"/>
      <c r="G20" s="361"/>
      <c r="H20" s="963"/>
      <c r="I20" s="965"/>
      <c r="J20" s="819"/>
      <c r="K20" s="910"/>
      <c r="L20" s="938"/>
      <c r="M20" s="912"/>
      <c r="N20" s="967"/>
      <c r="O20" s="362"/>
      <c r="P20" s="298"/>
      <c r="Q20" s="298"/>
      <c r="R20" s="298"/>
      <c r="S20" s="298"/>
      <c r="T20" s="298"/>
      <c r="U20" s="298"/>
      <c r="V20" s="298"/>
      <c r="W20" s="298"/>
      <c r="X20" s="298"/>
      <c r="Y20" s="298"/>
      <c r="Z20" s="298"/>
      <c r="AA20" s="298"/>
      <c r="AB20" s="298"/>
      <c r="AC20" s="298"/>
      <c r="AD20" s="298"/>
      <c r="AE20" s="968"/>
      <c r="AF20" s="968"/>
      <c r="AG20" s="363"/>
      <c r="AH20" s="969"/>
      <c r="AI20" s="912"/>
      <c r="AJ20" s="914"/>
      <c r="AK20" s="5"/>
    </row>
    <row r="21" spans="1:37" ht="12" customHeight="1" thickBot="1">
      <c r="B21" s="777"/>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9"/>
      <c r="AK21" s="5"/>
    </row>
    <row r="22" spans="1:37" ht="74.25" customHeight="1" thickBot="1">
      <c r="B22" s="49" t="s">
        <v>13</v>
      </c>
      <c r="C22" s="50" t="s">
        <v>30</v>
      </c>
      <c r="D22" s="50" t="s">
        <v>14</v>
      </c>
      <c r="E22" s="50" t="s">
        <v>29</v>
      </c>
      <c r="F22" s="50" t="s">
        <v>26</v>
      </c>
      <c r="G22" s="50" t="s">
        <v>27</v>
      </c>
      <c r="H22" s="51" t="s">
        <v>17</v>
      </c>
      <c r="I22" s="74" t="s">
        <v>31</v>
      </c>
      <c r="J22" s="75"/>
      <c r="K22" s="89"/>
      <c r="L22" s="76"/>
      <c r="M22" s="77"/>
      <c r="N22" s="78"/>
      <c r="O22" s="55">
        <f>SUM(O23:O25)</f>
        <v>0</v>
      </c>
      <c r="P22" s="56">
        <f>SUM(P23:P25)</f>
        <v>0</v>
      </c>
      <c r="Q22" s="57">
        <f>SUM(Q23:Q25)</f>
        <v>0</v>
      </c>
      <c r="R22" s="56">
        <f>SUM(R23:R25)</f>
        <v>0</v>
      </c>
      <c r="S22" s="57"/>
      <c r="T22" s="56"/>
      <c r="U22" s="57"/>
      <c r="V22" s="56"/>
      <c r="W22" s="57"/>
      <c r="X22" s="56"/>
      <c r="Y22" s="57"/>
      <c r="Z22" s="56"/>
      <c r="AA22" s="57"/>
      <c r="AB22" s="56"/>
      <c r="AC22" s="57"/>
      <c r="AD22" s="56"/>
      <c r="AE22" s="90">
        <f>AE23</f>
        <v>0</v>
      </c>
      <c r="AF22" s="56">
        <f>AF23</f>
        <v>0</v>
      </c>
      <c r="AG22" s="59">
        <f>SUM(AG23:AG25)</f>
        <v>0</v>
      </c>
      <c r="AH22" s="60"/>
      <c r="AI22" s="60"/>
      <c r="AJ22" s="517"/>
      <c r="AK22" s="5"/>
    </row>
    <row r="23" spans="1:37" ht="21" customHeight="1">
      <c r="B23" s="791" t="s">
        <v>817</v>
      </c>
      <c r="C23" s="61"/>
      <c r="D23" s="62" t="s">
        <v>1258</v>
      </c>
      <c r="E23" s="62" t="s">
        <v>1254</v>
      </c>
      <c r="F23" s="364">
        <v>0</v>
      </c>
      <c r="G23" s="288">
        <v>52</v>
      </c>
      <c r="H23" s="956" t="s">
        <v>250</v>
      </c>
      <c r="I23" s="959" t="s">
        <v>708</v>
      </c>
      <c r="J23" s="820" t="s">
        <v>1144</v>
      </c>
      <c r="K23" s="934" t="s">
        <v>250</v>
      </c>
      <c r="L23" s="1063">
        <v>1</v>
      </c>
      <c r="M23" s="911">
        <v>0</v>
      </c>
      <c r="N23" s="939">
        <v>52</v>
      </c>
      <c r="O23" s="365">
        <v>0</v>
      </c>
      <c r="P23" s="292">
        <v>0</v>
      </c>
      <c r="Q23" s="291"/>
      <c r="R23" s="292"/>
      <c r="S23" s="292"/>
      <c r="T23" s="292"/>
      <c r="U23" s="292"/>
      <c r="V23" s="292"/>
      <c r="W23" s="292"/>
      <c r="X23" s="292"/>
      <c r="Y23" s="292"/>
      <c r="Z23" s="292"/>
      <c r="AA23" s="292"/>
      <c r="AB23" s="292"/>
      <c r="AC23" s="185"/>
      <c r="AD23" s="185"/>
      <c r="AE23" s="774">
        <v>0</v>
      </c>
      <c r="AF23" s="774">
        <v>0</v>
      </c>
      <c r="AG23" s="87">
        <v>0</v>
      </c>
      <c r="AH23" s="911" t="s">
        <v>1259</v>
      </c>
      <c r="AI23" s="911" t="s">
        <v>1260</v>
      </c>
      <c r="AJ23" s="913" t="s">
        <v>1257</v>
      </c>
      <c r="AK23" s="5"/>
    </row>
    <row r="24" spans="1:37" ht="44.25" customHeight="1">
      <c r="B24" s="792"/>
      <c r="C24" s="70"/>
      <c r="D24" s="71" t="s">
        <v>1261</v>
      </c>
      <c r="E24" s="71" t="s">
        <v>1254</v>
      </c>
      <c r="F24" s="366">
        <v>0</v>
      </c>
      <c r="G24" s="64">
        <v>52</v>
      </c>
      <c r="H24" s="957"/>
      <c r="I24" s="960"/>
      <c r="J24" s="955"/>
      <c r="K24" s="935"/>
      <c r="L24" s="1064"/>
      <c r="M24" s="911"/>
      <c r="N24" s="940"/>
      <c r="O24" s="367">
        <v>0</v>
      </c>
      <c r="P24" s="196">
        <v>0</v>
      </c>
      <c r="Q24" s="121"/>
      <c r="R24" s="196"/>
      <c r="S24" s="196"/>
      <c r="T24" s="196"/>
      <c r="U24" s="196"/>
      <c r="V24" s="196"/>
      <c r="W24" s="196"/>
      <c r="X24" s="196"/>
      <c r="Y24" s="196"/>
      <c r="Z24" s="196"/>
      <c r="AA24" s="196"/>
      <c r="AB24" s="196"/>
      <c r="AC24" s="185"/>
      <c r="AD24" s="185"/>
      <c r="AE24" s="909"/>
      <c r="AF24" s="909"/>
      <c r="AG24" s="87">
        <v>0</v>
      </c>
      <c r="AH24" s="911"/>
      <c r="AI24" s="911"/>
      <c r="AJ24" s="913"/>
      <c r="AK24" s="5"/>
    </row>
    <row r="25" spans="1:37" ht="44.25" customHeight="1" thickBot="1">
      <c r="B25" s="850"/>
      <c r="C25" s="368"/>
      <c r="D25" s="369" t="s">
        <v>1262</v>
      </c>
      <c r="E25" s="369" t="s">
        <v>1254</v>
      </c>
      <c r="F25" s="370">
        <v>0</v>
      </c>
      <c r="G25" s="361">
        <v>52</v>
      </c>
      <c r="H25" s="958"/>
      <c r="I25" s="961"/>
      <c r="J25" s="819"/>
      <c r="K25" s="936"/>
      <c r="L25" s="1065"/>
      <c r="M25" s="911"/>
      <c r="N25" s="941"/>
      <c r="O25" s="362">
        <v>0</v>
      </c>
      <c r="P25" s="298">
        <v>0</v>
      </c>
      <c r="Q25" s="297"/>
      <c r="R25" s="298"/>
      <c r="S25" s="298"/>
      <c r="T25" s="298"/>
      <c r="U25" s="298"/>
      <c r="V25" s="298"/>
      <c r="W25" s="298"/>
      <c r="X25" s="298"/>
      <c r="Y25" s="298"/>
      <c r="Z25" s="298"/>
      <c r="AA25" s="298"/>
      <c r="AB25" s="298"/>
      <c r="AC25" s="298"/>
      <c r="AD25" s="298"/>
      <c r="AE25" s="910"/>
      <c r="AF25" s="910"/>
      <c r="AG25" s="371">
        <v>0</v>
      </c>
      <c r="AH25" s="912"/>
      <c r="AI25" s="912"/>
      <c r="AJ25" s="914"/>
    </row>
    <row r="26" spans="1:37">
      <c r="B26" s="15"/>
      <c r="C26" s="15"/>
      <c r="D26" s="516"/>
      <c r="E26" s="516"/>
      <c r="F26" s="516"/>
      <c r="G26" s="516"/>
      <c r="H26" s="500"/>
      <c r="I26" s="500"/>
      <c r="J26" s="500"/>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15"/>
      <c r="AH26" s="516"/>
      <c r="AI26" s="516"/>
      <c r="AJ26" s="516"/>
    </row>
    <row r="27" spans="1:37">
      <c r="B27" s="15"/>
      <c r="C27" s="15"/>
      <c r="D27" s="96"/>
      <c r="E27" s="96"/>
      <c r="F27" s="516"/>
      <c r="G27" s="516"/>
      <c r="H27" s="500"/>
      <c r="I27" s="500"/>
      <c r="J27" s="500"/>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15"/>
      <c r="AH27" s="516"/>
      <c r="AI27" s="516"/>
      <c r="AJ27" s="516"/>
    </row>
    <row r="28" spans="1:37">
      <c r="B28" s="15"/>
      <c r="C28" s="15"/>
      <c r="D28" s="96"/>
      <c r="E28" s="96"/>
      <c r="F28" s="516"/>
      <c r="G28" s="516"/>
      <c r="H28" s="500"/>
      <c r="I28" s="500"/>
      <c r="J28" s="500"/>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15"/>
      <c r="AH28" s="516"/>
      <c r="AI28" s="516"/>
      <c r="AJ28" s="516"/>
    </row>
    <row r="29" spans="1:37" ht="15.75" thickBot="1">
      <c r="B29" s="12"/>
      <c r="C29" s="12"/>
      <c r="D29" s="12"/>
      <c r="E29" s="12"/>
      <c r="F29" s="12"/>
      <c r="G29" s="12"/>
      <c r="H29" s="3"/>
      <c r="I29" s="3"/>
      <c r="J29" s="3"/>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7">
      <c r="A30" s="1">
        <v>2</v>
      </c>
      <c r="B30" s="749" t="s">
        <v>805</v>
      </c>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1"/>
    </row>
    <row r="31" spans="1:37" ht="15.75" thickBot="1">
      <c r="B31" s="752" t="s">
        <v>1251</v>
      </c>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4"/>
    </row>
    <row r="32" spans="1:37" ht="62.25" customHeight="1">
      <c r="B32" s="755" t="s">
        <v>1072</v>
      </c>
      <c r="C32" s="756"/>
      <c r="D32" s="756"/>
      <c r="E32" s="756"/>
      <c r="F32" s="756"/>
      <c r="G32" s="756"/>
      <c r="H32" s="757"/>
      <c r="I32" s="758" t="s">
        <v>1073</v>
      </c>
      <c r="J32" s="759"/>
      <c r="K32" s="759"/>
      <c r="L32" s="759"/>
      <c r="M32" s="759"/>
      <c r="N32" s="759"/>
      <c r="O32" s="759"/>
      <c r="P32" s="759"/>
      <c r="Q32" s="759"/>
      <c r="R32" s="759"/>
      <c r="S32" s="759"/>
      <c r="T32" s="760"/>
      <c r="U32" s="758" t="s">
        <v>1074</v>
      </c>
      <c r="V32" s="761"/>
      <c r="W32" s="761"/>
      <c r="X32" s="761"/>
      <c r="Y32" s="761"/>
      <c r="Z32" s="761"/>
      <c r="AA32" s="761"/>
      <c r="AB32" s="761"/>
      <c r="AC32" s="761"/>
      <c r="AD32" s="761"/>
      <c r="AE32" s="761"/>
      <c r="AF32" s="761"/>
      <c r="AG32" s="761"/>
      <c r="AH32" s="761"/>
      <c r="AI32" s="761"/>
      <c r="AJ32" s="762"/>
    </row>
    <row r="33" spans="2:36" ht="44.25" customHeight="1" thickBot="1">
      <c r="B33" s="763" t="s">
        <v>1559</v>
      </c>
      <c r="C33" s="764"/>
      <c r="D33" s="765"/>
      <c r="E33" s="184"/>
      <c r="F33" s="766" t="s">
        <v>1560</v>
      </c>
      <c r="G33" s="766"/>
      <c r="H33" s="766"/>
      <c r="I33" s="766"/>
      <c r="J33" s="766"/>
      <c r="K33" s="766"/>
      <c r="L33" s="766"/>
      <c r="M33" s="766"/>
      <c r="N33" s="767"/>
      <c r="O33" s="768" t="s">
        <v>0</v>
      </c>
      <c r="P33" s="769"/>
      <c r="Q33" s="769"/>
      <c r="R33" s="769"/>
      <c r="S33" s="769"/>
      <c r="T33" s="769"/>
      <c r="U33" s="769"/>
      <c r="V33" s="769"/>
      <c r="W33" s="769"/>
      <c r="X33" s="769"/>
      <c r="Y33" s="769"/>
      <c r="Z33" s="769"/>
      <c r="AA33" s="769"/>
      <c r="AB33" s="769"/>
      <c r="AC33" s="769"/>
      <c r="AD33" s="769"/>
      <c r="AE33" s="769"/>
      <c r="AF33" s="770"/>
      <c r="AG33" s="771" t="s">
        <v>1</v>
      </c>
      <c r="AH33" s="772"/>
      <c r="AI33" s="772"/>
      <c r="AJ33" s="773"/>
    </row>
    <row r="34" spans="2:36" ht="15" customHeight="1">
      <c r="B34" s="737" t="s">
        <v>1145</v>
      </c>
      <c r="C34" s="739" t="s">
        <v>2</v>
      </c>
      <c r="D34" s="740"/>
      <c r="E34" s="740"/>
      <c r="F34" s="740"/>
      <c r="G34" s="740"/>
      <c r="H34" s="740"/>
      <c r="I34" s="743" t="s">
        <v>3</v>
      </c>
      <c r="J34" s="745" t="s">
        <v>18</v>
      </c>
      <c r="K34" s="745" t="s">
        <v>4</v>
      </c>
      <c r="L34" s="747" t="s">
        <v>1252</v>
      </c>
      <c r="M34" s="799" t="s">
        <v>19</v>
      </c>
      <c r="N34" s="732" t="s">
        <v>20</v>
      </c>
      <c r="O34" s="734" t="s">
        <v>32</v>
      </c>
      <c r="P34" s="735"/>
      <c r="Q34" s="736" t="s">
        <v>33</v>
      </c>
      <c r="R34" s="735"/>
      <c r="S34" s="736" t="s">
        <v>34</v>
      </c>
      <c r="T34" s="735"/>
      <c r="U34" s="736" t="s">
        <v>7</v>
      </c>
      <c r="V34" s="735"/>
      <c r="W34" s="736" t="s">
        <v>6</v>
      </c>
      <c r="X34" s="735"/>
      <c r="Y34" s="736" t="s">
        <v>35</v>
      </c>
      <c r="Z34" s="735"/>
      <c r="AA34" s="736" t="s">
        <v>5</v>
      </c>
      <c r="AB34" s="735"/>
      <c r="AC34" s="736" t="s">
        <v>8</v>
      </c>
      <c r="AD34" s="735"/>
      <c r="AE34" s="736" t="s">
        <v>9</v>
      </c>
      <c r="AF34" s="796"/>
      <c r="AG34" s="797" t="s">
        <v>10</v>
      </c>
      <c r="AH34" s="780" t="s">
        <v>11</v>
      </c>
      <c r="AI34" s="782" t="s">
        <v>12</v>
      </c>
      <c r="AJ34" s="784" t="s">
        <v>21</v>
      </c>
    </row>
    <row r="35" spans="2:36" ht="58.5" customHeight="1" thickBot="1">
      <c r="B35" s="738"/>
      <c r="C35" s="741"/>
      <c r="D35" s="742"/>
      <c r="E35" s="742"/>
      <c r="F35" s="742"/>
      <c r="G35" s="742"/>
      <c r="H35" s="742"/>
      <c r="I35" s="744"/>
      <c r="J35" s="746" t="s">
        <v>18</v>
      </c>
      <c r="K35" s="746"/>
      <c r="L35" s="748"/>
      <c r="M35" s="800"/>
      <c r="N35" s="733"/>
      <c r="O35" s="33" t="s">
        <v>22</v>
      </c>
      <c r="P35" s="34" t="s">
        <v>23</v>
      </c>
      <c r="Q35" s="35" t="s">
        <v>22</v>
      </c>
      <c r="R35" s="34" t="s">
        <v>23</v>
      </c>
      <c r="S35" s="35" t="s">
        <v>22</v>
      </c>
      <c r="T35" s="34" t="s">
        <v>23</v>
      </c>
      <c r="U35" s="35" t="s">
        <v>22</v>
      </c>
      <c r="V35" s="34" t="s">
        <v>23</v>
      </c>
      <c r="W35" s="35" t="s">
        <v>22</v>
      </c>
      <c r="X35" s="34" t="s">
        <v>23</v>
      </c>
      <c r="Y35" s="35" t="s">
        <v>22</v>
      </c>
      <c r="Z35" s="34" t="s">
        <v>23</v>
      </c>
      <c r="AA35" s="35" t="s">
        <v>22</v>
      </c>
      <c r="AB35" s="34" t="s">
        <v>24</v>
      </c>
      <c r="AC35" s="35" t="s">
        <v>22</v>
      </c>
      <c r="AD35" s="34" t="s">
        <v>24</v>
      </c>
      <c r="AE35" s="35" t="s">
        <v>22</v>
      </c>
      <c r="AF35" s="36" t="s">
        <v>24</v>
      </c>
      <c r="AG35" s="798"/>
      <c r="AH35" s="781"/>
      <c r="AI35" s="783"/>
      <c r="AJ35" s="785"/>
    </row>
    <row r="36" spans="2:36" ht="105.75" customHeight="1" thickBot="1">
      <c r="B36" s="37" t="s">
        <v>807</v>
      </c>
      <c r="C36" s="786" t="s">
        <v>353</v>
      </c>
      <c r="D36" s="787"/>
      <c r="E36" s="787"/>
      <c r="F36" s="787"/>
      <c r="G36" s="787"/>
      <c r="H36" s="787"/>
      <c r="I36" s="38" t="s">
        <v>354</v>
      </c>
      <c r="J36" s="39"/>
      <c r="K36" s="40"/>
      <c r="L36" s="40"/>
      <c r="M36" s="348"/>
      <c r="N36" s="107"/>
      <c r="O36" s="43">
        <f t="shared" ref="O36:AD36" si="1">O38+O50+O56</f>
        <v>131145</v>
      </c>
      <c r="P36" s="44">
        <f t="shared" si="1"/>
        <v>112945</v>
      </c>
      <c r="Q36" s="44">
        <f t="shared" si="1"/>
        <v>0</v>
      </c>
      <c r="R36" s="44">
        <f t="shared" si="1"/>
        <v>0</v>
      </c>
      <c r="S36" s="44">
        <f t="shared" si="1"/>
        <v>0</v>
      </c>
      <c r="T36" s="44">
        <f t="shared" si="1"/>
        <v>0</v>
      </c>
      <c r="U36" s="44">
        <f t="shared" si="1"/>
        <v>0</v>
      </c>
      <c r="V36" s="44">
        <f t="shared" si="1"/>
        <v>0</v>
      </c>
      <c r="W36" s="44">
        <f t="shared" si="1"/>
        <v>0</v>
      </c>
      <c r="X36" s="44">
        <f t="shared" si="1"/>
        <v>0</v>
      </c>
      <c r="Y36" s="44">
        <f t="shared" si="1"/>
        <v>0</v>
      </c>
      <c r="Z36" s="44">
        <f t="shared" si="1"/>
        <v>0</v>
      </c>
      <c r="AA36" s="44">
        <f t="shared" si="1"/>
        <v>0</v>
      </c>
      <c r="AB36" s="44">
        <f t="shared" si="1"/>
        <v>0</v>
      </c>
      <c r="AC36" s="44">
        <f t="shared" si="1"/>
        <v>0</v>
      </c>
      <c r="AD36" s="44">
        <f t="shared" si="1"/>
        <v>0</v>
      </c>
      <c r="AE36" s="44">
        <f>+AE38+AE50+AE56</f>
        <v>131145</v>
      </c>
      <c r="AF36" s="45">
        <f>AF38+AF50+AF56</f>
        <v>112945</v>
      </c>
      <c r="AG36" s="46">
        <f>AG38+AG50+AG56</f>
        <v>543</v>
      </c>
      <c r="AH36" s="47"/>
      <c r="AI36" s="47"/>
      <c r="AJ36" s="48"/>
    </row>
    <row r="37" spans="2:36" ht="15.75" thickBot="1">
      <c r="B37" s="788"/>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90"/>
    </row>
    <row r="38" spans="2:36" ht="40.5" thickBot="1">
      <c r="B38" s="49" t="s">
        <v>13</v>
      </c>
      <c r="C38" s="50" t="s">
        <v>30</v>
      </c>
      <c r="D38" s="50" t="s">
        <v>14</v>
      </c>
      <c r="E38" s="50" t="s">
        <v>25</v>
      </c>
      <c r="F38" s="50" t="s">
        <v>26</v>
      </c>
      <c r="G38" s="50" t="s">
        <v>27</v>
      </c>
      <c r="H38" s="51" t="s">
        <v>15</v>
      </c>
      <c r="I38" s="74" t="s">
        <v>31</v>
      </c>
      <c r="J38" s="53"/>
      <c r="K38" s="53"/>
      <c r="L38" s="53"/>
      <c r="M38" s="53"/>
      <c r="N38" s="54"/>
      <c r="O38" s="55">
        <f>SUM(O39:O48)</f>
        <v>131145</v>
      </c>
      <c r="P38" s="56">
        <f>SUM(P39:P48)</f>
        <v>112945</v>
      </c>
      <c r="Q38" s="57">
        <f>SUM(Q39:Q48)</f>
        <v>0</v>
      </c>
      <c r="R38" s="56">
        <f>SUM(R39:R48)</f>
        <v>0</v>
      </c>
      <c r="S38" s="57"/>
      <c r="T38" s="56"/>
      <c r="U38" s="57"/>
      <c r="V38" s="56"/>
      <c r="W38" s="57"/>
      <c r="X38" s="56"/>
      <c r="Y38" s="57"/>
      <c r="Z38" s="56"/>
      <c r="AA38" s="57"/>
      <c r="AB38" s="56"/>
      <c r="AC38" s="57"/>
      <c r="AD38" s="56"/>
      <c r="AE38" s="58">
        <f>O38+Q38</f>
        <v>131145</v>
      </c>
      <c r="AF38" s="56">
        <f>AF39</f>
        <v>112945</v>
      </c>
      <c r="AG38" s="59">
        <f>SUM(AG39:AG48)</f>
        <v>543</v>
      </c>
      <c r="AH38" s="60"/>
      <c r="AI38" s="60"/>
      <c r="AJ38" s="517"/>
    </row>
    <row r="39" spans="2:36" ht="57.75" customHeight="1">
      <c r="B39" s="791" t="s">
        <v>817</v>
      </c>
      <c r="C39" s="61"/>
      <c r="D39" s="62" t="s">
        <v>1263</v>
      </c>
      <c r="E39" s="62" t="s">
        <v>1254</v>
      </c>
      <c r="F39" s="63">
        <v>0</v>
      </c>
      <c r="G39" s="64">
        <v>1800</v>
      </c>
      <c r="H39" s="29" t="s">
        <v>252</v>
      </c>
      <c r="I39" s="26" t="s">
        <v>816</v>
      </c>
      <c r="J39" s="181" t="s">
        <v>251</v>
      </c>
      <c r="K39" s="289" t="s">
        <v>470</v>
      </c>
      <c r="L39" s="202">
        <v>1</v>
      </c>
      <c r="M39" s="794">
        <v>0</v>
      </c>
      <c r="N39" s="795">
        <v>94</v>
      </c>
      <c r="O39" s="65">
        <v>20000</v>
      </c>
      <c r="P39" s="66">
        <v>1800</v>
      </c>
      <c r="Q39" s="519"/>
      <c r="R39" s="67"/>
      <c r="S39" s="67"/>
      <c r="T39" s="67"/>
      <c r="U39" s="67"/>
      <c r="V39" s="67"/>
      <c r="W39" s="67"/>
      <c r="X39" s="67"/>
      <c r="Y39" s="67"/>
      <c r="Z39" s="67"/>
      <c r="AA39" s="67"/>
      <c r="AB39" s="67"/>
      <c r="AC39" s="68"/>
      <c r="AD39" s="68"/>
      <c r="AE39" s="774">
        <f>+O39+O40+O41+O42+O43+O44+O45+O46+O47</f>
        <v>131145</v>
      </c>
      <c r="AF39" s="774">
        <f>+P39+P40+P41+P42+P43+P44+P45+P46+P47</f>
        <v>112945</v>
      </c>
      <c r="AG39" s="69">
        <v>3</v>
      </c>
      <c r="AH39" s="775" t="s">
        <v>1264</v>
      </c>
      <c r="AI39" s="775" t="s">
        <v>1256</v>
      </c>
      <c r="AJ39" s="776" t="s">
        <v>1257</v>
      </c>
    </row>
    <row r="40" spans="2:36" ht="62.25" customHeight="1">
      <c r="B40" s="792"/>
      <c r="C40" s="70"/>
      <c r="D40" s="71" t="s">
        <v>1265</v>
      </c>
      <c r="E40" s="71" t="s">
        <v>1254</v>
      </c>
      <c r="F40" s="115">
        <v>0</v>
      </c>
      <c r="G40" s="64">
        <v>22</v>
      </c>
      <c r="H40" s="17" t="s">
        <v>253</v>
      </c>
      <c r="I40" s="17" t="s">
        <v>816</v>
      </c>
      <c r="J40" s="181" t="s">
        <v>251</v>
      </c>
      <c r="K40" s="194" t="s">
        <v>254</v>
      </c>
      <c r="L40" s="202">
        <v>1</v>
      </c>
      <c r="M40" s="794"/>
      <c r="N40" s="795"/>
      <c r="O40" s="372">
        <v>1805</v>
      </c>
      <c r="P40" s="66">
        <v>1805</v>
      </c>
      <c r="Q40" s="519"/>
      <c r="R40" s="373"/>
      <c r="S40" s="373"/>
      <c r="T40" s="373"/>
      <c r="U40" s="373"/>
      <c r="V40" s="373"/>
      <c r="W40" s="373"/>
      <c r="X40" s="373"/>
      <c r="Y40" s="373"/>
      <c r="Z40" s="373"/>
      <c r="AA40" s="373"/>
      <c r="AB40" s="373"/>
      <c r="AC40" s="68"/>
      <c r="AD40" s="68"/>
      <c r="AE40" s="774"/>
      <c r="AF40" s="774"/>
      <c r="AG40" s="69">
        <v>22</v>
      </c>
      <c r="AH40" s="775"/>
      <c r="AI40" s="775"/>
      <c r="AJ40" s="776"/>
    </row>
    <row r="41" spans="2:36" ht="44.25" customHeight="1">
      <c r="B41" s="792"/>
      <c r="C41" s="70"/>
      <c r="D41" s="81" t="s">
        <v>1266</v>
      </c>
      <c r="E41" s="71" t="s">
        <v>1254</v>
      </c>
      <c r="F41" s="115">
        <v>0</v>
      </c>
      <c r="G41" s="64">
        <v>93</v>
      </c>
      <c r="H41" s="17" t="s">
        <v>253</v>
      </c>
      <c r="I41" s="17" t="s">
        <v>816</v>
      </c>
      <c r="J41" s="181" t="s">
        <v>251</v>
      </c>
      <c r="K41" s="194" t="s">
        <v>254</v>
      </c>
      <c r="L41" s="202">
        <v>1</v>
      </c>
      <c r="M41" s="794"/>
      <c r="N41" s="795"/>
      <c r="O41" s="372">
        <v>6000</v>
      </c>
      <c r="P41" s="66">
        <v>6000</v>
      </c>
      <c r="Q41" s="519"/>
      <c r="R41" s="373"/>
      <c r="S41" s="373"/>
      <c r="T41" s="373"/>
      <c r="U41" s="373"/>
      <c r="V41" s="373"/>
      <c r="W41" s="373"/>
      <c r="X41" s="373"/>
      <c r="Y41" s="373"/>
      <c r="Z41" s="373"/>
      <c r="AA41" s="373"/>
      <c r="AB41" s="373"/>
      <c r="AC41" s="68"/>
      <c r="AD41" s="68"/>
      <c r="AE41" s="774"/>
      <c r="AF41" s="774"/>
      <c r="AG41" s="69">
        <v>94</v>
      </c>
      <c r="AH41" s="775"/>
      <c r="AI41" s="775"/>
      <c r="AJ41" s="776"/>
    </row>
    <row r="42" spans="2:36" ht="66">
      <c r="B42" s="792"/>
      <c r="C42" s="70"/>
      <c r="D42" s="81" t="s">
        <v>1267</v>
      </c>
      <c r="E42" s="71" t="s">
        <v>1254</v>
      </c>
      <c r="F42" s="72">
        <v>0</v>
      </c>
      <c r="G42" s="64">
        <v>1</v>
      </c>
      <c r="H42" s="17" t="s">
        <v>253</v>
      </c>
      <c r="I42" s="17" t="s">
        <v>816</v>
      </c>
      <c r="J42" s="207" t="s">
        <v>251</v>
      </c>
      <c r="K42" s="194" t="s">
        <v>254</v>
      </c>
      <c r="L42" s="195">
        <v>1</v>
      </c>
      <c r="M42" s="794"/>
      <c r="N42" s="795"/>
      <c r="O42" s="520">
        <v>11383</v>
      </c>
      <c r="P42" s="66">
        <v>11383</v>
      </c>
      <c r="Q42" s="73"/>
      <c r="R42" s="68"/>
      <c r="S42" s="68"/>
      <c r="T42" s="68"/>
      <c r="U42" s="68"/>
      <c r="V42" s="68"/>
      <c r="W42" s="68"/>
      <c r="X42" s="68"/>
      <c r="Y42" s="68"/>
      <c r="Z42" s="68"/>
      <c r="AA42" s="68"/>
      <c r="AB42" s="68"/>
      <c r="AC42" s="68"/>
      <c r="AD42" s="68"/>
      <c r="AE42" s="774"/>
      <c r="AF42" s="774"/>
      <c r="AG42" s="69">
        <v>94</v>
      </c>
      <c r="AH42" s="775"/>
      <c r="AI42" s="775"/>
      <c r="AJ42" s="776"/>
    </row>
    <row r="43" spans="2:36" ht="66">
      <c r="B43" s="792"/>
      <c r="C43" s="70"/>
      <c r="D43" s="81" t="s">
        <v>1268</v>
      </c>
      <c r="E43" s="71" t="s">
        <v>1254</v>
      </c>
      <c r="F43" s="72">
        <v>0</v>
      </c>
      <c r="G43" s="64">
        <v>1</v>
      </c>
      <c r="H43" s="17" t="s">
        <v>253</v>
      </c>
      <c r="I43" s="17" t="s">
        <v>816</v>
      </c>
      <c r="J43" s="207" t="s">
        <v>251</v>
      </c>
      <c r="K43" s="194" t="s">
        <v>254</v>
      </c>
      <c r="L43" s="195">
        <v>1</v>
      </c>
      <c r="M43" s="794"/>
      <c r="N43" s="795"/>
      <c r="O43" s="520">
        <v>8140</v>
      </c>
      <c r="P43" s="66">
        <v>8140</v>
      </c>
      <c r="Q43" s="73"/>
      <c r="R43" s="68"/>
      <c r="S43" s="68"/>
      <c r="T43" s="68"/>
      <c r="U43" s="68"/>
      <c r="V43" s="68"/>
      <c r="W43" s="68"/>
      <c r="X43" s="68"/>
      <c r="Y43" s="68"/>
      <c r="Z43" s="68"/>
      <c r="AA43" s="68"/>
      <c r="AB43" s="68"/>
      <c r="AC43" s="68"/>
      <c r="AD43" s="68"/>
      <c r="AE43" s="774"/>
      <c r="AF43" s="774"/>
      <c r="AG43" s="69">
        <v>94</v>
      </c>
      <c r="AH43" s="775"/>
      <c r="AI43" s="775"/>
      <c r="AJ43" s="776"/>
    </row>
    <row r="44" spans="2:36" ht="66">
      <c r="B44" s="792"/>
      <c r="C44" s="70"/>
      <c r="D44" s="81" t="s">
        <v>1269</v>
      </c>
      <c r="E44" s="71" t="s">
        <v>1254</v>
      </c>
      <c r="F44" s="72">
        <v>0</v>
      </c>
      <c r="G44" s="64">
        <v>8</v>
      </c>
      <c r="H44" s="17" t="s">
        <v>253</v>
      </c>
      <c r="I44" s="17" t="s">
        <v>816</v>
      </c>
      <c r="J44" s="207" t="s">
        <v>251</v>
      </c>
      <c r="K44" s="194" t="s">
        <v>254</v>
      </c>
      <c r="L44" s="195">
        <v>1</v>
      </c>
      <c r="M44" s="794"/>
      <c r="N44" s="795"/>
      <c r="O44" s="520">
        <v>8140</v>
      </c>
      <c r="P44" s="66">
        <v>8140</v>
      </c>
      <c r="Q44" s="73"/>
      <c r="R44" s="68"/>
      <c r="S44" s="68"/>
      <c r="T44" s="68"/>
      <c r="U44" s="68"/>
      <c r="V44" s="68"/>
      <c r="W44" s="68"/>
      <c r="X44" s="68"/>
      <c r="Y44" s="68"/>
      <c r="Z44" s="68"/>
      <c r="AA44" s="68"/>
      <c r="AB44" s="68"/>
      <c r="AC44" s="68"/>
      <c r="AD44" s="68"/>
      <c r="AE44" s="774"/>
      <c r="AF44" s="774"/>
      <c r="AG44" s="69">
        <v>8</v>
      </c>
      <c r="AH44" s="775"/>
      <c r="AI44" s="775"/>
      <c r="AJ44" s="776"/>
    </row>
    <row r="45" spans="2:36" ht="66">
      <c r="B45" s="792"/>
      <c r="C45" s="70"/>
      <c r="D45" s="81" t="s">
        <v>1270</v>
      </c>
      <c r="E45" s="71" t="s">
        <v>1254</v>
      </c>
      <c r="F45" s="72">
        <v>0</v>
      </c>
      <c r="G45" s="64">
        <v>40</v>
      </c>
      <c r="H45" s="17" t="s">
        <v>253</v>
      </c>
      <c r="I45" s="17" t="s">
        <v>816</v>
      </c>
      <c r="J45" s="207" t="s">
        <v>251</v>
      </c>
      <c r="K45" s="194" t="s">
        <v>254</v>
      </c>
      <c r="L45" s="195">
        <v>1</v>
      </c>
      <c r="M45" s="794"/>
      <c r="N45" s="795"/>
      <c r="O45" s="520">
        <v>12176</v>
      </c>
      <c r="P45" s="66">
        <v>12176</v>
      </c>
      <c r="Q45" s="73"/>
      <c r="R45" s="68"/>
      <c r="S45" s="68"/>
      <c r="T45" s="68"/>
      <c r="U45" s="68"/>
      <c r="V45" s="68"/>
      <c r="W45" s="68"/>
      <c r="X45" s="68"/>
      <c r="Y45" s="68"/>
      <c r="Z45" s="68"/>
      <c r="AA45" s="68"/>
      <c r="AB45" s="68"/>
      <c r="AC45" s="68"/>
      <c r="AD45" s="68"/>
      <c r="AE45" s="774"/>
      <c r="AF45" s="774"/>
      <c r="AG45" s="69">
        <v>40</v>
      </c>
      <c r="AH45" s="775"/>
      <c r="AI45" s="775"/>
      <c r="AJ45" s="776"/>
    </row>
    <row r="46" spans="2:36" ht="66">
      <c r="B46" s="792"/>
      <c r="C46" s="70"/>
      <c r="D46" s="81" t="s">
        <v>1271</v>
      </c>
      <c r="E46" s="71" t="s">
        <v>1254</v>
      </c>
      <c r="F46" s="72">
        <v>0</v>
      </c>
      <c r="G46" s="64">
        <v>94</v>
      </c>
      <c r="H46" s="17" t="s">
        <v>253</v>
      </c>
      <c r="I46" s="17" t="s">
        <v>816</v>
      </c>
      <c r="J46" s="207" t="s">
        <v>251</v>
      </c>
      <c r="K46" s="194" t="s">
        <v>254</v>
      </c>
      <c r="L46" s="195">
        <v>1</v>
      </c>
      <c r="M46" s="794"/>
      <c r="N46" s="795"/>
      <c r="O46" s="520">
        <v>63501</v>
      </c>
      <c r="P46" s="66">
        <v>63501</v>
      </c>
      <c r="Q46" s="73"/>
      <c r="R46" s="68"/>
      <c r="S46" s="68"/>
      <c r="T46" s="68"/>
      <c r="U46" s="68"/>
      <c r="V46" s="68"/>
      <c r="W46" s="68"/>
      <c r="X46" s="68"/>
      <c r="Y46" s="68"/>
      <c r="Z46" s="68"/>
      <c r="AA46" s="68"/>
      <c r="AB46" s="68"/>
      <c r="AC46" s="68"/>
      <c r="AD46" s="68"/>
      <c r="AE46" s="774"/>
      <c r="AF46" s="774"/>
      <c r="AG46" s="69">
        <v>94</v>
      </c>
      <c r="AH46" s="775"/>
      <c r="AI46" s="775"/>
      <c r="AJ46" s="776"/>
    </row>
    <row r="47" spans="2:36" ht="38.25">
      <c r="B47" s="792"/>
      <c r="C47" s="70"/>
      <c r="D47" s="71" t="s">
        <v>1272</v>
      </c>
      <c r="E47" s="71" t="s">
        <v>1254</v>
      </c>
      <c r="F47" s="374">
        <v>0</v>
      </c>
      <c r="G47" s="64">
        <v>1</v>
      </c>
      <c r="H47" s="17" t="s">
        <v>255</v>
      </c>
      <c r="I47" s="17" t="s">
        <v>815</v>
      </c>
      <c r="J47" s="207" t="s">
        <v>251</v>
      </c>
      <c r="K47" s="194" t="s">
        <v>256</v>
      </c>
      <c r="L47" s="195">
        <v>1</v>
      </c>
      <c r="M47" s="794"/>
      <c r="N47" s="795"/>
      <c r="O47" s="65">
        <v>0</v>
      </c>
      <c r="P47" s="66">
        <v>0</v>
      </c>
      <c r="Q47" s="528"/>
      <c r="R47" s="68"/>
      <c r="S47" s="68"/>
      <c r="T47" s="68"/>
      <c r="U47" s="68"/>
      <c r="V47" s="68"/>
      <c r="W47" s="68"/>
      <c r="X47" s="68"/>
      <c r="Y47" s="68"/>
      <c r="Z47" s="68"/>
      <c r="AA47" s="68"/>
      <c r="AB47" s="68"/>
      <c r="AC47" s="68"/>
      <c r="AD47" s="68"/>
      <c r="AE47" s="774"/>
      <c r="AF47" s="774"/>
      <c r="AG47" s="375">
        <v>94</v>
      </c>
      <c r="AH47" s="775"/>
      <c r="AI47" s="775"/>
      <c r="AJ47" s="776"/>
    </row>
    <row r="48" spans="2:36" ht="15.75" thickBot="1">
      <c r="B48" s="850"/>
      <c r="C48" s="368"/>
      <c r="D48" s="369"/>
      <c r="E48" s="369"/>
      <c r="F48" s="376"/>
      <c r="G48" s="361"/>
      <c r="H48" s="27"/>
      <c r="I48" s="27"/>
      <c r="J48" s="182"/>
      <c r="K48" s="200"/>
      <c r="L48" s="377"/>
      <c r="M48" s="824"/>
      <c r="N48" s="971"/>
      <c r="O48" s="378"/>
      <c r="P48" s="297"/>
      <c r="Q48" s="588"/>
      <c r="R48" s="379"/>
      <c r="S48" s="379"/>
      <c r="T48" s="379"/>
      <c r="U48" s="379"/>
      <c r="V48" s="379"/>
      <c r="W48" s="379"/>
      <c r="X48" s="379"/>
      <c r="Y48" s="379"/>
      <c r="Z48" s="379"/>
      <c r="AA48" s="379"/>
      <c r="AB48" s="379"/>
      <c r="AC48" s="379"/>
      <c r="AD48" s="379"/>
      <c r="AE48" s="968"/>
      <c r="AF48" s="968"/>
      <c r="AG48" s="380"/>
      <c r="AH48" s="969"/>
      <c r="AI48" s="969"/>
      <c r="AJ48" s="975"/>
    </row>
    <row r="49" spans="1:36" ht="15.75" thickBot="1">
      <c r="B49" s="777"/>
      <c r="C49" s="778"/>
      <c r="D49" s="778"/>
      <c r="E49" s="778"/>
      <c r="F49" s="778"/>
      <c r="G49" s="778"/>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9"/>
    </row>
    <row r="50" spans="1:36" ht="39" thickBot="1">
      <c r="B50" s="49" t="s">
        <v>13</v>
      </c>
      <c r="C50" s="50" t="s">
        <v>30</v>
      </c>
      <c r="D50" s="50" t="s">
        <v>14</v>
      </c>
      <c r="E50" s="50" t="s">
        <v>29</v>
      </c>
      <c r="F50" s="50" t="s">
        <v>26</v>
      </c>
      <c r="G50" s="50" t="s">
        <v>27</v>
      </c>
      <c r="H50" s="51" t="s">
        <v>16</v>
      </c>
      <c r="I50" s="74" t="s">
        <v>31</v>
      </c>
      <c r="J50" s="75"/>
      <c r="K50" s="76"/>
      <c r="L50" s="76"/>
      <c r="M50" s="77"/>
      <c r="N50" s="78"/>
      <c r="O50" s="55">
        <f>SUM(O51:O54)</f>
        <v>0</v>
      </c>
      <c r="P50" s="56">
        <f>SUM(P51:P54)</f>
        <v>0</v>
      </c>
      <c r="Q50" s="57">
        <f>SUM(Q51:Q54)</f>
        <v>0</v>
      </c>
      <c r="R50" s="56">
        <f>SUM(R51:R54)</f>
        <v>0</v>
      </c>
      <c r="S50" s="57"/>
      <c r="T50" s="56"/>
      <c r="U50" s="57"/>
      <c r="V50" s="56"/>
      <c r="W50" s="57"/>
      <c r="X50" s="56"/>
      <c r="Y50" s="57"/>
      <c r="Z50" s="56"/>
      <c r="AA50" s="57"/>
      <c r="AB50" s="56"/>
      <c r="AC50" s="57"/>
      <c r="AD50" s="56"/>
      <c r="AE50" s="57">
        <f>AE51</f>
        <v>0</v>
      </c>
      <c r="AF50" s="56">
        <f>AF51</f>
        <v>0</v>
      </c>
      <c r="AG50" s="59">
        <f>SUM(AG51:AG54)</f>
        <v>0</v>
      </c>
      <c r="AH50" s="60"/>
      <c r="AI50" s="60"/>
      <c r="AJ50" s="517"/>
    </row>
    <row r="51" spans="1:36">
      <c r="B51" s="979"/>
      <c r="C51" s="80"/>
      <c r="D51" s="81"/>
      <c r="E51" s="81"/>
      <c r="F51" s="82"/>
      <c r="G51" s="64"/>
      <c r="H51" s="962"/>
      <c r="I51" s="964"/>
      <c r="J51" s="207"/>
      <c r="K51" s="994"/>
      <c r="L51" s="83"/>
      <c r="M51" s="911"/>
      <c r="N51" s="966"/>
      <c r="O51" s="86"/>
      <c r="P51" s="185"/>
      <c r="Q51" s="185"/>
      <c r="R51" s="185"/>
      <c r="S51" s="185"/>
      <c r="T51" s="185"/>
      <c r="U51" s="185"/>
      <c r="V51" s="185"/>
      <c r="W51" s="185"/>
      <c r="X51" s="185"/>
      <c r="Y51" s="185"/>
      <c r="Z51" s="185"/>
      <c r="AA51" s="185"/>
      <c r="AB51" s="185"/>
      <c r="AC51" s="185"/>
      <c r="AD51" s="185"/>
      <c r="AE51" s="774"/>
      <c r="AF51" s="774"/>
      <c r="AG51" s="87"/>
      <c r="AH51" s="775"/>
      <c r="AI51" s="911"/>
      <c r="AJ51" s="913"/>
    </row>
    <row r="52" spans="1:36">
      <c r="B52" s="979"/>
      <c r="C52" s="80"/>
      <c r="D52" s="81"/>
      <c r="E52" s="81"/>
      <c r="F52" s="82"/>
      <c r="G52" s="64"/>
      <c r="H52" s="962"/>
      <c r="I52" s="964"/>
      <c r="J52" s="207"/>
      <c r="K52" s="909"/>
      <c r="L52" s="83"/>
      <c r="M52" s="911"/>
      <c r="N52" s="966"/>
      <c r="O52" s="86"/>
      <c r="P52" s="185"/>
      <c r="Q52" s="185"/>
      <c r="R52" s="185"/>
      <c r="S52" s="185"/>
      <c r="T52" s="185"/>
      <c r="U52" s="185"/>
      <c r="V52" s="185"/>
      <c r="W52" s="185"/>
      <c r="X52" s="185"/>
      <c r="Y52" s="185"/>
      <c r="Z52" s="185"/>
      <c r="AA52" s="185"/>
      <c r="AB52" s="185"/>
      <c r="AC52" s="185"/>
      <c r="AD52" s="185"/>
      <c r="AE52" s="774"/>
      <c r="AF52" s="774"/>
      <c r="AG52" s="87"/>
      <c r="AH52" s="775"/>
      <c r="AI52" s="911"/>
      <c r="AJ52" s="913"/>
    </row>
    <row r="53" spans="1:36">
      <c r="B53" s="979"/>
      <c r="C53" s="80"/>
      <c r="D53" s="81"/>
      <c r="E53" s="81"/>
      <c r="F53" s="356"/>
      <c r="G53" s="64"/>
      <c r="H53" s="962"/>
      <c r="I53" s="964"/>
      <c r="J53" s="207"/>
      <c r="K53" s="909"/>
      <c r="L53" s="83"/>
      <c r="M53" s="911"/>
      <c r="N53" s="966"/>
      <c r="O53" s="86"/>
      <c r="P53" s="185"/>
      <c r="Q53" s="185"/>
      <c r="R53" s="185"/>
      <c r="S53" s="185"/>
      <c r="T53" s="185"/>
      <c r="U53" s="185"/>
      <c r="V53" s="185"/>
      <c r="W53" s="185"/>
      <c r="X53" s="185"/>
      <c r="Y53" s="185"/>
      <c r="Z53" s="185"/>
      <c r="AA53" s="185"/>
      <c r="AB53" s="185"/>
      <c r="AC53" s="185"/>
      <c r="AD53" s="185"/>
      <c r="AE53" s="774"/>
      <c r="AF53" s="774"/>
      <c r="AG53" s="357"/>
      <c r="AH53" s="775"/>
      <c r="AI53" s="911"/>
      <c r="AJ53" s="913"/>
    </row>
    <row r="54" spans="1:36" ht="15.75" thickBot="1">
      <c r="B54" s="980"/>
      <c r="C54" s="358"/>
      <c r="D54" s="359"/>
      <c r="E54" s="359"/>
      <c r="F54" s="360"/>
      <c r="G54" s="361"/>
      <c r="H54" s="963"/>
      <c r="I54" s="965"/>
      <c r="J54" s="4"/>
      <c r="K54" s="910"/>
      <c r="L54" s="381"/>
      <c r="M54" s="912"/>
      <c r="N54" s="967"/>
      <c r="O54" s="362"/>
      <c r="P54" s="298"/>
      <c r="Q54" s="298"/>
      <c r="R54" s="298"/>
      <c r="S54" s="298"/>
      <c r="T54" s="298"/>
      <c r="U54" s="298"/>
      <c r="V54" s="298"/>
      <c r="W54" s="298"/>
      <c r="X54" s="298"/>
      <c r="Y54" s="298"/>
      <c r="Z54" s="298"/>
      <c r="AA54" s="298"/>
      <c r="AB54" s="298"/>
      <c r="AC54" s="298"/>
      <c r="AD54" s="298"/>
      <c r="AE54" s="968"/>
      <c r="AF54" s="968"/>
      <c r="AG54" s="363"/>
      <c r="AH54" s="969"/>
      <c r="AI54" s="912"/>
      <c r="AJ54" s="914"/>
    </row>
    <row r="55" spans="1:36" ht="15.75" thickBot="1">
      <c r="B55" s="777"/>
      <c r="C55" s="778"/>
      <c r="D55" s="778"/>
      <c r="E55" s="778"/>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9"/>
    </row>
    <row r="56" spans="1:36" ht="39" thickBot="1">
      <c r="A56" s="1">
        <v>3</v>
      </c>
      <c r="B56" s="49" t="s">
        <v>13</v>
      </c>
      <c r="C56" s="50" t="s">
        <v>30</v>
      </c>
      <c r="D56" s="50" t="s">
        <v>14</v>
      </c>
      <c r="E56" s="50" t="s">
        <v>29</v>
      </c>
      <c r="F56" s="50" t="s">
        <v>26</v>
      </c>
      <c r="G56" s="50" t="s">
        <v>27</v>
      </c>
      <c r="H56" s="51" t="s">
        <v>17</v>
      </c>
      <c r="I56" s="74" t="s">
        <v>31</v>
      </c>
      <c r="J56" s="75"/>
      <c r="K56" s="89"/>
      <c r="L56" s="76"/>
      <c r="M56" s="77"/>
      <c r="N56" s="78"/>
      <c r="O56" s="55">
        <f>SUM(O57:O59)</f>
        <v>0</v>
      </c>
      <c r="P56" s="56">
        <f>SUM(P57:P59)</f>
        <v>0</v>
      </c>
      <c r="Q56" s="57">
        <f>SUM(Q57:Q59)</f>
        <v>0</v>
      </c>
      <c r="R56" s="56">
        <f>SUM(R57:R59)</f>
        <v>0</v>
      </c>
      <c r="S56" s="57"/>
      <c r="T56" s="56"/>
      <c r="U56" s="57"/>
      <c r="V56" s="56"/>
      <c r="W56" s="57"/>
      <c r="X56" s="56"/>
      <c r="Y56" s="57"/>
      <c r="Z56" s="56"/>
      <c r="AA56" s="57"/>
      <c r="AB56" s="56"/>
      <c r="AC56" s="57"/>
      <c r="AD56" s="56"/>
      <c r="AE56" s="90">
        <f>AE57</f>
        <v>0</v>
      </c>
      <c r="AF56" s="56">
        <f>AF57</f>
        <v>0</v>
      </c>
      <c r="AG56" s="59">
        <f>SUM(AG57:AG59)</f>
        <v>0</v>
      </c>
      <c r="AH56" s="60"/>
      <c r="AI56" s="60"/>
      <c r="AJ56" s="517"/>
    </row>
    <row r="57" spans="1:36">
      <c r="B57" s="791"/>
      <c r="C57" s="61"/>
      <c r="D57" s="62"/>
      <c r="E57" s="62"/>
      <c r="F57" s="364"/>
      <c r="G57" s="288"/>
      <c r="H57" s="956"/>
      <c r="I57" s="959"/>
      <c r="J57" s="198"/>
      <c r="K57" s="934"/>
      <c r="L57" s="382"/>
      <c r="M57" s="934"/>
      <c r="N57" s="939"/>
      <c r="O57" s="365"/>
      <c r="P57" s="292"/>
      <c r="Q57" s="291"/>
      <c r="R57" s="292"/>
      <c r="S57" s="292"/>
      <c r="T57" s="292"/>
      <c r="U57" s="292"/>
      <c r="V57" s="292"/>
      <c r="W57" s="292"/>
      <c r="X57" s="292"/>
      <c r="Y57" s="292"/>
      <c r="Z57" s="292"/>
      <c r="AA57" s="292"/>
      <c r="AB57" s="292"/>
      <c r="AC57" s="185"/>
      <c r="AD57" s="185"/>
      <c r="AE57" s="774"/>
      <c r="AF57" s="774"/>
      <c r="AG57" s="87"/>
      <c r="AH57" s="911"/>
      <c r="AI57" s="911"/>
      <c r="AJ57" s="913"/>
    </row>
    <row r="58" spans="1:36" ht="57.75" customHeight="1">
      <c r="B58" s="792"/>
      <c r="C58" s="70"/>
      <c r="D58" s="71"/>
      <c r="E58" s="71"/>
      <c r="F58" s="366"/>
      <c r="G58" s="64"/>
      <c r="H58" s="957"/>
      <c r="I58" s="960"/>
      <c r="J58" s="181"/>
      <c r="K58" s="935"/>
      <c r="L58" s="83"/>
      <c r="M58" s="935"/>
      <c r="N58" s="940"/>
      <c r="O58" s="367"/>
      <c r="P58" s="196"/>
      <c r="Q58" s="121"/>
      <c r="R58" s="196"/>
      <c r="S58" s="196"/>
      <c r="T58" s="196"/>
      <c r="U58" s="196"/>
      <c r="V58" s="196"/>
      <c r="W58" s="196"/>
      <c r="X58" s="196"/>
      <c r="Y58" s="196"/>
      <c r="Z58" s="196"/>
      <c r="AA58" s="196"/>
      <c r="AB58" s="196"/>
      <c r="AC58" s="185"/>
      <c r="AD58" s="185"/>
      <c r="AE58" s="909"/>
      <c r="AF58" s="909"/>
      <c r="AG58" s="87"/>
      <c r="AH58" s="911"/>
      <c r="AI58" s="911"/>
      <c r="AJ58" s="913"/>
    </row>
    <row r="59" spans="1:36" ht="57.75" customHeight="1" thickBot="1">
      <c r="B59" s="850"/>
      <c r="C59" s="368"/>
      <c r="D59" s="369"/>
      <c r="E59" s="369"/>
      <c r="F59" s="370"/>
      <c r="G59" s="361"/>
      <c r="H59" s="958"/>
      <c r="I59" s="961"/>
      <c r="J59" s="182"/>
      <c r="K59" s="936"/>
      <c r="L59" s="381"/>
      <c r="M59" s="936"/>
      <c r="N59" s="941"/>
      <c r="O59" s="362"/>
      <c r="P59" s="298"/>
      <c r="Q59" s="297"/>
      <c r="R59" s="298"/>
      <c r="S59" s="298"/>
      <c r="T59" s="298"/>
      <c r="U59" s="298"/>
      <c r="V59" s="298"/>
      <c r="W59" s="298"/>
      <c r="X59" s="298"/>
      <c r="Y59" s="298"/>
      <c r="Z59" s="298"/>
      <c r="AA59" s="298"/>
      <c r="AB59" s="298"/>
      <c r="AC59" s="298"/>
      <c r="AD59" s="298"/>
      <c r="AE59" s="910"/>
      <c r="AF59" s="910"/>
      <c r="AG59" s="371"/>
      <c r="AH59" s="912"/>
      <c r="AI59" s="912"/>
      <c r="AJ59" s="914"/>
    </row>
    <row r="60" spans="1:36" ht="15" customHeight="1">
      <c r="B60" s="15"/>
      <c r="C60" s="15"/>
      <c r="D60" s="516"/>
      <c r="E60" s="516"/>
      <c r="F60" s="516"/>
      <c r="G60" s="516"/>
      <c r="H60" s="500"/>
      <c r="I60" s="500"/>
      <c r="J60" s="500"/>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15"/>
      <c r="AH60" s="516"/>
      <c r="AI60" s="516"/>
      <c r="AJ60" s="516"/>
    </row>
    <row r="61" spans="1:36" ht="15.75" thickBot="1">
      <c r="B61" s="15"/>
      <c r="C61" s="15"/>
      <c r="D61" s="96"/>
      <c r="E61" s="96"/>
      <c r="F61" s="516"/>
      <c r="G61" s="516"/>
      <c r="H61" s="500"/>
      <c r="I61" s="500"/>
      <c r="J61" s="500"/>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15"/>
      <c r="AH61" s="516"/>
      <c r="AI61" s="516"/>
      <c r="AJ61" s="516"/>
    </row>
    <row r="62" spans="1:36" ht="88.5" customHeight="1">
      <c r="B62" s="749" t="s">
        <v>805</v>
      </c>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1"/>
    </row>
    <row r="63" spans="1:36" ht="15.75" thickBot="1">
      <c r="B63" s="752" t="s">
        <v>1251</v>
      </c>
      <c r="C63" s="753"/>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4"/>
    </row>
    <row r="64" spans="1:36">
      <c r="B64" s="755" t="s">
        <v>1072</v>
      </c>
      <c r="C64" s="756"/>
      <c r="D64" s="756"/>
      <c r="E64" s="756"/>
      <c r="F64" s="756"/>
      <c r="G64" s="756"/>
      <c r="H64" s="757"/>
      <c r="I64" s="758" t="s">
        <v>1073</v>
      </c>
      <c r="J64" s="759"/>
      <c r="K64" s="759"/>
      <c r="L64" s="759"/>
      <c r="M64" s="759"/>
      <c r="N64" s="759"/>
      <c r="O64" s="759"/>
      <c r="P64" s="759"/>
      <c r="Q64" s="759"/>
      <c r="R64" s="759"/>
      <c r="S64" s="759"/>
      <c r="T64" s="760"/>
      <c r="U64" s="758" t="s">
        <v>1074</v>
      </c>
      <c r="V64" s="761"/>
      <c r="W64" s="761"/>
      <c r="X64" s="761"/>
      <c r="Y64" s="761"/>
      <c r="Z64" s="761"/>
      <c r="AA64" s="761"/>
      <c r="AB64" s="761"/>
      <c r="AC64" s="761"/>
      <c r="AD64" s="761"/>
      <c r="AE64" s="761"/>
      <c r="AF64" s="761"/>
      <c r="AG64" s="761"/>
      <c r="AH64" s="761"/>
      <c r="AI64" s="761"/>
      <c r="AJ64" s="762"/>
    </row>
    <row r="65" spans="2:36" ht="27" customHeight="1" thickBot="1">
      <c r="B65" s="763" t="s">
        <v>1559</v>
      </c>
      <c r="C65" s="764"/>
      <c r="D65" s="765"/>
      <c r="E65" s="184"/>
      <c r="F65" s="766" t="s">
        <v>1560</v>
      </c>
      <c r="G65" s="766"/>
      <c r="H65" s="766"/>
      <c r="I65" s="766"/>
      <c r="J65" s="766"/>
      <c r="K65" s="766"/>
      <c r="L65" s="766"/>
      <c r="M65" s="766"/>
      <c r="N65" s="767"/>
      <c r="O65" s="768" t="s">
        <v>0</v>
      </c>
      <c r="P65" s="769"/>
      <c r="Q65" s="769"/>
      <c r="R65" s="769"/>
      <c r="S65" s="769"/>
      <c r="T65" s="769"/>
      <c r="U65" s="769"/>
      <c r="V65" s="769"/>
      <c r="W65" s="769"/>
      <c r="X65" s="769"/>
      <c r="Y65" s="769"/>
      <c r="Z65" s="769"/>
      <c r="AA65" s="769"/>
      <c r="AB65" s="769"/>
      <c r="AC65" s="769"/>
      <c r="AD65" s="769"/>
      <c r="AE65" s="769"/>
      <c r="AF65" s="770"/>
      <c r="AG65" s="771" t="s">
        <v>1</v>
      </c>
      <c r="AH65" s="772"/>
      <c r="AI65" s="772"/>
      <c r="AJ65" s="773"/>
    </row>
    <row r="66" spans="2:36" ht="27" customHeight="1">
      <c r="B66" s="737" t="s">
        <v>1146</v>
      </c>
      <c r="C66" s="739" t="s">
        <v>2</v>
      </c>
      <c r="D66" s="740"/>
      <c r="E66" s="740"/>
      <c r="F66" s="740"/>
      <c r="G66" s="740"/>
      <c r="H66" s="740"/>
      <c r="I66" s="743" t="s">
        <v>3</v>
      </c>
      <c r="J66" s="745" t="s">
        <v>18</v>
      </c>
      <c r="K66" s="745" t="s">
        <v>4</v>
      </c>
      <c r="L66" s="747" t="s">
        <v>1252</v>
      </c>
      <c r="M66" s="799" t="s">
        <v>19</v>
      </c>
      <c r="N66" s="732" t="s">
        <v>20</v>
      </c>
      <c r="O66" s="734" t="s">
        <v>32</v>
      </c>
      <c r="P66" s="735"/>
      <c r="Q66" s="736" t="s">
        <v>33</v>
      </c>
      <c r="R66" s="735"/>
      <c r="S66" s="736" t="s">
        <v>34</v>
      </c>
      <c r="T66" s="735"/>
      <c r="U66" s="736" t="s">
        <v>7</v>
      </c>
      <c r="V66" s="735"/>
      <c r="W66" s="736" t="s">
        <v>6</v>
      </c>
      <c r="X66" s="735"/>
      <c r="Y66" s="736" t="s">
        <v>35</v>
      </c>
      <c r="Z66" s="735"/>
      <c r="AA66" s="736" t="s">
        <v>5</v>
      </c>
      <c r="AB66" s="735"/>
      <c r="AC66" s="736" t="s">
        <v>8</v>
      </c>
      <c r="AD66" s="735"/>
      <c r="AE66" s="736" t="s">
        <v>9</v>
      </c>
      <c r="AF66" s="796"/>
      <c r="AG66" s="797" t="s">
        <v>10</v>
      </c>
      <c r="AH66" s="780" t="s">
        <v>11</v>
      </c>
      <c r="AI66" s="782" t="s">
        <v>12</v>
      </c>
      <c r="AJ66" s="784" t="s">
        <v>21</v>
      </c>
    </row>
    <row r="67" spans="2:36" ht="27" customHeight="1" thickBot="1">
      <c r="B67" s="738"/>
      <c r="C67" s="741"/>
      <c r="D67" s="742"/>
      <c r="E67" s="742"/>
      <c r="F67" s="742"/>
      <c r="G67" s="742"/>
      <c r="H67" s="742"/>
      <c r="I67" s="744"/>
      <c r="J67" s="746" t="s">
        <v>18</v>
      </c>
      <c r="K67" s="746"/>
      <c r="L67" s="748"/>
      <c r="M67" s="800"/>
      <c r="N67" s="733"/>
      <c r="O67" s="33" t="s">
        <v>22</v>
      </c>
      <c r="P67" s="34" t="s">
        <v>23</v>
      </c>
      <c r="Q67" s="35" t="s">
        <v>22</v>
      </c>
      <c r="R67" s="34" t="s">
        <v>23</v>
      </c>
      <c r="S67" s="35" t="s">
        <v>22</v>
      </c>
      <c r="T67" s="34" t="s">
        <v>23</v>
      </c>
      <c r="U67" s="35" t="s">
        <v>22</v>
      </c>
      <c r="V67" s="34" t="s">
        <v>23</v>
      </c>
      <c r="W67" s="35" t="s">
        <v>22</v>
      </c>
      <c r="X67" s="34" t="s">
        <v>23</v>
      </c>
      <c r="Y67" s="35" t="s">
        <v>22</v>
      </c>
      <c r="Z67" s="34" t="s">
        <v>23</v>
      </c>
      <c r="AA67" s="35" t="s">
        <v>22</v>
      </c>
      <c r="AB67" s="34" t="s">
        <v>24</v>
      </c>
      <c r="AC67" s="35" t="s">
        <v>22</v>
      </c>
      <c r="AD67" s="34" t="s">
        <v>24</v>
      </c>
      <c r="AE67" s="35" t="s">
        <v>22</v>
      </c>
      <c r="AF67" s="36" t="s">
        <v>24</v>
      </c>
      <c r="AG67" s="798"/>
      <c r="AH67" s="781"/>
      <c r="AI67" s="783"/>
      <c r="AJ67" s="785"/>
    </row>
    <row r="68" spans="2:36" ht="27" customHeight="1" thickBot="1">
      <c r="B68" s="37" t="s">
        <v>807</v>
      </c>
      <c r="C68" s="786" t="s">
        <v>355</v>
      </c>
      <c r="D68" s="787"/>
      <c r="E68" s="787"/>
      <c r="F68" s="787"/>
      <c r="G68" s="787"/>
      <c r="H68" s="787"/>
      <c r="I68" s="38" t="s">
        <v>356</v>
      </c>
      <c r="J68" s="39"/>
      <c r="K68" s="40"/>
      <c r="L68" s="40"/>
      <c r="M68" s="348"/>
      <c r="N68" s="107"/>
      <c r="O68" s="43">
        <f t="shared" ref="O68:AD68" si="2">O70+O76+O82</f>
        <v>23847564</v>
      </c>
      <c r="P68" s="44">
        <f t="shared" si="2"/>
        <v>19302109</v>
      </c>
      <c r="Q68" s="44">
        <f t="shared" si="2"/>
        <v>0</v>
      </c>
      <c r="R68" s="44">
        <f t="shared" si="2"/>
        <v>0</v>
      </c>
      <c r="S68" s="44">
        <f t="shared" si="2"/>
        <v>0</v>
      </c>
      <c r="T68" s="44">
        <f t="shared" si="2"/>
        <v>0</v>
      </c>
      <c r="U68" s="44">
        <f t="shared" si="2"/>
        <v>0</v>
      </c>
      <c r="V68" s="44">
        <f t="shared" si="2"/>
        <v>0</v>
      </c>
      <c r="W68" s="44">
        <f t="shared" si="2"/>
        <v>0</v>
      </c>
      <c r="X68" s="44">
        <f t="shared" si="2"/>
        <v>0</v>
      </c>
      <c r="Y68" s="44">
        <f t="shared" si="2"/>
        <v>0</v>
      </c>
      <c r="Z68" s="44">
        <f t="shared" si="2"/>
        <v>0</v>
      </c>
      <c r="AA68" s="44">
        <f t="shared" si="2"/>
        <v>0</v>
      </c>
      <c r="AB68" s="44">
        <f t="shared" si="2"/>
        <v>0</v>
      </c>
      <c r="AC68" s="44">
        <f t="shared" si="2"/>
        <v>0</v>
      </c>
      <c r="AD68" s="44">
        <f t="shared" si="2"/>
        <v>0</v>
      </c>
      <c r="AE68" s="44">
        <f>+AE70+AE76+AE82</f>
        <v>23847564</v>
      </c>
      <c r="AF68" s="45">
        <f>AF70+AF76+AF82</f>
        <v>19302109</v>
      </c>
      <c r="AG68" s="46">
        <f>AG70+AG76+AG82</f>
        <v>0</v>
      </c>
      <c r="AH68" s="47"/>
      <c r="AI68" s="47"/>
      <c r="AJ68" s="48"/>
    </row>
    <row r="69" spans="2:36" ht="15.75" thickBot="1">
      <c r="B69" s="788"/>
      <c r="C69" s="789"/>
      <c r="D69" s="789"/>
      <c r="E69" s="789"/>
      <c r="F69" s="789"/>
      <c r="G69" s="789"/>
      <c r="H69" s="789"/>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90"/>
    </row>
    <row r="70" spans="2:36" ht="48.75" thickBot="1">
      <c r="B70" s="49" t="s">
        <v>13</v>
      </c>
      <c r="C70" s="50" t="s">
        <v>30</v>
      </c>
      <c r="D70" s="50" t="s">
        <v>14</v>
      </c>
      <c r="E70" s="50" t="s">
        <v>25</v>
      </c>
      <c r="F70" s="50" t="s">
        <v>26</v>
      </c>
      <c r="G70" s="50" t="s">
        <v>27</v>
      </c>
      <c r="H70" s="51" t="s">
        <v>15</v>
      </c>
      <c r="I70" s="74" t="s">
        <v>31</v>
      </c>
      <c r="J70" s="53"/>
      <c r="K70" s="53"/>
      <c r="L70" s="53"/>
      <c r="M70" s="53"/>
      <c r="N70" s="54"/>
      <c r="O70" s="55">
        <f>SUM(O71:O74)</f>
        <v>4545455</v>
      </c>
      <c r="P70" s="56">
        <f>SUM(P71:P74)</f>
        <v>0</v>
      </c>
      <c r="Q70" s="57">
        <f>SUM(Q71:Q74)</f>
        <v>0</v>
      </c>
      <c r="R70" s="56">
        <f>SUM(R71:R74)</f>
        <v>0</v>
      </c>
      <c r="S70" s="57"/>
      <c r="T70" s="56"/>
      <c r="U70" s="57"/>
      <c r="V70" s="56"/>
      <c r="W70" s="57"/>
      <c r="X70" s="56"/>
      <c r="Y70" s="57"/>
      <c r="Z70" s="56"/>
      <c r="AA70" s="57"/>
      <c r="AB70" s="56"/>
      <c r="AC70" s="57"/>
      <c r="AD70" s="56"/>
      <c r="AE70" s="58">
        <f>O70+Q70</f>
        <v>4545455</v>
      </c>
      <c r="AF70" s="56">
        <f>AF71</f>
        <v>0</v>
      </c>
      <c r="AG70" s="59">
        <f>SUM(AG71:AG74)</f>
        <v>0</v>
      </c>
      <c r="AH70" s="60"/>
      <c r="AI70" s="60"/>
      <c r="AJ70" s="517"/>
    </row>
    <row r="71" spans="2:36" ht="34.5" customHeight="1">
      <c r="B71" s="998" t="s">
        <v>814</v>
      </c>
      <c r="C71" s="383"/>
      <c r="D71" s="217"/>
      <c r="E71" s="217"/>
      <c r="F71" s="349"/>
      <c r="G71" s="232"/>
      <c r="H71" s="1115" t="s">
        <v>257</v>
      </c>
      <c r="I71" s="708" t="s">
        <v>813</v>
      </c>
      <c r="J71" s="1001">
        <v>1</v>
      </c>
      <c r="K71" s="711" t="s">
        <v>258</v>
      </c>
      <c r="L71" s="1089">
        <v>0.25</v>
      </c>
      <c r="M71" s="714"/>
      <c r="N71" s="1090"/>
      <c r="O71" s="1091">
        <v>4545455</v>
      </c>
      <c r="P71" s="717">
        <v>0</v>
      </c>
      <c r="Q71" s="611"/>
      <c r="R71" s="384"/>
      <c r="S71" s="384"/>
      <c r="T71" s="384"/>
      <c r="U71" s="384"/>
      <c r="V71" s="384"/>
      <c r="W71" s="384"/>
      <c r="X71" s="384"/>
      <c r="Y71" s="384"/>
      <c r="Z71" s="384"/>
      <c r="AA71" s="384"/>
      <c r="AB71" s="384"/>
      <c r="AC71" s="231"/>
      <c r="AD71" s="231"/>
      <c r="AE71" s="729">
        <f>O71</f>
        <v>4545455</v>
      </c>
      <c r="AF71" s="729">
        <v>0</v>
      </c>
      <c r="AG71" s="238"/>
      <c r="AH71" s="730"/>
      <c r="AI71" s="730"/>
      <c r="AJ71" s="731"/>
    </row>
    <row r="72" spans="2:36" ht="34.5" customHeight="1">
      <c r="B72" s="999"/>
      <c r="C72" s="385"/>
      <c r="D72" s="218"/>
      <c r="E72" s="218"/>
      <c r="F72" s="229"/>
      <c r="G72" s="232"/>
      <c r="H72" s="1116"/>
      <c r="I72" s="708"/>
      <c r="J72" s="708"/>
      <c r="K72" s="711"/>
      <c r="L72" s="714"/>
      <c r="M72" s="714"/>
      <c r="N72" s="1090"/>
      <c r="O72" s="1092"/>
      <c r="P72" s="718"/>
      <c r="Q72" s="230"/>
      <c r="R72" s="231"/>
      <c r="S72" s="231"/>
      <c r="T72" s="231"/>
      <c r="U72" s="231"/>
      <c r="V72" s="231"/>
      <c r="W72" s="231"/>
      <c r="X72" s="231"/>
      <c r="Y72" s="231"/>
      <c r="Z72" s="231"/>
      <c r="AA72" s="231"/>
      <c r="AB72" s="231"/>
      <c r="AC72" s="231"/>
      <c r="AD72" s="231"/>
      <c r="AE72" s="729"/>
      <c r="AF72" s="729"/>
      <c r="AG72" s="238"/>
      <c r="AH72" s="730"/>
      <c r="AI72" s="730"/>
      <c r="AJ72" s="731"/>
    </row>
    <row r="73" spans="2:36" ht="32.25" customHeight="1">
      <c r="B73" s="999"/>
      <c r="C73" s="385"/>
      <c r="D73" s="218"/>
      <c r="E73" s="218"/>
      <c r="F73" s="351"/>
      <c r="G73" s="232"/>
      <c r="H73" s="1116"/>
      <c r="I73" s="708"/>
      <c r="J73" s="708"/>
      <c r="K73" s="711"/>
      <c r="L73" s="714"/>
      <c r="M73" s="714"/>
      <c r="N73" s="1090"/>
      <c r="O73" s="1092"/>
      <c r="P73" s="718"/>
      <c r="Q73" s="529"/>
      <c r="R73" s="231"/>
      <c r="S73" s="231"/>
      <c r="T73" s="231"/>
      <c r="U73" s="231"/>
      <c r="V73" s="231"/>
      <c r="W73" s="231"/>
      <c r="X73" s="231"/>
      <c r="Y73" s="231"/>
      <c r="Z73" s="231"/>
      <c r="AA73" s="231"/>
      <c r="AB73" s="231"/>
      <c r="AC73" s="231"/>
      <c r="AD73" s="231"/>
      <c r="AE73" s="729"/>
      <c r="AF73" s="729"/>
      <c r="AG73" s="386"/>
      <c r="AH73" s="730"/>
      <c r="AI73" s="730"/>
      <c r="AJ73" s="731"/>
    </row>
    <row r="74" spans="2:36" ht="74.25" customHeight="1" thickBot="1">
      <c r="B74" s="1000"/>
      <c r="C74" s="387"/>
      <c r="D74" s="219"/>
      <c r="E74" s="219"/>
      <c r="F74" s="353"/>
      <c r="G74" s="354"/>
      <c r="H74" s="1117"/>
      <c r="I74" s="709"/>
      <c r="J74" s="709"/>
      <c r="K74" s="1005"/>
      <c r="L74" s="1109"/>
      <c r="M74" s="1109"/>
      <c r="N74" s="1145"/>
      <c r="O74" s="1172"/>
      <c r="P74" s="1066"/>
      <c r="Q74" s="613"/>
      <c r="R74" s="388"/>
      <c r="S74" s="388"/>
      <c r="T74" s="388"/>
      <c r="U74" s="388"/>
      <c r="V74" s="388"/>
      <c r="W74" s="388"/>
      <c r="X74" s="388"/>
      <c r="Y74" s="388"/>
      <c r="Z74" s="388"/>
      <c r="AA74" s="388"/>
      <c r="AB74" s="388"/>
      <c r="AC74" s="388"/>
      <c r="AD74" s="388"/>
      <c r="AE74" s="1067"/>
      <c r="AF74" s="1067"/>
      <c r="AG74" s="389"/>
      <c r="AH74" s="992"/>
      <c r="AI74" s="992"/>
      <c r="AJ74" s="993"/>
    </row>
    <row r="75" spans="2:36" ht="15.75" thickBot="1">
      <c r="B75" s="777"/>
      <c r="C75" s="778"/>
      <c r="D75" s="778"/>
      <c r="E75" s="778"/>
      <c r="F75" s="778"/>
      <c r="G75" s="778"/>
      <c r="H75" s="778"/>
      <c r="I75" s="778"/>
      <c r="J75" s="778"/>
      <c r="K75" s="778"/>
      <c r="L75" s="778"/>
      <c r="M75" s="778"/>
      <c r="N75" s="778"/>
      <c r="O75" s="778"/>
      <c r="P75" s="778"/>
      <c r="Q75" s="778"/>
      <c r="R75" s="778"/>
      <c r="S75" s="778"/>
      <c r="T75" s="778"/>
      <c r="U75" s="778"/>
      <c r="V75" s="778"/>
      <c r="W75" s="778"/>
      <c r="X75" s="778"/>
      <c r="Y75" s="778"/>
      <c r="Z75" s="778"/>
      <c r="AA75" s="778"/>
      <c r="AB75" s="778"/>
      <c r="AC75" s="778"/>
      <c r="AD75" s="778"/>
      <c r="AE75" s="778"/>
      <c r="AF75" s="778"/>
      <c r="AG75" s="778"/>
      <c r="AH75" s="778"/>
      <c r="AI75" s="778"/>
      <c r="AJ75" s="779"/>
    </row>
    <row r="76" spans="2:36" ht="54" thickBot="1">
      <c r="B76" s="49" t="s">
        <v>13</v>
      </c>
      <c r="C76" s="50" t="s">
        <v>30</v>
      </c>
      <c r="D76" s="50" t="s">
        <v>14</v>
      </c>
      <c r="E76" s="50" t="s">
        <v>29</v>
      </c>
      <c r="F76" s="50" t="s">
        <v>26</v>
      </c>
      <c r="G76" s="50" t="s">
        <v>27</v>
      </c>
      <c r="H76" s="51" t="s">
        <v>16</v>
      </c>
      <c r="I76" s="74" t="s">
        <v>31</v>
      </c>
      <c r="J76" s="75"/>
      <c r="K76" s="76"/>
      <c r="L76" s="76"/>
      <c r="M76" s="77"/>
      <c r="N76" s="78"/>
      <c r="O76" s="55">
        <f>SUM(O77:O80)</f>
        <v>19302109</v>
      </c>
      <c r="P76" s="56">
        <f>SUM(P77:P80)</f>
        <v>19302109</v>
      </c>
      <c r="Q76" s="57">
        <f>SUM(Q77:Q80)</f>
        <v>0</v>
      </c>
      <c r="R76" s="56">
        <f>SUM(R77:R80)</f>
        <v>0</v>
      </c>
      <c r="S76" s="57"/>
      <c r="T76" s="56"/>
      <c r="U76" s="57"/>
      <c r="V76" s="56"/>
      <c r="W76" s="57"/>
      <c r="X76" s="56"/>
      <c r="Y76" s="57"/>
      <c r="Z76" s="56"/>
      <c r="AA76" s="57"/>
      <c r="AB76" s="56"/>
      <c r="AC76" s="57"/>
      <c r="AD76" s="56"/>
      <c r="AE76" s="57">
        <f>AE77</f>
        <v>19302109</v>
      </c>
      <c r="AF76" s="56">
        <f>AF77</f>
        <v>19302109</v>
      </c>
      <c r="AG76" s="59">
        <f>SUM(AG77:AG80)</f>
        <v>0</v>
      </c>
      <c r="AH76" s="60"/>
      <c r="AI76" s="60"/>
      <c r="AJ76" s="517"/>
    </row>
    <row r="77" spans="2:36" ht="15" customHeight="1">
      <c r="B77" s="979" t="s">
        <v>665</v>
      </c>
      <c r="C77" s="80"/>
      <c r="D77" s="81" t="s">
        <v>1288</v>
      </c>
      <c r="E77" s="81" t="s">
        <v>29</v>
      </c>
      <c r="F77" s="82">
        <v>0</v>
      </c>
      <c r="G77" s="64">
        <v>100</v>
      </c>
      <c r="H77" s="1009" t="s">
        <v>259</v>
      </c>
      <c r="I77" s="959" t="s">
        <v>1147</v>
      </c>
      <c r="J77" s="818">
        <v>1</v>
      </c>
      <c r="K77" s="976" t="s">
        <v>260</v>
      </c>
      <c r="L77" s="976">
        <v>1</v>
      </c>
      <c r="M77" s="911"/>
      <c r="N77" s="966"/>
      <c r="O77" s="86">
        <v>19302109</v>
      </c>
      <c r="P77" s="185">
        <v>19302109</v>
      </c>
      <c r="Q77" s="185">
        <v>0</v>
      </c>
      <c r="R77" s="185">
        <v>0</v>
      </c>
      <c r="S77" s="185">
        <v>0</v>
      </c>
      <c r="T77" s="185">
        <v>0</v>
      </c>
      <c r="U77" s="185">
        <v>0</v>
      </c>
      <c r="V77" s="185">
        <v>0</v>
      </c>
      <c r="W77" s="185">
        <v>0</v>
      </c>
      <c r="X77" s="185">
        <v>0</v>
      </c>
      <c r="Y77" s="185">
        <v>0</v>
      </c>
      <c r="Z77" s="185">
        <v>0</v>
      </c>
      <c r="AA77" s="185">
        <v>0</v>
      </c>
      <c r="AB77" s="185">
        <v>0</v>
      </c>
      <c r="AC77" s="185">
        <v>0</v>
      </c>
      <c r="AD77" s="185">
        <v>0</v>
      </c>
      <c r="AE77" s="774">
        <f>O77</f>
        <v>19302109</v>
      </c>
      <c r="AF77" s="774">
        <f>P77</f>
        <v>19302109</v>
      </c>
      <c r="AG77" s="87"/>
      <c r="AH77" s="775"/>
      <c r="AI77" s="911"/>
      <c r="AJ77" s="913"/>
    </row>
    <row r="78" spans="2:36">
      <c r="B78" s="979"/>
      <c r="C78" s="80"/>
      <c r="D78" s="81"/>
      <c r="E78" s="81"/>
      <c r="F78" s="82"/>
      <c r="G78" s="64"/>
      <c r="H78" s="1171"/>
      <c r="I78" s="960"/>
      <c r="J78" s="1056"/>
      <c r="K78" s="1016"/>
      <c r="L78" s="1016"/>
      <c r="M78" s="911"/>
      <c r="N78" s="966"/>
      <c r="O78" s="86"/>
      <c r="P78" s="185"/>
      <c r="Q78" s="185"/>
      <c r="R78" s="185"/>
      <c r="S78" s="185"/>
      <c r="T78" s="185"/>
      <c r="U78" s="185"/>
      <c r="V78" s="185"/>
      <c r="W78" s="185"/>
      <c r="X78" s="185"/>
      <c r="Y78" s="185"/>
      <c r="Z78" s="185"/>
      <c r="AA78" s="185"/>
      <c r="AB78" s="185"/>
      <c r="AC78" s="185"/>
      <c r="AD78" s="185"/>
      <c r="AE78" s="774"/>
      <c r="AF78" s="774"/>
      <c r="AG78" s="87"/>
      <c r="AH78" s="775"/>
      <c r="AI78" s="911"/>
      <c r="AJ78" s="913"/>
    </row>
    <row r="79" spans="2:36" ht="15" customHeight="1">
      <c r="B79" s="979"/>
      <c r="C79" s="80"/>
      <c r="D79" s="81"/>
      <c r="E79" s="81"/>
      <c r="F79" s="356"/>
      <c r="G79" s="64"/>
      <c r="H79" s="1009" t="s">
        <v>261</v>
      </c>
      <c r="I79" s="1011" t="s">
        <v>1147</v>
      </c>
      <c r="J79" s="818">
        <v>1</v>
      </c>
      <c r="K79" s="1173" t="s">
        <v>262</v>
      </c>
      <c r="L79" s="976">
        <v>1</v>
      </c>
      <c r="M79" s="911"/>
      <c r="N79" s="966"/>
      <c r="O79" s="86"/>
      <c r="P79" s="185"/>
      <c r="Q79" s="185"/>
      <c r="R79" s="185"/>
      <c r="S79" s="185"/>
      <c r="T79" s="185"/>
      <c r="U79" s="185"/>
      <c r="V79" s="185"/>
      <c r="W79" s="185"/>
      <c r="X79" s="185"/>
      <c r="Y79" s="185"/>
      <c r="Z79" s="185"/>
      <c r="AA79" s="185"/>
      <c r="AB79" s="185"/>
      <c r="AC79" s="185"/>
      <c r="AD79" s="185"/>
      <c r="AE79" s="774"/>
      <c r="AF79" s="774"/>
      <c r="AG79" s="357"/>
      <c r="AH79" s="775"/>
      <c r="AI79" s="911"/>
      <c r="AJ79" s="913"/>
    </row>
    <row r="80" spans="2:36" ht="132.75" customHeight="1" thickBot="1">
      <c r="B80" s="980"/>
      <c r="C80" s="358"/>
      <c r="D80" s="359"/>
      <c r="E80" s="359"/>
      <c r="F80" s="360"/>
      <c r="G80" s="361"/>
      <c r="H80" s="1010"/>
      <c r="I80" s="961"/>
      <c r="J80" s="819"/>
      <c r="K80" s="1013"/>
      <c r="L80" s="938"/>
      <c r="M80" s="912"/>
      <c r="N80" s="967"/>
      <c r="O80" s="362"/>
      <c r="P80" s="298"/>
      <c r="Q80" s="298"/>
      <c r="R80" s="298"/>
      <c r="S80" s="298"/>
      <c r="T80" s="298"/>
      <c r="U80" s="298"/>
      <c r="V80" s="298"/>
      <c r="W80" s="298"/>
      <c r="X80" s="298"/>
      <c r="Y80" s="298"/>
      <c r="Z80" s="298"/>
      <c r="AA80" s="298"/>
      <c r="AB80" s="298"/>
      <c r="AC80" s="298"/>
      <c r="AD80" s="298"/>
      <c r="AE80" s="968"/>
      <c r="AF80" s="968"/>
      <c r="AG80" s="363"/>
      <c r="AH80" s="969"/>
      <c r="AI80" s="912"/>
      <c r="AJ80" s="914"/>
    </row>
    <row r="81" spans="1:36" ht="15.75" thickBot="1">
      <c r="B81" s="777"/>
      <c r="C81" s="778"/>
      <c r="D81" s="778"/>
      <c r="E81" s="778"/>
      <c r="F81" s="778"/>
      <c r="G81" s="778"/>
      <c r="H81" s="778"/>
      <c r="I81" s="778"/>
      <c r="J81" s="778"/>
      <c r="K81" s="778"/>
      <c r="L81" s="778"/>
      <c r="M81" s="778"/>
      <c r="N81" s="778"/>
      <c r="O81" s="778"/>
      <c r="P81" s="778"/>
      <c r="Q81" s="778"/>
      <c r="R81" s="778"/>
      <c r="S81" s="778"/>
      <c r="T81" s="778"/>
      <c r="U81" s="778"/>
      <c r="V81" s="778"/>
      <c r="W81" s="778"/>
      <c r="X81" s="778"/>
      <c r="Y81" s="778"/>
      <c r="Z81" s="778"/>
      <c r="AA81" s="778"/>
      <c r="AB81" s="778"/>
      <c r="AC81" s="778"/>
      <c r="AD81" s="778"/>
      <c r="AE81" s="778"/>
      <c r="AF81" s="778"/>
      <c r="AG81" s="778"/>
      <c r="AH81" s="778"/>
      <c r="AI81" s="778"/>
      <c r="AJ81" s="779"/>
    </row>
    <row r="82" spans="1:36" ht="39" thickBot="1">
      <c r="A82" s="1">
        <v>4</v>
      </c>
      <c r="B82" s="49" t="s">
        <v>13</v>
      </c>
      <c r="C82" s="50" t="s">
        <v>30</v>
      </c>
      <c r="D82" s="50" t="s">
        <v>14</v>
      </c>
      <c r="E82" s="50" t="s">
        <v>29</v>
      </c>
      <c r="F82" s="50" t="s">
        <v>26</v>
      </c>
      <c r="G82" s="50" t="s">
        <v>27</v>
      </c>
      <c r="H82" s="51" t="s">
        <v>17</v>
      </c>
      <c r="I82" s="74" t="s">
        <v>31</v>
      </c>
      <c r="J82" s="75"/>
      <c r="K82" s="89"/>
      <c r="L82" s="76"/>
      <c r="M82" s="77"/>
      <c r="N82" s="78"/>
      <c r="O82" s="55">
        <f>SUM(O83:O85)</f>
        <v>0</v>
      </c>
      <c r="P82" s="56">
        <f>SUM(P83:P85)</f>
        <v>0</v>
      </c>
      <c r="Q82" s="57">
        <f>SUM(Q83:Q85)</f>
        <v>0</v>
      </c>
      <c r="R82" s="56">
        <f>SUM(R83:R85)</f>
        <v>0</v>
      </c>
      <c r="S82" s="57"/>
      <c r="T82" s="56"/>
      <c r="U82" s="57"/>
      <c r="V82" s="56"/>
      <c r="W82" s="57"/>
      <c r="X82" s="56"/>
      <c r="Y82" s="57"/>
      <c r="Z82" s="56"/>
      <c r="AA82" s="57"/>
      <c r="AB82" s="56"/>
      <c r="AC82" s="57"/>
      <c r="AD82" s="56"/>
      <c r="AE82" s="90">
        <f>AE83</f>
        <v>0</v>
      </c>
      <c r="AF82" s="56">
        <f>AF83</f>
        <v>0</v>
      </c>
      <c r="AG82" s="59">
        <f>SUM(AG83:AG85)</f>
        <v>0</v>
      </c>
      <c r="AH82" s="60"/>
      <c r="AI82" s="60"/>
      <c r="AJ82" s="517"/>
    </row>
    <row r="83" spans="1:36">
      <c r="B83" s="791"/>
      <c r="C83" s="61"/>
      <c r="D83" s="62"/>
      <c r="E83" s="62"/>
      <c r="F83" s="364"/>
      <c r="G83" s="288"/>
      <c r="H83" s="956"/>
      <c r="I83" s="959"/>
      <c r="J83" s="198"/>
      <c r="K83" s="934"/>
      <c r="L83" s="382"/>
      <c r="M83" s="934"/>
      <c r="N83" s="939"/>
      <c r="O83" s="365"/>
      <c r="P83" s="292"/>
      <c r="Q83" s="291"/>
      <c r="R83" s="292"/>
      <c r="S83" s="292"/>
      <c r="T83" s="292"/>
      <c r="U83" s="292"/>
      <c r="V83" s="292"/>
      <c r="W83" s="292"/>
      <c r="X83" s="292"/>
      <c r="Y83" s="292"/>
      <c r="Z83" s="292"/>
      <c r="AA83" s="292"/>
      <c r="AB83" s="292"/>
      <c r="AC83" s="185"/>
      <c r="AD83" s="185"/>
      <c r="AE83" s="774"/>
      <c r="AF83" s="774"/>
      <c r="AG83" s="87"/>
      <c r="AH83" s="911"/>
      <c r="AI83" s="911"/>
      <c r="AJ83" s="913"/>
    </row>
    <row r="84" spans="1:36" ht="64.5" customHeight="1">
      <c r="B84" s="792"/>
      <c r="C84" s="70"/>
      <c r="D84" s="71"/>
      <c r="E84" s="71"/>
      <c r="F84" s="366"/>
      <c r="G84" s="64"/>
      <c r="H84" s="957"/>
      <c r="I84" s="960"/>
      <c r="J84" s="181"/>
      <c r="K84" s="935"/>
      <c r="L84" s="83"/>
      <c r="M84" s="935"/>
      <c r="N84" s="940"/>
      <c r="O84" s="367"/>
      <c r="P84" s="196"/>
      <c r="Q84" s="121"/>
      <c r="R84" s="196"/>
      <c r="S84" s="196"/>
      <c r="T84" s="196"/>
      <c r="U84" s="196"/>
      <c r="V84" s="196"/>
      <c r="W84" s="196"/>
      <c r="X84" s="196"/>
      <c r="Y84" s="196"/>
      <c r="Z84" s="196"/>
      <c r="AA84" s="196"/>
      <c r="AB84" s="196"/>
      <c r="AC84" s="185"/>
      <c r="AD84" s="185"/>
      <c r="AE84" s="909"/>
      <c r="AF84" s="909"/>
      <c r="AG84" s="87"/>
      <c r="AH84" s="911"/>
      <c r="AI84" s="911"/>
      <c r="AJ84" s="913"/>
    </row>
    <row r="85" spans="1:36" ht="68.25" customHeight="1" thickBot="1">
      <c r="B85" s="850"/>
      <c r="C85" s="368"/>
      <c r="D85" s="369"/>
      <c r="E85" s="369"/>
      <c r="F85" s="370"/>
      <c r="G85" s="361"/>
      <c r="H85" s="958"/>
      <c r="I85" s="961"/>
      <c r="J85" s="182"/>
      <c r="K85" s="936"/>
      <c r="L85" s="381"/>
      <c r="M85" s="936"/>
      <c r="N85" s="941"/>
      <c r="O85" s="362"/>
      <c r="P85" s="298"/>
      <c r="Q85" s="297"/>
      <c r="R85" s="298"/>
      <c r="S85" s="298"/>
      <c r="T85" s="298"/>
      <c r="U85" s="298"/>
      <c r="V85" s="298"/>
      <c r="W85" s="298"/>
      <c r="X85" s="298"/>
      <c r="Y85" s="298"/>
      <c r="Z85" s="298"/>
      <c r="AA85" s="298"/>
      <c r="AB85" s="298"/>
      <c r="AC85" s="298"/>
      <c r="AD85" s="298"/>
      <c r="AE85" s="910"/>
      <c r="AF85" s="910"/>
      <c r="AG85" s="371"/>
      <c r="AH85" s="912"/>
      <c r="AI85" s="912"/>
      <c r="AJ85" s="914"/>
    </row>
    <row r="86" spans="1:36" ht="15" customHeight="1">
      <c r="B86" s="15"/>
      <c r="C86" s="15"/>
      <c r="D86" s="516"/>
      <c r="E86" s="516"/>
      <c r="F86" s="516"/>
      <c r="G86" s="516"/>
      <c r="H86" s="500"/>
      <c r="I86" s="500"/>
      <c r="J86" s="500"/>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15"/>
      <c r="AH86" s="516"/>
      <c r="AI86" s="516"/>
      <c r="AJ86" s="516"/>
    </row>
    <row r="87" spans="1:36" ht="15.75" thickBot="1">
      <c r="B87" s="15"/>
      <c r="C87" s="15"/>
      <c r="D87" s="516"/>
      <c r="E87" s="516"/>
      <c r="F87" s="516"/>
      <c r="G87" s="516"/>
      <c r="H87" s="500"/>
      <c r="I87" s="500"/>
      <c r="J87" s="500"/>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15"/>
      <c r="AH87" s="516"/>
      <c r="AI87" s="516"/>
      <c r="AJ87" s="516"/>
    </row>
    <row r="88" spans="1:36" ht="83.25" customHeight="1">
      <c r="B88" s="749" t="s">
        <v>805</v>
      </c>
      <c r="C88" s="750"/>
      <c r="D88" s="750"/>
      <c r="E88" s="750"/>
      <c r="F88" s="750"/>
      <c r="G88" s="750"/>
      <c r="H88" s="750"/>
      <c r="I88" s="750"/>
      <c r="J88" s="750"/>
      <c r="K88" s="750"/>
      <c r="L88" s="750"/>
      <c r="M88" s="750"/>
      <c r="N88" s="750"/>
      <c r="O88" s="750"/>
      <c r="P88" s="750"/>
      <c r="Q88" s="750"/>
      <c r="R88" s="750"/>
      <c r="S88" s="750"/>
      <c r="T88" s="750"/>
      <c r="U88" s="750"/>
      <c r="V88" s="750"/>
      <c r="W88" s="750"/>
      <c r="X88" s="750"/>
      <c r="Y88" s="750"/>
      <c r="Z88" s="750"/>
      <c r="AA88" s="750"/>
      <c r="AB88" s="750"/>
      <c r="AC88" s="750"/>
      <c r="AD88" s="750"/>
      <c r="AE88" s="750"/>
      <c r="AF88" s="750"/>
      <c r="AG88" s="750"/>
      <c r="AH88" s="750"/>
      <c r="AI88" s="750"/>
      <c r="AJ88" s="751"/>
    </row>
    <row r="89" spans="1:36" ht="15.75" thickBot="1">
      <c r="B89" s="752" t="s">
        <v>806</v>
      </c>
      <c r="C89" s="753"/>
      <c r="D89" s="753"/>
      <c r="E89" s="753"/>
      <c r="F89" s="753"/>
      <c r="G89" s="753"/>
      <c r="H89" s="753"/>
      <c r="I89" s="753"/>
      <c r="J89" s="753"/>
      <c r="K89" s="753"/>
      <c r="L89" s="753"/>
      <c r="M89" s="753"/>
      <c r="N89" s="753"/>
      <c r="O89" s="753"/>
      <c r="P89" s="753"/>
      <c r="Q89" s="753"/>
      <c r="R89" s="753"/>
      <c r="S89" s="753"/>
      <c r="T89" s="753"/>
      <c r="U89" s="753"/>
      <c r="V89" s="753"/>
      <c r="W89" s="753"/>
      <c r="X89" s="753"/>
      <c r="Y89" s="753"/>
      <c r="Z89" s="753"/>
      <c r="AA89" s="753"/>
      <c r="AB89" s="753"/>
      <c r="AC89" s="753"/>
      <c r="AD89" s="753"/>
      <c r="AE89" s="753"/>
      <c r="AF89" s="753"/>
      <c r="AG89" s="753"/>
      <c r="AH89" s="753"/>
      <c r="AI89" s="753"/>
      <c r="AJ89" s="754"/>
    </row>
    <row r="90" spans="1:36">
      <c r="B90" s="755" t="s">
        <v>1072</v>
      </c>
      <c r="C90" s="756"/>
      <c r="D90" s="756"/>
      <c r="E90" s="756"/>
      <c r="F90" s="756"/>
      <c r="G90" s="756"/>
      <c r="H90" s="757"/>
      <c r="I90" s="758" t="s">
        <v>1073</v>
      </c>
      <c r="J90" s="759"/>
      <c r="K90" s="759"/>
      <c r="L90" s="759"/>
      <c r="M90" s="759"/>
      <c r="N90" s="759"/>
      <c r="O90" s="759"/>
      <c r="P90" s="759"/>
      <c r="Q90" s="759"/>
      <c r="R90" s="759"/>
      <c r="S90" s="759"/>
      <c r="T90" s="760"/>
      <c r="U90" s="758" t="s">
        <v>1074</v>
      </c>
      <c r="V90" s="761"/>
      <c r="W90" s="761"/>
      <c r="X90" s="761"/>
      <c r="Y90" s="761"/>
      <c r="Z90" s="761"/>
      <c r="AA90" s="761"/>
      <c r="AB90" s="761"/>
      <c r="AC90" s="761"/>
      <c r="AD90" s="761"/>
      <c r="AE90" s="761"/>
      <c r="AF90" s="761"/>
      <c r="AG90" s="761"/>
      <c r="AH90" s="761"/>
      <c r="AI90" s="761"/>
      <c r="AJ90" s="762"/>
    </row>
    <row r="91" spans="1:36" ht="26.25" customHeight="1" thickBot="1">
      <c r="B91" s="763" t="s">
        <v>1561</v>
      </c>
      <c r="C91" s="764"/>
      <c r="D91" s="765"/>
      <c r="E91" s="184"/>
      <c r="F91" s="766" t="s">
        <v>1562</v>
      </c>
      <c r="G91" s="766"/>
      <c r="H91" s="766"/>
      <c r="I91" s="766"/>
      <c r="J91" s="766"/>
      <c r="K91" s="766"/>
      <c r="L91" s="766"/>
      <c r="M91" s="766"/>
      <c r="N91" s="767"/>
      <c r="O91" s="768" t="s">
        <v>0</v>
      </c>
      <c r="P91" s="769"/>
      <c r="Q91" s="769"/>
      <c r="R91" s="769"/>
      <c r="S91" s="769"/>
      <c r="T91" s="769"/>
      <c r="U91" s="769"/>
      <c r="V91" s="769"/>
      <c r="W91" s="769"/>
      <c r="X91" s="769"/>
      <c r="Y91" s="769"/>
      <c r="Z91" s="769"/>
      <c r="AA91" s="769"/>
      <c r="AB91" s="769"/>
      <c r="AC91" s="769"/>
      <c r="AD91" s="769"/>
      <c r="AE91" s="769"/>
      <c r="AF91" s="770"/>
      <c r="AG91" s="771" t="s">
        <v>1</v>
      </c>
      <c r="AH91" s="772"/>
      <c r="AI91" s="772"/>
      <c r="AJ91" s="773"/>
    </row>
    <row r="92" spans="1:36" ht="26.25" customHeight="1">
      <c r="B92" s="737" t="s">
        <v>1075</v>
      </c>
      <c r="C92" s="739" t="s">
        <v>2</v>
      </c>
      <c r="D92" s="740"/>
      <c r="E92" s="740"/>
      <c r="F92" s="740"/>
      <c r="G92" s="740"/>
      <c r="H92" s="740"/>
      <c r="I92" s="743" t="s">
        <v>3</v>
      </c>
      <c r="J92" s="745" t="s">
        <v>18</v>
      </c>
      <c r="K92" s="745" t="s">
        <v>4</v>
      </c>
      <c r="L92" s="747" t="s">
        <v>1057</v>
      </c>
      <c r="M92" s="799" t="s">
        <v>19</v>
      </c>
      <c r="N92" s="732" t="s">
        <v>20</v>
      </c>
      <c r="O92" s="734" t="s">
        <v>32</v>
      </c>
      <c r="P92" s="735"/>
      <c r="Q92" s="736" t="s">
        <v>33</v>
      </c>
      <c r="R92" s="735"/>
      <c r="S92" s="736" t="s">
        <v>34</v>
      </c>
      <c r="T92" s="735"/>
      <c r="U92" s="736" t="s">
        <v>7</v>
      </c>
      <c r="V92" s="735"/>
      <c r="W92" s="736" t="s">
        <v>6</v>
      </c>
      <c r="X92" s="735"/>
      <c r="Y92" s="736" t="s">
        <v>35</v>
      </c>
      <c r="Z92" s="735"/>
      <c r="AA92" s="736" t="s">
        <v>5</v>
      </c>
      <c r="AB92" s="735"/>
      <c r="AC92" s="736" t="s">
        <v>8</v>
      </c>
      <c r="AD92" s="735"/>
      <c r="AE92" s="736" t="s">
        <v>9</v>
      </c>
      <c r="AF92" s="796"/>
      <c r="AG92" s="797" t="s">
        <v>10</v>
      </c>
      <c r="AH92" s="780" t="s">
        <v>11</v>
      </c>
      <c r="AI92" s="782" t="s">
        <v>12</v>
      </c>
      <c r="AJ92" s="784" t="s">
        <v>21</v>
      </c>
    </row>
    <row r="93" spans="1:36" ht="26.25" customHeight="1" thickBot="1">
      <c r="B93" s="738"/>
      <c r="C93" s="741"/>
      <c r="D93" s="742"/>
      <c r="E93" s="742"/>
      <c r="F93" s="742"/>
      <c r="G93" s="742"/>
      <c r="H93" s="742"/>
      <c r="I93" s="744"/>
      <c r="J93" s="746" t="s">
        <v>18</v>
      </c>
      <c r="K93" s="746"/>
      <c r="L93" s="748"/>
      <c r="M93" s="800"/>
      <c r="N93" s="733"/>
      <c r="O93" s="33" t="s">
        <v>22</v>
      </c>
      <c r="P93" s="34" t="s">
        <v>23</v>
      </c>
      <c r="Q93" s="35" t="s">
        <v>22</v>
      </c>
      <c r="R93" s="34" t="s">
        <v>23</v>
      </c>
      <c r="S93" s="35" t="s">
        <v>22</v>
      </c>
      <c r="T93" s="34" t="s">
        <v>23</v>
      </c>
      <c r="U93" s="35" t="s">
        <v>22</v>
      </c>
      <c r="V93" s="34" t="s">
        <v>23</v>
      </c>
      <c r="W93" s="35" t="s">
        <v>22</v>
      </c>
      <c r="X93" s="34" t="s">
        <v>23</v>
      </c>
      <c r="Y93" s="35" t="s">
        <v>22</v>
      </c>
      <c r="Z93" s="34" t="s">
        <v>23</v>
      </c>
      <c r="AA93" s="35" t="s">
        <v>22</v>
      </c>
      <c r="AB93" s="34" t="s">
        <v>24</v>
      </c>
      <c r="AC93" s="35" t="s">
        <v>22</v>
      </c>
      <c r="AD93" s="34" t="s">
        <v>24</v>
      </c>
      <c r="AE93" s="35" t="s">
        <v>22</v>
      </c>
      <c r="AF93" s="36" t="s">
        <v>24</v>
      </c>
      <c r="AG93" s="798"/>
      <c r="AH93" s="781"/>
      <c r="AI93" s="783"/>
      <c r="AJ93" s="785"/>
    </row>
    <row r="94" spans="1:36" ht="26.25" customHeight="1" thickBot="1">
      <c r="B94" s="37" t="s">
        <v>807</v>
      </c>
      <c r="C94" s="786" t="s">
        <v>357</v>
      </c>
      <c r="D94" s="787"/>
      <c r="E94" s="787"/>
      <c r="F94" s="787"/>
      <c r="G94" s="787"/>
      <c r="H94" s="787"/>
      <c r="I94" s="38" t="s">
        <v>358</v>
      </c>
      <c r="J94" s="39"/>
      <c r="K94" s="40"/>
      <c r="L94" s="40"/>
      <c r="M94" s="348"/>
      <c r="N94" s="107"/>
      <c r="O94" s="43">
        <f t="shared" ref="O94:AD94" si="3">O96+O102+O108</f>
        <v>0</v>
      </c>
      <c r="P94" s="44">
        <f t="shared" si="3"/>
        <v>0</v>
      </c>
      <c r="Q94" s="44">
        <f t="shared" si="3"/>
        <v>0</v>
      </c>
      <c r="R94" s="44">
        <f t="shared" si="3"/>
        <v>0</v>
      </c>
      <c r="S94" s="44">
        <f t="shared" si="3"/>
        <v>0</v>
      </c>
      <c r="T94" s="44">
        <f t="shared" si="3"/>
        <v>0</v>
      </c>
      <c r="U94" s="44">
        <f t="shared" si="3"/>
        <v>0</v>
      </c>
      <c r="V94" s="44">
        <f t="shared" si="3"/>
        <v>0</v>
      </c>
      <c r="W94" s="44">
        <f t="shared" si="3"/>
        <v>0</v>
      </c>
      <c r="X94" s="44">
        <f t="shared" si="3"/>
        <v>0</v>
      </c>
      <c r="Y94" s="44">
        <f t="shared" si="3"/>
        <v>0</v>
      </c>
      <c r="Z94" s="44">
        <f t="shared" si="3"/>
        <v>0</v>
      </c>
      <c r="AA94" s="44">
        <f t="shared" si="3"/>
        <v>0</v>
      </c>
      <c r="AB94" s="44">
        <f t="shared" si="3"/>
        <v>0</v>
      </c>
      <c r="AC94" s="44">
        <f t="shared" si="3"/>
        <v>0</v>
      </c>
      <c r="AD94" s="44">
        <f t="shared" si="3"/>
        <v>0</v>
      </c>
      <c r="AE94" s="44">
        <f>+AE96+AE102+AE108</f>
        <v>0</v>
      </c>
      <c r="AF94" s="45">
        <f>AF96+AF102+AF108</f>
        <v>0</v>
      </c>
      <c r="AG94" s="46">
        <f>AG96+AG102+AG108</f>
        <v>53000</v>
      </c>
      <c r="AH94" s="47"/>
      <c r="AI94" s="47"/>
      <c r="AJ94" s="48"/>
    </row>
    <row r="95" spans="1:36" ht="15.75" thickBot="1">
      <c r="B95" s="788"/>
      <c r="C95" s="789"/>
      <c r="D95" s="789"/>
      <c r="E95" s="789"/>
      <c r="F95" s="789"/>
      <c r="G95" s="789"/>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90"/>
    </row>
    <row r="96" spans="1:36" ht="39" thickBot="1">
      <c r="B96" s="49" t="s">
        <v>13</v>
      </c>
      <c r="C96" s="50" t="s">
        <v>30</v>
      </c>
      <c r="D96" s="50" t="s">
        <v>14</v>
      </c>
      <c r="E96" s="50" t="s">
        <v>25</v>
      </c>
      <c r="F96" s="50" t="s">
        <v>26</v>
      </c>
      <c r="G96" s="50" t="s">
        <v>27</v>
      </c>
      <c r="H96" s="51" t="s">
        <v>15</v>
      </c>
      <c r="I96" s="74" t="s">
        <v>31</v>
      </c>
      <c r="J96" s="53"/>
      <c r="K96" s="53"/>
      <c r="L96" s="53"/>
      <c r="M96" s="53"/>
      <c r="N96" s="54"/>
      <c r="O96" s="55">
        <f>SUM(O97:O100)</f>
        <v>0</v>
      </c>
      <c r="P96" s="56">
        <f>SUM(P97:P100)</f>
        <v>0</v>
      </c>
      <c r="Q96" s="57">
        <f>SUM(Q97:Q100)</f>
        <v>0</v>
      </c>
      <c r="R96" s="56">
        <f>SUM(R97:R100)</f>
        <v>0</v>
      </c>
      <c r="S96" s="57"/>
      <c r="T96" s="56"/>
      <c r="U96" s="57"/>
      <c r="V96" s="56"/>
      <c r="W96" s="57"/>
      <c r="X96" s="56"/>
      <c r="Y96" s="57"/>
      <c r="Z96" s="56"/>
      <c r="AA96" s="57"/>
      <c r="AB96" s="56"/>
      <c r="AC96" s="57"/>
      <c r="AD96" s="56"/>
      <c r="AE96" s="58">
        <f>O96+Q96</f>
        <v>0</v>
      </c>
      <c r="AF96" s="56">
        <f>AF97</f>
        <v>0</v>
      </c>
      <c r="AG96" s="59">
        <f>SUM(AG97:AG100)</f>
        <v>26500</v>
      </c>
      <c r="AH96" s="60"/>
      <c r="AI96" s="60"/>
      <c r="AJ96" s="517"/>
    </row>
    <row r="97" spans="2:36" ht="31.5">
      <c r="B97" s="791" t="s">
        <v>668</v>
      </c>
      <c r="C97" s="61"/>
      <c r="D97" s="62" t="s">
        <v>1379</v>
      </c>
      <c r="E97" s="62" t="s">
        <v>1254</v>
      </c>
      <c r="F97" s="63"/>
      <c r="G97" s="64">
        <v>1</v>
      </c>
      <c r="H97" s="970" t="s">
        <v>263</v>
      </c>
      <c r="I97" s="955" t="s">
        <v>709</v>
      </c>
      <c r="J97" s="820" t="s">
        <v>812</v>
      </c>
      <c r="K97" s="793" t="s">
        <v>471</v>
      </c>
      <c r="L97" s="823">
        <v>1</v>
      </c>
      <c r="M97" s="794"/>
      <c r="N97" s="795"/>
      <c r="O97" s="65">
        <v>0</v>
      </c>
      <c r="P97" s="66"/>
      <c r="Q97" s="519"/>
      <c r="R97" s="67"/>
      <c r="S97" s="67"/>
      <c r="T97" s="67"/>
      <c r="U97" s="67"/>
      <c r="V97" s="67"/>
      <c r="W97" s="67"/>
      <c r="X97" s="67"/>
      <c r="Y97" s="67"/>
      <c r="Z97" s="67"/>
      <c r="AA97" s="67"/>
      <c r="AB97" s="67"/>
      <c r="AC97" s="68"/>
      <c r="AD97" s="68"/>
      <c r="AE97" s="774"/>
      <c r="AF97" s="774"/>
      <c r="AG97" s="69">
        <v>26500</v>
      </c>
      <c r="AH97" s="775" t="s">
        <v>1380</v>
      </c>
      <c r="AI97" s="775"/>
      <c r="AJ97" s="776" t="s">
        <v>1369</v>
      </c>
    </row>
    <row r="98" spans="2:36" ht="24.75" customHeight="1">
      <c r="B98" s="792"/>
      <c r="C98" s="70"/>
      <c r="D98" s="71"/>
      <c r="E98" s="71"/>
      <c r="F98" s="72"/>
      <c r="G98" s="64"/>
      <c r="H98" s="957"/>
      <c r="I98" s="955"/>
      <c r="J98" s="955"/>
      <c r="K98" s="793"/>
      <c r="L98" s="794"/>
      <c r="M98" s="794"/>
      <c r="N98" s="795"/>
      <c r="O98" s="520"/>
      <c r="P98" s="66"/>
      <c r="Q98" s="73"/>
      <c r="R98" s="68"/>
      <c r="S98" s="68"/>
      <c r="T98" s="68"/>
      <c r="U98" s="68"/>
      <c r="V98" s="68"/>
      <c r="W98" s="68"/>
      <c r="X98" s="68"/>
      <c r="Y98" s="68"/>
      <c r="Z98" s="68"/>
      <c r="AA98" s="68"/>
      <c r="AB98" s="68"/>
      <c r="AC98" s="68"/>
      <c r="AD98" s="68"/>
      <c r="AE98" s="774"/>
      <c r="AF98" s="774"/>
      <c r="AG98" s="69"/>
      <c r="AH98" s="775"/>
      <c r="AI98" s="775"/>
      <c r="AJ98" s="776"/>
    </row>
    <row r="99" spans="2:36" ht="24.75" customHeight="1">
      <c r="B99" s="792"/>
      <c r="C99" s="70"/>
      <c r="D99" s="71"/>
      <c r="E99" s="71"/>
      <c r="F99" s="374"/>
      <c r="G99" s="64"/>
      <c r="H99" s="957"/>
      <c r="I99" s="955"/>
      <c r="J99" s="955"/>
      <c r="K99" s="793"/>
      <c r="L99" s="794"/>
      <c r="M99" s="794"/>
      <c r="N99" s="795"/>
      <c r="O99" s="65"/>
      <c r="P99" s="66"/>
      <c r="Q99" s="528"/>
      <c r="R99" s="68"/>
      <c r="S99" s="68"/>
      <c r="T99" s="68"/>
      <c r="U99" s="68"/>
      <c r="V99" s="68"/>
      <c r="W99" s="68"/>
      <c r="X99" s="68"/>
      <c r="Y99" s="68"/>
      <c r="Z99" s="68"/>
      <c r="AA99" s="68"/>
      <c r="AB99" s="68"/>
      <c r="AC99" s="68"/>
      <c r="AD99" s="68"/>
      <c r="AE99" s="774"/>
      <c r="AF99" s="774"/>
      <c r="AG99" s="375"/>
      <c r="AH99" s="775"/>
      <c r="AI99" s="775"/>
      <c r="AJ99" s="776"/>
    </row>
    <row r="100" spans="2:36" ht="62.25" customHeight="1" thickBot="1">
      <c r="B100" s="850"/>
      <c r="C100" s="368"/>
      <c r="D100" s="369"/>
      <c r="E100" s="369"/>
      <c r="F100" s="376"/>
      <c r="G100" s="361"/>
      <c r="H100" s="958"/>
      <c r="I100" s="819"/>
      <c r="J100" s="819"/>
      <c r="K100" s="822"/>
      <c r="L100" s="824"/>
      <c r="M100" s="824"/>
      <c r="N100" s="971"/>
      <c r="O100" s="378"/>
      <c r="P100" s="297"/>
      <c r="Q100" s="588"/>
      <c r="R100" s="379"/>
      <c r="S100" s="379"/>
      <c r="T100" s="379"/>
      <c r="U100" s="379"/>
      <c r="V100" s="379"/>
      <c r="W100" s="379"/>
      <c r="X100" s="379"/>
      <c r="Y100" s="379"/>
      <c r="Z100" s="379"/>
      <c r="AA100" s="379"/>
      <c r="AB100" s="379"/>
      <c r="AC100" s="379"/>
      <c r="AD100" s="379"/>
      <c r="AE100" s="968"/>
      <c r="AF100" s="968"/>
      <c r="AG100" s="380"/>
      <c r="AH100" s="969"/>
      <c r="AI100" s="969"/>
      <c r="AJ100" s="975"/>
    </row>
    <row r="101" spans="2:36" ht="15.75" thickBot="1">
      <c r="B101" s="777"/>
      <c r="C101" s="778"/>
      <c r="D101" s="778"/>
      <c r="E101" s="778"/>
      <c r="F101" s="778"/>
      <c r="G101" s="778"/>
      <c r="H101" s="778"/>
      <c r="I101" s="778"/>
      <c r="J101" s="778"/>
      <c r="K101" s="778"/>
      <c r="L101" s="778"/>
      <c r="M101" s="778"/>
      <c r="N101" s="778"/>
      <c r="O101" s="778"/>
      <c r="P101" s="778"/>
      <c r="Q101" s="778"/>
      <c r="R101" s="778"/>
      <c r="S101" s="778"/>
      <c r="T101" s="778"/>
      <c r="U101" s="778"/>
      <c r="V101" s="778"/>
      <c r="W101" s="778"/>
      <c r="X101" s="778"/>
      <c r="Y101" s="778"/>
      <c r="Z101" s="778"/>
      <c r="AA101" s="778"/>
      <c r="AB101" s="778"/>
      <c r="AC101" s="778"/>
      <c r="AD101" s="778"/>
      <c r="AE101" s="778"/>
      <c r="AF101" s="778"/>
      <c r="AG101" s="778"/>
      <c r="AH101" s="778"/>
      <c r="AI101" s="778"/>
      <c r="AJ101" s="779"/>
    </row>
    <row r="102" spans="2:36" ht="39" thickBot="1">
      <c r="B102" s="49" t="s">
        <v>13</v>
      </c>
      <c r="C102" s="50" t="s">
        <v>30</v>
      </c>
      <c r="D102" s="50" t="s">
        <v>14</v>
      </c>
      <c r="E102" s="50" t="s">
        <v>29</v>
      </c>
      <c r="F102" s="50" t="s">
        <v>26</v>
      </c>
      <c r="G102" s="50" t="s">
        <v>27</v>
      </c>
      <c r="H102" s="51" t="s">
        <v>16</v>
      </c>
      <c r="I102" s="74" t="s">
        <v>31</v>
      </c>
      <c r="J102" s="75"/>
      <c r="K102" s="76"/>
      <c r="L102" s="76"/>
      <c r="M102" s="77"/>
      <c r="N102" s="78"/>
      <c r="O102" s="55">
        <f>SUM(O103:O106)</f>
        <v>0</v>
      </c>
      <c r="P102" s="56">
        <f>SUM(P103:P106)</f>
        <v>0</v>
      </c>
      <c r="Q102" s="57">
        <f>SUM(Q103:Q106)</f>
        <v>0</v>
      </c>
      <c r="R102" s="56">
        <f>SUM(R103:R106)</f>
        <v>0</v>
      </c>
      <c r="S102" s="57"/>
      <c r="T102" s="56"/>
      <c r="U102" s="57"/>
      <c r="V102" s="56"/>
      <c r="W102" s="57"/>
      <c r="X102" s="56"/>
      <c r="Y102" s="57"/>
      <c r="Z102" s="56"/>
      <c r="AA102" s="57"/>
      <c r="AB102" s="56"/>
      <c r="AC102" s="57"/>
      <c r="AD102" s="56"/>
      <c r="AE102" s="57">
        <f>AE103</f>
        <v>0</v>
      </c>
      <c r="AF102" s="56">
        <f>AF103</f>
        <v>0</v>
      </c>
      <c r="AG102" s="59">
        <f>SUM(AG103:AG106)</f>
        <v>26500</v>
      </c>
      <c r="AH102" s="60"/>
      <c r="AI102" s="60"/>
      <c r="AJ102" s="517"/>
    </row>
    <row r="103" spans="2:36" ht="15" customHeight="1">
      <c r="B103" s="979" t="s">
        <v>668</v>
      </c>
      <c r="C103" s="80"/>
      <c r="D103" s="81" t="s">
        <v>1381</v>
      </c>
      <c r="E103" s="81" t="s">
        <v>1254</v>
      </c>
      <c r="F103" s="390">
        <v>1</v>
      </c>
      <c r="G103" s="64"/>
      <c r="H103" s="962" t="s">
        <v>264</v>
      </c>
      <c r="I103" s="964" t="s">
        <v>690</v>
      </c>
      <c r="J103" s="820" t="s">
        <v>265</v>
      </c>
      <c r="K103" s="793" t="s">
        <v>472</v>
      </c>
      <c r="L103" s="823">
        <v>1</v>
      </c>
      <c r="M103" s="911"/>
      <c r="N103" s="966"/>
      <c r="O103" s="86">
        <v>0</v>
      </c>
      <c r="P103" s="185"/>
      <c r="Q103" s="185"/>
      <c r="R103" s="185"/>
      <c r="S103" s="185"/>
      <c r="T103" s="185"/>
      <c r="U103" s="185"/>
      <c r="V103" s="185"/>
      <c r="W103" s="185"/>
      <c r="X103" s="185"/>
      <c r="Y103" s="185"/>
      <c r="Z103" s="185"/>
      <c r="AA103" s="185"/>
      <c r="AB103" s="185"/>
      <c r="AC103" s="185"/>
      <c r="AD103" s="185"/>
      <c r="AE103" s="774"/>
      <c r="AF103" s="774"/>
      <c r="AG103" s="87">
        <v>26500</v>
      </c>
      <c r="AH103" s="775" t="s">
        <v>1382</v>
      </c>
      <c r="AI103" s="911"/>
      <c r="AJ103" s="913" t="s">
        <v>1369</v>
      </c>
    </row>
    <row r="104" spans="2:36">
      <c r="B104" s="979"/>
      <c r="C104" s="80"/>
      <c r="D104" s="81"/>
      <c r="E104" s="81"/>
      <c r="F104" s="82"/>
      <c r="G104" s="64"/>
      <c r="H104" s="962"/>
      <c r="I104" s="964"/>
      <c r="J104" s="955"/>
      <c r="K104" s="793"/>
      <c r="L104" s="794"/>
      <c r="M104" s="911"/>
      <c r="N104" s="966"/>
      <c r="O104" s="86"/>
      <c r="P104" s="185"/>
      <c r="Q104" s="185"/>
      <c r="R104" s="185"/>
      <c r="S104" s="185"/>
      <c r="T104" s="185"/>
      <c r="U104" s="185"/>
      <c r="V104" s="185"/>
      <c r="W104" s="185"/>
      <c r="X104" s="185"/>
      <c r="Y104" s="185"/>
      <c r="Z104" s="185"/>
      <c r="AA104" s="185"/>
      <c r="AB104" s="185"/>
      <c r="AC104" s="185"/>
      <c r="AD104" s="185"/>
      <c r="AE104" s="774"/>
      <c r="AF104" s="774"/>
      <c r="AG104" s="87"/>
      <c r="AH104" s="775"/>
      <c r="AI104" s="911"/>
      <c r="AJ104" s="913"/>
    </row>
    <row r="105" spans="2:36">
      <c r="B105" s="979"/>
      <c r="C105" s="80"/>
      <c r="D105" s="81"/>
      <c r="E105" s="81"/>
      <c r="F105" s="356"/>
      <c r="G105" s="64"/>
      <c r="H105" s="962"/>
      <c r="I105" s="964"/>
      <c r="J105" s="955"/>
      <c r="K105" s="793"/>
      <c r="L105" s="794"/>
      <c r="M105" s="911"/>
      <c r="N105" s="966"/>
      <c r="O105" s="86"/>
      <c r="P105" s="185"/>
      <c r="Q105" s="185"/>
      <c r="R105" s="185"/>
      <c r="S105" s="185"/>
      <c r="T105" s="185"/>
      <c r="U105" s="185"/>
      <c r="V105" s="185"/>
      <c r="W105" s="185"/>
      <c r="X105" s="185"/>
      <c r="Y105" s="185"/>
      <c r="Z105" s="185"/>
      <c r="AA105" s="185"/>
      <c r="AB105" s="185"/>
      <c r="AC105" s="185"/>
      <c r="AD105" s="185"/>
      <c r="AE105" s="774"/>
      <c r="AF105" s="774"/>
      <c r="AG105" s="357"/>
      <c r="AH105" s="775"/>
      <c r="AI105" s="911"/>
      <c r="AJ105" s="913"/>
    </row>
    <row r="106" spans="2:36" ht="84.75" customHeight="1" thickBot="1">
      <c r="B106" s="980"/>
      <c r="C106" s="358"/>
      <c r="D106" s="359"/>
      <c r="E106" s="359"/>
      <c r="F106" s="360"/>
      <c r="G106" s="361"/>
      <c r="H106" s="963"/>
      <c r="I106" s="965"/>
      <c r="J106" s="819"/>
      <c r="K106" s="822"/>
      <c r="L106" s="824"/>
      <c r="M106" s="912"/>
      <c r="N106" s="967"/>
      <c r="O106" s="362"/>
      <c r="P106" s="298"/>
      <c r="Q106" s="298"/>
      <c r="R106" s="298"/>
      <c r="S106" s="298"/>
      <c r="T106" s="298"/>
      <c r="U106" s="298"/>
      <c r="V106" s="298"/>
      <c r="W106" s="298"/>
      <c r="X106" s="298"/>
      <c r="Y106" s="298"/>
      <c r="Z106" s="298"/>
      <c r="AA106" s="298"/>
      <c r="AB106" s="298"/>
      <c r="AC106" s="298"/>
      <c r="AD106" s="298"/>
      <c r="AE106" s="968"/>
      <c r="AF106" s="968"/>
      <c r="AG106" s="363"/>
      <c r="AH106" s="969"/>
      <c r="AI106" s="912"/>
      <c r="AJ106" s="914"/>
    </row>
    <row r="107" spans="2:36" ht="15.75" thickBot="1">
      <c r="B107" s="777"/>
      <c r="C107" s="778"/>
      <c r="D107" s="778"/>
      <c r="E107" s="778"/>
      <c r="F107" s="778"/>
      <c r="G107" s="778"/>
      <c r="H107" s="778"/>
      <c r="I107" s="778"/>
      <c r="J107" s="778"/>
      <c r="K107" s="778"/>
      <c r="L107" s="778"/>
      <c r="M107" s="778"/>
      <c r="N107" s="778"/>
      <c r="O107" s="778"/>
      <c r="P107" s="778"/>
      <c r="Q107" s="778"/>
      <c r="R107" s="778"/>
      <c r="S107" s="778"/>
      <c r="T107" s="778"/>
      <c r="U107" s="778"/>
      <c r="V107" s="778"/>
      <c r="W107" s="778"/>
      <c r="X107" s="778"/>
      <c r="Y107" s="778"/>
      <c r="Z107" s="778"/>
      <c r="AA107" s="778"/>
      <c r="AB107" s="778"/>
      <c r="AC107" s="778"/>
      <c r="AD107" s="778"/>
      <c r="AE107" s="778"/>
      <c r="AF107" s="778"/>
      <c r="AG107" s="778"/>
      <c r="AH107" s="778"/>
      <c r="AI107" s="778"/>
      <c r="AJ107" s="779"/>
    </row>
    <row r="108" spans="2:36" ht="39" thickBot="1">
      <c r="B108" s="49" t="s">
        <v>13</v>
      </c>
      <c r="C108" s="50" t="s">
        <v>30</v>
      </c>
      <c r="D108" s="50" t="s">
        <v>14</v>
      </c>
      <c r="E108" s="50" t="s">
        <v>29</v>
      </c>
      <c r="F108" s="50" t="s">
        <v>26</v>
      </c>
      <c r="G108" s="50" t="s">
        <v>27</v>
      </c>
      <c r="H108" s="51" t="s">
        <v>17</v>
      </c>
      <c r="I108" s="74" t="s">
        <v>31</v>
      </c>
      <c r="J108" s="75"/>
      <c r="K108" s="89"/>
      <c r="L108" s="76"/>
      <c r="M108" s="77"/>
      <c r="N108" s="78"/>
      <c r="O108" s="55">
        <f>SUM(O109:O111)</f>
        <v>0</v>
      </c>
      <c r="P108" s="56">
        <f>SUM(P109:P111)</f>
        <v>0</v>
      </c>
      <c r="Q108" s="57">
        <f>SUM(Q109:Q111)</f>
        <v>0</v>
      </c>
      <c r="R108" s="56">
        <f>SUM(R109:R111)</f>
        <v>0</v>
      </c>
      <c r="S108" s="57"/>
      <c r="T108" s="56"/>
      <c r="U108" s="57"/>
      <c r="V108" s="56"/>
      <c r="W108" s="57"/>
      <c r="X108" s="56"/>
      <c r="Y108" s="57"/>
      <c r="Z108" s="56"/>
      <c r="AA108" s="57"/>
      <c r="AB108" s="56"/>
      <c r="AC108" s="57"/>
      <c r="AD108" s="56"/>
      <c r="AE108" s="90">
        <f>AE109</f>
        <v>0</v>
      </c>
      <c r="AF108" s="56">
        <f>AF109</f>
        <v>0</v>
      </c>
      <c r="AG108" s="59">
        <f>SUM(AG109:AG111)</f>
        <v>0</v>
      </c>
      <c r="AH108" s="60"/>
      <c r="AI108" s="60"/>
      <c r="AJ108" s="517"/>
    </row>
    <row r="109" spans="2:36">
      <c r="B109" s="791"/>
      <c r="C109" s="61"/>
      <c r="D109" s="62"/>
      <c r="E109" s="62"/>
      <c r="F109" s="364"/>
      <c r="G109" s="288"/>
      <c r="H109" s="956"/>
      <c r="I109" s="959"/>
      <c r="J109" s="198"/>
      <c r="K109" s="934"/>
      <c r="L109" s="382"/>
      <c r="M109" s="934"/>
      <c r="N109" s="939"/>
      <c r="O109" s="365"/>
      <c r="P109" s="292"/>
      <c r="Q109" s="291"/>
      <c r="R109" s="292"/>
      <c r="S109" s="292"/>
      <c r="T109" s="292"/>
      <c r="U109" s="292"/>
      <c r="V109" s="292"/>
      <c r="W109" s="292"/>
      <c r="X109" s="292"/>
      <c r="Y109" s="292"/>
      <c r="Z109" s="292"/>
      <c r="AA109" s="292"/>
      <c r="AB109" s="292"/>
      <c r="AC109" s="185"/>
      <c r="AD109" s="185"/>
      <c r="AE109" s="774"/>
      <c r="AF109" s="774"/>
      <c r="AG109" s="87"/>
      <c r="AH109" s="911"/>
      <c r="AI109" s="911"/>
      <c r="AJ109" s="913"/>
    </row>
    <row r="110" spans="2:36" ht="85.5" customHeight="1">
      <c r="B110" s="792"/>
      <c r="C110" s="70"/>
      <c r="D110" s="71"/>
      <c r="E110" s="71"/>
      <c r="F110" s="366"/>
      <c r="G110" s="64"/>
      <c r="H110" s="957"/>
      <c r="I110" s="960"/>
      <c r="J110" s="181"/>
      <c r="K110" s="935"/>
      <c r="L110" s="83"/>
      <c r="M110" s="935"/>
      <c r="N110" s="940"/>
      <c r="O110" s="367"/>
      <c r="P110" s="196"/>
      <c r="Q110" s="121"/>
      <c r="R110" s="196"/>
      <c r="S110" s="196"/>
      <c r="T110" s="196"/>
      <c r="U110" s="196"/>
      <c r="V110" s="196"/>
      <c r="W110" s="196"/>
      <c r="X110" s="196"/>
      <c r="Y110" s="196"/>
      <c r="Z110" s="196"/>
      <c r="AA110" s="196"/>
      <c r="AB110" s="196"/>
      <c r="AC110" s="185"/>
      <c r="AD110" s="185"/>
      <c r="AE110" s="909"/>
      <c r="AF110" s="909"/>
      <c r="AG110" s="87"/>
      <c r="AH110" s="911"/>
      <c r="AI110" s="911"/>
      <c r="AJ110" s="913"/>
    </row>
    <row r="111" spans="2:36" ht="69" customHeight="1" thickBot="1">
      <c r="B111" s="850"/>
      <c r="C111" s="368"/>
      <c r="D111" s="369"/>
      <c r="E111" s="369"/>
      <c r="F111" s="370"/>
      <c r="G111" s="361"/>
      <c r="H111" s="958"/>
      <c r="I111" s="961"/>
      <c r="J111" s="182"/>
      <c r="K111" s="936"/>
      <c r="L111" s="381"/>
      <c r="M111" s="936"/>
      <c r="N111" s="941"/>
      <c r="O111" s="362"/>
      <c r="P111" s="298"/>
      <c r="Q111" s="297"/>
      <c r="R111" s="298"/>
      <c r="S111" s="298"/>
      <c r="T111" s="298"/>
      <c r="U111" s="298"/>
      <c r="V111" s="298"/>
      <c r="W111" s="298"/>
      <c r="X111" s="298"/>
      <c r="Y111" s="298"/>
      <c r="Z111" s="298"/>
      <c r="AA111" s="298"/>
      <c r="AB111" s="298"/>
      <c r="AC111" s="298"/>
      <c r="AD111" s="298"/>
      <c r="AE111" s="910"/>
      <c r="AF111" s="910"/>
      <c r="AG111" s="371"/>
      <c r="AH111" s="912"/>
      <c r="AI111" s="912"/>
      <c r="AJ111" s="914"/>
    </row>
    <row r="112" spans="2:36" ht="15" customHeight="1">
      <c r="B112" s="15"/>
      <c r="C112" s="15"/>
      <c r="D112" s="516"/>
      <c r="E112" s="516"/>
      <c r="F112" s="516"/>
      <c r="G112" s="516"/>
      <c r="H112" s="500"/>
      <c r="I112" s="500"/>
      <c r="J112" s="500"/>
      <c r="K112" s="516"/>
      <c r="L112" s="516"/>
      <c r="M112" s="516"/>
      <c r="N112" s="516"/>
      <c r="O112" s="516"/>
      <c r="P112" s="516"/>
      <c r="Q112" s="516"/>
      <c r="R112" s="516"/>
      <c r="S112" s="516"/>
      <c r="T112" s="516"/>
      <c r="U112" s="516"/>
      <c r="V112" s="516"/>
      <c r="W112" s="516"/>
      <c r="X112" s="516"/>
      <c r="Y112" s="516"/>
      <c r="Z112" s="516"/>
      <c r="AA112" s="516"/>
      <c r="AB112" s="516"/>
      <c r="AC112" s="516"/>
      <c r="AD112" s="516"/>
      <c r="AE112" s="516"/>
      <c r="AF112" s="516"/>
      <c r="AG112" s="15"/>
      <c r="AH112" s="516"/>
      <c r="AI112" s="516"/>
      <c r="AJ112" s="516"/>
    </row>
    <row r="113" spans="2:36" ht="15.75" thickBot="1">
      <c r="B113" s="15"/>
      <c r="C113" s="15"/>
      <c r="D113" s="516"/>
      <c r="E113" s="516"/>
      <c r="F113" s="516"/>
      <c r="G113" s="516"/>
      <c r="H113" s="500"/>
      <c r="I113" s="500"/>
      <c r="J113" s="500"/>
      <c r="K113" s="516"/>
      <c r="L113" s="516"/>
      <c r="M113" s="516"/>
      <c r="N113" s="516"/>
      <c r="O113" s="516"/>
      <c r="P113" s="516"/>
      <c r="Q113" s="516"/>
      <c r="R113" s="516"/>
      <c r="S113" s="516"/>
      <c r="T113" s="516"/>
      <c r="U113" s="516"/>
      <c r="V113" s="516"/>
      <c r="W113" s="516"/>
      <c r="X113" s="516"/>
      <c r="Y113" s="516"/>
      <c r="Z113" s="516"/>
      <c r="AA113" s="516"/>
      <c r="AB113" s="516"/>
      <c r="AC113" s="516"/>
      <c r="AD113" s="516"/>
      <c r="AE113" s="516"/>
      <c r="AF113" s="516"/>
      <c r="AG113" s="15"/>
      <c r="AH113" s="516"/>
      <c r="AI113" s="516"/>
      <c r="AJ113" s="516"/>
    </row>
    <row r="114" spans="2:36" ht="138" customHeight="1">
      <c r="B114" s="749" t="s">
        <v>805</v>
      </c>
      <c r="C114" s="750"/>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0"/>
      <c r="AA114" s="750"/>
      <c r="AB114" s="750"/>
      <c r="AC114" s="750"/>
      <c r="AD114" s="750"/>
      <c r="AE114" s="750"/>
      <c r="AF114" s="750"/>
      <c r="AG114" s="750"/>
      <c r="AH114" s="750"/>
      <c r="AI114" s="750"/>
      <c r="AJ114" s="751"/>
    </row>
    <row r="115" spans="2:36" ht="15.75" thickBot="1">
      <c r="B115" s="752" t="s">
        <v>806</v>
      </c>
      <c r="C115" s="753"/>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3"/>
      <c r="AB115" s="753"/>
      <c r="AC115" s="753"/>
      <c r="AD115" s="753"/>
      <c r="AE115" s="753"/>
      <c r="AF115" s="753"/>
      <c r="AG115" s="753"/>
      <c r="AH115" s="753"/>
      <c r="AI115" s="753"/>
      <c r="AJ115" s="754"/>
    </row>
    <row r="116" spans="2:36">
      <c r="B116" s="755" t="s">
        <v>1072</v>
      </c>
      <c r="C116" s="756"/>
      <c r="D116" s="756"/>
      <c r="E116" s="756"/>
      <c r="F116" s="756"/>
      <c r="G116" s="756"/>
      <c r="H116" s="757"/>
      <c r="I116" s="758" t="s">
        <v>1073</v>
      </c>
      <c r="J116" s="759"/>
      <c r="K116" s="759"/>
      <c r="L116" s="759"/>
      <c r="M116" s="759"/>
      <c r="N116" s="759"/>
      <c r="O116" s="759"/>
      <c r="P116" s="759"/>
      <c r="Q116" s="759"/>
      <c r="R116" s="759"/>
      <c r="S116" s="759"/>
      <c r="T116" s="760"/>
      <c r="U116" s="758" t="s">
        <v>1074</v>
      </c>
      <c r="V116" s="761"/>
      <c r="W116" s="761"/>
      <c r="X116" s="761"/>
      <c r="Y116" s="761"/>
      <c r="Z116" s="761"/>
      <c r="AA116" s="761"/>
      <c r="AB116" s="761"/>
      <c r="AC116" s="761"/>
      <c r="AD116" s="761"/>
      <c r="AE116" s="761"/>
      <c r="AF116" s="761"/>
      <c r="AG116" s="761"/>
      <c r="AH116" s="761"/>
      <c r="AI116" s="761"/>
      <c r="AJ116" s="762"/>
    </row>
    <row r="117" spans="2:36" ht="32.25" customHeight="1" thickBot="1">
      <c r="B117" s="763" t="s">
        <v>1561</v>
      </c>
      <c r="C117" s="764"/>
      <c r="D117" s="765"/>
      <c r="E117" s="184"/>
      <c r="F117" s="766" t="s">
        <v>1562</v>
      </c>
      <c r="G117" s="766"/>
      <c r="H117" s="766"/>
      <c r="I117" s="766"/>
      <c r="J117" s="766"/>
      <c r="K117" s="766"/>
      <c r="L117" s="766"/>
      <c r="M117" s="766"/>
      <c r="N117" s="767"/>
      <c r="O117" s="768" t="s">
        <v>0</v>
      </c>
      <c r="P117" s="769"/>
      <c r="Q117" s="769"/>
      <c r="R117" s="769"/>
      <c r="S117" s="769"/>
      <c r="T117" s="769"/>
      <c r="U117" s="769"/>
      <c r="V117" s="769"/>
      <c r="W117" s="769"/>
      <c r="X117" s="769"/>
      <c r="Y117" s="769"/>
      <c r="Z117" s="769"/>
      <c r="AA117" s="769"/>
      <c r="AB117" s="769"/>
      <c r="AC117" s="769"/>
      <c r="AD117" s="769"/>
      <c r="AE117" s="769"/>
      <c r="AF117" s="770"/>
      <c r="AG117" s="771" t="s">
        <v>1</v>
      </c>
      <c r="AH117" s="772"/>
      <c r="AI117" s="772"/>
      <c r="AJ117" s="773"/>
    </row>
    <row r="118" spans="2:36" ht="32.25" customHeight="1">
      <c r="B118" s="737" t="s">
        <v>1149</v>
      </c>
      <c r="C118" s="739" t="s">
        <v>2</v>
      </c>
      <c r="D118" s="740"/>
      <c r="E118" s="740"/>
      <c r="F118" s="740"/>
      <c r="G118" s="740"/>
      <c r="H118" s="740"/>
      <c r="I118" s="743" t="s">
        <v>3</v>
      </c>
      <c r="J118" s="745" t="s">
        <v>18</v>
      </c>
      <c r="K118" s="745" t="s">
        <v>4</v>
      </c>
      <c r="L118" s="747" t="s">
        <v>1057</v>
      </c>
      <c r="M118" s="799" t="s">
        <v>19</v>
      </c>
      <c r="N118" s="732" t="s">
        <v>20</v>
      </c>
      <c r="O118" s="734" t="s">
        <v>32</v>
      </c>
      <c r="P118" s="735"/>
      <c r="Q118" s="736" t="s">
        <v>33</v>
      </c>
      <c r="R118" s="735"/>
      <c r="S118" s="736" t="s">
        <v>34</v>
      </c>
      <c r="T118" s="735"/>
      <c r="U118" s="736" t="s">
        <v>7</v>
      </c>
      <c r="V118" s="735"/>
      <c r="W118" s="736" t="s">
        <v>6</v>
      </c>
      <c r="X118" s="735"/>
      <c r="Y118" s="736" t="s">
        <v>35</v>
      </c>
      <c r="Z118" s="735"/>
      <c r="AA118" s="736" t="s">
        <v>5</v>
      </c>
      <c r="AB118" s="735"/>
      <c r="AC118" s="736" t="s">
        <v>8</v>
      </c>
      <c r="AD118" s="735"/>
      <c r="AE118" s="736" t="s">
        <v>9</v>
      </c>
      <c r="AF118" s="796"/>
      <c r="AG118" s="797" t="s">
        <v>10</v>
      </c>
      <c r="AH118" s="780" t="s">
        <v>11</v>
      </c>
      <c r="AI118" s="782" t="s">
        <v>12</v>
      </c>
      <c r="AJ118" s="784" t="s">
        <v>21</v>
      </c>
    </row>
    <row r="119" spans="2:36" ht="32.25" customHeight="1" thickBot="1">
      <c r="B119" s="738"/>
      <c r="C119" s="741"/>
      <c r="D119" s="742"/>
      <c r="E119" s="742"/>
      <c r="F119" s="742"/>
      <c r="G119" s="742"/>
      <c r="H119" s="742"/>
      <c r="I119" s="744"/>
      <c r="J119" s="746" t="s">
        <v>18</v>
      </c>
      <c r="K119" s="746"/>
      <c r="L119" s="748"/>
      <c r="M119" s="800"/>
      <c r="N119" s="733"/>
      <c r="O119" s="33" t="s">
        <v>22</v>
      </c>
      <c r="P119" s="34" t="s">
        <v>23</v>
      </c>
      <c r="Q119" s="35" t="s">
        <v>22</v>
      </c>
      <c r="R119" s="34" t="s">
        <v>23</v>
      </c>
      <c r="S119" s="35" t="s">
        <v>22</v>
      </c>
      <c r="T119" s="34" t="s">
        <v>23</v>
      </c>
      <c r="U119" s="35" t="s">
        <v>22</v>
      </c>
      <c r="V119" s="34" t="s">
        <v>23</v>
      </c>
      <c r="W119" s="35" t="s">
        <v>22</v>
      </c>
      <c r="X119" s="34" t="s">
        <v>23</v>
      </c>
      <c r="Y119" s="35" t="s">
        <v>22</v>
      </c>
      <c r="Z119" s="34" t="s">
        <v>23</v>
      </c>
      <c r="AA119" s="35" t="s">
        <v>22</v>
      </c>
      <c r="AB119" s="34" t="s">
        <v>24</v>
      </c>
      <c r="AC119" s="35" t="s">
        <v>22</v>
      </c>
      <c r="AD119" s="34" t="s">
        <v>24</v>
      </c>
      <c r="AE119" s="35" t="s">
        <v>22</v>
      </c>
      <c r="AF119" s="36" t="s">
        <v>24</v>
      </c>
      <c r="AG119" s="798"/>
      <c r="AH119" s="781"/>
      <c r="AI119" s="783"/>
      <c r="AJ119" s="785"/>
    </row>
    <row r="120" spans="2:36" ht="32.25" customHeight="1" thickBot="1">
      <c r="B120" s="37" t="s">
        <v>807</v>
      </c>
      <c r="C120" s="786" t="s">
        <v>359</v>
      </c>
      <c r="D120" s="787"/>
      <c r="E120" s="787"/>
      <c r="F120" s="787"/>
      <c r="G120" s="787"/>
      <c r="H120" s="787"/>
      <c r="I120" s="38" t="s">
        <v>360</v>
      </c>
      <c r="J120" s="39"/>
      <c r="K120" s="40"/>
      <c r="L120" s="40"/>
      <c r="M120" s="348"/>
      <c r="N120" s="107"/>
      <c r="O120" s="43">
        <f t="shared" ref="O120:AD120" si="4">O122+O128+O134</f>
        <v>0</v>
      </c>
      <c r="P120" s="44">
        <f t="shared" si="4"/>
        <v>0</v>
      </c>
      <c r="Q120" s="44">
        <f t="shared" si="4"/>
        <v>0</v>
      </c>
      <c r="R120" s="44">
        <f t="shared" si="4"/>
        <v>0</v>
      </c>
      <c r="S120" s="44">
        <f t="shared" si="4"/>
        <v>0</v>
      </c>
      <c r="T120" s="44">
        <f t="shared" si="4"/>
        <v>0</v>
      </c>
      <c r="U120" s="44">
        <f t="shared" si="4"/>
        <v>0</v>
      </c>
      <c r="V120" s="44">
        <f t="shared" si="4"/>
        <v>0</v>
      </c>
      <c r="W120" s="44">
        <f t="shared" si="4"/>
        <v>0</v>
      </c>
      <c r="X120" s="44">
        <f t="shared" si="4"/>
        <v>0</v>
      </c>
      <c r="Y120" s="44">
        <f t="shared" si="4"/>
        <v>0</v>
      </c>
      <c r="Z120" s="44">
        <f t="shared" si="4"/>
        <v>0</v>
      </c>
      <c r="AA120" s="44">
        <f t="shared" si="4"/>
        <v>0</v>
      </c>
      <c r="AB120" s="44">
        <f t="shared" si="4"/>
        <v>0</v>
      </c>
      <c r="AC120" s="44">
        <f t="shared" si="4"/>
        <v>0</v>
      </c>
      <c r="AD120" s="44">
        <f t="shared" si="4"/>
        <v>0</v>
      </c>
      <c r="AE120" s="44">
        <f>+AE122+AE128+AE134</f>
        <v>0</v>
      </c>
      <c r="AF120" s="45">
        <f>AF122+AF128+AF134</f>
        <v>0</v>
      </c>
      <c r="AG120" s="46">
        <f>AG122+AG128+AG134</f>
        <v>0</v>
      </c>
      <c r="AH120" s="47"/>
      <c r="AI120" s="47"/>
      <c r="AJ120" s="48"/>
    </row>
    <row r="121" spans="2:36" ht="15.75" thickBot="1">
      <c r="B121" s="788"/>
      <c r="C121" s="789"/>
      <c r="D121" s="789"/>
      <c r="E121" s="789"/>
      <c r="F121" s="789"/>
      <c r="G121" s="789"/>
      <c r="H121" s="789"/>
      <c r="I121" s="789"/>
      <c r="J121" s="789"/>
      <c r="K121" s="789"/>
      <c r="L121" s="789"/>
      <c r="M121" s="789"/>
      <c r="N121" s="789"/>
      <c r="O121" s="789"/>
      <c r="P121" s="789"/>
      <c r="Q121" s="789"/>
      <c r="R121" s="789"/>
      <c r="S121" s="789"/>
      <c r="T121" s="789"/>
      <c r="U121" s="789"/>
      <c r="V121" s="789"/>
      <c r="W121" s="789"/>
      <c r="X121" s="789"/>
      <c r="Y121" s="789"/>
      <c r="Z121" s="789"/>
      <c r="AA121" s="789"/>
      <c r="AB121" s="789"/>
      <c r="AC121" s="789"/>
      <c r="AD121" s="789"/>
      <c r="AE121" s="789"/>
      <c r="AF121" s="789"/>
      <c r="AG121" s="789"/>
      <c r="AH121" s="789"/>
      <c r="AI121" s="789"/>
      <c r="AJ121" s="790"/>
    </row>
    <row r="122" spans="2:36" ht="39" thickBot="1">
      <c r="B122" s="49" t="s">
        <v>13</v>
      </c>
      <c r="C122" s="50" t="s">
        <v>30</v>
      </c>
      <c r="D122" s="50" t="s">
        <v>14</v>
      </c>
      <c r="E122" s="50" t="s">
        <v>25</v>
      </c>
      <c r="F122" s="50" t="s">
        <v>26</v>
      </c>
      <c r="G122" s="50" t="s">
        <v>27</v>
      </c>
      <c r="H122" s="51" t="s">
        <v>15</v>
      </c>
      <c r="I122" s="74" t="s">
        <v>31</v>
      </c>
      <c r="J122" s="53"/>
      <c r="K122" s="53"/>
      <c r="L122" s="53"/>
      <c r="M122" s="53"/>
      <c r="N122" s="54"/>
      <c r="O122" s="55">
        <f>SUM(O123:O126)</f>
        <v>0</v>
      </c>
      <c r="P122" s="56">
        <f>SUM(P123:P126)</f>
        <v>0</v>
      </c>
      <c r="Q122" s="57">
        <f>SUM(Q123:Q126)</f>
        <v>0</v>
      </c>
      <c r="R122" s="56">
        <f>SUM(R123:R126)</f>
        <v>0</v>
      </c>
      <c r="S122" s="57"/>
      <c r="T122" s="56"/>
      <c r="U122" s="57"/>
      <c r="V122" s="56"/>
      <c r="W122" s="57"/>
      <c r="X122" s="56"/>
      <c r="Y122" s="57"/>
      <c r="Z122" s="56"/>
      <c r="AA122" s="57"/>
      <c r="AB122" s="56"/>
      <c r="AC122" s="57"/>
      <c r="AD122" s="56"/>
      <c r="AE122" s="58">
        <f>O122+Q122</f>
        <v>0</v>
      </c>
      <c r="AF122" s="56">
        <f>AF123</f>
        <v>0</v>
      </c>
      <c r="AG122" s="59">
        <f>SUM(AG123:AG126)</f>
        <v>0</v>
      </c>
      <c r="AH122" s="60"/>
      <c r="AI122" s="60"/>
      <c r="AJ122" s="517"/>
    </row>
    <row r="123" spans="2:36" ht="30" customHeight="1">
      <c r="B123" s="791" t="s">
        <v>1148</v>
      </c>
      <c r="C123" s="61"/>
      <c r="D123" s="62"/>
      <c r="E123" s="62"/>
      <c r="F123" s="63"/>
      <c r="G123" s="64"/>
      <c r="H123" s="970" t="s">
        <v>266</v>
      </c>
      <c r="I123" s="955" t="s">
        <v>1150</v>
      </c>
      <c r="J123" s="820">
        <v>1</v>
      </c>
      <c r="K123" s="793" t="s">
        <v>267</v>
      </c>
      <c r="L123" s="823">
        <v>1</v>
      </c>
      <c r="M123" s="794"/>
      <c r="N123" s="795"/>
      <c r="O123" s="65"/>
      <c r="P123" s="66"/>
      <c r="Q123" s="519"/>
      <c r="R123" s="67"/>
      <c r="S123" s="67"/>
      <c r="T123" s="67"/>
      <c r="U123" s="67"/>
      <c r="V123" s="67"/>
      <c r="W123" s="67"/>
      <c r="X123" s="67"/>
      <c r="Y123" s="67"/>
      <c r="Z123" s="67"/>
      <c r="AA123" s="67"/>
      <c r="AB123" s="67"/>
      <c r="AC123" s="68"/>
      <c r="AD123" s="68"/>
      <c r="AE123" s="774"/>
      <c r="AF123" s="774"/>
      <c r="AG123" s="69"/>
      <c r="AH123" s="775"/>
      <c r="AI123" s="775"/>
      <c r="AJ123" s="776"/>
    </row>
    <row r="124" spans="2:36" ht="30" customHeight="1">
      <c r="B124" s="792"/>
      <c r="C124" s="70"/>
      <c r="D124" s="71"/>
      <c r="E124" s="71"/>
      <c r="F124" s="72"/>
      <c r="G124" s="64"/>
      <c r="H124" s="957"/>
      <c r="I124" s="955"/>
      <c r="J124" s="955"/>
      <c r="K124" s="793"/>
      <c r="L124" s="794"/>
      <c r="M124" s="794"/>
      <c r="N124" s="795"/>
      <c r="O124" s="520"/>
      <c r="P124" s="66"/>
      <c r="Q124" s="73"/>
      <c r="R124" s="68"/>
      <c r="S124" s="68"/>
      <c r="T124" s="68"/>
      <c r="U124" s="68"/>
      <c r="V124" s="68"/>
      <c r="W124" s="68"/>
      <c r="X124" s="68"/>
      <c r="Y124" s="68"/>
      <c r="Z124" s="68"/>
      <c r="AA124" s="68"/>
      <c r="AB124" s="68"/>
      <c r="AC124" s="68"/>
      <c r="AD124" s="68"/>
      <c r="AE124" s="774"/>
      <c r="AF124" s="774"/>
      <c r="AG124" s="69"/>
      <c r="AH124" s="775"/>
      <c r="AI124" s="775"/>
      <c r="AJ124" s="776"/>
    </row>
    <row r="125" spans="2:36" ht="30" customHeight="1">
      <c r="B125" s="792"/>
      <c r="C125" s="70"/>
      <c r="D125" s="71"/>
      <c r="E125" s="71"/>
      <c r="F125" s="374"/>
      <c r="G125" s="64"/>
      <c r="H125" s="957"/>
      <c r="I125" s="955"/>
      <c r="J125" s="955"/>
      <c r="K125" s="793"/>
      <c r="L125" s="794"/>
      <c r="M125" s="794"/>
      <c r="N125" s="795"/>
      <c r="O125" s="65"/>
      <c r="P125" s="66"/>
      <c r="Q125" s="528"/>
      <c r="R125" s="68"/>
      <c r="S125" s="68"/>
      <c r="T125" s="68"/>
      <c r="U125" s="68"/>
      <c r="V125" s="68"/>
      <c r="W125" s="68"/>
      <c r="X125" s="68"/>
      <c r="Y125" s="68"/>
      <c r="Z125" s="68"/>
      <c r="AA125" s="68"/>
      <c r="AB125" s="68"/>
      <c r="AC125" s="68"/>
      <c r="AD125" s="68"/>
      <c r="AE125" s="774"/>
      <c r="AF125" s="774"/>
      <c r="AG125" s="375"/>
      <c r="AH125" s="775"/>
      <c r="AI125" s="775"/>
      <c r="AJ125" s="776"/>
    </row>
    <row r="126" spans="2:36" ht="87" customHeight="1" thickBot="1">
      <c r="B126" s="850"/>
      <c r="C126" s="368"/>
      <c r="D126" s="369"/>
      <c r="E126" s="369"/>
      <c r="F126" s="376"/>
      <c r="G126" s="361"/>
      <c r="H126" s="958"/>
      <c r="I126" s="819"/>
      <c r="J126" s="819"/>
      <c r="K126" s="822"/>
      <c r="L126" s="824"/>
      <c r="M126" s="824"/>
      <c r="N126" s="971"/>
      <c r="O126" s="378"/>
      <c r="P126" s="297"/>
      <c r="Q126" s="588"/>
      <c r="R126" s="379"/>
      <c r="S126" s="379"/>
      <c r="T126" s="379"/>
      <c r="U126" s="379"/>
      <c r="V126" s="379"/>
      <c r="W126" s="379"/>
      <c r="X126" s="379"/>
      <c r="Y126" s="379"/>
      <c r="Z126" s="379"/>
      <c r="AA126" s="379"/>
      <c r="AB126" s="379"/>
      <c r="AC126" s="379"/>
      <c r="AD126" s="379"/>
      <c r="AE126" s="968"/>
      <c r="AF126" s="968"/>
      <c r="AG126" s="380"/>
      <c r="AH126" s="969"/>
      <c r="AI126" s="969"/>
      <c r="AJ126" s="975"/>
    </row>
    <row r="127" spans="2:36" ht="15.75" thickBot="1">
      <c r="B127" s="777"/>
      <c r="C127" s="778"/>
      <c r="D127" s="778"/>
      <c r="E127" s="778"/>
      <c r="F127" s="778"/>
      <c r="G127" s="778"/>
      <c r="H127" s="778"/>
      <c r="I127" s="778"/>
      <c r="J127" s="778"/>
      <c r="K127" s="778"/>
      <c r="L127" s="778"/>
      <c r="M127" s="778"/>
      <c r="N127" s="778"/>
      <c r="O127" s="778"/>
      <c r="P127" s="778"/>
      <c r="Q127" s="778"/>
      <c r="R127" s="778"/>
      <c r="S127" s="778"/>
      <c r="T127" s="778"/>
      <c r="U127" s="778"/>
      <c r="V127" s="778"/>
      <c r="W127" s="778"/>
      <c r="X127" s="778"/>
      <c r="Y127" s="778"/>
      <c r="Z127" s="778"/>
      <c r="AA127" s="778"/>
      <c r="AB127" s="778"/>
      <c r="AC127" s="778"/>
      <c r="AD127" s="778"/>
      <c r="AE127" s="778"/>
      <c r="AF127" s="778"/>
      <c r="AG127" s="778"/>
      <c r="AH127" s="778"/>
      <c r="AI127" s="778"/>
      <c r="AJ127" s="779"/>
    </row>
    <row r="128" spans="2:36" ht="39" thickBot="1">
      <c r="B128" s="49" t="s">
        <v>13</v>
      </c>
      <c r="C128" s="50" t="s">
        <v>30</v>
      </c>
      <c r="D128" s="50" t="s">
        <v>14</v>
      </c>
      <c r="E128" s="50" t="s">
        <v>29</v>
      </c>
      <c r="F128" s="50" t="s">
        <v>26</v>
      </c>
      <c r="G128" s="50" t="s">
        <v>27</v>
      </c>
      <c r="H128" s="51" t="s">
        <v>16</v>
      </c>
      <c r="I128" s="74" t="s">
        <v>31</v>
      </c>
      <c r="J128" s="75"/>
      <c r="K128" s="75"/>
      <c r="L128" s="76"/>
      <c r="M128" s="77"/>
      <c r="N128" s="78"/>
      <c r="O128" s="55">
        <f>SUM(O129:O132)</f>
        <v>0</v>
      </c>
      <c r="P128" s="56">
        <f>SUM(P129:P132)</f>
        <v>0</v>
      </c>
      <c r="Q128" s="57">
        <f>SUM(Q129:Q132)</f>
        <v>0</v>
      </c>
      <c r="R128" s="56">
        <f>SUM(R129:R132)</f>
        <v>0</v>
      </c>
      <c r="S128" s="57"/>
      <c r="T128" s="56"/>
      <c r="U128" s="57"/>
      <c r="V128" s="56"/>
      <c r="W128" s="57"/>
      <c r="X128" s="56"/>
      <c r="Y128" s="57"/>
      <c r="Z128" s="56"/>
      <c r="AA128" s="57"/>
      <c r="AB128" s="56"/>
      <c r="AC128" s="57"/>
      <c r="AD128" s="56"/>
      <c r="AE128" s="57">
        <f>AE129</f>
        <v>0</v>
      </c>
      <c r="AF128" s="56">
        <f>AF129</f>
        <v>0</v>
      </c>
      <c r="AG128" s="59">
        <f>SUM(AG129:AG132)</f>
        <v>0</v>
      </c>
      <c r="AH128" s="60"/>
      <c r="AI128" s="60"/>
      <c r="AJ128" s="517"/>
    </row>
    <row r="129" spans="1:36" ht="49.5" customHeight="1">
      <c r="B129" s="979" t="s">
        <v>666</v>
      </c>
      <c r="C129" s="80"/>
      <c r="D129" s="81" t="s">
        <v>1383</v>
      </c>
      <c r="E129" s="81" t="s">
        <v>1254</v>
      </c>
      <c r="F129" s="82"/>
      <c r="G129" s="64">
        <v>6</v>
      </c>
      <c r="H129" s="962" t="s">
        <v>271</v>
      </c>
      <c r="I129" s="964" t="s">
        <v>711</v>
      </c>
      <c r="J129" s="820">
        <v>0</v>
      </c>
      <c r="K129" s="793" t="s">
        <v>272</v>
      </c>
      <c r="L129" s="823">
        <v>2</v>
      </c>
      <c r="M129" s="911"/>
      <c r="N129" s="966"/>
      <c r="O129" s="86">
        <v>0</v>
      </c>
      <c r="P129" s="185"/>
      <c r="Q129" s="185"/>
      <c r="R129" s="185"/>
      <c r="S129" s="185"/>
      <c r="T129" s="185"/>
      <c r="U129" s="185"/>
      <c r="V129" s="185"/>
      <c r="W129" s="185"/>
      <c r="X129" s="185"/>
      <c r="Y129" s="185"/>
      <c r="Z129" s="185"/>
      <c r="AA129" s="185"/>
      <c r="AB129" s="185"/>
      <c r="AC129" s="185"/>
      <c r="AD129" s="185"/>
      <c r="AE129" s="774"/>
      <c r="AF129" s="774"/>
      <c r="AG129" s="87"/>
      <c r="AH129" s="775" t="s">
        <v>1384</v>
      </c>
      <c r="AI129" s="911"/>
      <c r="AJ129" s="913" t="s">
        <v>1369</v>
      </c>
    </row>
    <row r="130" spans="1:36" ht="49.5" customHeight="1">
      <c r="B130" s="979"/>
      <c r="C130" s="80"/>
      <c r="D130" s="81"/>
      <c r="E130" s="81"/>
      <c r="F130" s="82"/>
      <c r="G130" s="64"/>
      <c r="H130" s="962"/>
      <c r="I130" s="964"/>
      <c r="J130" s="955"/>
      <c r="K130" s="793"/>
      <c r="L130" s="794"/>
      <c r="M130" s="911"/>
      <c r="N130" s="966"/>
      <c r="O130" s="86"/>
      <c r="P130" s="185"/>
      <c r="Q130" s="185"/>
      <c r="R130" s="185"/>
      <c r="S130" s="185"/>
      <c r="T130" s="185"/>
      <c r="U130" s="185"/>
      <c r="V130" s="185"/>
      <c r="W130" s="185"/>
      <c r="X130" s="185"/>
      <c r="Y130" s="185"/>
      <c r="Z130" s="185"/>
      <c r="AA130" s="185"/>
      <c r="AB130" s="185"/>
      <c r="AC130" s="185"/>
      <c r="AD130" s="185"/>
      <c r="AE130" s="774"/>
      <c r="AF130" s="774"/>
      <c r="AG130" s="87"/>
      <c r="AH130" s="775"/>
      <c r="AI130" s="911"/>
      <c r="AJ130" s="913"/>
    </row>
    <row r="131" spans="1:36" ht="49.5" customHeight="1">
      <c r="B131" s="979"/>
      <c r="C131" s="80"/>
      <c r="D131" s="81"/>
      <c r="E131" s="81"/>
      <c r="F131" s="356"/>
      <c r="G131" s="64"/>
      <c r="H131" s="962"/>
      <c r="I131" s="964"/>
      <c r="J131" s="955"/>
      <c r="K131" s="793"/>
      <c r="L131" s="794"/>
      <c r="M131" s="911"/>
      <c r="N131" s="966"/>
      <c r="O131" s="86"/>
      <c r="P131" s="185"/>
      <c r="Q131" s="185"/>
      <c r="R131" s="185"/>
      <c r="S131" s="185"/>
      <c r="T131" s="185"/>
      <c r="U131" s="185"/>
      <c r="V131" s="185"/>
      <c r="W131" s="185"/>
      <c r="X131" s="185"/>
      <c r="Y131" s="185"/>
      <c r="Z131" s="185"/>
      <c r="AA131" s="185"/>
      <c r="AB131" s="185"/>
      <c r="AC131" s="185"/>
      <c r="AD131" s="185"/>
      <c r="AE131" s="774"/>
      <c r="AF131" s="774"/>
      <c r="AG131" s="357"/>
      <c r="AH131" s="775"/>
      <c r="AI131" s="911"/>
      <c r="AJ131" s="913"/>
    </row>
    <row r="132" spans="1:36" ht="15.75" thickBot="1">
      <c r="B132" s="980"/>
      <c r="C132" s="358"/>
      <c r="D132" s="359"/>
      <c r="E132" s="359"/>
      <c r="F132" s="360"/>
      <c r="G132" s="361"/>
      <c r="H132" s="963"/>
      <c r="I132" s="965"/>
      <c r="J132" s="819"/>
      <c r="K132" s="822"/>
      <c r="L132" s="824"/>
      <c r="M132" s="912"/>
      <c r="N132" s="967"/>
      <c r="O132" s="362"/>
      <c r="P132" s="298"/>
      <c r="Q132" s="298"/>
      <c r="R132" s="298"/>
      <c r="S132" s="298"/>
      <c r="T132" s="298"/>
      <c r="U132" s="298"/>
      <c r="V132" s="298"/>
      <c r="W132" s="298"/>
      <c r="X132" s="298"/>
      <c r="Y132" s="298"/>
      <c r="Z132" s="298"/>
      <c r="AA132" s="298"/>
      <c r="AB132" s="298"/>
      <c r="AC132" s="298"/>
      <c r="AD132" s="298"/>
      <c r="AE132" s="968"/>
      <c r="AF132" s="968"/>
      <c r="AG132" s="363"/>
      <c r="AH132" s="969"/>
      <c r="AI132" s="912"/>
      <c r="AJ132" s="914"/>
    </row>
    <row r="133" spans="1:36" ht="15.75" thickBot="1">
      <c r="B133" s="777"/>
      <c r="C133" s="778"/>
      <c r="D133" s="778"/>
      <c r="E133" s="778"/>
      <c r="F133" s="778"/>
      <c r="G133" s="778"/>
      <c r="H133" s="778"/>
      <c r="I133" s="778"/>
      <c r="J133" s="778"/>
      <c r="K133" s="778"/>
      <c r="L133" s="778"/>
      <c r="M133" s="778"/>
      <c r="N133" s="778"/>
      <c r="O133" s="778"/>
      <c r="P133" s="778"/>
      <c r="Q133" s="778"/>
      <c r="R133" s="778"/>
      <c r="S133" s="778"/>
      <c r="T133" s="778"/>
      <c r="U133" s="778"/>
      <c r="V133" s="778"/>
      <c r="W133" s="778"/>
      <c r="X133" s="778"/>
      <c r="Y133" s="778"/>
      <c r="Z133" s="778"/>
      <c r="AA133" s="778"/>
      <c r="AB133" s="778"/>
      <c r="AC133" s="778"/>
      <c r="AD133" s="778"/>
      <c r="AE133" s="778"/>
      <c r="AF133" s="778"/>
      <c r="AG133" s="778"/>
      <c r="AH133" s="778"/>
      <c r="AI133" s="778"/>
      <c r="AJ133" s="779"/>
    </row>
    <row r="134" spans="1:36" ht="53.25" customHeight="1" thickBot="1">
      <c r="B134" s="49" t="s">
        <v>13</v>
      </c>
      <c r="C134" s="50" t="s">
        <v>30</v>
      </c>
      <c r="D134" s="50" t="s">
        <v>14</v>
      </c>
      <c r="E134" s="50" t="s">
        <v>29</v>
      </c>
      <c r="F134" s="50" t="s">
        <v>26</v>
      </c>
      <c r="G134" s="50" t="s">
        <v>27</v>
      </c>
      <c r="H134" s="51" t="s">
        <v>17</v>
      </c>
      <c r="I134" s="74" t="s">
        <v>31</v>
      </c>
      <c r="J134" s="75"/>
      <c r="K134" s="89"/>
      <c r="L134" s="76"/>
      <c r="M134" s="77"/>
      <c r="N134" s="78"/>
      <c r="O134" s="55">
        <f>SUM(O135:O137)</f>
        <v>0</v>
      </c>
      <c r="P134" s="56">
        <f>SUM(P135:P137)</f>
        <v>0</v>
      </c>
      <c r="Q134" s="57">
        <f>SUM(Q135:Q137)</f>
        <v>0</v>
      </c>
      <c r="R134" s="56">
        <f>SUM(R135:R137)</f>
        <v>0</v>
      </c>
      <c r="S134" s="57"/>
      <c r="T134" s="56"/>
      <c r="U134" s="57"/>
      <c r="V134" s="56"/>
      <c r="W134" s="57"/>
      <c r="X134" s="56"/>
      <c r="Y134" s="57"/>
      <c r="Z134" s="56"/>
      <c r="AA134" s="57"/>
      <c r="AB134" s="56"/>
      <c r="AC134" s="57"/>
      <c r="AD134" s="56"/>
      <c r="AE134" s="90">
        <f>AE135</f>
        <v>0</v>
      </c>
      <c r="AF134" s="56">
        <f>AF135</f>
        <v>0</v>
      </c>
      <c r="AG134" s="59">
        <f>SUM(AG135:AG137)</f>
        <v>0</v>
      </c>
      <c r="AH134" s="60"/>
      <c r="AI134" s="60"/>
      <c r="AJ134" s="517"/>
    </row>
    <row r="135" spans="1:36" ht="53.25" customHeight="1">
      <c r="B135" s="791" t="s">
        <v>1148</v>
      </c>
      <c r="C135" s="61"/>
      <c r="D135" s="62"/>
      <c r="E135" s="62"/>
      <c r="F135" s="364"/>
      <c r="G135" s="288"/>
      <c r="H135" s="956" t="s">
        <v>268</v>
      </c>
      <c r="I135" s="959" t="s">
        <v>710</v>
      </c>
      <c r="J135" s="820">
        <v>0</v>
      </c>
      <c r="K135" s="934" t="s">
        <v>269</v>
      </c>
      <c r="L135" s="934">
        <v>2</v>
      </c>
      <c r="M135" s="934"/>
      <c r="N135" s="939"/>
      <c r="O135" s="365"/>
      <c r="P135" s="292"/>
      <c r="Q135" s="291"/>
      <c r="R135" s="292"/>
      <c r="S135" s="292"/>
      <c r="T135" s="292"/>
      <c r="U135" s="292"/>
      <c r="V135" s="292"/>
      <c r="W135" s="292"/>
      <c r="X135" s="292"/>
      <c r="Y135" s="292"/>
      <c r="Z135" s="292"/>
      <c r="AA135" s="292"/>
      <c r="AB135" s="292"/>
      <c r="AC135" s="185"/>
      <c r="AD135" s="185"/>
      <c r="AE135" s="774"/>
      <c r="AF135" s="774"/>
      <c r="AG135" s="87"/>
      <c r="AH135" s="911"/>
      <c r="AI135" s="911"/>
      <c r="AJ135" s="913"/>
    </row>
    <row r="136" spans="1:36" ht="53.25" customHeight="1">
      <c r="B136" s="792"/>
      <c r="C136" s="70"/>
      <c r="D136" s="71"/>
      <c r="E136" s="71"/>
      <c r="F136" s="366"/>
      <c r="G136" s="64"/>
      <c r="H136" s="957"/>
      <c r="I136" s="960"/>
      <c r="J136" s="955"/>
      <c r="K136" s="935"/>
      <c r="L136" s="937"/>
      <c r="M136" s="935"/>
      <c r="N136" s="940"/>
      <c r="O136" s="367"/>
      <c r="P136" s="196"/>
      <c r="Q136" s="121"/>
      <c r="R136" s="196"/>
      <c r="S136" s="196"/>
      <c r="T136" s="196"/>
      <c r="U136" s="196"/>
      <c r="V136" s="196"/>
      <c r="W136" s="196"/>
      <c r="X136" s="196"/>
      <c r="Y136" s="196"/>
      <c r="Z136" s="196"/>
      <c r="AA136" s="196"/>
      <c r="AB136" s="196"/>
      <c r="AC136" s="185"/>
      <c r="AD136" s="185"/>
      <c r="AE136" s="909"/>
      <c r="AF136" s="909"/>
      <c r="AG136" s="87"/>
      <c r="AH136" s="911"/>
      <c r="AI136" s="911"/>
      <c r="AJ136" s="913"/>
    </row>
    <row r="137" spans="1:36" ht="74.25" customHeight="1" thickBot="1">
      <c r="B137" s="850"/>
      <c r="C137" s="368"/>
      <c r="D137" s="369"/>
      <c r="E137" s="369"/>
      <c r="F137" s="370"/>
      <c r="G137" s="361"/>
      <c r="H137" s="958"/>
      <c r="I137" s="961"/>
      <c r="J137" s="819"/>
      <c r="K137" s="936"/>
      <c r="L137" s="938"/>
      <c r="M137" s="936"/>
      <c r="N137" s="941"/>
      <c r="O137" s="362"/>
      <c r="P137" s="298"/>
      <c r="Q137" s="297"/>
      <c r="R137" s="298"/>
      <c r="S137" s="298"/>
      <c r="T137" s="298"/>
      <c r="U137" s="298"/>
      <c r="V137" s="298"/>
      <c r="W137" s="298"/>
      <c r="X137" s="298"/>
      <c r="Y137" s="298"/>
      <c r="Z137" s="298"/>
      <c r="AA137" s="298"/>
      <c r="AB137" s="298"/>
      <c r="AC137" s="298"/>
      <c r="AD137" s="298"/>
      <c r="AE137" s="910"/>
      <c r="AF137" s="910"/>
      <c r="AG137" s="371"/>
      <c r="AH137" s="912"/>
      <c r="AI137" s="912"/>
      <c r="AJ137" s="914"/>
    </row>
    <row r="138" spans="1:36" ht="15.75" thickBot="1">
      <c r="B138" s="777"/>
      <c r="C138" s="778"/>
      <c r="D138" s="778"/>
      <c r="E138" s="778"/>
      <c r="F138" s="778"/>
      <c r="G138" s="778"/>
      <c r="H138" s="778"/>
      <c r="I138" s="778"/>
      <c r="J138" s="778"/>
      <c r="K138" s="778"/>
      <c r="L138" s="778"/>
      <c r="M138" s="778"/>
      <c r="N138" s="778"/>
      <c r="O138" s="778"/>
      <c r="P138" s="778"/>
      <c r="Q138" s="778"/>
      <c r="R138" s="778"/>
      <c r="S138" s="778"/>
      <c r="T138" s="778"/>
      <c r="U138" s="778"/>
      <c r="V138" s="778"/>
      <c r="W138" s="778"/>
      <c r="X138" s="778"/>
      <c r="Y138" s="778"/>
      <c r="Z138" s="778"/>
      <c r="AA138" s="778"/>
      <c r="AB138" s="778"/>
      <c r="AC138" s="778"/>
      <c r="AD138" s="778"/>
      <c r="AE138" s="778"/>
      <c r="AF138" s="778"/>
      <c r="AG138" s="778"/>
      <c r="AH138" s="778"/>
      <c r="AI138" s="778"/>
      <c r="AJ138" s="779"/>
    </row>
    <row r="139" spans="1:36" ht="48.75" thickBot="1">
      <c r="B139" s="49" t="s">
        <v>13</v>
      </c>
      <c r="C139" s="50" t="s">
        <v>30</v>
      </c>
      <c r="D139" s="50" t="s">
        <v>14</v>
      </c>
      <c r="E139" s="50" t="s">
        <v>29</v>
      </c>
      <c r="F139" s="50" t="s">
        <v>26</v>
      </c>
      <c r="G139" s="50" t="s">
        <v>27</v>
      </c>
      <c r="H139" s="51" t="s">
        <v>1082</v>
      </c>
      <c r="I139" s="74" t="s">
        <v>31</v>
      </c>
      <c r="J139" s="75"/>
      <c r="K139" s="89"/>
      <c r="L139" s="76"/>
      <c r="M139" s="77"/>
      <c r="N139" s="78"/>
      <c r="O139" s="55">
        <f>SUM(O140:O142)</f>
        <v>2181818</v>
      </c>
      <c r="P139" s="56">
        <f>SUM(P140:P142)</f>
        <v>2181818</v>
      </c>
      <c r="Q139" s="57">
        <f>SUM(Q140:Q142)</f>
        <v>0</v>
      </c>
      <c r="R139" s="56">
        <f>SUM(R140:R142)</f>
        <v>0</v>
      </c>
      <c r="S139" s="57"/>
      <c r="T139" s="56"/>
      <c r="U139" s="57"/>
      <c r="V139" s="56"/>
      <c r="W139" s="57"/>
      <c r="X139" s="56"/>
      <c r="Y139" s="57"/>
      <c r="Z139" s="56"/>
      <c r="AA139" s="57"/>
      <c r="AB139" s="56"/>
      <c r="AC139" s="57"/>
      <c r="AD139" s="56"/>
      <c r="AE139" s="90">
        <f>AE140</f>
        <v>2181818</v>
      </c>
      <c r="AF139" s="56">
        <f>AF140</f>
        <v>0</v>
      </c>
      <c r="AG139" s="59">
        <f>SUM(AG140:AG142)</f>
        <v>26500</v>
      </c>
      <c r="AH139" s="60"/>
      <c r="AI139" s="60"/>
      <c r="AJ139" s="517"/>
    </row>
    <row r="140" spans="1:36" ht="15" customHeight="1">
      <c r="A140" s="1">
        <v>6</v>
      </c>
      <c r="B140" s="791" t="s">
        <v>666</v>
      </c>
      <c r="C140" s="61"/>
      <c r="D140" s="62" t="s">
        <v>1385</v>
      </c>
      <c r="E140" s="62"/>
      <c r="F140" s="63"/>
      <c r="G140" s="64"/>
      <c r="H140" s="970" t="s">
        <v>273</v>
      </c>
      <c r="I140" s="955" t="s">
        <v>712</v>
      </c>
      <c r="J140" s="820">
        <v>0</v>
      </c>
      <c r="K140" s="793" t="s">
        <v>274</v>
      </c>
      <c r="L140" s="823">
        <v>1</v>
      </c>
      <c r="M140" s="794"/>
      <c r="N140" s="795"/>
      <c r="O140" s="1174">
        <v>2181818</v>
      </c>
      <c r="P140" s="995">
        <v>2181818</v>
      </c>
      <c r="Q140" s="519"/>
      <c r="R140" s="67"/>
      <c r="S140" s="67"/>
      <c r="T140" s="67"/>
      <c r="U140" s="67"/>
      <c r="V140" s="67"/>
      <c r="W140" s="67"/>
      <c r="X140" s="67"/>
      <c r="Y140" s="67"/>
      <c r="Z140" s="67"/>
      <c r="AA140" s="67"/>
      <c r="AB140" s="67"/>
      <c r="AC140" s="68"/>
      <c r="AD140" s="68"/>
      <c r="AE140" s="774">
        <v>2181818</v>
      </c>
      <c r="AF140" s="774"/>
      <c r="AG140" s="69">
        <v>26500</v>
      </c>
      <c r="AH140" s="775" t="s">
        <v>1386</v>
      </c>
      <c r="AI140" s="775" t="s">
        <v>1387</v>
      </c>
      <c r="AJ140" s="776" t="s">
        <v>1388</v>
      </c>
    </row>
    <row r="141" spans="1:36">
      <c r="B141" s="792"/>
      <c r="C141" s="70"/>
      <c r="D141" s="71" t="s">
        <v>1389</v>
      </c>
      <c r="E141" s="71"/>
      <c r="F141" s="72"/>
      <c r="G141" s="64"/>
      <c r="H141" s="957"/>
      <c r="I141" s="955"/>
      <c r="J141" s="955"/>
      <c r="K141" s="793"/>
      <c r="L141" s="794"/>
      <c r="M141" s="794"/>
      <c r="N141" s="795"/>
      <c r="O141" s="1175"/>
      <c r="P141" s="996"/>
      <c r="Q141" s="73"/>
      <c r="R141" s="68"/>
      <c r="S141" s="68"/>
      <c r="T141" s="68"/>
      <c r="U141" s="68"/>
      <c r="V141" s="68"/>
      <c r="W141" s="68"/>
      <c r="X141" s="68"/>
      <c r="Y141" s="68"/>
      <c r="Z141" s="68"/>
      <c r="AA141" s="68"/>
      <c r="AB141" s="68"/>
      <c r="AC141" s="68"/>
      <c r="AD141" s="68"/>
      <c r="AE141" s="774"/>
      <c r="AF141" s="774"/>
      <c r="AG141" s="69"/>
      <c r="AH141" s="775"/>
      <c r="AI141" s="775"/>
      <c r="AJ141" s="776"/>
    </row>
    <row r="142" spans="1:36" ht="72" customHeight="1">
      <c r="B142" s="792"/>
      <c r="C142" s="70"/>
      <c r="D142" s="71" t="s">
        <v>1390</v>
      </c>
      <c r="E142" s="71"/>
      <c r="F142" s="374"/>
      <c r="G142" s="64"/>
      <c r="H142" s="957"/>
      <c r="I142" s="955"/>
      <c r="J142" s="955"/>
      <c r="K142" s="793"/>
      <c r="L142" s="794"/>
      <c r="M142" s="794"/>
      <c r="N142" s="795"/>
      <c r="O142" s="1175"/>
      <c r="P142" s="996"/>
      <c r="Q142" s="528"/>
      <c r="R142" s="68"/>
      <c r="S142" s="68"/>
      <c r="T142" s="68"/>
      <c r="U142" s="68"/>
      <c r="V142" s="68"/>
      <c r="W142" s="68"/>
      <c r="X142" s="68"/>
      <c r="Y142" s="68"/>
      <c r="Z142" s="68"/>
      <c r="AA142" s="68"/>
      <c r="AB142" s="68"/>
      <c r="AC142" s="68"/>
      <c r="AD142" s="68"/>
      <c r="AE142" s="774"/>
      <c r="AF142" s="774"/>
      <c r="AG142" s="375"/>
      <c r="AH142" s="775"/>
      <c r="AI142" s="775"/>
      <c r="AJ142" s="776"/>
    </row>
    <row r="143" spans="1:36" ht="69" customHeight="1" thickBot="1">
      <c r="B143" s="850"/>
      <c r="C143" s="368"/>
      <c r="D143" s="369" t="s">
        <v>1261</v>
      </c>
      <c r="E143" s="369"/>
      <c r="F143" s="376"/>
      <c r="G143" s="361"/>
      <c r="H143" s="958"/>
      <c r="I143" s="819"/>
      <c r="J143" s="819"/>
      <c r="K143" s="822"/>
      <c r="L143" s="824"/>
      <c r="M143" s="824"/>
      <c r="N143" s="971"/>
      <c r="O143" s="1176"/>
      <c r="P143" s="997"/>
      <c r="Q143" s="588"/>
      <c r="R143" s="379"/>
      <c r="S143" s="379"/>
      <c r="T143" s="379"/>
      <c r="U143" s="379"/>
      <c r="V143" s="379"/>
      <c r="W143" s="379"/>
      <c r="X143" s="379"/>
      <c r="Y143" s="379"/>
      <c r="Z143" s="379"/>
      <c r="AA143" s="379"/>
      <c r="AB143" s="379"/>
      <c r="AC143" s="379"/>
      <c r="AD143" s="379"/>
      <c r="AE143" s="968"/>
      <c r="AF143" s="968"/>
      <c r="AG143" s="380"/>
      <c r="AH143" s="969"/>
      <c r="AI143" s="969"/>
      <c r="AJ143" s="975"/>
    </row>
    <row r="144" spans="1:36" ht="15" customHeight="1">
      <c r="B144" s="15"/>
      <c r="C144" s="15"/>
      <c r="D144" s="516"/>
      <c r="E144" s="516"/>
      <c r="F144" s="516"/>
      <c r="G144" s="516"/>
      <c r="H144" s="500"/>
      <c r="I144" s="500"/>
      <c r="J144" s="500"/>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15"/>
      <c r="AH144" s="516"/>
      <c r="AI144" s="516"/>
      <c r="AJ144" s="516"/>
    </row>
    <row r="145" spans="2:36" ht="15.75" thickBot="1">
      <c r="B145" s="15"/>
      <c r="C145" s="15"/>
      <c r="D145" s="516"/>
      <c r="E145" s="516"/>
      <c r="F145" s="516"/>
      <c r="G145" s="516"/>
      <c r="H145" s="500"/>
      <c r="I145" s="500"/>
      <c r="J145" s="500"/>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15"/>
      <c r="AH145" s="516"/>
      <c r="AI145" s="516"/>
      <c r="AJ145" s="516"/>
    </row>
    <row r="146" spans="2:36" ht="64.5" customHeight="1">
      <c r="B146" s="749" t="s">
        <v>805</v>
      </c>
      <c r="C146" s="750"/>
      <c r="D146" s="750"/>
      <c r="E146" s="750"/>
      <c r="F146" s="750"/>
      <c r="G146" s="750"/>
      <c r="H146" s="750"/>
      <c r="I146" s="750"/>
      <c r="J146" s="750"/>
      <c r="K146" s="750"/>
      <c r="L146" s="750"/>
      <c r="M146" s="750"/>
      <c r="N146" s="750"/>
      <c r="O146" s="750"/>
      <c r="P146" s="750"/>
      <c r="Q146" s="750"/>
      <c r="R146" s="750"/>
      <c r="S146" s="750"/>
      <c r="T146" s="750"/>
      <c r="U146" s="750"/>
      <c r="V146" s="750"/>
      <c r="W146" s="750"/>
      <c r="X146" s="750"/>
      <c r="Y146" s="750"/>
      <c r="Z146" s="750"/>
      <c r="AA146" s="750"/>
      <c r="AB146" s="750"/>
      <c r="AC146" s="750"/>
      <c r="AD146" s="750"/>
      <c r="AE146" s="750"/>
      <c r="AF146" s="750"/>
      <c r="AG146" s="750"/>
      <c r="AH146" s="750"/>
      <c r="AI146" s="750"/>
      <c r="AJ146" s="751"/>
    </row>
    <row r="147" spans="2:36" ht="15.75" thickBot="1">
      <c r="B147" s="752" t="s">
        <v>806</v>
      </c>
      <c r="C147" s="753"/>
      <c r="D147" s="753"/>
      <c r="E147" s="753"/>
      <c r="F147" s="753"/>
      <c r="G147" s="753"/>
      <c r="H147" s="753"/>
      <c r="I147" s="753"/>
      <c r="J147" s="753"/>
      <c r="K147" s="753"/>
      <c r="L147" s="753"/>
      <c r="M147" s="753"/>
      <c r="N147" s="753"/>
      <c r="O147" s="753"/>
      <c r="P147" s="753"/>
      <c r="Q147" s="753"/>
      <c r="R147" s="753"/>
      <c r="S147" s="753"/>
      <c r="T147" s="753"/>
      <c r="U147" s="753"/>
      <c r="V147" s="753"/>
      <c r="W147" s="753"/>
      <c r="X147" s="753"/>
      <c r="Y147" s="753"/>
      <c r="Z147" s="753"/>
      <c r="AA147" s="753"/>
      <c r="AB147" s="753"/>
      <c r="AC147" s="753"/>
      <c r="AD147" s="753"/>
      <c r="AE147" s="753"/>
      <c r="AF147" s="753"/>
      <c r="AG147" s="753"/>
      <c r="AH147" s="753"/>
      <c r="AI147" s="753"/>
      <c r="AJ147" s="754"/>
    </row>
    <row r="148" spans="2:36">
      <c r="B148" s="755" t="s">
        <v>1072</v>
      </c>
      <c r="C148" s="756"/>
      <c r="D148" s="756"/>
      <c r="E148" s="756"/>
      <c r="F148" s="756"/>
      <c r="G148" s="756"/>
      <c r="H148" s="757"/>
      <c r="I148" s="758" t="s">
        <v>1073</v>
      </c>
      <c r="J148" s="759"/>
      <c r="K148" s="759"/>
      <c r="L148" s="759"/>
      <c r="M148" s="759"/>
      <c r="N148" s="759"/>
      <c r="O148" s="759"/>
      <c r="P148" s="759"/>
      <c r="Q148" s="759"/>
      <c r="R148" s="759"/>
      <c r="S148" s="759"/>
      <c r="T148" s="760"/>
      <c r="U148" s="758" t="s">
        <v>1074</v>
      </c>
      <c r="V148" s="761"/>
      <c r="W148" s="761"/>
      <c r="X148" s="761"/>
      <c r="Y148" s="761"/>
      <c r="Z148" s="761"/>
      <c r="AA148" s="761"/>
      <c r="AB148" s="761"/>
      <c r="AC148" s="761"/>
      <c r="AD148" s="761"/>
      <c r="AE148" s="761"/>
      <c r="AF148" s="761"/>
      <c r="AG148" s="761"/>
      <c r="AH148" s="761"/>
      <c r="AI148" s="761"/>
      <c r="AJ148" s="762"/>
    </row>
    <row r="149" spans="2:36" ht="27.75" customHeight="1" thickBot="1">
      <c r="B149" s="763" t="s">
        <v>1561</v>
      </c>
      <c r="C149" s="764"/>
      <c r="D149" s="765"/>
      <c r="E149" s="184"/>
      <c r="F149" s="766" t="s">
        <v>1562</v>
      </c>
      <c r="G149" s="766"/>
      <c r="H149" s="766"/>
      <c r="I149" s="766"/>
      <c r="J149" s="766"/>
      <c r="K149" s="766"/>
      <c r="L149" s="766"/>
      <c r="M149" s="766"/>
      <c r="N149" s="767"/>
      <c r="O149" s="768" t="s">
        <v>0</v>
      </c>
      <c r="P149" s="769"/>
      <c r="Q149" s="769"/>
      <c r="R149" s="769"/>
      <c r="S149" s="769"/>
      <c r="T149" s="769"/>
      <c r="U149" s="769"/>
      <c r="V149" s="769"/>
      <c r="W149" s="769"/>
      <c r="X149" s="769"/>
      <c r="Y149" s="769"/>
      <c r="Z149" s="769"/>
      <c r="AA149" s="769"/>
      <c r="AB149" s="769"/>
      <c r="AC149" s="769"/>
      <c r="AD149" s="769"/>
      <c r="AE149" s="769"/>
      <c r="AF149" s="770"/>
      <c r="AG149" s="771" t="s">
        <v>1</v>
      </c>
      <c r="AH149" s="772"/>
      <c r="AI149" s="772"/>
      <c r="AJ149" s="773"/>
    </row>
    <row r="150" spans="2:36" ht="27.75" customHeight="1">
      <c r="B150" s="737" t="s">
        <v>1151</v>
      </c>
      <c r="C150" s="739" t="s">
        <v>2</v>
      </c>
      <c r="D150" s="740"/>
      <c r="E150" s="740"/>
      <c r="F150" s="740"/>
      <c r="G150" s="740"/>
      <c r="H150" s="740"/>
      <c r="I150" s="743" t="s">
        <v>3</v>
      </c>
      <c r="J150" s="745" t="s">
        <v>18</v>
      </c>
      <c r="K150" s="745" t="s">
        <v>4</v>
      </c>
      <c r="L150" s="747" t="s">
        <v>1057</v>
      </c>
      <c r="M150" s="799" t="s">
        <v>19</v>
      </c>
      <c r="N150" s="732" t="s">
        <v>20</v>
      </c>
      <c r="O150" s="734" t="s">
        <v>32</v>
      </c>
      <c r="P150" s="735"/>
      <c r="Q150" s="736" t="s">
        <v>33</v>
      </c>
      <c r="R150" s="735"/>
      <c r="S150" s="736" t="s">
        <v>34</v>
      </c>
      <c r="T150" s="735"/>
      <c r="U150" s="736" t="s">
        <v>7</v>
      </c>
      <c r="V150" s="735"/>
      <c r="W150" s="736" t="s">
        <v>6</v>
      </c>
      <c r="X150" s="735"/>
      <c r="Y150" s="736" t="s">
        <v>35</v>
      </c>
      <c r="Z150" s="735"/>
      <c r="AA150" s="736" t="s">
        <v>5</v>
      </c>
      <c r="AB150" s="735"/>
      <c r="AC150" s="736" t="s">
        <v>8</v>
      </c>
      <c r="AD150" s="735"/>
      <c r="AE150" s="736" t="s">
        <v>9</v>
      </c>
      <c r="AF150" s="796"/>
      <c r="AG150" s="797" t="s">
        <v>10</v>
      </c>
      <c r="AH150" s="780" t="s">
        <v>11</v>
      </c>
      <c r="AI150" s="782" t="s">
        <v>12</v>
      </c>
      <c r="AJ150" s="784" t="s">
        <v>21</v>
      </c>
    </row>
    <row r="151" spans="2:36" ht="27.75" customHeight="1" thickBot="1">
      <c r="B151" s="738"/>
      <c r="C151" s="741"/>
      <c r="D151" s="742"/>
      <c r="E151" s="742"/>
      <c r="F151" s="742"/>
      <c r="G151" s="742"/>
      <c r="H151" s="742"/>
      <c r="I151" s="744"/>
      <c r="J151" s="746" t="s">
        <v>18</v>
      </c>
      <c r="K151" s="746"/>
      <c r="L151" s="748"/>
      <c r="M151" s="800"/>
      <c r="N151" s="733"/>
      <c r="O151" s="33" t="s">
        <v>22</v>
      </c>
      <c r="P151" s="34" t="s">
        <v>23</v>
      </c>
      <c r="Q151" s="35" t="s">
        <v>22</v>
      </c>
      <c r="R151" s="34" t="s">
        <v>23</v>
      </c>
      <c r="S151" s="35" t="s">
        <v>22</v>
      </c>
      <c r="T151" s="34" t="s">
        <v>23</v>
      </c>
      <c r="U151" s="35" t="s">
        <v>22</v>
      </c>
      <c r="V151" s="34" t="s">
        <v>23</v>
      </c>
      <c r="W151" s="35" t="s">
        <v>22</v>
      </c>
      <c r="X151" s="34" t="s">
        <v>23</v>
      </c>
      <c r="Y151" s="35" t="s">
        <v>22</v>
      </c>
      <c r="Z151" s="34" t="s">
        <v>23</v>
      </c>
      <c r="AA151" s="35" t="s">
        <v>22</v>
      </c>
      <c r="AB151" s="34" t="s">
        <v>24</v>
      </c>
      <c r="AC151" s="35" t="s">
        <v>22</v>
      </c>
      <c r="AD151" s="34" t="s">
        <v>24</v>
      </c>
      <c r="AE151" s="35" t="s">
        <v>22</v>
      </c>
      <c r="AF151" s="36" t="s">
        <v>24</v>
      </c>
      <c r="AG151" s="798"/>
      <c r="AH151" s="781"/>
      <c r="AI151" s="783"/>
      <c r="AJ151" s="785"/>
    </row>
    <row r="152" spans="2:36" ht="27.75" customHeight="1" thickBot="1">
      <c r="B152" s="37" t="s">
        <v>807</v>
      </c>
      <c r="C152" s="786" t="s">
        <v>361</v>
      </c>
      <c r="D152" s="787"/>
      <c r="E152" s="787"/>
      <c r="F152" s="787"/>
      <c r="G152" s="787"/>
      <c r="H152" s="787"/>
      <c r="I152" s="38" t="s">
        <v>362</v>
      </c>
      <c r="J152" s="39"/>
      <c r="K152" s="40"/>
      <c r="L152" s="40"/>
      <c r="M152" s="348"/>
      <c r="N152" s="107"/>
      <c r="O152" s="43">
        <f t="shared" ref="O152:AD152" si="5">O154+O160+O166</f>
        <v>0</v>
      </c>
      <c r="P152" s="44">
        <f t="shared" si="5"/>
        <v>0</v>
      </c>
      <c r="Q152" s="44">
        <f t="shared" si="5"/>
        <v>0</v>
      </c>
      <c r="R152" s="44">
        <f t="shared" si="5"/>
        <v>0</v>
      </c>
      <c r="S152" s="44">
        <f t="shared" si="5"/>
        <v>0</v>
      </c>
      <c r="T152" s="44">
        <f t="shared" si="5"/>
        <v>0</v>
      </c>
      <c r="U152" s="44">
        <f t="shared" si="5"/>
        <v>0</v>
      </c>
      <c r="V152" s="44">
        <f t="shared" si="5"/>
        <v>0</v>
      </c>
      <c r="W152" s="44">
        <f t="shared" si="5"/>
        <v>0</v>
      </c>
      <c r="X152" s="44">
        <f t="shared" si="5"/>
        <v>0</v>
      </c>
      <c r="Y152" s="44">
        <f t="shared" si="5"/>
        <v>0</v>
      </c>
      <c r="Z152" s="44">
        <f t="shared" si="5"/>
        <v>0</v>
      </c>
      <c r="AA152" s="44">
        <f t="shared" si="5"/>
        <v>0</v>
      </c>
      <c r="AB152" s="44">
        <f t="shared" si="5"/>
        <v>0</v>
      </c>
      <c r="AC152" s="44">
        <f t="shared" si="5"/>
        <v>0</v>
      </c>
      <c r="AD152" s="44">
        <f t="shared" si="5"/>
        <v>0</v>
      </c>
      <c r="AE152" s="44">
        <f>+AE154+AE160+AE166</f>
        <v>0</v>
      </c>
      <c r="AF152" s="45">
        <f>AF154+AF160+AF166</f>
        <v>0</v>
      </c>
      <c r="AG152" s="46">
        <f>AG154+AG160+AG166</f>
        <v>0</v>
      </c>
      <c r="AH152" s="47"/>
      <c r="AI152" s="47"/>
      <c r="AJ152" s="48"/>
    </row>
    <row r="153" spans="2:36" ht="15.75" thickBot="1">
      <c r="B153" s="788"/>
      <c r="C153" s="789"/>
      <c r="D153" s="789"/>
      <c r="E153" s="789"/>
      <c r="F153" s="789"/>
      <c r="G153" s="789"/>
      <c r="H153" s="789"/>
      <c r="I153" s="789"/>
      <c r="J153" s="789"/>
      <c r="K153" s="789"/>
      <c r="L153" s="789"/>
      <c r="M153" s="789"/>
      <c r="N153" s="789"/>
      <c r="O153" s="789"/>
      <c r="P153" s="789"/>
      <c r="Q153" s="789"/>
      <c r="R153" s="789"/>
      <c r="S153" s="789"/>
      <c r="T153" s="789"/>
      <c r="U153" s="789"/>
      <c r="V153" s="789"/>
      <c r="W153" s="789"/>
      <c r="X153" s="789"/>
      <c r="Y153" s="789"/>
      <c r="Z153" s="789"/>
      <c r="AA153" s="789"/>
      <c r="AB153" s="789"/>
      <c r="AC153" s="789"/>
      <c r="AD153" s="789"/>
      <c r="AE153" s="789"/>
      <c r="AF153" s="789"/>
      <c r="AG153" s="789"/>
      <c r="AH153" s="789"/>
      <c r="AI153" s="789"/>
      <c r="AJ153" s="790"/>
    </row>
    <row r="154" spans="2:36" ht="39" thickBot="1">
      <c r="B154" s="49" t="s">
        <v>13</v>
      </c>
      <c r="C154" s="50" t="s">
        <v>30</v>
      </c>
      <c r="D154" s="50" t="s">
        <v>14</v>
      </c>
      <c r="E154" s="50" t="s">
        <v>25</v>
      </c>
      <c r="F154" s="50" t="s">
        <v>26</v>
      </c>
      <c r="G154" s="50" t="s">
        <v>27</v>
      </c>
      <c r="H154" s="51" t="s">
        <v>15</v>
      </c>
      <c r="I154" s="74" t="s">
        <v>31</v>
      </c>
      <c r="J154" s="53"/>
      <c r="K154" s="53"/>
      <c r="L154" s="53"/>
      <c r="M154" s="53"/>
      <c r="N154" s="54"/>
      <c r="O154" s="55">
        <f>SUM(O155:O158)</f>
        <v>0</v>
      </c>
      <c r="P154" s="56">
        <f>SUM(P155:P158)</f>
        <v>0</v>
      </c>
      <c r="Q154" s="57">
        <f>SUM(Q155:Q158)</f>
        <v>0</v>
      </c>
      <c r="R154" s="56">
        <f>SUM(R155:R158)</f>
        <v>0</v>
      </c>
      <c r="S154" s="57"/>
      <c r="T154" s="56"/>
      <c r="U154" s="57"/>
      <c r="V154" s="56"/>
      <c r="W154" s="57"/>
      <c r="X154" s="56"/>
      <c r="Y154" s="57"/>
      <c r="Z154" s="56"/>
      <c r="AA154" s="57"/>
      <c r="AB154" s="56"/>
      <c r="AC154" s="57"/>
      <c r="AD154" s="56"/>
      <c r="AE154" s="58">
        <f>O154+Q154</f>
        <v>0</v>
      </c>
      <c r="AF154" s="56">
        <f>AF155</f>
        <v>0</v>
      </c>
      <c r="AG154" s="59">
        <f>SUM(AG155:AG158)</f>
        <v>0</v>
      </c>
      <c r="AH154" s="60"/>
      <c r="AI154" s="60"/>
      <c r="AJ154" s="517"/>
    </row>
    <row r="155" spans="2:36" ht="33" customHeight="1">
      <c r="B155" s="791" t="s">
        <v>666</v>
      </c>
      <c r="C155" s="61"/>
      <c r="D155" s="62"/>
      <c r="E155" s="62"/>
      <c r="F155" s="63"/>
      <c r="G155" s="64"/>
      <c r="H155" s="970" t="s">
        <v>270</v>
      </c>
      <c r="I155" s="955" t="s">
        <v>673</v>
      </c>
      <c r="J155" s="820">
        <v>0</v>
      </c>
      <c r="K155" s="793" t="s">
        <v>1152</v>
      </c>
      <c r="L155" s="823">
        <v>0</v>
      </c>
      <c r="M155" s="794"/>
      <c r="N155" s="795"/>
      <c r="O155" s="65"/>
      <c r="P155" s="66"/>
      <c r="Q155" s="519"/>
      <c r="R155" s="67"/>
      <c r="S155" s="67"/>
      <c r="T155" s="67"/>
      <c r="U155" s="67"/>
      <c r="V155" s="67"/>
      <c r="W155" s="67"/>
      <c r="X155" s="67"/>
      <c r="Y155" s="67"/>
      <c r="Z155" s="67"/>
      <c r="AA155" s="67"/>
      <c r="AB155" s="67"/>
      <c r="AC155" s="68"/>
      <c r="AD155" s="68"/>
      <c r="AE155" s="774"/>
      <c r="AF155" s="774"/>
      <c r="AG155" s="69"/>
      <c r="AH155" s="775"/>
      <c r="AI155" s="775"/>
      <c r="AJ155" s="776"/>
    </row>
    <row r="156" spans="2:36" ht="33" customHeight="1">
      <c r="B156" s="792"/>
      <c r="C156" s="70"/>
      <c r="D156" s="71"/>
      <c r="E156" s="71"/>
      <c r="F156" s="72"/>
      <c r="G156" s="64"/>
      <c r="H156" s="957"/>
      <c r="I156" s="955"/>
      <c r="J156" s="955"/>
      <c r="K156" s="793"/>
      <c r="L156" s="794"/>
      <c r="M156" s="794"/>
      <c r="N156" s="795"/>
      <c r="O156" s="520"/>
      <c r="P156" s="66"/>
      <c r="Q156" s="73"/>
      <c r="R156" s="68"/>
      <c r="S156" s="68"/>
      <c r="T156" s="68"/>
      <c r="U156" s="68"/>
      <c r="V156" s="68"/>
      <c r="W156" s="68"/>
      <c r="X156" s="68"/>
      <c r="Y156" s="68"/>
      <c r="Z156" s="68"/>
      <c r="AA156" s="68"/>
      <c r="AB156" s="68"/>
      <c r="AC156" s="68"/>
      <c r="AD156" s="68"/>
      <c r="AE156" s="774"/>
      <c r="AF156" s="774"/>
      <c r="AG156" s="69"/>
      <c r="AH156" s="775"/>
      <c r="AI156" s="775"/>
      <c r="AJ156" s="776"/>
    </row>
    <row r="157" spans="2:36" ht="33" customHeight="1">
      <c r="B157" s="792"/>
      <c r="C157" s="70"/>
      <c r="D157" s="71"/>
      <c r="E157" s="71"/>
      <c r="F157" s="374"/>
      <c r="G157" s="64"/>
      <c r="H157" s="957"/>
      <c r="I157" s="955"/>
      <c r="J157" s="955"/>
      <c r="K157" s="793"/>
      <c r="L157" s="794"/>
      <c r="M157" s="794"/>
      <c r="N157" s="795"/>
      <c r="O157" s="65"/>
      <c r="P157" s="66"/>
      <c r="Q157" s="528"/>
      <c r="R157" s="68"/>
      <c r="S157" s="68"/>
      <c r="T157" s="68"/>
      <c r="U157" s="68"/>
      <c r="V157" s="68"/>
      <c r="W157" s="68"/>
      <c r="X157" s="68"/>
      <c r="Y157" s="68"/>
      <c r="Z157" s="68"/>
      <c r="AA157" s="68"/>
      <c r="AB157" s="68"/>
      <c r="AC157" s="68"/>
      <c r="AD157" s="68"/>
      <c r="AE157" s="774"/>
      <c r="AF157" s="774"/>
      <c r="AG157" s="375"/>
      <c r="AH157" s="775"/>
      <c r="AI157" s="775"/>
      <c r="AJ157" s="776"/>
    </row>
    <row r="158" spans="2:36" ht="79.5" customHeight="1" thickBot="1">
      <c r="B158" s="850"/>
      <c r="C158" s="368"/>
      <c r="D158" s="369"/>
      <c r="E158" s="369"/>
      <c r="F158" s="376"/>
      <c r="G158" s="361"/>
      <c r="H158" s="958"/>
      <c r="I158" s="819"/>
      <c r="J158" s="819"/>
      <c r="K158" s="822"/>
      <c r="L158" s="824"/>
      <c r="M158" s="824"/>
      <c r="N158" s="971"/>
      <c r="O158" s="378"/>
      <c r="P158" s="297"/>
      <c r="Q158" s="588"/>
      <c r="R158" s="379"/>
      <c r="S158" s="379"/>
      <c r="T158" s="379"/>
      <c r="U158" s="379"/>
      <c r="V158" s="379"/>
      <c r="W158" s="379"/>
      <c r="X158" s="379"/>
      <c r="Y158" s="379"/>
      <c r="Z158" s="379"/>
      <c r="AA158" s="379"/>
      <c r="AB158" s="379"/>
      <c r="AC158" s="379"/>
      <c r="AD158" s="379"/>
      <c r="AE158" s="968"/>
      <c r="AF158" s="968"/>
      <c r="AG158" s="380"/>
      <c r="AH158" s="969"/>
      <c r="AI158" s="969"/>
      <c r="AJ158" s="975"/>
    </row>
    <row r="159" spans="2:36" ht="15.75" thickBot="1">
      <c r="B159" s="777"/>
      <c r="C159" s="778"/>
      <c r="D159" s="778"/>
      <c r="E159" s="778"/>
      <c r="F159" s="778"/>
      <c r="G159" s="778"/>
      <c r="H159" s="778"/>
      <c r="I159" s="778"/>
      <c r="J159" s="778"/>
      <c r="K159" s="778"/>
      <c r="L159" s="778"/>
      <c r="M159" s="778"/>
      <c r="N159" s="778"/>
      <c r="O159" s="778"/>
      <c r="P159" s="778"/>
      <c r="Q159" s="778"/>
      <c r="R159" s="778"/>
      <c r="S159" s="778"/>
      <c r="T159" s="778"/>
      <c r="U159" s="778"/>
      <c r="V159" s="778"/>
      <c r="W159" s="778"/>
      <c r="X159" s="778"/>
      <c r="Y159" s="778"/>
      <c r="Z159" s="778"/>
      <c r="AA159" s="778"/>
      <c r="AB159" s="778"/>
      <c r="AC159" s="778"/>
      <c r="AD159" s="778"/>
      <c r="AE159" s="778"/>
      <c r="AF159" s="778"/>
      <c r="AG159" s="778"/>
      <c r="AH159" s="778"/>
      <c r="AI159" s="778"/>
      <c r="AJ159" s="779"/>
    </row>
    <row r="160" spans="2:36" ht="39" thickBot="1">
      <c r="B160" s="49" t="s">
        <v>13</v>
      </c>
      <c r="C160" s="50" t="s">
        <v>30</v>
      </c>
      <c r="D160" s="50" t="s">
        <v>14</v>
      </c>
      <c r="E160" s="50" t="s">
        <v>29</v>
      </c>
      <c r="F160" s="50" t="s">
        <v>26</v>
      </c>
      <c r="G160" s="50" t="s">
        <v>27</v>
      </c>
      <c r="H160" s="51" t="s">
        <v>16</v>
      </c>
      <c r="I160" s="74" t="s">
        <v>31</v>
      </c>
      <c r="J160" s="75"/>
      <c r="K160" s="53"/>
      <c r="L160" s="76"/>
      <c r="M160" s="77"/>
      <c r="N160" s="78"/>
      <c r="O160" s="55">
        <f>SUM(O161:O164)</f>
        <v>0</v>
      </c>
      <c r="P160" s="56">
        <f>SUM(P161:P164)</f>
        <v>0</v>
      </c>
      <c r="Q160" s="57">
        <f>SUM(Q161:Q164)</f>
        <v>0</v>
      </c>
      <c r="R160" s="56">
        <f>SUM(R161:R164)</f>
        <v>0</v>
      </c>
      <c r="S160" s="57"/>
      <c r="T160" s="56"/>
      <c r="U160" s="57"/>
      <c r="V160" s="56"/>
      <c r="W160" s="57"/>
      <c r="X160" s="56"/>
      <c r="Y160" s="57"/>
      <c r="Z160" s="56"/>
      <c r="AA160" s="57"/>
      <c r="AB160" s="56"/>
      <c r="AC160" s="57"/>
      <c r="AD160" s="56"/>
      <c r="AE160" s="57">
        <f>AE161</f>
        <v>0</v>
      </c>
      <c r="AF160" s="56">
        <f>AF161</f>
        <v>0</v>
      </c>
      <c r="AG160" s="59">
        <f>SUM(AG161:AG164)</f>
        <v>0</v>
      </c>
      <c r="AH160" s="60"/>
      <c r="AI160" s="60"/>
      <c r="AJ160" s="517"/>
    </row>
    <row r="161" spans="1:36" ht="48" customHeight="1">
      <c r="B161" s="979" t="s">
        <v>666</v>
      </c>
      <c r="C161" s="80"/>
      <c r="D161" s="81"/>
      <c r="E161" s="81"/>
      <c r="F161" s="82"/>
      <c r="G161" s="64"/>
      <c r="H161" s="962" t="s">
        <v>271</v>
      </c>
      <c r="I161" s="964" t="s">
        <v>711</v>
      </c>
      <c r="J161" s="820">
        <v>0</v>
      </c>
      <c r="K161" s="793" t="s">
        <v>272</v>
      </c>
      <c r="L161" s="823">
        <v>2</v>
      </c>
      <c r="M161" s="911"/>
      <c r="N161" s="966"/>
      <c r="O161" s="86"/>
      <c r="P161" s="185"/>
      <c r="Q161" s="185"/>
      <c r="R161" s="185"/>
      <c r="S161" s="185"/>
      <c r="T161" s="185"/>
      <c r="U161" s="185"/>
      <c r="V161" s="185"/>
      <c r="W161" s="185"/>
      <c r="X161" s="185"/>
      <c r="Y161" s="185"/>
      <c r="Z161" s="185"/>
      <c r="AA161" s="185"/>
      <c r="AB161" s="185"/>
      <c r="AC161" s="185"/>
      <c r="AD161" s="185"/>
      <c r="AE161" s="774"/>
      <c r="AF161" s="774"/>
      <c r="AG161" s="87"/>
      <c r="AH161" s="775"/>
      <c r="AI161" s="911"/>
      <c r="AJ161" s="913"/>
    </row>
    <row r="162" spans="1:36" ht="48" customHeight="1">
      <c r="B162" s="979"/>
      <c r="C162" s="80"/>
      <c r="D162" s="81"/>
      <c r="E162" s="81"/>
      <c r="F162" s="82"/>
      <c r="G162" s="64"/>
      <c r="H162" s="962"/>
      <c r="I162" s="964"/>
      <c r="J162" s="955"/>
      <c r="K162" s="793"/>
      <c r="L162" s="794"/>
      <c r="M162" s="911"/>
      <c r="N162" s="966"/>
      <c r="O162" s="86"/>
      <c r="P162" s="185"/>
      <c r="Q162" s="185"/>
      <c r="R162" s="185"/>
      <c r="S162" s="185"/>
      <c r="T162" s="185"/>
      <c r="U162" s="185"/>
      <c r="V162" s="185"/>
      <c r="W162" s="185"/>
      <c r="X162" s="185"/>
      <c r="Y162" s="185"/>
      <c r="Z162" s="185"/>
      <c r="AA162" s="185"/>
      <c r="AB162" s="185"/>
      <c r="AC162" s="185"/>
      <c r="AD162" s="185"/>
      <c r="AE162" s="774"/>
      <c r="AF162" s="774"/>
      <c r="AG162" s="87"/>
      <c r="AH162" s="775"/>
      <c r="AI162" s="911"/>
      <c r="AJ162" s="913"/>
    </row>
    <row r="163" spans="1:36" ht="48" customHeight="1">
      <c r="B163" s="979"/>
      <c r="C163" s="80"/>
      <c r="D163" s="81"/>
      <c r="E163" s="81"/>
      <c r="F163" s="356"/>
      <c r="G163" s="64"/>
      <c r="H163" s="962"/>
      <c r="I163" s="964"/>
      <c r="J163" s="955"/>
      <c r="K163" s="793"/>
      <c r="L163" s="794"/>
      <c r="M163" s="911"/>
      <c r="N163" s="966"/>
      <c r="O163" s="86"/>
      <c r="P163" s="185"/>
      <c r="Q163" s="185"/>
      <c r="R163" s="185"/>
      <c r="S163" s="185"/>
      <c r="T163" s="185"/>
      <c r="U163" s="185"/>
      <c r="V163" s="185"/>
      <c r="W163" s="185"/>
      <c r="X163" s="185"/>
      <c r="Y163" s="185"/>
      <c r="Z163" s="185"/>
      <c r="AA163" s="185"/>
      <c r="AB163" s="185"/>
      <c r="AC163" s="185"/>
      <c r="AD163" s="185"/>
      <c r="AE163" s="774"/>
      <c r="AF163" s="774"/>
      <c r="AG163" s="357"/>
      <c r="AH163" s="775"/>
      <c r="AI163" s="911"/>
      <c r="AJ163" s="913"/>
    </row>
    <row r="164" spans="1:36" ht="54.75" customHeight="1" thickBot="1">
      <c r="B164" s="980"/>
      <c r="C164" s="358"/>
      <c r="D164" s="359"/>
      <c r="E164" s="359"/>
      <c r="F164" s="360"/>
      <c r="G164" s="361"/>
      <c r="H164" s="963"/>
      <c r="I164" s="965"/>
      <c r="J164" s="819"/>
      <c r="K164" s="822"/>
      <c r="L164" s="824"/>
      <c r="M164" s="912"/>
      <c r="N164" s="967"/>
      <c r="O164" s="362"/>
      <c r="P164" s="298"/>
      <c r="Q164" s="298"/>
      <c r="R164" s="298"/>
      <c r="S164" s="298"/>
      <c r="T164" s="298"/>
      <c r="U164" s="298"/>
      <c r="V164" s="298"/>
      <c r="W164" s="298"/>
      <c r="X164" s="298"/>
      <c r="Y164" s="298"/>
      <c r="Z164" s="298"/>
      <c r="AA164" s="298"/>
      <c r="AB164" s="298"/>
      <c r="AC164" s="298"/>
      <c r="AD164" s="298"/>
      <c r="AE164" s="968"/>
      <c r="AF164" s="968"/>
      <c r="AG164" s="363"/>
      <c r="AH164" s="969"/>
      <c r="AI164" s="912"/>
      <c r="AJ164" s="914"/>
    </row>
    <row r="165" spans="1:36" ht="15.75" thickBot="1">
      <c r="B165" s="777"/>
      <c r="C165" s="778"/>
      <c r="D165" s="778"/>
      <c r="E165" s="778"/>
      <c r="F165" s="778"/>
      <c r="G165" s="778"/>
      <c r="H165" s="778"/>
      <c r="I165" s="778"/>
      <c r="J165" s="778"/>
      <c r="K165" s="778"/>
      <c r="L165" s="778"/>
      <c r="M165" s="778"/>
      <c r="N165" s="778"/>
      <c r="O165" s="778"/>
      <c r="P165" s="778"/>
      <c r="Q165" s="778"/>
      <c r="R165" s="778"/>
      <c r="S165" s="778"/>
      <c r="T165" s="778"/>
      <c r="U165" s="778"/>
      <c r="V165" s="778"/>
      <c r="W165" s="778"/>
      <c r="X165" s="778"/>
      <c r="Y165" s="778"/>
      <c r="Z165" s="778"/>
      <c r="AA165" s="778"/>
      <c r="AB165" s="778"/>
      <c r="AC165" s="778"/>
      <c r="AD165" s="778"/>
      <c r="AE165" s="778"/>
      <c r="AF165" s="778"/>
      <c r="AG165" s="778"/>
      <c r="AH165" s="778"/>
      <c r="AI165" s="778"/>
      <c r="AJ165" s="779"/>
    </row>
    <row r="166" spans="1:36" ht="29.25" customHeight="1" thickBot="1">
      <c r="A166" s="5"/>
      <c r="B166" s="49" t="s">
        <v>13</v>
      </c>
      <c r="C166" s="50" t="s">
        <v>30</v>
      </c>
      <c r="D166" s="50" t="s">
        <v>14</v>
      </c>
      <c r="E166" s="50" t="s">
        <v>25</v>
      </c>
      <c r="F166" s="50" t="s">
        <v>26</v>
      </c>
      <c r="G166" s="50" t="s">
        <v>27</v>
      </c>
      <c r="H166" s="51" t="s">
        <v>1082</v>
      </c>
      <c r="I166" s="74" t="s">
        <v>31</v>
      </c>
      <c r="J166" s="53"/>
      <c r="K166" s="53"/>
      <c r="L166" s="53"/>
      <c r="M166" s="53"/>
      <c r="N166" s="54"/>
      <c r="O166" s="55">
        <v>0</v>
      </c>
      <c r="P166" s="56">
        <v>0</v>
      </c>
      <c r="Q166" s="57">
        <v>0</v>
      </c>
      <c r="R166" s="56">
        <v>0</v>
      </c>
      <c r="S166" s="57"/>
      <c r="T166" s="56"/>
      <c r="U166" s="57"/>
      <c r="V166" s="56"/>
      <c r="W166" s="57"/>
      <c r="X166" s="56"/>
      <c r="Y166" s="57"/>
      <c r="Z166" s="56"/>
      <c r="AA166" s="57"/>
      <c r="AB166" s="56"/>
      <c r="AC166" s="57"/>
      <c r="AD166" s="56"/>
      <c r="AE166" s="58">
        <v>0</v>
      </c>
      <c r="AF166" s="56">
        <v>0</v>
      </c>
      <c r="AG166" s="59">
        <v>0</v>
      </c>
      <c r="AH166" s="60"/>
      <c r="AI166" s="60"/>
      <c r="AJ166" s="517"/>
    </row>
    <row r="167" spans="1:36" ht="29.25">
      <c r="B167" s="791" t="s">
        <v>666</v>
      </c>
      <c r="C167" s="61"/>
      <c r="D167" s="62" t="s">
        <v>1273</v>
      </c>
      <c r="E167" s="62" t="s">
        <v>1274</v>
      </c>
      <c r="F167" s="63">
        <v>0</v>
      </c>
      <c r="G167" s="64">
        <v>100</v>
      </c>
      <c r="H167" s="970" t="s">
        <v>273</v>
      </c>
      <c r="I167" s="955" t="s">
        <v>712</v>
      </c>
      <c r="J167" s="820">
        <v>0</v>
      </c>
      <c r="K167" s="793" t="s">
        <v>274</v>
      </c>
      <c r="L167" s="823">
        <v>1</v>
      </c>
      <c r="M167" s="794">
        <v>0</v>
      </c>
      <c r="N167" s="795">
        <v>1</v>
      </c>
      <c r="O167" s="65" t="s">
        <v>1275</v>
      </c>
      <c r="P167" s="66" t="s">
        <v>1275</v>
      </c>
      <c r="Q167" s="519">
        <v>0</v>
      </c>
      <c r="R167" s="67">
        <v>0</v>
      </c>
      <c r="S167" s="67">
        <v>0</v>
      </c>
      <c r="T167" s="67">
        <v>0</v>
      </c>
      <c r="U167" s="67">
        <v>0</v>
      </c>
      <c r="V167" s="67">
        <v>0</v>
      </c>
      <c r="W167" s="67">
        <v>0</v>
      </c>
      <c r="X167" s="67">
        <v>0</v>
      </c>
      <c r="Y167" s="67">
        <v>0</v>
      </c>
      <c r="Z167" s="67">
        <v>0</v>
      </c>
      <c r="AA167" s="67">
        <v>0</v>
      </c>
      <c r="AB167" s="67">
        <v>0</v>
      </c>
      <c r="AC167" s="68">
        <v>0</v>
      </c>
      <c r="AD167" s="68">
        <v>0</v>
      </c>
      <c r="AE167" s="774" t="s">
        <v>1275</v>
      </c>
      <c r="AF167" s="774" t="s">
        <v>1275</v>
      </c>
      <c r="AG167" s="69"/>
      <c r="AH167" s="775"/>
      <c r="AI167" s="775"/>
      <c r="AJ167" s="776" t="s">
        <v>1276</v>
      </c>
    </row>
    <row r="168" spans="1:36">
      <c r="B168" s="792"/>
      <c r="C168" s="70"/>
      <c r="D168" s="71"/>
      <c r="E168" s="71"/>
      <c r="F168" s="72"/>
      <c r="G168" s="64"/>
      <c r="H168" s="957"/>
      <c r="I168" s="955"/>
      <c r="J168" s="955"/>
      <c r="K168" s="793"/>
      <c r="L168" s="794"/>
      <c r="M168" s="794"/>
      <c r="N168" s="795"/>
      <c r="O168" s="520"/>
      <c r="P168" s="66"/>
      <c r="Q168" s="73"/>
      <c r="R168" s="68"/>
      <c r="S168" s="68"/>
      <c r="T168" s="68"/>
      <c r="U168" s="68"/>
      <c r="V168" s="68"/>
      <c r="W168" s="68"/>
      <c r="X168" s="68"/>
      <c r="Y168" s="68"/>
      <c r="Z168" s="68"/>
      <c r="AA168" s="68"/>
      <c r="AB168" s="68"/>
      <c r="AC168" s="68"/>
      <c r="AD168" s="68"/>
      <c r="AE168" s="774"/>
      <c r="AF168" s="774"/>
      <c r="AG168" s="69"/>
      <c r="AH168" s="775"/>
      <c r="AI168" s="775"/>
      <c r="AJ168" s="776"/>
    </row>
    <row r="169" spans="1:36" ht="29.25" customHeight="1">
      <c r="B169" s="792"/>
      <c r="C169" s="70"/>
      <c r="D169" s="71"/>
      <c r="E169" s="71"/>
      <c r="F169" s="374"/>
      <c r="G169" s="64"/>
      <c r="H169" s="957"/>
      <c r="I169" s="955"/>
      <c r="J169" s="955"/>
      <c r="K169" s="793"/>
      <c r="L169" s="794"/>
      <c r="M169" s="794"/>
      <c r="N169" s="795"/>
      <c r="O169" s="65"/>
      <c r="P169" s="66"/>
      <c r="Q169" s="528"/>
      <c r="R169" s="68"/>
      <c r="S169" s="68"/>
      <c r="T169" s="68"/>
      <c r="U169" s="68"/>
      <c r="V169" s="68"/>
      <c r="W169" s="68"/>
      <c r="X169" s="68"/>
      <c r="Y169" s="68"/>
      <c r="Z169" s="68"/>
      <c r="AA169" s="68"/>
      <c r="AB169" s="68"/>
      <c r="AC169" s="68"/>
      <c r="AD169" s="68"/>
      <c r="AE169" s="774"/>
      <c r="AF169" s="774"/>
      <c r="AG169" s="375"/>
      <c r="AH169" s="775"/>
      <c r="AI169" s="775"/>
      <c r="AJ169" s="776"/>
    </row>
    <row r="170" spans="1:36" ht="122.25" customHeight="1" thickBot="1">
      <c r="B170" s="850"/>
      <c r="C170" s="368"/>
      <c r="D170" s="369"/>
      <c r="E170" s="369"/>
      <c r="F170" s="376"/>
      <c r="G170" s="361"/>
      <c r="H170" s="958"/>
      <c r="I170" s="819"/>
      <c r="J170" s="819"/>
      <c r="K170" s="822"/>
      <c r="L170" s="824"/>
      <c r="M170" s="824"/>
      <c r="N170" s="971"/>
      <c r="O170" s="378"/>
      <c r="P170" s="297"/>
      <c r="Q170" s="588"/>
      <c r="R170" s="379"/>
      <c r="S170" s="379"/>
      <c r="T170" s="379"/>
      <c r="U170" s="379"/>
      <c r="V170" s="379"/>
      <c r="W170" s="379"/>
      <c r="X170" s="379"/>
      <c r="Y170" s="379"/>
      <c r="Z170" s="379"/>
      <c r="AA170" s="379"/>
      <c r="AB170" s="379"/>
      <c r="AC170" s="379"/>
      <c r="AD170" s="379"/>
      <c r="AE170" s="968"/>
      <c r="AF170" s="968"/>
      <c r="AG170" s="380"/>
      <c r="AH170" s="969"/>
      <c r="AI170" s="969"/>
      <c r="AJ170" s="975"/>
    </row>
    <row r="171" spans="1:36" ht="15.75" thickBot="1">
      <c r="B171" s="777"/>
      <c r="C171" s="778"/>
      <c r="D171" s="778"/>
      <c r="E171" s="778"/>
      <c r="F171" s="778"/>
      <c r="G171" s="778"/>
      <c r="H171" s="778"/>
      <c r="I171" s="778"/>
      <c r="J171" s="778"/>
      <c r="K171" s="778"/>
      <c r="L171" s="778"/>
      <c r="M171" s="778"/>
      <c r="N171" s="778"/>
      <c r="O171" s="778"/>
      <c r="P171" s="778"/>
      <c r="Q171" s="778"/>
      <c r="R171" s="778"/>
      <c r="S171" s="778"/>
      <c r="T171" s="778"/>
      <c r="U171" s="778"/>
      <c r="V171" s="778"/>
      <c r="W171" s="778"/>
      <c r="X171" s="778"/>
      <c r="Y171" s="778"/>
      <c r="Z171" s="778"/>
      <c r="AA171" s="778"/>
      <c r="AB171" s="778"/>
      <c r="AC171" s="778"/>
      <c r="AD171" s="778"/>
      <c r="AE171" s="778"/>
      <c r="AF171" s="778"/>
      <c r="AG171" s="778"/>
      <c r="AH171" s="778"/>
      <c r="AI171" s="778"/>
      <c r="AJ171" s="779"/>
    </row>
    <row r="172" spans="1:36" ht="27" customHeight="1" thickBot="1">
      <c r="B172" s="49" t="s">
        <v>13</v>
      </c>
      <c r="C172" s="50" t="s">
        <v>30</v>
      </c>
      <c r="D172" s="50" t="s">
        <v>14</v>
      </c>
      <c r="E172" s="50" t="s">
        <v>29</v>
      </c>
      <c r="F172" s="50" t="s">
        <v>26</v>
      </c>
      <c r="G172" s="50" t="s">
        <v>27</v>
      </c>
      <c r="H172" s="51" t="s">
        <v>1083</v>
      </c>
      <c r="I172" s="74" t="s">
        <v>31</v>
      </c>
      <c r="J172" s="75"/>
      <c r="K172" s="53"/>
      <c r="L172" s="76"/>
      <c r="M172" s="77"/>
      <c r="N172" s="78"/>
      <c r="O172" s="55">
        <v>0</v>
      </c>
      <c r="P172" s="56">
        <v>0</v>
      </c>
      <c r="Q172" s="57">
        <v>0</v>
      </c>
      <c r="R172" s="56">
        <v>0</v>
      </c>
      <c r="S172" s="57"/>
      <c r="T172" s="56"/>
      <c r="U172" s="57"/>
      <c r="V172" s="56"/>
      <c r="W172" s="57"/>
      <c r="X172" s="56"/>
      <c r="Y172" s="57"/>
      <c r="Z172" s="56"/>
      <c r="AA172" s="57"/>
      <c r="AB172" s="56"/>
      <c r="AC172" s="57"/>
      <c r="AD172" s="56"/>
      <c r="AE172" s="57">
        <v>0</v>
      </c>
      <c r="AF172" s="56">
        <v>0</v>
      </c>
      <c r="AG172" s="59">
        <v>0</v>
      </c>
      <c r="AH172" s="60"/>
      <c r="AI172" s="60"/>
      <c r="AJ172" s="517"/>
    </row>
    <row r="173" spans="1:36" ht="27" customHeight="1">
      <c r="B173" s="979" t="s">
        <v>666</v>
      </c>
      <c r="C173" s="80"/>
      <c r="D173" s="81" t="s">
        <v>1277</v>
      </c>
      <c r="E173" s="81" t="s">
        <v>1278</v>
      </c>
      <c r="F173" s="82">
        <v>0</v>
      </c>
      <c r="G173" s="64">
        <v>100</v>
      </c>
      <c r="H173" s="962" t="s">
        <v>275</v>
      </c>
      <c r="I173" s="964" t="s">
        <v>1153</v>
      </c>
      <c r="J173" s="820">
        <v>0</v>
      </c>
      <c r="K173" s="793" t="s">
        <v>276</v>
      </c>
      <c r="L173" s="823">
        <v>1</v>
      </c>
      <c r="M173" s="911">
        <v>2</v>
      </c>
      <c r="N173" s="966">
        <v>0</v>
      </c>
      <c r="O173" s="86">
        <v>0</v>
      </c>
      <c r="P173" s="185">
        <v>0</v>
      </c>
      <c r="Q173" s="185">
        <v>0</v>
      </c>
      <c r="R173" s="185">
        <v>0</v>
      </c>
      <c r="S173" s="185">
        <v>0</v>
      </c>
      <c r="T173" s="185">
        <v>0</v>
      </c>
      <c r="U173" s="185">
        <v>0</v>
      </c>
      <c r="V173" s="185">
        <v>0</v>
      </c>
      <c r="W173" s="185">
        <v>0</v>
      </c>
      <c r="X173" s="185">
        <v>0</v>
      </c>
      <c r="Y173" s="185">
        <v>0</v>
      </c>
      <c r="Z173" s="185">
        <v>0</v>
      </c>
      <c r="AA173" s="185">
        <v>0</v>
      </c>
      <c r="AB173" s="185">
        <v>0</v>
      </c>
      <c r="AC173" s="185">
        <v>0</v>
      </c>
      <c r="AD173" s="185">
        <v>0</v>
      </c>
      <c r="AE173" s="774">
        <v>0</v>
      </c>
      <c r="AF173" s="774">
        <v>0</v>
      </c>
      <c r="AG173" s="87" t="s">
        <v>1279</v>
      </c>
      <c r="AH173" s="775"/>
      <c r="AI173" s="911"/>
      <c r="AJ173" s="913" t="s">
        <v>1280</v>
      </c>
    </row>
    <row r="174" spans="1:36" ht="27" customHeight="1">
      <c r="B174" s="979"/>
      <c r="C174" s="80"/>
      <c r="D174" s="81"/>
      <c r="E174" s="81"/>
      <c r="F174" s="82"/>
      <c r="G174" s="64"/>
      <c r="H174" s="962"/>
      <c r="I174" s="964"/>
      <c r="J174" s="955"/>
      <c r="K174" s="793"/>
      <c r="L174" s="794"/>
      <c r="M174" s="911"/>
      <c r="N174" s="966"/>
      <c r="O174" s="86"/>
      <c r="P174" s="185"/>
      <c r="Q174" s="185"/>
      <c r="R174" s="185"/>
      <c r="S174" s="185"/>
      <c r="T174" s="185"/>
      <c r="U174" s="185"/>
      <c r="V174" s="185"/>
      <c r="W174" s="185"/>
      <c r="X174" s="185"/>
      <c r="Y174" s="185"/>
      <c r="Z174" s="185"/>
      <c r="AA174" s="185"/>
      <c r="AB174" s="185"/>
      <c r="AC174" s="185"/>
      <c r="AD174" s="185"/>
      <c r="AE174" s="774"/>
      <c r="AF174" s="774"/>
      <c r="AG174" s="87"/>
      <c r="AH174" s="775"/>
      <c r="AI174" s="911"/>
      <c r="AJ174" s="913"/>
    </row>
    <row r="175" spans="1:36" ht="27" customHeight="1">
      <c r="B175" s="979"/>
      <c r="C175" s="80"/>
      <c r="D175" s="81"/>
      <c r="E175" s="81"/>
      <c r="F175" s="356"/>
      <c r="G175" s="64"/>
      <c r="H175" s="962"/>
      <c r="I175" s="964"/>
      <c r="J175" s="955"/>
      <c r="K175" s="793"/>
      <c r="L175" s="794"/>
      <c r="M175" s="911"/>
      <c r="N175" s="966"/>
      <c r="O175" s="86"/>
      <c r="P175" s="185"/>
      <c r="Q175" s="185"/>
      <c r="R175" s="185"/>
      <c r="S175" s="185"/>
      <c r="T175" s="185"/>
      <c r="U175" s="185"/>
      <c r="V175" s="185"/>
      <c r="W175" s="185"/>
      <c r="X175" s="185"/>
      <c r="Y175" s="185"/>
      <c r="Z175" s="185"/>
      <c r="AA175" s="185"/>
      <c r="AB175" s="185"/>
      <c r="AC175" s="185"/>
      <c r="AD175" s="185"/>
      <c r="AE175" s="774"/>
      <c r="AF175" s="774"/>
      <c r="AG175" s="357"/>
      <c r="AH175" s="775"/>
      <c r="AI175" s="911"/>
      <c r="AJ175" s="913"/>
    </row>
    <row r="176" spans="1:36" ht="117.75" customHeight="1" thickBot="1">
      <c r="B176" s="980"/>
      <c r="C176" s="358"/>
      <c r="D176" s="359"/>
      <c r="E176" s="359"/>
      <c r="F176" s="360"/>
      <c r="G176" s="361"/>
      <c r="H176" s="963"/>
      <c r="I176" s="965"/>
      <c r="J176" s="819"/>
      <c r="K176" s="822"/>
      <c r="L176" s="824"/>
      <c r="M176" s="912"/>
      <c r="N176" s="967"/>
      <c r="O176" s="362"/>
      <c r="P176" s="298"/>
      <c r="Q176" s="298"/>
      <c r="R176" s="298"/>
      <c r="S176" s="298"/>
      <c r="T176" s="298"/>
      <c r="U176" s="298"/>
      <c r="V176" s="298"/>
      <c r="W176" s="298"/>
      <c r="X176" s="298"/>
      <c r="Y176" s="298"/>
      <c r="Z176" s="298"/>
      <c r="AA176" s="298"/>
      <c r="AB176" s="298"/>
      <c r="AC176" s="298"/>
      <c r="AD176" s="298"/>
      <c r="AE176" s="968"/>
      <c r="AF176" s="968"/>
      <c r="AG176" s="363"/>
      <c r="AH176" s="969"/>
      <c r="AI176" s="912"/>
      <c r="AJ176" s="914"/>
    </row>
    <row r="177" spans="1:36" ht="15.75" thickBot="1">
      <c r="B177" s="777"/>
      <c r="C177" s="778"/>
      <c r="D177" s="778"/>
      <c r="E177" s="778"/>
      <c r="F177" s="778"/>
      <c r="G177" s="778"/>
      <c r="H177" s="778"/>
      <c r="I177" s="778"/>
      <c r="J177" s="778"/>
      <c r="K177" s="778"/>
      <c r="L177" s="778"/>
      <c r="M177" s="778"/>
      <c r="N177" s="778"/>
      <c r="O177" s="778"/>
      <c r="P177" s="778"/>
      <c r="Q177" s="778"/>
      <c r="R177" s="778"/>
      <c r="S177" s="778"/>
      <c r="T177" s="778"/>
      <c r="U177" s="778"/>
      <c r="V177" s="778"/>
      <c r="W177" s="778"/>
      <c r="X177" s="778"/>
      <c r="Y177" s="778"/>
      <c r="Z177" s="778"/>
      <c r="AA177" s="778"/>
      <c r="AB177" s="778"/>
      <c r="AC177" s="778"/>
      <c r="AD177" s="778"/>
      <c r="AE177" s="778"/>
      <c r="AF177" s="778"/>
      <c r="AG177" s="778"/>
      <c r="AH177" s="778"/>
      <c r="AI177" s="778"/>
      <c r="AJ177" s="779"/>
    </row>
    <row r="178" spans="1:36" ht="39.75" customHeight="1" thickBot="1">
      <c r="B178" s="49" t="s">
        <v>13</v>
      </c>
      <c r="C178" s="50" t="s">
        <v>30</v>
      </c>
      <c r="D178" s="50" t="s">
        <v>14</v>
      </c>
      <c r="E178" s="50" t="s">
        <v>29</v>
      </c>
      <c r="F178" s="50" t="s">
        <v>26</v>
      </c>
      <c r="G178" s="50" t="s">
        <v>27</v>
      </c>
      <c r="H178" s="51" t="s">
        <v>1084</v>
      </c>
      <c r="I178" s="74" t="s">
        <v>31</v>
      </c>
      <c r="J178" s="75"/>
      <c r="K178" s="89"/>
      <c r="L178" s="76"/>
      <c r="M178" s="77"/>
      <c r="N178" s="78"/>
      <c r="O178" s="55">
        <v>0</v>
      </c>
      <c r="P178" s="56">
        <v>0</v>
      </c>
      <c r="Q178" s="57">
        <v>0</v>
      </c>
      <c r="R178" s="56">
        <v>0</v>
      </c>
      <c r="S178" s="57"/>
      <c r="T178" s="56"/>
      <c r="U178" s="57"/>
      <c r="V178" s="56"/>
      <c r="W178" s="57"/>
      <c r="X178" s="56"/>
      <c r="Y178" s="57"/>
      <c r="Z178" s="56"/>
      <c r="AA178" s="57"/>
      <c r="AB178" s="56"/>
      <c r="AC178" s="57"/>
      <c r="AD178" s="56"/>
      <c r="AE178" s="90">
        <v>0</v>
      </c>
      <c r="AF178" s="56">
        <v>0</v>
      </c>
      <c r="AG178" s="59">
        <v>0</v>
      </c>
      <c r="AH178" s="60"/>
      <c r="AI178" s="60"/>
      <c r="AJ178" s="517"/>
    </row>
    <row r="179" spans="1:36" ht="39.75" customHeight="1">
      <c r="B179" s="791" t="s">
        <v>666</v>
      </c>
      <c r="C179" s="61"/>
      <c r="D179" s="62" t="s">
        <v>1281</v>
      </c>
      <c r="E179" s="62" t="s">
        <v>1274</v>
      </c>
      <c r="F179" s="364">
        <v>0</v>
      </c>
      <c r="G179" s="288">
        <v>100</v>
      </c>
      <c r="H179" s="956" t="s">
        <v>277</v>
      </c>
      <c r="I179" s="959" t="s">
        <v>1154</v>
      </c>
      <c r="J179" s="820">
        <v>0</v>
      </c>
      <c r="K179" s="934" t="s">
        <v>811</v>
      </c>
      <c r="L179" s="820">
        <v>1</v>
      </c>
      <c r="M179" s="934">
        <v>1</v>
      </c>
      <c r="N179" s="939">
        <v>1</v>
      </c>
      <c r="O179" s="365" t="s">
        <v>1282</v>
      </c>
      <c r="P179" s="292" t="s">
        <v>1282</v>
      </c>
      <c r="Q179" s="291">
        <v>0</v>
      </c>
      <c r="R179" s="292">
        <v>0</v>
      </c>
      <c r="S179" s="292">
        <v>0</v>
      </c>
      <c r="T179" s="292">
        <v>0</v>
      </c>
      <c r="U179" s="292">
        <v>0</v>
      </c>
      <c r="V179" s="292">
        <v>0</v>
      </c>
      <c r="W179" s="292">
        <v>0</v>
      </c>
      <c r="X179" s="292">
        <v>0</v>
      </c>
      <c r="Y179" s="292">
        <v>0</v>
      </c>
      <c r="Z179" s="292">
        <v>0</v>
      </c>
      <c r="AA179" s="292">
        <v>0</v>
      </c>
      <c r="AB179" s="292">
        <v>0</v>
      </c>
      <c r="AC179" s="185">
        <v>0</v>
      </c>
      <c r="AD179" s="185">
        <v>0</v>
      </c>
      <c r="AE179" s="774" t="s">
        <v>1282</v>
      </c>
      <c r="AF179" s="774" t="s">
        <v>1282</v>
      </c>
      <c r="AG179" s="87" t="s">
        <v>1279</v>
      </c>
      <c r="AH179" s="911"/>
      <c r="AI179" s="911"/>
      <c r="AJ179" s="913" t="s">
        <v>1280</v>
      </c>
    </row>
    <row r="180" spans="1:36" ht="39.75" customHeight="1">
      <c r="B180" s="792"/>
      <c r="C180" s="70"/>
      <c r="D180" s="71"/>
      <c r="E180" s="71"/>
      <c r="F180" s="366"/>
      <c r="G180" s="64"/>
      <c r="H180" s="957"/>
      <c r="I180" s="960"/>
      <c r="J180" s="955"/>
      <c r="K180" s="935"/>
      <c r="L180" s="955"/>
      <c r="M180" s="935"/>
      <c r="N180" s="940"/>
      <c r="O180" s="367"/>
      <c r="P180" s="196"/>
      <c r="Q180" s="121"/>
      <c r="R180" s="196"/>
      <c r="S180" s="196"/>
      <c r="T180" s="196"/>
      <c r="U180" s="196"/>
      <c r="V180" s="196"/>
      <c r="W180" s="196"/>
      <c r="X180" s="196"/>
      <c r="Y180" s="196"/>
      <c r="Z180" s="196"/>
      <c r="AA180" s="196"/>
      <c r="AB180" s="196"/>
      <c r="AC180" s="185"/>
      <c r="AD180" s="185"/>
      <c r="AE180" s="909"/>
      <c r="AF180" s="909"/>
      <c r="AG180" s="87"/>
      <c r="AH180" s="911"/>
      <c r="AI180" s="911"/>
      <c r="AJ180" s="913"/>
    </row>
    <row r="181" spans="1:36" ht="113.25" customHeight="1" thickBot="1">
      <c r="B181" s="850"/>
      <c r="C181" s="368"/>
      <c r="D181" s="369"/>
      <c r="E181" s="369"/>
      <c r="F181" s="370"/>
      <c r="G181" s="361"/>
      <c r="H181" s="958"/>
      <c r="I181" s="961"/>
      <c r="J181" s="819"/>
      <c r="K181" s="936"/>
      <c r="L181" s="819"/>
      <c r="M181" s="936"/>
      <c r="N181" s="941"/>
      <c r="O181" s="362"/>
      <c r="P181" s="298"/>
      <c r="Q181" s="297"/>
      <c r="R181" s="298"/>
      <c r="S181" s="298"/>
      <c r="T181" s="298"/>
      <c r="U181" s="298"/>
      <c r="V181" s="298"/>
      <c r="W181" s="298"/>
      <c r="X181" s="298"/>
      <c r="Y181" s="298"/>
      <c r="Z181" s="298"/>
      <c r="AA181" s="298"/>
      <c r="AB181" s="298"/>
      <c r="AC181" s="298"/>
      <c r="AD181" s="298"/>
      <c r="AE181" s="910"/>
      <c r="AF181" s="910"/>
      <c r="AG181" s="371"/>
      <c r="AH181" s="912"/>
      <c r="AI181" s="912"/>
      <c r="AJ181" s="914"/>
    </row>
    <row r="182" spans="1:36" ht="15.75" thickBot="1">
      <c r="B182" s="788"/>
      <c r="C182" s="789"/>
      <c r="D182" s="789"/>
      <c r="E182" s="789"/>
      <c r="F182" s="789"/>
      <c r="G182" s="789"/>
      <c r="H182" s="789"/>
      <c r="I182" s="789"/>
      <c r="J182" s="789"/>
      <c r="K182" s="789"/>
      <c r="L182" s="789"/>
      <c r="M182" s="789"/>
      <c r="N182" s="789"/>
      <c r="O182" s="789"/>
      <c r="P182" s="789"/>
      <c r="Q182" s="789"/>
      <c r="R182" s="789"/>
      <c r="S182" s="789"/>
      <c r="T182" s="789"/>
      <c r="U182" s="789"/>
      <c r="V182" s="789"/>
      <c r="W182" s="789"/>
      <c r="X182" s="789"/>
      <c r="Y182" s="789"/>
      <c r="Z182" s="789"/>
      <c r="AA182" s="789"/>
      <c r="AB182" s="789"/>
      <c r="AC182" s="789"/>
      <c r="AD182" s="789"/>
      <c r="AE182" s="789"/>
      <c r="AF182" s="789"/>
      <c r="AG182" s="789"/>
      <c r="AH182" s="789"/>
      <c r="AI182" s="789"/>
      <c r="AJ182" s="790"/>
    </row>
    <row r="183" spans="1:36" ht="30.75" customHeight="1" thickBot="1">
      <c r="B183" s="49" t="s">
        <v>13</v>
      </c>
      <c r="C183" s="50" t="s">
        <v>30</v>
      </c>
      <c r="D183" s="50" t="s">
        <v>14</v>
      </c>
      <c r="E183" s="50" t="s">
        <v>25</v>
      </c>
      <c r="F183" s="50" t="s">
        <v>26</v>
      </c>
      <c r="G183" s="50" t="s">
        <v>27</v>
      </c>
      <c r="H183" s="51" t="s">
        <v>1085</v>
      </c>
      <c r="I183" s="74" t="s">
        <v>31</v>
      </c>
      <c r="J183" s="53"/>
      <c r="K183" s="53"/>
      <c r="L183" s="53"/>
      <c r="M183" s="53"/>
      <c r="N183" s="54"/>
      <c r="O183" s="55">
        <v>0</v>
      </c>
      <c r="P183" s="56">
        <v>0</v>
      </c>
      <c r="Q183" s="57">
        <v>0</v>
      </c>
      <c r="R183" s="56">
        <v>0</v>
      </c>
      <c r="S183" s="57"/>
      <c r="T183" s="56"/>
      <c r="U183" s="57"/>
      <c r="V183" s="56"/>
      <c r="W183" s="57"/>
      <c r="X183" s="56"/>
      <c r="Y183" s="57"/>
      <c r="Z183" s="56"/>
      <c r="AA183" s="57"/>
      <c r="AB183" s="56"/>
      <c r="AC183" s="57"/>
      <c r="AD183" s="56"/>
      <c r="AE183" s="58">
        <v>0</v>
      </c>
      <c r="AF183" s="56">
        <v>0</v>
      </c>
      <c r="AG183" s="59">
        <v>0</v>
      </c>
      <c r="AH183" s="60"/>
      <c r="AI183" s="60"/>
      <c r="AJ183" s="517"/>
    </row>
    <row r="184" spans="1:36" ht="30.75" customHeight="1">
      <c r="B184" s="791" t="s">
        <v>666</v>
      </c>
      <c r="C184" s="61"/>
      <c r="D184" s="62" t="s">
        <v>1283</v>
      </c>
      <c r="E184" s="62" t="s">
        <v>1274</v>
      </c>
      <c r="F184" s="63">
        <v>0</v>
      </c>
      <c r="G184" s="64">
        <v>100</v>
      </c>
      <c r="H184" s="970" t="s">
        <v>278</v>
      </c>
      <c r="I184" s="955" t="s">
        <v>1155</v>
      </c>
      <c r="J184" s="820">
        <v>0</v>
      </c>
      <c r="K184" s="793" t="s">
        <v>810</v>
      </c>
      <c r="L184" s="823">
        <v>1</v>
      </c>
      <c r="M184" s="794">
        <v>0</v>
      </c>
      <c r="N184" s="795">
        <v>1</v>
      </c>
      <c r="O184" s="65" t="s">
        <v>1284</v>
      </c>
      <c r="P184" s="66" t="s">
        <v>1275</v>
      </c>
      <c r="Q184" s="519">
        <v>0</v>
      </c>
      <c r="R184" s="67">
        <v>0</v>
      </c>
      <c r="S184" s="67">
        <v>0</v>
      </c>
      <c r="T184" s="67">
        <v>0</v>
      </c>
      <c r="U184" s="67">
        <v>0</v>
      </c>
      <c r="V184" s="67">
        <v>0</v>
      </c>
      <c r="W184" s="67">
        <v>0</v>
      </c>
      <c r="X184" s="67">
        <v>0</v>
      </c>
      <c r="Y184" s="67">
        <v>0</v>
      </c>
      <c r="Z184" s="67">
        <v>0</v>
      </c>
      <c r="AA184" s="67">
        <v>0</v>
      </c>
      <c r="AB184" s="67">
        <v>0</v>
      </c>
      <c r="AC184" s="68">
        <v>0</v>
      </c>
      <c r="AD184" s="68">
        <v>0</v>
      </c>
      <c r="AE184" s="774" t="s">
        <v>1275</v>
      </c>
      <c r="AF184" s="774" t="s">
        <v>1275</v>
      </c>
      <c r="AG184" s="69" t="s">
        <v>1285</v>
      </c>
      <c r="AH184" s="775"/>
      <c r="AI184" s="775"/>
      <c r="AJ184" s="776" t="s">
        <v>1280</v>
      </c>
    </row>
    <row r="185" spans="1:36" ht="30.75" customHeight="1">
      <c r="B185" s="792"/>
      <c r="C185" s="70"/>
      <c r="D185" s="71"/>
      <c r="E185" s="71"/>
      <c r="F185" s="72"/>
      <c r="G185" s="64"/>
      <c r="H185" s="957"/>
      <c r="I185" s="955"/>
      <c r="J185" s="955"/>
      <c r="K185" s="793"/>
      <c r="L185" s="794"/>
      <c r="M185" s="794"/>
      <c r="N185" s="795"/>
      <c r="O185" s="520"/>
      <c r="P185" s="66"/>
      <c r="Q185" s="73"/>
      <c r="R185" s="68"/>
      <c r="S185" s="68"/>
      <c r="T185" s="68"/>
      <c r="U185" s="68"/>
      <c r="V185" s="68"/>
      <c r="W185" s="68"/>
      <c r="X185" s="68"/>
      <c r="Y185" s="68"/>
      <c r="Z185" s="68"/>
      <c r="AA185" s="68"/>
      <c r="AB185" s="68"/>
      <c r="AC185" s="68"/>
      <c r="AD185" s="68"/>
      <c r="AE185" s="774"/>
      <c r="AF185" s="774"/>
      <c r="AG185" s="69"/>
      <c r="AH185" s="775"/>
      <c r="AI185" s="775"/>
      <c r="AJ185" s="776"/>
    </row>
    <row r="186" spans="1:36" ht="30.75" customHeight="1">
      <c r="B186" s="792"/>
      <c r="C186" s="70"/>
      <c r="D186" s="71"/>
      <c r="E186" s="71"/>
      <c r="F186" s="374"/>
      <c r="G186" s="64"/>
      <c r="H186" s="957"/>
      <c r="I186" s="955"/>
      <c r="J186" s="955"/>
      <c r="K186" s="793"/>
      <c r="L186" s="794"/>
      <c r="M186" s="794"/>
      <c r="N186" s="795"/>
      <c r="O186" s="65"/>
      <c r="P186" s="66"/>
      <c r="Q186" s="528"/>
      <c r="R186" s="68"/>
      <c r="S186" s="68"/>
      <c r="T186" s="68"/>
      <c r="U186" s="68"/>
      <c r="V186" s="68"/>
      <c r="W186" s="68"/>
      <c r="X186" s="68"/>
      <c r="Y186" s="68"/>
      <c r="Z186" s="68"/>
      <c r="AA186" s="68"/>
      <c r="AB186" s="68"/>
      <c r="AC186" s="68"/>
      <c r="AD186" s="68"/>
      <c r="AE186" s="774"/>
      <c r="AF186" s="774"/>
      <c r="AG186" s="375"/>
      <c r="AH186" s="775"/>
      <c r="AI186" s="775"/>
      <c r="AJ186" s="776"/>
    </row>
    <row r="187" spans="1:36" ht="107.25" customHeight="1" thickBot="1">
      <c r="B187" s="850"/>
      <c r="C187" s="368"/>
      <c r="D187" s="369"/>
      <c r="E187" s="369"/>
      <c r="F187" s="376"/>
      <c r="G187" s="361"/>
      <c r="H187" s="958"/>
      <c r="I187" s="819"/>
      <c r="J187" s="819"/>
      <c r="K187" s="822"/>
      <c r="L187" s="824"/>
      <c r="M187" s="824"/>
      <c r="N187" s="971"/>
      <c r="O187" s="378"/>
      <c r="P187" s="297"/>
      <c r="Q187" s="588"/>
      <c r="R187" s="379"/>
      <c r="S187" s="379"/>
      <c r="T187" s="379"/>
      <c r="U187" s="379"/>
      <c r="V187" s="379"/>
      <c r="W187" s="379"/>
      <c r="X187" s="379"/>
      <c r="Y187" s="379"/>
      <c r="Z187" s="379"/>
      <c r="AA187" s="379"/>
      <c r="AB187" s="379"/>
      <c r="AC187" s="379"/>
      <c r="AD187" s="379"/>
      <c r="AE187" s="968"/>
      <c r="AF187" s="968"/>
      <c r="AG187" s="380"/>
      <c r="AH187" s="969"/>
      <c r="AI187" s="969"/>
      <c r="AJ187" s="975"/>
    </row>
    <row r="188" spans="1:36" ht="15.75" thickBot="1">
      <c r="B188" s="777"/>
      <c r="C188" s="778"/>
      <c r="D188" s="778"/>
      <c r="E188" s="778"/>
      <c r="F188" s="778"/>
      <c r="G188" s="778"/>
      <c r="H188" s="778"/>
      <c r="I188" s="778"/>
      <c r="J188" s="778"/>
      <c r="K188" s="778"/>
      <c r="L188" s="778"/>
      <c r="M188" s="778"/>
      <c r="N188" s="778"/>
      <c r="O188" s="778"/>
      <c r="P188" s="778"/>
      <c r="Q188" s="778"/>
      <c r="R188" s="778"/>
      <c r="S188" s="778"/>
      <c r="T188" s="778"/>
      <c r="U188" s="778"/>
      <c r="V188" s="778"/>
      <c r="W188" s="778"/>
      <c r="X188" s="778"/>
      <c r="Y188" s="778"/>
      <c r="Z188" s="778"/>
      <c r="AA188" s="778"/>
      <c r="AB188" s="778"/>
      <c r="AC188" s="778"/>
      <c r="AD188" s="778"/>
      <c r="AE188" s="778"/>
      <c r="AF188" s="778"/>
      <c r="AG188" s="778"/>
      <c r="AH188" s="778"/>
      <c r="AI188" s="778"/>
      <c r="AJ188" s="779"/>
    </row>
    <row r="189" spans="1:36" ht="32.25" customHeight="1" thickBot="1">
      <c r="B189" s="49" t="s">
        <v>13</v>
      </c>
      <c r="C189" s="50" t="s">
        <v>30</v>
      </c>
      <c r="D189" s="50" t="s">
        <v>14</v>
      </c>
      <c r="E189" s="50" t="s">
        <v>29</v>
      </c>
      <c r="F189" s="50" t="s">
        <v>26</v>
      </c>
      <c r="G189" s="50" t="s">
        <v>27</v>
      </c>
      <c r="H189" s="51" t="s">
        <v>1086</v>
      </c>
      <c r="I189" s="74" t="s">
        <v>31</v>
      </c>
      <c r="J189" s="75"/>
      <c r="K189" s="53"/>
      <c r="L189" s="76"/>
      <c r="M189" s="77"/>
      <c r="N189" s="78"/>
      <c r="O189" s="55">
        <v>0</v>
      </c>
      <c r="P189" s="56">
        <v>0</v>
      </c>
      <c r="Q189" s="57">
        <v>0</v>
      </c>
      <c r="R189" s="56">
        <v>0</v>
      </c>
      <c r="S189" s="57"/>
      <c r="T189" s="56"/>
      <c r="U189" s="57"/>
      <c r="V189" s="56"/>
      <c r="W189" s="57"/>
      <c r="X189" s="56"/>
      <c r="Y189" s="57"/>
      <c r="Z189" s="56"/>
      <c r="AA189" s="57"/>
      <c r="AB189" s="56"/>
      <c r="AC189" s="57"/>
      <c r="AD189" s="56"/>
      <c r="AE189" s="57">
        <v>0</v>
      </c>
      <c r="AF189" s="56">
        <v>0</v>
      </c>
      <c r="AG189" s="59">
        <v>0</v>
      </c>
      <c r="AH189" s="60"/>
      <c r="AI189" s="60"/>
      <c r="AJ189" s="517"/>
    </row>
    <row r="190" spans="1:36" ht="32.25" customHeight="1">
      <c r="B190" s="979" t="s">
        <v>666</v>
      </c>
      <c r="C190" s="80"/>
      <c r="D190" s="81" t="s">
        <v>1286</v>
      </c>
      <c r="E190" s="81" t="s">
        <v>1274</v>
      </c>
      <c r="F190" s="82">
        <v>0</v>
      </c>
      <c r="G190" s="64">
        <v>100</v>
      </c>
      <c r="H190" s="962" t="s">
        <v>279</v>
      </c>
      <c r="I190" s="964" t="s">
        <v>713</v>
      </c>
      <c r="J190" s="820">
        <v>0</v>
      </c>
      <c r="K190" s="793" t="s">
        <v>809</v>
      </c>
      <c r="L190" s="823">
        <v>4</v>
      </c>
      <c r="M190" s="911">
        <v>2</v>
      </c>
      <c r="N190" s="966">
        <v>2</v>
      </c>
      <c r="O190" s="86" t="s">
        <v>1275</v>
      </c>
      <c r="P190" s="86" t="s">
        <v>1275</v>
      </c>
      <c r="Q190" s="185">
        <v>0</v>
      </c>
      <c r="R190" s="185">
        <v>0</v>
      </c>
      <c r="S190" s="185">
        <v>0</v>
      </c>
      <c r="T190" s="185">
        <v>0</v>
      </c>
      <c r="U190" s="185">
        <v>0</v>
      </c>
      <c r="V190" s="185">
        <v>0</v>
      </c>
      <c r="W190" s="185">
        <v>0</v>
      </c>
      <c r="X190" s="185">
        <v>0</v>
      </c>
      <c r="Y190" s="185">
        <v>0</v>
      </c>
      <c r="Z190" s="185">
        <v>0</v>
      </c>
      <c r="AA190" s="185">
        <v>0</v>
      </c>
      <c r="AB190" s="185">
        <v>0</v>
      </c>
      <c r="AC190" s="185">
        <v>0</v>
      </c>
      <c r="AD190" s="185">
        <v>0</v>
      </c>
      <c r="AE190" s="774" t="s">
        <v>1275</v>
      </c>
      <c r="AF190" s="774" t="s">
        <v>1275</v>
      </c>
      <c r="AG190" s="87" t="s">
        <v>1287</v>
      </c>
      <c r="AH190" s="775"/>
      <c r="AI190" s="911"/>
      <c r="AJ190" s="913" t="s">
        <v>684</v>
      </c>
    </row>
    <row r="191" spans="1:36" ht="32.25" customHeight="1">
      <c r="B191" s="979"/>
      <c r="C191" s="80"/>
      <c r="D191" s="81"/>
      <c r="E191" s="81"/>
      <c r="F191" s="82"/>
      <c r="G191" s="64"/>
      <c r="H191" s="962"/>
      <c r="I191" s="964"/>
      <c r="J191" s="955"/>
      <c r="K191" s="793"/>
      <c r="L191" s="794"/>
      <c r="M191" s="911"/>
      <c r="N191" s="966"/>
      <c r="O191" s="86"/>
      <c r="P191" s="185"/>
      <c r="Q191" s="185"/>
      <c r="R191" s="185"/>
      <c r="S191" s="185"/>
      <c r="T191" s="185"/>
      <c r="U191" s="185"/>
      <c r="V191" s="185"/>
      <c r="W191" s="185"/>
      <c r="X191" s="185"/>
      <c r="Y191" s="185"/>
      <c r="Z191" s="185"/>
      <c r="AA191" s="185"/>
      <c r="AB191" s="185"/>
      <c r="AC191" s="185"/>
      <c r="AD191" s="185"/>
      <c r="AE191" s="774"/>
      <c r="AF191" s="774"/>
      <c r="AG191" s="87"/>
      <c r="AH191" s="775"/>
      <c r="AI191" s="911"/>
      <c r="AJ191" s="913"/>
    </row>
    <row r="192" spans="1:36" ht="32.25" customHeight="1">
      <c r="A192" s="5"/>
      <c r="B192" s="979"/>
      <c r="C192" s="80"/>
      <c r="D192" s="81"/>
      <c r="E192" s="81"/>
      <c r="F192" s="356"/>
      <c r="G192" s="64"/>
      <c r="H192" s="962"/>
      <c r="I192" s="964"/>
      <c r="J192" s="955"/>
      <c r="K192" s="793"/>
      <c r="L192" s="794"/>
      <c r="M192" s="911"/>
      <c r="N192" s="966"/>
      <c r="O192" s="86"/>
      <c r="P192" s="185"/>
      <c r="Q192" s="185"/>
      <c r="R192" s="185"/>
      <c r="S192" s="185"/>
      <c r="T192" s="185"/>
      <c r="U192" s="185"/>
      <c r="V192" s="185"/>
      <c r="W192" s="185"/>
      <c r="X192" s="185"/>
      <c r="Y192" s="185"/>
      <c r="Z192" s="185"/>
      <c r="AA192" s="185"/>
      <c r="AB192" s="185"/>
      <c r="AC192" s="185"/>
      <c r="AD192" s="185"/>
      <c r="AE192" s="774"/>
      <c r="AF192" s="774"/>
      <c r="AG192" s="357"/>
      <c r="AH192" s="775"/>
      <c r="AI192" s="911"/>
      <c r="AJ192" s="913"/>
    </row>
    <row r="193" spans="1:36" ht="119.25" customHeight="1" thickBot="1">
      <c r="B193" s="980"/>
      <c r="C193" s="358"/>
      <c r="D193" s="359"/>
      <c r="E193" s="359"/>
      <c r="F193" s="360"/>
      <c r="G193" s="361"/>
      <c r="H193" s="963"/>
      <c r="I193" s="965"/>
      <c r="J193" s="819"/>
      <c r="K193" s="822"/>
      <c r="L193" s="824"/>
      <c r="M193" s="912"/>
      <c r="N193" s="967"/>
      <c r="O193" s="362"/>
      <c r="P193" s="298"/>
      <c r="Q193" s="298"/>
      <c r="R193" s="298"/>
      <c r="S193" s="298"/>
      <c r="T193" s="298"/>
      <c r="U193" s="298"/>
      <c r="V193" s="298"/>
      <c r="W193" s="298"/>
      <c r="X193" s="298"/>
      <c r="Y193" s="298"/>
      <c r="Z193" s="298"/>
      <c r="AA193" s="298"/>
      <c r="AB193" s="298"/>
      <c r="AC193" s="298"/>
      <c r="AD193" s="298"/>
      <c r="AE193" s="968"/>
      <c r="AF193" s="968"/>
      <c r="AG193" s="363"/>
      <c r="AH193" s="969"/>
      <c r="AI193" s="912"/>
      <c r="AJ193" s="914"/>
    </row>
    <row r="194" spans="1:36" ht="39" thickBot="1">
      <c r="B194" s="49" t="s">
        <v>13</v>
      </c>
      <c r="C194" s="50" t="s">
        <v>30</v>
      </c>
      <c r="D194" s="50" t="s">
        <v>14</v>
      </c>
      <c r="E194" s="50" t="s">
        <v>29</v>
      </c>
      <c r="F194" s="50" t="s">
        <v>26</v>
      </c>
      <c r="G194" s="50" t="s">
        <v>27</v>
      </c>
      <c r="H194" s="51" t="s">
        <v>1086</v>
      </c>
      <c r="I194" s="74" t="s">
        <v>31</v>
      </c>
      <c r="J194" s="75"/>
      <c r="K194" s="53"/>
      <c r="L194" s="76"/>
      <c r="M194" s="77"/>
      <c r="N194" s="78"/>
      <c r="O194" s="55">
        <f>SUM(O195:O198)</f>
        <v>0</v>
      </c>
      <c r="P194" s="56">
        <f>SUM(P195:P198)</f>
        <v>0</v>
      </c>
      <c r="Q194" s="57">
        <f>SUM(Q195:Q198)</f>
        <v>0</v>
      </c>
      <c r="R194" s="56">
        <f>SUM(R195:R198)</f>
        <v>0</v>
      </c>
      <c r="S194" s="57"/>
      <c r="T194" s="56"/>
      <c r="U194" s="57"/>
      <c r="V194" s="56"/>
      <c r="W194" s="57"/>
      <c r="X194" s="56"/>
      <c r="Y194" s="57"/>
      <c r="Z194" s="56"/>
      <c r="AA194" s="57"/>
      <c r="AB194" s="56"/>
      <c r="AC194" s="57"/>
      <c r="AD194" s="56"/>
      <c r="AE194" s="57">
        <f>AE195</f>
        <v>0</v>
      </c>
      <c r="AF194" s="56">
        <f>AF195</f>
        <v>0</v>
      </c>
      <c r="AG194" s="59">
        <f>SUM(AG195:AG198)</f>
        <v>0</v>
      </c>
      <c r="AH194" s="60"/>
      <c r="AI194" s="60"/>
      <c r="AJ194" s="517"/>
    </row>
    <row r="195" spans="1:36" ht="39.75" customHeight="1">
      <c r="B195" s="979" t="s">
        <v>666</v>
      </c>
      <c r="C195" s="80"/>
      <c r="D195" s="81"/>
      <c r="E195" s="81"/>
      <c r="F195" s="82"/>
      <c r="G195" s="64"/>
      <c r="H195" s="962" t="s">
        <v>279</v>
      </c>
      <c r="I195" s="964" t="s">
        <v>713</v>
      </c>
      <c r="J195" s="820">
        <v>0</v>
      </c>
      <c r="K195" s="793" t="s">
        <v>809</v>
      </c>
      <c r="L195" s="823">
        <v>4</v>
      </c>
      <c r="M195" s="911"/>
      <c r="N195" s="966"/>
      <c r="O195" s="86"/>
      <c r="P195" s="185"/>
      <c r="Q195" s="185"/>
      <c r="R195" s="185"/>
      <c r="S195" s="185"/>
      <c r="T195" s="185"/>
      <c r="U195" s="185"/>
      <c r="V195" s="185"/>
      <c r="W195" s="185"/>
      <c r="X195" s="185"/>
      <c r="Y195" s="185"/>
      <c r="Z195" s="185"/>
      <c r="AA195" s="185"/>
      <c r="AB195" s="185"/>
      <c r="AC195" s="185"/>
      <c r="AD195" s="185"/>
      <c r="AE195" s="774"/>
      <c r="AF195" s="774"/>
      <c r="AG195" s="87"/>
      <c r="AH195" s="775"/>
      <c r="AI195" s="911"/>
      <c r="AJ195" s="913"/>
    </row>
    <row r="196" spans="1:36" ht="39.75" customHeight="1">
      <c r="B196" s="979"/>
      <c r="C196" s="80"/>
      <c r="D196" s="81"/>
      <c r="E196" s="81"/>
      <c r="F196" s="82"/>
      <c r="G196" s="64"/>
      <c r="H196" s="962"/>
      <c r="I196" s="964"/>
      <c r="J196" s="955"/>
      <c r="K196" s="793"/>
      <c r="L196" s="794"/>
      <c r="M196" s="911"/>
      <c r="N196" s="966"/>
      <c r="O196" s="86"/>
      <c r="P196" s="185"/>
      <c r="Q196" s="185"/>
      <c r="R196" s="185"/>
      <c r="S196" s="185"/>
      <c r="T196" s="185"/>
      <c r="U196" s="185"/>
      <c r="V196" s="185"/>
      <c r="W196" s="185"/>
      <c r="X196" s="185"/>
      <c r="Y196" s="185"/>
      <c r="Z196" s="185"/>
      <c r="AA196" s="185"/>
      <c r="AB196" s="185"/>
      <c r="AC196" s="185"/>
      <c r="AD196" s="185"/>
      <c r="AE196" s="774"/>
      <c r="AF196" s="774"/>
      <c r="AG196" s="87"/>
      <c r="AH196" s="775"/>
      <c r="AI196" s="911"/>
      <c r="AJ196" s="913"/>
    </row>
    <row r="197" spans="1:36" ht="39.75" customHeight="1">
      <c r="B197" s="979"/>
      <c r="C197" s="80"/>
      <c r="D197" s="81"/>
      <c r="E197" s="81"/>
      <c r="F197" s="356"/>
      <c r="G197" s="64"/>
      <c r="H197" s="962"/>
      <c r="I197" s="964"/>
      <c r="J197" s="955"/>
      <c r="K197" s="793"/>
      <c r="L197" s="794"/>
      <c r="M197" s="911"/>
      <c r="N197" s="966"/>
      <c r="O197" s="86"/>
      <c r="P197" s="185"/>
      <c r="Q197" s="185"/>
      <c r="R197" s="185"/>
      <c r="S197" s="185"/>
      <c r="T197" s="185"/>
      <c r="U197" s="185"/>
      <c r="V197" s="185"/>
      <c r="W197" s="185"/>
      <c r="X197" s="185"/>
      <c r="Y197" s="185"/>
      <c r="Z197" s="185"/>
      <c r="AA197" s="185"/>
      <c r="AB197" s="185"/>
      <c r="AC197" s="185"/>
      <c r="AD197" s="185"/>
      <c r="AE197" s="774"/>
      <c r="AF197" s="774"/>
      <c r="AG197" s="357"/>
      <c r="AH197" s="775"/>
      <c r="AI197" s="911"/>
      <c r="AJ197" s="913"/>
    </row>
    <row r="198" spans="1:36" ht="69.75" customHeight="1" thickBot="1">
      <c r="B198" s="980"/>
      <c r="C198" s="358"/>
      <c r="D198" s="359"/>
      <c r="E198" s="359"/>
      <c r="F198" s="360"/>
      <c r="G198" s="361"/>
      <c r="H198" s="963"/>
      <c r="I198" s="965"/>
      <c r="J198" s="819"/>
      <c r="K198" s="822"/>
      <c r="L198" s="824"/>
      <c r="M198" s="912"/>
      <c r="N198" s="967"/>
      <c r="O198" s="362"/>
      <c r="P198" s="298"/>
      <c r="Q198" s="298"/>
      <c r="R198" s="298"/>
      <c r="S198" s="298"/>
      <c r="T198" s="298"/>
      <c r="U198" s="298"/>
      <c r="V198" s="298"/>
      <c r="W198" s="298"/>
      <c r="X198" s="298"/>
      <c r="Y198" s="298"/>
      <c r="Z198" s="298"/>
      <c r="AA198" s="298"/>
      <c r="AB198" s="298"/>
      <c r="AC198" s="298"/>
      <c r="AD198" s="298"/>
      <c r="AE198" s="968"/>
      <c r="AF198" s="968"/>
      <c r="AG198" s="363"/>
      <c r="AH198" s="969"/>
      <c r="AI198" s="912"/>
      <c r="AJ198" s="914"/>
    </row>
    <row r="199" spans="1:36" ht="15.75" thickBot="1">
      <c r="B199" s="777"/>
      <c r="C199" s="778"/>
      <c r="D199" s="778"/>
      <c r="E199" s="778"/>
      <c r="F199" s="778"/>
      <c r="G199" s="778"/>
      <c r="H199" s="778"/>
      <c r="I199" s="778"/>
      <c r="J199" s="778"/>
      <c r="K199" s="778"/>
      <c r="L199" s="778"/>
      <c r="M199" s="778"/>
      <c r="N199" s="778"/>
      <c r="O199" s="778"/>
      <c r="P199" s="778"/>
      <c r="Q199" s="778"/>
      <c r="R199" s="778"/>
      <c r="S199" s="778"/>
      <c r="T199" s="778"/>
      <c r="U199" s="778"/>
      <c r="V199" s="778"/>
      <c r="W199" s="778"/>
      <c r="X199" s="778"/>
      <c r="Y199" s="778"/>
      <c r="Z199" s="778"/>
      <c r="AA199" s="778"/>
      <c r="AB199" s="778"/>
      <c r="AC199" s="778"/>
      <c r="AD199" s="778"/>
      <c r="AE199" s="778"/>
      <c r="AF199" s="778"/>
      <c r="AG199" s="778"/>
      <c r="AH199" s="778"/>
      <c r="AI199" s="778"/>
      <c r="AJ199" s="779"/>
    </row>
    <row r="200" spans="1:36" ht="39" thickBot="1">
      <c r="A200" s="1">
        <v>7</v>
      </c>
      <c r="B200" s="49" t="s">
        <v>13</v>
      </c>
      <c r="C200" s="50" t="s">
        <v>30</v>
      </c>
      <c r="D200" s="50" t="s">
        <v>14</v>
      </c>
      <c r="E200" s="50" t="s">
        <v>29</v>
      </c>
      <c r="F200" s="50" t="s">
        <v>26</v>
      </c>
      <c r="G200" s="50" t="s">
        <v>27</v>
      </c>
      <c r="H200" s="51" t="s">
        <v>1087</v>
      </c>
      <c r="I200" s="74" t="s">
        <v>31</v>
      </c>
      <c r="J200" s="75"/>
      <c r="K200" s="89"/>
      <c r="L200" s="76"/>
      <c r="M200" s="77"/>
      <c r="N200" s="78"/>
      <c r="O200" s="55">
        <f>SUM(O201:O203)</f>
        <v>0</v>
      </c>
      <c r="P200" s="56">
        <f>SUM(P201:P203)</f>
        <v>0</v>
      </c>
      <c r="Q200" s="57">
        <f>SUM(Q201:Q203)</f>
        <v>0</v>
      </c>
      <c r="R200" s="56">
        <f>SUM(R201:R203)</f>
        <v>0</v>
      </c>
      <c r="S200" s="57"/>
      <c r="T200" s="56"/>
      <c r="U200" s="57"/>
      <c r="V200" s="56"/>
      <c r="W200" s="57"/>
      <c r="X200" s="56"/>
      <c r="Y200" s="57"/>
      <c r="Z200" s="56"/>
      <c r="AA200" s="57"/>
      <c r="AB200" s="56"/>
      <c r="AC200" s="57"/>
      <c r="AD200" s="56"/>
      <c r="AE200" s="90">
        <f>AE201</f>
        <v>0</v>
      </c>
      <c r="AF200" s="56">
        <f>AF201</f>
        <v>0</v>
      </c>
      <c r="AG200" s="59">
        <f>SUM(AG201:AG203)</f>
        <v>0</v>
      </c>
      <c r="AH200" s="60"/>
      <c r="AI200" s="60"/>
      <c r="AJ200" s="517"/>
    </row>
    <row r="201" spans="1:36">
      <c r="B201" s="791" t="s">
        <v>666</v>
      </c>
      <c r="C201" s="61"/>
      <c r="D201" s="62"/>
      <c r="E201" s="62"/>
      <c r="F201" s="364"/>
      <c r="G201" s="288"/>
      <c r="H201" s="956" t="s">
        <v>280</v>
      </c>
      <c r="I201" s="959" t="s">
        <v>713</v>
      </c>
      <c r="J201" s="820">
        <v>0</v>
      </c>
      <c r="K201" s="934" t="s">
        <v>808</v>
      </c>
      <c r="L201" s="820">
        <v>1</v>
      </c>
      <c r="M201" s="934"/>
      <c r="N201" s="939"/>
      <c r="O201" s="365"/>
      <c r="P201" s="292"/>
      <c r="Q201" s="291"/>
      <c r="R201" s="292"/>
      <c r="S201" s="292"/>
      <c r="T201" s="292"/>
      <c r="U201" s="292"/>
      <c r="V201" s="292"/>
      <c r="W201" s="292"/>
      <c r="X201" s="292"/>
      <c r="Y201" s="292"/>
      <c r="Z201" s="292"/>
      <c r="AA201" s="292"/>
      <c r="AB201" s="292"/>
      <c r="AC201" s="185"/>
      <c r="AD201" s="185"/>
      <c r="AE201" s="774"/>
      <c r="AF201" s="774"/>
      <c r="AG201" s="87"/>
      <c r="AH201" s="911"/>
      <c r="AI201" s="911"/>
      <c r="AJ201" s="913"/>
    </row>
    <row r="202" spans="1:36" ht="68.25" customHeight="1">
      <c r="B202" s="792"/>
      <c r="C202" s="70"/>
      <c r="D202" s="71"/>
      <c r="E202" s="71"/>
      <c r="F202" s="366"/>
      <c r="G202" s="64"/>
      <c r="H202" s="957"/>
      <c r="I202" s="960"/>
      <c r="J202" s="955"/>
      <c r="K202" s="935"/>
      <c r="L202" s="955"/>
      <c r="M202" s="935"/>
      <c r="N202" s="940"/>
      <c r="O202" s="367"/>
      <c r="P202" s="196"/>
      <c r="Q202" s="121"/>
      <c r="R202" s="196"/>
      <c r="S202" s="196"/>
      <c r="T202" s="196"/>
      <c r="U202" s="196"/>
      <c r="V202" s="196"/>
      <c r="W202" s="196"/>
      <c r="X202" s="196"/>
      <c r="Y202" s="196"/>
      <c r="Z202" s="196"/>
      <c r="AA202" s="196"/>
      <c r="AB202" s="196"/>
      <c r="AC202" s="185"/>
      <c r="AD202" s="185"/>
      <c r="AE202" s="909"/>
      <c r="AF202" s="909"/>
      <c r="AG202" s="87"/>
      <c r="AH202" s="911"/>
      <c r="AI202" s="911"/>
      <c r="AJ202" s="913"/>
    </row>
    <row r="203" spans="1:36" ht="122.25" customHeight="1" thickBot="1">
      <c r="B203" s="850"/>
      <c r="C203" s="368"/>
      <c r="D203" s="369"/>
      <c r="E203" s="369"/>
      <c r="F203" s="370"/>
      <c r="G203" s="361"/>
      <c r="H203" s="958"/>
      <c r="I203" s="961"/>
      <c r="J203" s="819"/>
      <c r="K203" s="936"/>
      <c r="L203" s="819"/>
      <c r="M203" s="936"/>
      <c r="N203" s="941"/>
      <c r="O203" s="362"/>
      <c r="P203" s="298"/>
      <c r="Q203" s="297"/>
      <c r="R203" s="298"/>
      <c r="S203" s="298"/>
      <c r="T203" s="298"/>
      <c r="U203" s="298"/>
      <c r="V203" s="298"/>
      <c r="W203" s="298"/>
      <c r="X203" s="298"/>
      <c r="Y203" s="298"/>
      <c r="Z203" s="298"/>
      <c r="AA203" s="298"/>
      <c r="AB203" s="298"/>
      <c r="AC203" s="298"/>
      <c r="AD203" s="298"/>
      <c r="AE203" s="910"/>
      <c r="AF203" s="910"/>
      <c r="AG203" s="371"/>
      <c r="AH203" s="912"/>
      <c r="AI203" s="912"/>
      <c r="AJ203" s="914"/>
    </row>
    <row r="204" spans="1:36" ht="15" customHeight="1">
      <c r="B204" s="15"/>
      <c r="C204" s="15"/>
      <c r="D204" s="516"/>
      <c r="E204" s="516"/>
      <c r="F204" s="516"/>
      <c r="G204" s="516"/>
      <c r="H204" s="500"/>
      <c r="I204" s="500"/>
      <c r="J204" s="500"/>
      <c r="K204" s="516"/>
      <c r="L204" s="516"/>
      <c r="M204" s="516"/>
      <c r="N204" s="516"/>
      <c r="O204" s="516"/>
      <c r="P204" s="516"/>
      <c r="Q204" s="516"/>
      <c r="R204" s="516"/>
      <c r="S204" s="516"/>
      <c r="T204" s="516"/>
      <c r="U204" s="516"/>
      <c r="V204" s="516"/>
      <c r="W204" s="516"/>
      <c r="X204" s="516"/>
      <c r="Y204" s="516"/>
      <c r="Z204" s="516"/>
      <c r="AA204" s="516"/>
      <c r="AB204" s="516"/>
      <c r="AC204" s="516"/>
      <c r="AD204" s="516"/>
      <c r="AE204" s="516"/>
      <c r="AF204" s="516"/>
      <c r="AG204" s="15"/>
      <c r="AH204" s="516"/>
      <c r="AI204" s="516"/>
      <c r="AJ204" s="516"/>
    </row>
    <row r="205" spans="1:36" ht="51" customHeight="1" thickBot="1">
      <c r="B205" s="15"/>
      <c r="C205" s="15"/>
      <c r="D205" s="516"/>
      <c r="E205" s="516"/>
      <c r="F205" s="516"/>
      <c r="G205" s="516"/>
      <c r="H205" s="500"/>
      <c r="I205" s="500"/>
      <c r="J205" s="500"/>
      <c r="K205" s="516"/>
      <c r="L205" s="516"/>
      <c r="M205" s="516"/>
      <c r="N205" s="516"/>
      <c r="O205" s="516"/>
      <c r="P205" s="516"/>
      <c r="Q205" s="516"/>
      <c r="R205" s="516"/>
      <c r="S205" s="516"/>
      <c r="T205" s="516"/>
      <c r="U205" s="516"/>
      <c r="V205" s="516"/>
      <c r="W205" s="516"/>
      <c r="X205" s="516"/>
      <c r="Y205" s="516"/>
      <c r="Z205" s="516"/>
      <c r="AA205" s="516"/>
      <c r="AB205" s="516"/>
      <c r="AC205" s="516"/>
      <c r="AD205" s="516"/>
      <c r="AE205" s="516"/>
      <c r="AF205" s="516"/>
      <c r="AG205" s="15"/>
      <c r="AH205" s="516"/>
      <c r="AI205" s="516"/>
      <c r="AJ205" s="516"/>
    </row>
    <row r="206" spans="1:36" ht="15.75" customHeight="1">
      <c r="B206" s="749" t="s">
        <v>805</v>
      </c>
      <c r="C206" s="750"/>
      <c r="D206" s="750"/>
      <c r="E206" s="750"/>
      <c r="F206" s="750"/>
      <c r="G206" s="750"/>
      <c r="H206" s="750"/>
      <c r="I206" s="750"/>
      <c r="J206" s="750"/>
      <c r="K206" s="750"/>
      <c r="L206" s="750"/>
      <c r="M206" s="750"/>
      <c r="N206" s="750"/>
      <c r="O206" s="750"/>
      <c r="P206" s="750"/>
      <c r="Q206" s="750"/>
      <c r="R206" s="750"/>
      <c r="S206" s="750"/>
      <c r="T206" s="750"/>
      <c r="U206" s="750"/>
      <c r="V206" s="750"/>
      <c r="W206" s="750"/>
      <c r="X206" s="750"/>
      <c r="Y206" s="750"/>
      <c r="Z206" s="750"/>
      <c r="AA206" s="750"/>
      <c r="AB206" s="750"/>
      <c r="AC206" s="750"/>
      <c r="AD206" s="750"/>
      <c r="AE206" s="750"/>
      <c r="AF206" s="750"/>
      <c r="AG206" s="750"/>
      <c r="AH206" s="750"/>
      <c r="AI206" s="750"/>
      <c r="AJ206" s="751"/>
    </row>
    <row r="207" spans="1:36" ht="15.75" thickBot="1">
      <c r="B207" s="752" t="s">
        <v>806</v>
      </c>
      <c r="C207" s="753"/>
      <c r="D207" s="753"/>
      <c r="E207" s="753"/>
      <c r="F207" s="753"/>
      <c r="G207" s="753"/>
      <c r="H207" s="753"/>
      <c r="I207" s="753"/>
      <c r="J207" s="753"/>
      <c r="K207" s="753"/>
      <c r="L207" s="753"/>
      <c r="M207" s="753"/>
      <c r="N207" s="753"/>
      <c r="O207" s="753"/>
      <c r="P207" s="753"/>
      <c r="Q207" s="753"/>
      <c r="R207" s="753"/>
      <c r="S207" s="753"/>
      <c r="T207" s="753"/>
      <c r="U207" s="753"/>
      <c r="V207" s="753"/>
      <c r="W207" s="753"/>
      <c r="X207" s="753"/>
      <c r="Y207" s="753"/>
      <c r="Z207" s="753"/>
      <c r="AA207" s="753"/>
      <c r="AB207" s="753"/>
      <c r="AC207" s="753"/>
      <c r="AD207" s="753"/>
      <c r="AE207" s="753"/>
      <c r="AF207" s="753"/>
      <c r="AG207" s="753"/>
      <c r="AH207" s="753"/>
      <c r="AI207" s="753"/>
      <c r="AJ207" s="754"/>
    </row>
    <row r="208" spans="1:36">
      <c r="B208" s="755" t="s">
        <v>1072</v>
      </c>
      <c r="C208" s="756"/>
      <c r="D208" s="756"/>
      <c r="E208" s="756"/>
      <c r="F208" s="756"/>
      <c r="G208" s="756"/>
      <c r="H208" s="757"/>
      <c r="I208" s="758" t="s">
        <v>1073</v>
      </c>
      <c r="J208" s="759"/>
      <c r="K208" s="759"/>
      <c r="L208" s="759"/>
      <c r="M208" s="759"/>
      <c r="N208" s="759"/>
      <c r="O208" s="759"/>
      <c r="P208" s="759"/>
      <c r="Q208" s="759"/>
      <c r="R208" s="759"/>
      <c r="S208" s="759"/>
      <c r="T208" s="760"/>
      <c r="U208" s="758" t="s">
        <v>1074</v>
      </c>
      <c r="V208" s="761"/>
      <c r="W208" s="761"/>
      <c r="X208" s="761"/>
      <c r="Y208" s="761"/>
      <c r="Z208" s="761"/>
      <c r="AA208" s="761"/>
      <c r="AB208" s="761"/>
      <c r="AC208" s="761"/>
      <c r="AD208" s="761"/>
      <c r="AE208" s="761"/>
      <c r="AF208" s="761"/>
      <c r="AG208" s="761"/>
      <c r="AH208" s="761"/>
      <c r="AI208" s="761"/>
      <c r="AJ208" s="762"/>
    </row>
    <row r="209" spans="2:36" ht="28.5" customHeight="1" thickBot="1">
      <c r="B209" s="763" t="s">
        <v>1561</v>
      </c>
      <c r="C209" s="764"/>
      <c r="D209" s="765"/>
      <c r="E209" s="184"/>
      <c r="F209" s="766" t="s">
        <v>1562</v>
      </c>
      <c r="G209" s="766"/>
      <c r="H209" s="766"/>
      <c r="I209" s="766"/>
      <c r="J209" s="766"/>
      <c r="K209" s="766"/>
      <c r="L209" s="766"/>
      <c r="M209" s="766"/>
      <c r="N209" s="767"/>
      <c r="O209" s="768" t="s">
        <v>0</v>
      </c>
      <c r="P209" s="769"/>
      <c r="Q209" s="769"/>
      <c r="R209" s="769"/>
      <c r="S209" s="769"/>
      <c r="T209" s="769"/>
      <c r="U209" s="769"/>
      <c r="V209" s="769"/>
      <c r="W209" s="769"/>
      <c r="X209" s="769"/>
      <c r="Y209" s="769"/>
      <c r="Z209" s="769"/>
      <c r="AA209" s="769"/>
      <c r="AB209" s="769"/>
      <c r="AC209" s="769"/>
      <c r="AD209" s="769"/>
      <c r="AE209" s="769"/>
      <c r="AF209" s="770"/>
      <c r="AG209" s="771" t="s">
        <v>1</v>
      </c>
      <c r="AH209" s="772"/>
      <c r="AI209" s="772"/>
      <c r="AJ209" s="773"/>
    </row>
    <row r="210" spans="2:36" ht="28.5" customHeight="1">
      <c r="B210" s="737" t="s">
        <v>1156</v>
      </c>
      <c r="C210" s="739" t="s">
        <v>2</v>
      </c>
      <c r="D210" s="740"/>
      <c r="E210" s="740"/>
      <c r="F210" s="740"/>
      <c r="G210" s="740"/>
      <c r="H210" s="740"/>
      <c r="I210" s="743" t="s">
        <v>3</v>
      </c>
      <c r="J210" s="745" t="s">
        <v>18</v>
      </c>
      <c r="K210" s="745" t="s">
        <v>4</v>
      </c>
      <c r="L210" s="747" t="s">
        <v>1057</v>
      </c>
      <c r="M210" s="799" t="s">
        <v>19</v>
      </c>
      <c r="N210" s="732" t="s">
        <v>20</v>
      </c>
      <c r="O210" s="734" t="s">
        <v>32</v>
      </c>
      <c r="P210" s="735"/>
      <c r="Q210" s="736" t="s">
        <v>33</v>
      </c>
      <c r="R210" s="735"/>
      <c r="S210" s="736" t="s">
        <v>34</v>
      </c>
      <c r="T210" s="735"/>
      <c r="U210" s="736" t="s">
        <v>7</v>
      </c>
      <c r="V210" s="735"/>
      <c r="W210" s="736" t="s">
        <v>6</v>
      </c>
      <c r="X210" s="735"/>
      <c r="Y210" s="736" t="s">
        <v>35</v>
      </c>
      <c r="Z210" s="735"/>
      <c r="AA210" s="736" t="s">
        <v>5</v>
      </c>
      <c r="AB210" s="735"/>
      <c r="AC210" s="736" t="s">
        <v>8</v>
      </c>
      <c r="AD210" s="735"/>
      <c r="AE210" s="736" t="s">
        <v>9</v>
      </c>
      <c r="AF210" s="796"/>
      <c r="AG210" s="797" t="s">
        <v>10</v>
      </c>
      <c r="AH210" s="780" t="s">
        <v>11</v>
      </c>
      <c r="AI210" s="782" t="s">
        <v>12</v>
      </c>
      <c r="AJ210" s="784" t="s">
        <v>21</v>
      </c>
    </row>
    <row r="211" spans="2:36" ht="28.5" customHeight="1" thickBot="1">
      <c r="B211" s="738"/>
      <c r="C211" s="741"/>
      <c r="D211" s="742"/>
      <c r="E211" s="742"/>
      <c r="F211" s="742"/>
      <c r="G211" s="742"/>
      <c r="H211" s="742"/>
      <c r="I211" s="744"/>
      <c r="J211" s="746" t="s">
        <v>18</v>
      </c>
      <c r="K211" s="746"/>
      <c r="L211" s="748"/>
      <c r="M211" s="800"/>
      <c r="N211" s="733"/>
      <c r="O211" s="33" t="s">
        <v>22</v>
      </c>
      <c r="P211" s="34" t="s">
        <v>23</v>
      </c>
      <c r="Q211" s="35" t="s">
        <v>22</v>
      </c>
      <c r="R211" s="34" t="s">
        <v>23</v>
      </c>
      <c r="S211" s="35" t="s">
        <v>22</v>
      </c>
      <c r="T211" s="34" t="s">
        <v>23</v>
      </c>
      <c r="U211" s="35" t="s">
        <v>22</v>
      </c>
      <c r="V211" s="34" t="s">
        <v>23</v>
      </c>
      <c r="W211" s="35" t="s">
        <v>22</v>
      </c>
      <c r="X211" s="34" t="s">
        <v>23</v>
      </c>
      <c r="Y211" s="35" t="s">
        <v>22</v>
      </c>
      <c r="Z211" s="34" t="s">
        <v>23</v>
      </c>
      <c r="AA211" s="35" t="s">
        <v>22</v>
      </c>
      <c r="AB211" s="34" t="s">
        <v>24</v>
      </c>
      <c r="AC211" s="35" t="s">
        <v>22</v>
      </c>
      <c r="AD211" s="34" t="s">
        <v>24</v>
      </c>
      <c r="AE211" s="35" t="s">
        <v>22</v>
      </c>
      <c r="AF211" s="36" t="s">
        <v>24</v>
      </c>
      <c r="AG211" s="798"/>
      <c r="AH211" s="781"/>
      <c r="AI211" s="783"/>
      <c r="AJ211" s="785"/>
    </row>
    <row r="212" spans="2:36" ht="28.5" customHeight="1" thickBot="1">
      <c r="B212" s="37" t="s">
        <v>807</v>
      </c>
      <c r="C212" s="786" t="s">
        <v>363</v>
      </c>
      <c r="D212" s="787"/>
      <c r="E212" s="787"/>
      <c r="F212" s="787"/>
      <c r="G212" s="787"/>
      <c r="H212" s="787"/>
      <c r="I212" s="38" t="s">
        <v>364</v>
      </c>
      <c r="J212" s="39"/>
      <c r="K212" s="40"/>
      <c r="L212" s="40"/>
      <c r="M212" s="348"/>
      <c r="N212" s="107"/>
      <c r="O212" s="43">
        <f t="shared" ref="O212:AD212" si="6">O214+O220+O226</f>
        <v>2269091</v>
      </c>
      <c r="P212" s="44">
        <f t="shared" si="6"/>
        <v>0</v>
      </c>
      <c r="Q212" s="44">
        <f t="shared" si="6"/>
        <v>0</v>
      </c>
      <c r="R212" s="44">
        <f t="shared" si="6"/>
        <v>0</v>
      </c>
      <c r="S212" s="44">
        <f t="shared" si="6"/>
        <v>0</v>
      </c>
      <c r="T212" s="44">
        <f t="shared" si="6"/>
        <v>0</v>
      </c>
      <c r="U212" s="44">
        <f t="shared" si="6"/>
        <v>0</v>
      </c>
      <c r="V212" s="44">
        <f t="shared" si="6"/>
        <v>0</v>
      </c>
      <c r="W212" s="44">
        <f t="shared" si="6"/>
        <v>0</v>
      </c>
      <c r="X212" s="44">
        <f t="shared" si="6"/>
        <v>0</v>
      </c>
      <c r="Y212" s="44">
        <f t="shared" si="6"/>
        <v>0</v>
      </c>
      <c r="Z212" s="44">
        <f t="shared" si="6"/>
        <v>0</v>
      </c>
      <c r="AA212" s="44">
        <f t="shared" si="6"/>
        <v>0</v>
      </c>
      <c r="AB212" s="44">
        <f t="shared" si="6"/>
        <v>0</v>
      </c>
      <c r="AC212" s="44">
        <f t="shared" si="6"/>
        <v>0</v>
      </c>
      <c r="AD212" s="44">
        <f t="shared" si="6"/>
        <v>0</v>
      </c>
      <c r="AE212" s="44">
        <f>+AE214+AE220+AE226</f>
        <v>2269091</v>
      </c>
      <c r="AF212" s="45">
        <f>AF214+AF220+AF226</f>
        <v>0</v>
      </c>
      <c r="AG212" s="46">
        <f>AG214+AG220+AG226</f>
        <v>0</v>
      </c>
      <c r="AH212" s="47"/>
      <c r="AI212" s="47"/>
      <c r="AJ212" s="48"/>
    </row>
    <row r="213" spans="2:36" ht="15.75" thickBot="1">
      <c r="B213" s="788"/>
      <c r="C213" s="789"/>
      <c r="D213" s="789"/>
      <c r="E213" s="789"/>
      <c r="F213" s="789"/>
      <c r="G213" s="789"/>
      <c r="H213" s="789"/>
      <c r="I213" s="789"/>
      <c r="J213" s="789"/>
      <c r="K213" s="789"/>
      <c r="L213" s="789"/>
      <c r="M213" s="789"/>
      <c r="N213" s="789"/>
      <c r="O213" s="789"/>
      <c r="P213" s="789"/>
      <c r="Q213" s="789"/>
      <c r="R213" s="789"/>
      <c r="S213" s="789"/>
      <c r="T213" s="789"/>
      <c r="U213" s="789"/>
      <c r="V213" s="789"/>
      <c r="W213" s="789"/>
      <c r="X213" s="789"/>
      <c r="Y213" s="789"/>
      <c r="Z213" s="789"/>
      <c r="AA213" s="789"/>
      <c r="AB213" s="789"/>
      <c r="AC213" s="789"/>
      <c r="AD213" s="789"/>
      <c r="AE213" s="789"/>
      <c r="AF213" s="789"/>
      <c r="AG213" s="789"/>
      <c r="AH213" s="789"/>
      <c r="AI213" s="789"/>
      <c r="AJ213" s="790"/>
    </row>
    <row r="214" spans="2:36" ht="39" thickBot="1">
      <c r="B214" s="49" t="s">
        <v>13</v>
      </c>
      <c r="C214" s="50" t="s">
        <v>30</v>
      </c>
      <c r="D214" s="50" t="s">
        <v>14</v>
      </c>
      <c r="E214" s="50" t="s">
        <v>25</v>
      </c>
      <c r="F214" s="50" t="s">
        <v>26</v>
      </c>
      <c r="G214" s="50" t="s">
        <v>27</v>
      </c>
      <c r="H214" s="51" t="s">
        <v>15</v>
      </c>
      <c r="I214" s="74" t="s">
        <v>31</v>
      </c>
      <c r="J214" s="53"/>
      <c r="K214" s="53"/>
      <c r="L214" s="53"/>
      <c r="M214" s="53"/>
      <c r="N214" s="54"/>
      <c r="O214" s="55">
        <f>SUM(O215:O218)</f>
        <v>0</v>
      </c>
      <c r="P214" s="56">
        <f>SUM(P215:P218)</f>
        <v>0</v>
      </c>
      <c r="Q214" s="57">
        <f>SUM(Q215:Q218)</f>
        <v>0</v>
      </c>
      <c r="R214" s="56">
        <f>SUM(R215:R218)</f>
        <v>0</v>
      </c>
      <c r="S214" s="57"/>
      <c r="T214" s="56"/>
      <c r="U214" s="57"/>
      <c r="V214" s="56"/>
      <c r="W214" s="57"/>
      <c r="X214" s="56"/>
      <c r="Y214" s="57"/>
      <c r="Z214" s="56"/>
      <c r="AA214" s="57"/>
      <c r="AB214" s="56"/>
      <c r="AC214" s="57"/>
      <c r="AD214" s="56"/>
      <c r="AE214" s="58">
        <f>O214+Q214</f>
        <v>0</v>
      </c>
      <c r="AF214" s="56">
        <f>AF215</f>
        <v>0</v>
      </c>
      <c r="AG214" s="59"/>
      <c r="AH214" s="60"/>
      <c r="AI214" s="60"/>
      <c r="AJ214" s="517"/>
    </row>
    <row r="215" spans="2:36" ht="33.75" customHeight="1">
      <c r="B215" s="791" t="s">
        <v>666</v>
      </c>
      <c r="C215" s="61"/>
      <c r="D215" s="391"/>
      <c r="E215" s="62"/>
      <c r="F215" s="63"/>
      <c r="G215" s="64"/>
      <c r="H215" s="970" t="s">
        <v>1555</v>
      </c>
      <c r="I215" s="955" t="s">
        <v>1556</v>
      </c>
      <c r="J215" s="820">
        <v>0</v>
      </c>
      <c r="K215" s="793">
        <v>0</v>
      </c>
      <c r="L215" s="823">
        <v>0</v>
      </c>
      <c r="M215" s="794"/>
      <c r="N215" s="795"/>
      <c r="O215" s="972">
        <v>0</v>
      </c>
      <c r="P215" s="995"/>
      <c r="Q215" s="1168"/>
      <c r="R215" s="1161"/>
      <c r="S215" s="1161"/>
      <c r="T215" s="1161"/>
      <c r="U215" s="1161"/>
      <c r="V215" s="1161"/>
      <c r="W215" s="1161"/>
      <c r="X215" s="1161"/>
      <c r="Y215" s="1161"/>
      <c r="Z215" s="1161"/>
      <c r="AA215" s="1161"/>
      <c r="AB215" s="1161"/>
      <c r="AC215" s="1163"/>
      <c r="AD215" s="1163"/>
      <c r="AE215" s="774">
        <f>SUM(O215:AD215)</f>
        <v>0</v>
      </c>
      <c r="AF215" s="774"/>
      <c r="AG215" s="1060" t="s">
        <v>1547</v>
      </c>
      <c r="AH215" s="775" t="s">
        <v>1548</v>
      </c>
      <c r="AI215" s="775" t="s">
        <v>1549</v>
      </c>
      <c r="AJ215" s="776" t="s">
        <v>1550</v>
      </c>
    </row>
    <row r="216" spans="2:36" ht="33.75" customHeight="1">
      <c r="B216" s="792"/>
      <c r="C216" s="70"/>
      <c r="D216" s="71"/>
      <c r="E216" s="71"/>
      <c r="F216" s="72"/>
      <c r="G216" s="64"/>
      <c r="H216" s="957"/>
      <c r="I216" s="955"/>
      <c r="J216" s="955"/>
      <c r="K216" s="793"/>
      <c r="L216" s="794"/>
      <c r="M216" s="794"/>
      <c r="N216" s="795"/>
      <c r="O216" s="973"/>
      <c r="P216" s="996"/>
      <c r="Q216" s="1169"/>
      <c r="R216" s="837"/>
      <c r="S216" s="837"/>
      <c r="T216" s="837"/>
      <c r="U216" s="837"/>
      <c r="V216" s="837"/>
      <c r="W216" s="837"/>
      <c r="X216" s="837"/>
      <c r="Y216" s="837"/>
      <c r="Z216" s="837"/>
      <c r="AA216" s="837"/>
      <c r="AB216" s="837"/>
      <c r="AC216" s="837"/>
      <c r="AD216" s="837"/>
      <c r="AE216" s="774"/>
      <c r="AF216" s="774"/>
      <c r="AG216" s="1061"/>
      <c r="AH216" s="775"/>
      <c r="AI216" s="775"/>
      <c r="AJ216" s="776"/>
    </row>
    <row r="217" spans="2:36" ht="33.75" customHeight="1">
      <c r="B217" s="792"/>
      <c r="C217" s="70"/>
      <c r="D217" s="71"/>
      <c r="E217" s="71"/>
      <c r="F217" s="374"/>
      <c r="G217" s="64"/>
      <c r="H217" s="957"/>
      <c r="I217" s="955"/>
      <c r="J217" s="955"/>
      <c r="K217" s="793"/>
      <c r="L217" s="794"/>
      <c r="M217" s="794"/>
      <c r="N217" s="795"/>
      <c r="O217" s="973"/>
      <c r="P217" s="996"/>
      <c r="Q217" s="1169"/>
      <c r="R217" s="837"/>
      <c r="S217" s="837"/>
      <c r="T217" s="837"/>
      <c r="U217" s="837"/>
      <c r="V217" s="837"/>
      <c r="W217" s="837"/>
      <c r="X217" s="837"/>
      <c r="Y217" s="837"/>
      <c r="Z217" s="837"/>
      <c r="AA217" s="837"/>
      <c r="AB217" s="837"/>
      <c r="AC217" s="837"/>
      <c r="AD217" s="837"/>
      <c r="AE217" s="774"/>
      <c r="AF217" s="774"/>
      <c r="AG217" s="1061"/>
      <c r="AH217" s="775"/>
      <c r="AI217" s="775"/>
      <c r="AJ217" s="776"/>
    </row>
    <row r="218" spans="2:36" ht="87.75" customHeight="1" thickBot="1">
      <c r="B218" s="850"/>
      <c r="C218" s="368"/>
      <c r="D218" s="369"/>
      <c r="E218" s="71"/>
      <c r="F218" s="376"/>
      <c r="G218" s="361"/>
      <c r="H218" s="958"/>
      <c r="I218" s="819"/>
      <c r="J218" s="819"/>
      <c r="K218" s="822"/>
      <c r="L218" s="824"/>
      <c r="M218" s="824"/>
      <c r="N218" s="971"/>
      <c r="O218" s="974"/>
      <c r="P218" s="997"/>
      <c r="Q218" s="1170"/>
      <c r="R218" s="1162"/>
      <c r="S218" s="1162"/>
      <c r="T218" s="1162"/>
      <c r="U218" s="1162"/>
      <c r="V218" s="1162"/>
      <c r="W218" s="1162"/>
      <c r="X218" s="1162"/>
      <c r="Y218" s="1162"/>
      <c r="Z218" s="1162"/>
      <c r="AA218" s="1162"/>
      <c r="AB218" s="1162"/>
      <c r="AC218" s="1162"/>
      <c r="AD218" s="1162"/>
      <c r="AE218" s="968"/>
      <c r="AF218" s="968"/>
      <c r="AG218" s="1062"/>
      <c r="AH218" s="969"/>
      <c r="AI218" s="969"/>
      <c r="AJ218" s="975"/>
    </row>
    <row r="219" spans="2:36" ht="15.75" thickBot="1">
      <c r="B219" s="777"/>
      <c r="C219" s="778"/>
      <c r="D219" s="778"/>
      <c r="E219" s="778"/>
      <c r="F219" s="778"/>
      <c r="G219" s="778"/>
      <c r="H219" s="778"/>
      <c r="I219" s="778"/>
      <c r="J219" s="778"/>
      <c r="K219" s="778"/>
      <c r="L219" s="778"/>
      <c r="M219" s="778"/>
      <c r="N219" s="778"/>
      <c r="O219" s="778"/>
      <c r="P219" s="778"/>
      <c r="Q219" s="778"/>
      <c r="R219" s="778"/>
      <c r="S219" s="778"/>
      <c r="T219" s="778"/>
      <c r="U219" s="778"/>
      <c r="V219" s="778"/>
      <c r="W219" s="778"/>
      <c r="X219" s="778"/>
      <c r="Y219" s="778"/>
      <c r="Z219" s="778"/>
      <c r="AA219" s="778"/>
      <c r="AB219" s="778"/>
      <c r="AC219" s="778"/>
      <c r="AD219" s="778"/>
      <c r="AE219" s="778"/>
      <c r="AF219" s="778"/>
      <c r="AG219" s="778"/>
      <c r="AH219" s="778"/>
      <c r="AI219" s="778"/>
      <c r="AJ219" s="779"/>
    </row>
    <row r="220" spans="2:36" ht="48.75" thickBot="1">
      <c r="B220" s="49" t="s">
        <v>13</v>
      </c>
      <c r="C220" s="50" t="s">
        <v>30</v>
      </c>
      <c r="D220" s="50" t="s">
        <v>14</v>
      </c>
      <c r="E220" s="50" t="s">
        <v>29</v>
      </c>
      <c r="F220" s="50" t="s">
        <v>26</v>
      </c>
      <c r="G220" s="50" t="s">
        <v>27</v>
      </c>
      <c r="H220" s="51" t="s">
        <v>16</v>
      </c>
      <c r="I220" s="74" t="s">
        <v>31</v>
      </c>
      <c r="J220" s="75"/>
      <c r="K220" s="53"/>
      <c r="L220" s="76"/>
      <c r="M220" s="77"/>
      <c r="N220" s="78"/>
      <c r="O220" s="55">
        <f>SUM(O221:O224)</f>
        <v>2269091</v>
      </c>
      <c r="P220" s="56">
        <f>SUM(P221:P224)</f>
        <v>0</v>
      </c>
      <c r="Q220" s="57">
        <f>SUM(Q221:Q224)</f>
        <v>0</v>
      </c>
      <c r="R220" s="56">
        <f>SUM(R221:R224)</f>
        <v>0</v>
      </c>
      <c r="S220" s="57"/>
      <c r="T220" s="56"/>
      <c r="U220" s="57"/>
      <c r="V220" s="56"/>
      <c r="W220" s="57"/>
      <c r="X220" s="56"/>
      <c r="Y220" s="57"/>
      <c r="Z220" s="56"/>
      <c r="AA220" s="57"/>
      <c r="AB220" s="56"/>
      <c r="AC220" s="57"/>
      <c r="AD220" s="56"/>
      <c r="AE220" s="57">
        <f>AE221</f>
        <v>2269091</v>
      </c>
      <c r="AF220" s="56">
        <f>AF221</f>
        <v>0</v>
      </c>
      <c r="AG220" s="59"/>
      <c r="AH220" s="60"/>
      <c r="AI220" s="60"/>
      <c r="AJ220" s="517"/>
    </row>
    <row r="221" spans="2:36" ht="41.25" customHeight="1">
      <c r="B221" s="979" t="s">
        <v>666</v>
      </c>
      <c r="C221" s="817"/>
      <c r="D221" s="81" t="s">
        <v>1544</v>
      </c>
      <c r="E221" s="62" t="s">
        <v>1254</v>
      </c>
      <c r="F221" s="82"/>
      <c r="G221" s="64"/>
      <c r="H221" s="962" t="s">
        <v>1545</v>
      </c>
      <c r="I221" s="964" t="s">
        <v>1546</v>
      </c>
      <c r="J221" s="820">
        <v>0</v>
      </c>
      <c r="K221" s="793">
        <v>20</v>
      </c>
      <c r="L221" s="1057">
        <v>0.05</v>
      </c>
      <c r="M221" s="911"/>
      <c r="N221" s="966"/>
      <c r="O221" s="972">
        <v>2269091</v>
      </c>
      <c r="P221" s="717"/>
      <c r="Q221" s="811"/>
      <c r="R221" s="811"/>
      <c r="S221" s="811"/>
      <c r="T221" s="811"/>
      <c r="U221" s="811"/>
      <c r="V221" s="811"/>
      <c r="W221" s="811"/>
      <c r="X221" s="811"/>
      <c r="Y221" s="811"/>
      <c r="Z221" s="811"/>
      <c r="AA221" s="811"/>
      <c r="AB221" s="811"/>
      <c r="AC221" s="811"/>
      <c r="AD221" s="811"/>
      <c r="AE221" s="811">
        <f>SUM(O221:AD221)</f>
        <v>2269091</v>
      </c>
      <c r="AF221" s="811"/>
      <c r="AG221" s="1060" t="s">
        <v>1547</v>
      </c>
      <c r="AH221" s="775" t="s">
        <v>1548</v>
      </c>
      <c r="AI221" s="775" t="s">
        <v>1549</v>
      </c>
      <c r="AJ221" s="913" t="s">
        <v>1550</v>
      </c>
    </row>
    <row r="222" spans="2:36" ht="41.25" customHeight="1">
      <c r="B222" s="979"/>
      <c r="C222" s="825"/>
      <c r="D222" s="392" t="s">
        <v>1551</v>
      </c>
      <c r="E222" s="71" t="s">
        <v>1552</v>
      </c>
      <c r="F222" s="82"/>
      <c r="G222" s="64"/>
      <c r="H222" s="962"/>
      <c r="I222" s="964"/>
      <c r="J222" s="955"/>
      <c r="K222" s="793"/>
      <c r="L222" s="1058"/>
      <c r="M222" s="911"/>
      <c r="N222" s="966"/>
      <c r="O222" s="1177"/>
      <c r="P222" s="718"/>
      <c r="Q222" s="833"/>
      <c r="R222" s="833"/>
      <c r="S222" s="833"/>
      <c r="T222" s="833"/>
      <c r="U222" s="833"/>
      <c r="V222" s="833"/>
      <c r="W222" s="833"/>
      <c r="X222" s="833"/>
      <c r="Y222" s="833"/>
      <c r="Z222" s="833"/>
      <c r="AA222" s="833"/>
      <c r="AB222" s="833"/>
      <c r="AC222" s="833"/>
      <c r="AD222" s="833"/>
      <c r="AE222" s="833"/>
      <c r="AF222" s="833"/>
      <c r="AG222" s="1061"/>
      <c r="AH222" s="775"/>
      <c r="AI222" s="775"/>
      <c r="AJ222" s="913"/>
    </row>
    <row r="223" spans="2:36" ht="41.25" customHeight="1">
      <c r="B223" s="979"/>
      <c r="C223" s="825"/>
      <c r="D223" s="81" t="s">
        <v>1553</v>
      </c>
      <c r="E223" s="71" t="s">
        <v>1552</v>
      </c>
      <c r="F223" s="356"/>
      <c r="G223" s="64"/>
      <c r="H223" s="962"/>
      <c r="I223" s="964"/>
      <c r="J223" s="955"/>
      <c r="K223" s="793"/>
      <c r="L223" s="1058"/>
      <c r="M223" s="911"/>
      <c r="N223" s="966"/>
      <c r="O223" s="1177"/>
      <c r="P223" s="718"/>
      <c r="Q223" s="833"/>
      <c r="R223" s="833"/>
      <c r="S223" s="833"/>
      <c r="T223" s="833"/>
      <c r="U223" s="833"/>
      <c r="V223" s="833"/>
      <c r="W223" s="833"/>
      <c r="X223" s="833"/>
      <c r="Y223" s="833"/>
      <c r="Z223" s="833"/>
      <c r="AA223" s="833"/>
      <c r="AB223" s="833"/>
      <c r="AC223" s="833"/>
      <c r="AD223" s="833"/>
      <c r="AE223" s="833"/>
      <c r="AF223" s="833"/>
      <c r="AG223" s="1061"/>
      <c r="AH223" s="775"/>
      <c r="AI223" s="775"/>
      <c r="AJ223" s="913"/>
    </row>
    <row r="224" spans="2:36" ht="69.75" customHeight="1" thickBot="1">
      <c r="B224" s="980"/>
      <c r="C224" s="810"/>
      <c r="D224" s="359" t="s">
        <v>1554</v>
      </c>
      <c r="E224" s="71" t="s">
        <v>1552</v>
      </c>
      <c r="F224" s="360"/>
      <c r="G224" s="361"/>
      <c r="H224" s="963"/>
      <c r="I224" s="965"/>
      <c r="J224" s="819"/>
      <c r="K224" s="822"/>
      <c r="L224" s="1081"/>
      <c r="M224" s="912"/>
      <c r="N224" s="967"/>
      <c r="O224" s="1178"/>
      <c r="P224" s="1066"/>
      <c r="Q224" s="812"/>
      <c r="R224" s="812"/>
      <c r="S224" s="812"/>
      <c r="T224" s="812"/>
      <c r="U224" s="812"/>
      <c r="V224" s="812"/>
      <c r="W224" s="812"/>
      <c r="X224" s="812"/>
      <c r="Y224" s="812"/>
      <c r="Z224" s="812"/>
      <c r="AA224" s="812"/>
      <c r="AB224" s="812"/>
      <c r="AC224" s="812"/>
      <c r="AD224" s="812"/>
      <c r="AE224" s="812"/>
      <c r="AF224" s="812"/>
      <c r="AG224" s="1062"/>
      <c r="AH224" s="969"/>
      <c r="AI224" s="969"/>
      <c r="AJ224" s="914"/>
    </row>
    <row r="225" spans="2:36" ht="15.75" thickBot="1">
      <c r="B225" s="777"/>
      <c r="C225" s="778"/>
      <c r="D225" s="778"/>
      <c r="E225" s="778"/>
      <c r="F225" s="778"/>
      <c r="G225" s="778"/>
      <c r="H225" s="778"/>
      <c r="I225" s="778"/>
      <c r="J225" s="778"/>
      <c r="K225" s="778"/>
      <c r="L225" s="778"/>
      <c r="M225" s="778"/>
      <c r="N225" s="778"/>
      <c r="O225" s="778"/>
      <c r="P225" s="778"/>
      <c r="Q225" s="778"/>
      <c r="R225" s="778"/>
      <c r="S225" s="778"/>
      <c r="T225" s="778"/>
      <c r="U225" s="778"/>
      <c r="V225" s="778"/>
      <c r="W225" s="778"/>
      <c r="X225" s="778"/>
      <c r="Y225" s="778"/>
      <c r="Z225" s="778"/>
      <c r="AA225" s="778"/>
      <c r="AB225" s="778"/>
      <c r="AC225" s="778"/>
      <c r="AD225" s="778"/>
      <c r="AE225" s="778"/>
      <c r="AF225" s="778"/>
      <c r="AG225" s="778"/>
      <c r="AH225" s="778"/>
      <c r="AI225" s="778"/>
      <c r="AJ225" s="779"/>
    </row>
    <row r="226" spans="2:36" ht="39" thickBot="1">
      <c r="B226" s="49" t="s">
        <v>13</v>
      </c>
      <c r="C226" s="50" t="s">
        <v>30</v>
      </c>
      <c r="D226" s="50" t="s">
        <v>14</v>
      </c>
      <c r="E226" s="50" t="s">
        <v>29</v>
      </c>
      <c r="F226" s="50" t="s">
        <v>26</v>
      </c>
      <c r="G226" s="50" t="s">
        <v>27</v>
      </c>
      <c r="H226" s="51" t="s">
        <v>17</v>
      </c>
      <c r="I226" s="74" t="s">
        <v>31</v>
      </c>
      <c r="J226" s="75"/>
      <c r="K226" s="89"/>
      <c r="L226" s="76"/>
      <c r="M226" s="77"/>
      <c r="N226" s="78"/>
      <c r="O226" s="55">
        <f>SUM(O227:O229)</f>
        <v>0</v>
      </c>
      <c r="P226" s="56">
        <f>SUM(P227:P229)</f>
        <v>0</v>
      </c>
      <c r="Q226" s="57">
        <f>SUM(Q227:Q229)</f>
        <v>0</v>
      </c>
      <c r="R226" s="56">
        <f>SUM(R227:R229)</f>
        <v>0</v>
      </c>
      <c r="S226" s="57"/>
      <c r="T226" s="56"/>
      <c r="U226" s="57"/>
      <c r="V226" s="56"/>
      <c r="W226" s="57"/>
      <c r="X226" s="56"/>
      <c r="Y226" s="57"/>
      <c r="Z226" s="56"/>
      <c r="AA226" s="57"/>
      <c r="AB226" s="56"/>
      <c r="AC226" s="57"/>
      <c r="AD226" s="56"/>
      <c r="AE226" s="90">
        <f>AE227</f>
        <v>0</v>
      </c>
      <c r="AF226" s="56"/>
      <c r="AG226" s="59">
        <f>SUM(AG227:AG229)</f>
        <v>0</v>
      </c>
      <c r="AH226" s="60"/>
      <c r="AI226" s="60"/>
      <c r="AJ226" s="517"/>
    </row>
    <row r="227" spans="2:36" ht="15" customHeight="1">
      <c r="B227" s="791" t="s">
        <v>666</v>
      </c>
      <c r="C227" s="61"/>
      <c r="D227" s="62"/>
      <c r="E227" s="81"/>
      <c r="F227" s="364"/>
      <c r="G227" s="288"/>
      <c r="H227" s="956" t="s">
        <v>1557</v>
      </c>
      <c r="I227" s="959" t="s">
        <v>1558</v>
      </c>
      <c r="J227" s="820">
        <v>0</v>
      </c>
      <c r="K227" s="934">
        <v>0</v>
      </c>
      <c r="L227" s="1179">
        <v>0</v>
      </c>
      <c r="M227" s="934"/>
      <c r="N227" s="939"/>
      <c r="O227" s="922">
        <v>0</v>
      </c>
      <c r="P227" s="1027"/>
      <c r="Q227" s="1182"/>
      <c r="R227" s="1027"/>
      <c r="S227" s="1027"/>
      <c r="T227" s="1027"/>
      <c r="U227" s="1027"/>
      <c r="V227" s="1027"/>
      <c r="W227" s="1027"/>
      <c r="X227" s="1027"/>
      <c r="Y227" s="1027"/>
      <c r="Z227" s="1027"/>
      <c r="AA227" s="1027"/>
      <c r="AB227" s="1027"/>
      <c r="AC227" s="811"/>
      <c r="AD227" s="811"/>
      <c r="AE227" s="811">
        <f>SUM(O227:AD227)</f>
        <v>0</v>
      </c>
      <c r="AF227" s="811"/>
      <c r="AG227" s="931" t="s">
        <v>1547</v>
      </c>
      <c r="AH227" s="911" t="s">
        <v>1548</v>
      </c>
      <c r="AI227" s="911" t="s">
        <v>1549</v>
      </c>
      <c r="AJ227" s="913" t="s">
        <v>1550</v>
      </c>
    </row>
    <row r="228" spans="2:36">
      <c r="B228" s="792"/>
      <c r="C228" s="70"/>
      <c r="D228" s="392"/>
      <c r="E228" s="81"/>
      <c r="F228" s="366"/>
      <c r="G228" s="64"/>
      <c r="H228" s="957"/>
      <c r="I228" s="960"/>
      <c r="J228" s="955"/>
      <c r="K228" s="935"/>
      <c r="L228" s="1180"/>
      <c r="M228" s="935"/>
      <c r="N228" s="940"/>
      <c r="O228" s="923"/>
      <c r="P228" s="833"/>
      <c r="Q228" s="996"/>
      <c r="R228" s="833"/>
      <c r="S228" s="833"/>
      <c r="T228" s="833"/>
      <c r="U228" s="833"/>
      <c r="V228" s="833"/>
      <c r="W228" s="833"/>
      <c r="X228" s="833"/>
      <c r="Y228" s="833"/>
      <c r="Z228" s="833"/>
      <c r="AA228" s="833"/>
      <c r="AB228" s="833"/>
      <c r="AC228" s="833"/>
      <c r="AD228" s="833"/>
      <c r="AE228" s="833"/>
      <c r="AF228" s="833"/>
      <c r="AG228" s="932"/>
      <c r="AH228" s="911"/>
      <c r="AI228" s="911"/>
      <c r="AJ228" s="913"/>
    </row>
    <row r="229" spans="2:36" ht="161.25" customHeight="1" thickBot="1">
      <c r="B229" s="850"/>
      <c r="C229" s="368"/>
      <c r="D229" s="369"/>
      <c r="E229" s="81"/>
      <c r="F229" s="370"/>
      <c r="G229" s="361"/>
      <c r="H229" s="958"/>
      <c r="I229" s="961"/>
      <c r="J229" s="819"/>
      <c r="K229" s="936"/>
      <c r="L229" s="1181"/>
      <c r="M229" s="936"/>
      <c r="N229" s="941"/>
      <c r="O229" s="924"/>
      <c r="P229" s="812"/>
      <c r="Q229" s="997"/>
      <c r="R229" s="812"/>
      <c r="S229" s="812"/>
      <c r="T229" s="812"/>
      <c r="U229" s="812"/>
      <c r="V229" s="812"/>
      <c r="W229" s="812"/>
      <c r="X229" s="812"/>
      <c r="Y229" s="812"/>
      <c r="Z229" s="812"/>
      <c r="AA229" s="812"/>
      <c r="AB229" s="812"/>
      <c r="AC229" s="812"/>
      <c r="AD229" s="812"/>
      <c r="AE229" s="812"/>
      <c r="AF229" s="812"/>
      <c r="AG229" s="933"/>
      <c r="AH229" s="912"/>
      <c r="AI229" s="912"/>
      <c r="AJ229" s="914"/>
    </row>
    <row r="230" spans="2:36">
      <c r="B230" s="15"/>
      <c r="C230" s="15"/>
      <c r="D230" s="516"/>
      <c r="E230" s="516"/>
      <c r="F230" s="516"/>
      <c r="G230" s="516"/>
      <c r="H230" s="500"/>
      <c r="I230" s="500"/>
      <c r="J230" s="500"/>
      <c r="K230" s="516"/>
      <c r="L230" s="516"/>
      <c r="M230" s="516"/>
      <c r="N230" s="516"/>
      <c r="O230" s="516"/>
      <c r="P230" s="516"/>
      <c r="Q230" s="516"/>
      <c r="R230" s="516"/>
      <c r="S230" s="516"/>
      <c r="T230" s="516"/>
      <c r="U230" s="516"/>
      <c r="V230" s="516"/>
      <c r="W230" s="516"/>
      <c r="X230" s="516"/>
      <c r="Y230" s="516"/>
      <c r="Z230" s="516"/>
      <c r="AA230" s="516"/>
      <c r="AB230" s="516"/>
      <c r="AC230" s="516"/>
      <c r="AD230" s="516"/>
      <c r="AE230" s="516"/>
      <c r="AF230" s="516"/>
      <c r="AG230" s="15"/>
      <c r="AH230" s="516"/>
      <c r="AI230" s="516"/>
      <c r="AJ230" s="516"/>
    </row>
    <row r="240" spans="2:36">
      <c r="D240" s="340"/>
    </row>
  </sheetData>
  <mergeCells count="661">
    <mergeCell ref="AJ140:AJ143"/>
    <mergeCell ref="AE184:AE187"/>
    <mergeCell ref="AF184:AF187"/>
    <mergeCell ref="AH184:AH187"/>
    <mergeCell ref="AI184:AI187"/>
    <mergeCell ref="AJ184:AJ187"/>
    <mergeCell ref="B177:AJ177"/>
    <mergeCell ref="B179:B181"/>
    <mergeCell ref="H179:H181"/>
    <mergeCell ref="I179:I181"/>
    <mergeCell ref="J179:J181"/>
    <mergeCell ref="K179:K181"/>
    <mergeCell ref="L179:L181"/>
    <mergeCell ref="M179:M181"/>
    <mergeCell ref="N179:N181"/>
    <mergeCell ref="AE179:AE181"/>
    <mergeCell ref="AF179:AF181"/>
    <mergeCell ref="AH179:AH181"/>
    <mergeCell ref="AI179:AI181"/>
    <mergeCell ref="AJ179:AJ181"/>
    <mergeCell ref="AJ167:AJ170"/>
    <mergeCell ref="B171:AJ171"/>
    <mergeCell ref="B173:B176"/>
    <mergeCell ref="B188:AJ188"/>
    <mergeCell ref="B190:B193"/>
    <mergeCell ref="H190:H193"/>
    <mergeCell ref="I190:I193"/>
    <mergeCell ref="J190:J193"/>
    <mergeCell ref="K190:K193"/>
    <mergeCell ref="L190:L193"/>
    <mergeCell ref="M190:M193"/>
    <mergeCell ref="N190:N193"/>
    <mergeCell ref="AE190:AE193"/>
    <mergeCell ref="AF190:AF193"/>
    <mergeCell ref="AH190:AH193"/>
    <mergeCell ref="AI190:AI193"/>
    <mergeCell ref="AJ190:AJ193"/>
    <mergeCell ref="H173:H176"/>
    <mergeCell ref="I173:I176"/>
    <mergeCell ref="J173:J176"/>
    <mergeCell ref="K173:K176"/>
    <mergeCell ref="L173:L176"/>
    <mergeCell ref="M173:M176"/>
    <mergeCell ref="N173:N176"/>
    <mergeCell ref="AE173:AE176"/>
    <mergeCell ref="AF173:AF176"/>
    <mergeCell ref="AH173:AH176"/>
    <mergeCell ref="AI173:AI176"/>
    <mergeCell ref="AJ173:AJ176"/>
    <mergeCell ref="B225:AJ225"/>
    <mergeCell ref="B227:B229"/>
    <mergeCell ref="H227:H229"/>
    <mergeCell ref="I227:I229"/>
    <mergeCell ref="J227:J229"/>
    <mergeCell ref="K227:K229"/>
    <mergeCell ref="L227:L229"/>
    <mergeCell ref="M227:M229"/>
    <mergeCell ref="N227:N229"/>
    <mergeCell ref="AE227:AE229"/>
    <mergeCell ref="AF227:AF229"/>
    <mergeCell ref="AH227:AH229"/>
    <mergeCell ref="AI227:AI229"/>
    <mergeCell ref="AJ227:AJ229"/>
    <mergeCell ref="O227:O229"/>
    <mergeCell ref="P227:P229"/>
    <mergeCell ref="Q227:Q229"/>
    <mergeCell ref="R227:R229"/>
    <mergeCell ref="S227:S229"/>
    <mergeCell ref="T227:T229"/>
    <mergeCell ref="U227:U229"/>
    <mergeCell ref="V227:V229"/>
    <mergeCell ref="W227:W229"/>
    <mergeCell ref="X227:X229"/>
    <mergeCell ref="AE221:AE224"/>
    <mergeCell ref="AF221:AF224"/>
    <mergeCell ref="AH221:AH224"/>
    <mergeCell ref="AI221:AI224"/>
    <mergeCell ref="AJ221:AJ224"/>
    <mergeCell ref="N210:N211"/>
    <mergeCell ref="O210:P210"/>
    <mergeCell ref="Q210:R210"/>
    <mergeCell ref="S210:T210"/>
    <mergeCell ref="U210:V210"/>
    <mergeCell ref="S221:S224"/>
    <mergeCell ref="T221:T224"/>
    <mergeCell ref="U221:U224"/>
    <mergeCell ref="V221:V224"/>
    <mergeCell ref="W221:W224"/>
    <mergeCell ref="X221:X224"/>
    <mergeCell ref="Y221:Y224"/>
    <mergeCell ref="Z221:Z224"/>
    <mergeCell ref="AA221:AA224"/>
    <mergeCell ref="O221:O224"/>
    <mergeCell ref="P221:P224"/>
    <mergeCell ref="AI210:AI211"/>
    <mergeCell ref="AJ210:AJ211"/>
    <mergeCell ref="C212:H212"/>
    <mergeCell ref="B221:B224"/>
    <mergeCell ref="H221:H224"/>
    <mergeCell ref="I221:I224"/>
    <mergeCell ref="J221:J224"/>
    <mergeCell ref="K221:K224"/>
    <mergeCell ref="L221:L224"/>
    <mergeCell ref="M221:M224"/>
    <mergeCell ref="N221:N224"/>
    <mergeCell ref="C221:C224"/>
    <mergeCell ref="L195:L198"/>
    <mergeCell ref="M195:M198"/>
    <mergeCell ref="N195:N198"/>
    <mergeCell ref="AE195:AE198"/>
    <mergeCell ref="W210:X210"/>
    <mergeCell ref="Y210:Z210"/>
    <mergeCell ref="AA210:AB210"/>
    <mergeCell ref="AC210:AD210"/>
    <mergeCell ref="B199:AJ199"/>
    <mergeCell ref="B201:B203"/>
    <mergeCell ref="H201:H203"/>
    <mergeCell ref="I201:I203"/>
    <mergeCell ref="J201:J203"/>
    <mergeCell ref="K201:K203"/>
    <mergeCell ref="L201:L203"/>
    <mergeCell ref="M201:M203"/>
    <mergeCell ref="N201:N203"/>
    <mergeCell ref="AE201:AE203"/>
    <mergeCell ref="AF201:AF203"/>
    <mergeCell ref="AH201:AH203"/>
    <mergeCell ref="AI201:AI203"/>
    <mergeCell ref="AJ201:AJ203"/>
    <mergeCell ref="B210:B211"/>
    <mergeCell ref="C210:H211"/>
    <mergeCell ref="AF195:AF198"/>
    <mergeCell ref="AH195:AH198"/>
    <mergeCell ref="AI195:AI198"/>
    <mergeCell ref="AJ195:AJ198"/>
    <mergeCell ref="B184:B187"/>
    <mergeCell ref="H184:H187"/>
    <mergeCell ref="I184:I187"/>
    <mergeCell ref="J184:J187"/>
    <mergeCell ref="B165:AJ165"/>
    <mergeCell ref="B167:B170"/>
    <mergeCell ref="H167:H170"/>
    <mergeCell ref="I167:I170"/>
    <mergeCell ref="J167:J170"/>
    <mergeCell ref="K167:K170"/>
    <mergeCell ref="L167:L170"/>
    <mergeCell ref="M167:M170"/>
    <mergeCell ref="N167:N170"/>
    <mergeCell ref="AE167:AE170"/>
    <mergeCell ref="AF167:AF170"/>
    <mergeCell ref="B195:B198"/>
    <mergeCell ref="H195:H198"/>
    <mergeCell ref="I195:I198"/>
    <mergeCell ref="J195:J198"/>
    <mergeCell ref="K195:K198"/>
    <mergeCell ref="AE150:AF150"/>
    <mergeCell ref="AG150:AG151"/>
    <mergeCell ref="AH150:AH151"/>
    <mergeCell ref="AI150:AI151"/>
    <mergeCell ref="AJ150:AJ151"/>
    <mergeCell ref="C152:H152"/>
    <mergeCell ref="B161:B164"/>
    <mergeCell ref="H161:H164"/>
    <mergeCell ref="I161:I164"/>
    <mergeCell ref="J161:J164"/>
    <mergeCell ref="K161:K164"/>
    <mergeCell ref="L161:L164"/>
    <mergeCell ref="M161:M164"/>
    <mergeCell ref="N161:N164"/>
    <mergeCell ref="AE161:AE164"/>
    <mergeCell ref="AF161:AF164"/>
    <mergeCell ref="AH161:AH164"/>
    <mergeCell ref="AI161:AI164"/>
    <mergeCell ref="AJ161:AJ164"/>
    <mergeCell ref="N150:N151"/>
    <mergeCell ref="O150:P150"/>
    <mergeCell ref="Q150:R150"/>
    <mergeCell ref="S150:T150"/>
    <mergeCell ref="U150:V150"/>
    <mergeCell ref="B138:AJ138"/>
    <mergeCell ref="B140:B143"/>
    <mergeCell ref="H140:H143"/>
    <mergeCell ref="I140:I143"/>
    <mergeCell ref="J140:J143"/>
    <mergeCell ref="K140:K143"/>
    <mergeCell ref="L140:L143"/>
    <mergeCell ref="M140:M143"/>
    <mergeCell ref="H135:H137"/>
    <mergeCell ref="I135:I137"/>
    <mergeCell ref="J135:J137"/>
    <mergeCell ref="K135:K137"/>
    <mergeCell ref="L135:L137"/>
    <mergeCell ref="M135:M137"/>
    <mergeCell ref="N135:N137"/>
    <mergeCell ref="AE135:AE137"/>
    <mergeCell ref="AF135:AF137"/>
    <mergeCell ref="N140:N143"/>
    <mergeCell ref="O140:O143"/>
    <mergeCell ref="P140:P143"/>
    <mergeCell ref="AE140:AE143"/>
    <mergeCell ref="AF140:AF143"/>
    <mergeCell ref="AH140:AH143"/>
    <mergeCell ref="AI140:AI143"/>
    <mergeCell ref="B129:B132"/>
    <mergeCell ref="H129:H132"/>
    <mergeCell ref="I129:I132"/>
    <mergeCell ref="J129:J132"/>
    <mergeCell ref="K129:K132"/>
    <mergeCell ref="L129:L132"/>
    <mergeCell ref="M129:M132"/>
    <mergeCell ref="N129:N132"/>
    <mergeCell ref="AJ135:AJ137"/>
    <mergeCell ref="B115:AJ115"/>
    <mergeCell ref="B114:AJ114"/>
    <mergeCell ref="B116:H116"/>
    <mergeCell ref="I116:T116"/>
    <mergeCell ref="U116:AJ116"/>
    <mergeCell ref="AE118:AF118"/>
    <mergeCell ref="AG118:AG119"/>
    <mergeCell ref="AH118:AH119"/>
    <mergeCell ref="AI118:AI119"/>
    <mergeCell ref="AJ118:AJ119"/>
    <mergeCell ref="N118:N119"/>
    <mergeCell ref="O118:P118"/>
    <mergeCell ref="Q118:R118"/>
    <mergeCell ref="S118:T118"/>
    <mergeCell ref="U118:V118"/>
    <mergeCell ref="B117:D117"/>
    <mergeCell ref="F117:N117"/>
    <mergeCell ref="O117:AF117"/>
    <mergeCell ref="AG117:AJ117"/>
    <mergeCell ref="B118:B119"/>
    <mergeCell ref="C118:H119"/>
    <mergeCell ref="I118:I119"/>
    <mergeCell ref="J118:J119"/>
    <mergeCell ref="K118:K119"/>
    <mergeCell ref="B107:AJ107"/>
    <mergeCell ref="B109:B111"/>
    <mergeCell ref="H109:H111"/>
    <mergeCell ref="I109:I111"/>
    <mergeCell ref="K109:K111"/>
    <mergeCell ref="M109:M111"/>
    <mergeCell ref="N109:N111"/>
    <mergeCell ref="AE109:AE111"/>
    <mergeCell ref="AF109:AF111"/>
    <mergeCell ref="AH109:AH111"/>
    <mergeCell ref="AI109:AI111"/>
    <mergeCell ref="AJ109:AJ111"/>
    <mergeCell ref="C94:H94"/>
    <mergeCell ref="B103:B106"/>
    <mergeCell ref="H103:H106"/>
    <mergeCell ref="I103:I106"/>
    <mergeCell ref="J103:J106"/>
    <mergeCell ref="K103:K106"/>
    <mergeCell ref="L103:L106"/>
    <mergeCell ref="M103:M106"/>
    <mergeCell ref="N103:N106"/>
    <mergeCell ref="B101:AJ101"/>
    <mergeCell ref="AE103:AE106"/>
    <mergeCell ref="AF103:AF106"/>
    <mergeCell ref="AH103:AH106"/>
    <mergeCell ref="AI103:AI106"/>
    <mergeCell ref="AJ103:AJ106"/>
    <mergeCell ref="B92:B93"/>
    <mergeCell ref="C92:H93"/>
    <mergeCell ref="I92:I93"/>
    <mergeCell ref="J92:J93"/>
    <mergeCell ref="K92:K93"/>
    <mergeCell ref="L92:L93"/>
    <mergeCell ref="M92:M93"/>
    <mergeCell ref="N92:N93"/>
    <mergeCell ref="O92:P92"/>
    <mergeCell ref="AI83:AI85"/>
    <mergeCell ref="AJ83:AJ85"/>
    <mergeCell ref="B88:AJ88"/>
    <mergeCell ref="B90:H90"/>
    <mergeCell ref="I90:T90"/>
    <mergeCell ref="U90:AJ90"/>
    <mergeCell ref="B91:D91"/>
    <mergeCell ref="F91:N91"/>
    <mergeCell ref="O91:AF91"/>
    <mergeCell ref="AG91:AJ91"/>
    <mergeCell ref="B83:B85"/>
    <mergeCell ref="H83:H85"/>
    <mergeCell ref="I83:I85"/>
    <mergeCell ref="K83:K85"/>
    <mergeCell ref="M83:M85"/>
    <mergeCell ref="N83:N85"/>
    <mergeCell ref="AE83:AE85"/>
    <mergeCell ref="AF83:AF85"/>
    <mergeCell ref="AH83:AH85"/>
    <mergeCell ref="B89:AJ89"/>
    <mergeCell ref="AH77:AH80"/>
    <mergeCell ref="AI77:AI80"/>
    <mergeCell ref="AJ77:AJ80"/>
    <mergeCell ref="H79:H80"/>
    <mergeCell ref="I79:I80"/>
    <mergeCell ref="J79:J80"/>
    <mergeCell ref="K79:K80"/>
    <mergeCell ref="L79:L80"/>
    <mergeCell ref="B81:AJ81"/>
    <mergeCell ref="AE66:AF66"/>
    <mergeCell ref="AG66:AG67"/>
    <mergeCell ref="AH66:AH67"/>
    <mergeCell ref="AI66:AI67"/>
    <mergeCell ref="AJ66:AJ67"/>
    <mergeCell ref="C68:H68"/>
    <mergeCell ref="H71:H74"/>
    <mergeCell ref="I71:I74"/>
    <mergeCell ref="J71:J74"/>
    <mergeCell ref="K71:K74"/>
    <mergeCell ref="L71:L74"/>
    <mergeCell ref="O71:O74"/>
    <mergeCell ref="P71:P74"/>
    <mergeCell ref="B69:AJ69"/>
    <mergeCell ref="B71:B74"/>
    <mergeCell ref="M71:M74"/>
    <mergeCell ref="N71:N74"/>
    <mergeCell ref="AE71:AE74"/>
    <mergeCell ref="AF71:AF74"/>
    <mergeCell ref="AH71:AH74"/>
    <mergeCell ref="AI71:AI74"/>
    <mergeCell ref="AJ71:AJ74"/>
    <mergeCell ref="B62:AJ62"/>
    <mergeCell ref="B64:H64"/>
    <mergeCell ref="I64:T64"/>
    <mergeCell ref="U64:AJ64"/>
    <mergeCell ref="B65:D65"/>
    <mergeCell ref="F65:N65"/>
    <mergeCell ref="O65:AF65"/>
    <mergeCell ref="AG65:AJ65"/>
    <mergeCell ref="B66:B67"/>
    <mergeCell ref="C66:H67"/>
    <mergeCell ref="I66:I67"/>
    <mergeCell ref="J66:J67"/>
    <mergeCell ref="K66:K67"/>
    <mergeCell ref="L66:L67"/>
    <mergeCell ref="M66:M67"/>
    <mergeCell ref="N66:N67"/>
    <mergeCell ref="O66:P66"/>
    <mergeCell ref="Q66:R66"/>
    <mergeCell ref="S66:T66"/>
    <mergeCell ref="U66:V66"/>
    <mergeCell ref="W66:X66"/>
    <mergeCell ref="Y66:Z66"/>
    <mergeCell ref="AA66:AB66"/>
    <mergeCell ref="AC66:AD66"/>
    <mergeCell ref="AJ51:AJ54"/>
    <mergeCell ref="B55:AJ55"/>
    <mergeCell ref="B57:B59"/>
    <mergeCell ref="H57:H59"/>
    <mergeCell ref="I57:I59"/>
    <mergeCell ref="K57:K59"/>
    <mergeCell ref="M57:M59"/>
    <mergeCell ref="N57:N59"/>
    <mergeCell ref="AE57:AE59"/>
    <mergeCell ref="AF57:AF59"/>
    <mergeCell ref="AH57:AH59"/>
    <mergeCell ref="AI57:AI59"/>
    <mergeCell ref="AJ57:AJ59"/>
    <mergeCell ref="H51:H54"/>
    <mergeCell ref="I51:I54"/>
    <mergeCell ref="K51:K54"/>
    <mergeCell ref="M51:M54"/>
    <mergeCell ref="N51:N54"/>
    <mergeCell ref="AE51:AE54"/>
    <mergeCell ref="AF51:AF54"/>
    <mergeCell ref="AH51:AH54"/>
    <mergeCell ref="AI51:AI54"/>
    <mergeCell ref="B2:AJ2"/>
    <mergeCell ref="B3:AJ3"/>
    <mergeCell ref="B4:H4"/>
    <mergeCell ref="I4:T4"/>
    <mergeCell ref="U4:AJ4"/>
    <mergeCell ref="B5:D5"/>
    <mergeCell ref="F5:N5"/>
    <mergeCell ref="O5:AF5"/>
    <mergeCell ref="AG5:AJ5"/>
    <mergeCell ref="S6:T6"/>
    <mergeCell ref="U6:V6"/>
    <mergeCell ref="AH6:AH7"/>
    <mergeCell ref="AI6:AI7"/>
    <mergeCell ref="B6:B7"/>
    <mergeCell ref="C6:H7"/>
    <mergeCell ref="I6:I7"/>
    <mergeCell ref="J6:J7"/>
    <mergeCell ref="K6:K7"/>
    <mergeCell ref="L6:L7"/>
    <mergeCell ref="AC6:AD6"/>
    <mergeCell ref="AE6:AF6"/>
    <mergeCell ref="AJ6:AJ7"/>
    <mergeCell ref="B17:B20"/>
    <mergeCell ref="H17:H20"/>
    <mergeCell ref="I17:I20"/>
    <mergeCell ref="K17:K20"/>
    <mergeCell ref="M17:M20"/>
    <mergeCell ref="N17:N20"/>
    <mergeCell ref="AE17:AE20"/>
    <mergeCell ref="AF17:AF20"/>
    <mergeCell ref="AH17:AH20"/>
    <mergeCell ref="AI17:AI20"/>
    <mergeCell ref="AJ17:AJ20"/>
    <mergeCell ref="J17:J20"/>
    <mergeCell ref="L17:L20"/>
    <mergeCell ref="C8:H8"/>
    <mergeCell ref="B9:AJ9"/>
    <mergeCell ref="W6:X6"/>
    <mergeCell ref="Y6:Z6"/>
    <mergeCell ref="AA6:AB6"/>
    <mergeCell ref="AG6:AG7"/>
    <mergeCell ref="M6:M7"/>
    <mergeCell ref="N6:N7"/>
    <mergeCell ref="O6:P6"/>
    <mergeCell ref="Q6:R6"/>
    <mergeCell ref="W34:X34"/>
    <mergeCell ref="Y34:Z34"/>
    <mergeCell ref="AA34:AB34"/>
    <mergeCell ref="AF23:AF25"/>
    <mergeCell ref="AH23:AH25"/>
    <mergeCell ref="AI23:AI25"/>
    <mergeCell ref="AJ23:AJ25"/>
    <mergeCell ref="B30:AJ30"/>
    <mergeCell ref="B31:AJ31"/>
    <mergeCell ref="J23:J25"/>
    <mergeCell ref="L23:L25"/>
    <mergeCell ref="Q34:R34"/>
    <mergeCell ref="S34:T34"/>
    <mergeCell ref="U34:V34"/>
    <mergeCell ref="B34:B35"/>
    <mergeCell ref="C34:H35"/>
    <mergeCell ref="I34:I35"/>
    <mergeCell ref="J34:J35"/>
    <mergeCell ref="K34:K35"/>
    <mergeCell ref="O34:P34"/>
    <mergeCell ref="B21:AJ21"/>
    <mergeCell ref="B23:B25"/>
    <mergeCell ref="H23:H25"/>
    <mergeCell ref="I23:I25"/>
    <mergeCell ref="K23:K25"/>
    <mergeCell ref="M23:M25"/>
    <mergeCell ref="N23:N25"/>
    <mergeCell ref="AE23:AE25"/>
    <mergeCell ref="L34:L35"/>
    <mergeCell ref="B32:H32"/>
    <mergeCell ref="I32:T32"/>
    <mergeCell ref="U32:AJ32"/>
    <mergeCell ref="B33:D33"/>
    <mergeCell ref="F33:N33"/>
    <mergeCell ref="O33:AF33"/>
    <mergeCell ref="AG33:AJ33"/>
    <mergeCell ref="AH34:AH35"/>
    <mergeCell ref="AI34:AI35"/>
    <mergeCell ref="AJ34:AJ35"/>
    <mergeCell ref="AC34:AD34"/>
    <mergeCell ref="AE34:AF34"/>
    <mergeCell ref="AG34:AG35"/>
    <mergeCell ref="M34:M35"/>
    <mergeCell ref="N34:N35"/>
    <mergeCell ref="C36:H36"/>
    <mergeCell ref="B37:AJ37"/>
    <mergeCell ref="B49:AJ49"/>
    <mergeCell ref="B75:AJ75"/>
    <mergeCell ref="B63:AJ63"/>
    <mergeCell ref="B77:B80"/>
    <mergeCell ref="H77:H78"/>
    <mergeCell ref="I77:I78"/>
    <mergeCell ref="J77:J78"/>
    <mergeCell ref="K77:K78"/>
    <mergeCell ref="L77:L78"/>
    <mergeCell ref="M77:M80"/>
    <mergeCell ref="N77:N80"/>
    <mergeCell ref="AE77:AE80"/>
    <mergeCell ref="AF77:AF80"/>
    <mergeCell ref="B39:B48"/>
    <mergeCell ref="M39:M48"/>
    <mergeCell ref="N39:N48"/>
    <mergeCell ref="AE39:AE48"/>
    <mergeCell ref="AF39:AF48"/>
    <mergeCell ref="AH39:AH48"/>
    <mergeCell ref="AI39:AI48"/>
    <mergeCell ref="AJ39:AJ48"/>
    <mergeCell ref="B51:B54"/>
    <mergeCell ref="AH92:AH93"/>
    <mergeCell ref="AI92:AI93"/>
    <mergeCell ref="AJ92:AJ93"/>
    <mergeCell ref="B95:AJ95"/>
    <mergeCell ref="B97:B100"/>
    <mergeCell ref="H97:H100"/>
    <mergeCell ref="I97:I100"/>
    <mergeCell ref="K97:K100"/>
    <mergeCell ref="M97:M100"/>
    <mergeCell ref="N97:N100"/>
    <mergeCell ref="AE97:AE100"/>
    <mergeCell ref="AF97:AF100"/>
    <mergeCell ref="AH97:AH100"/>
    <mergeCell ref="AI97:AI100"/>
    <mergeCell ref="AJ97:AJ100"/>
    <mergeCell ref="Q92:R92"/>
    <mergeCell ref="S92:T92"/>
    <mergeCell ref="U92:V92"/>
    <mergeCell ref="W92:X92"/>
    <mergeCell ref="Y92:Z92"/>
    <mergeCell ref="AA92:AB92"/>
    <mergeCell ref="AC92:AD92"/>
    <mergeCell ref="AE92:AF92"/>
    <mergeCell ref="AG92:AG93"/>
    <mergeCell ref="L118:L119"/>
    <mergeCell ref="M118:M119"/>
    <mergeCell ref="W118:X118"/>
    <mergeCell ref="Y118:Z118"/>
    <mergeCell ref="AA118:AB118"/>
    <mergeCell ref="AC118:AD118"/>
    <mergeCell ref="B121:AJ121"/>
    <mergeCell ref="B123:B126"/>
    <mergeCell ref="H123:H126"/>
    <mergeCell ref="I123:I126"/>
    <mergeCell ref="K123:K126"/>
    <mergeCell ref="M123:M126"/>
    <mergeCell ref="N123:N126"/>
    <mergeCell ref="AE123:AE126"/>
    <mergeCell ref="AF123:AF126"/>
    <mergeCell ref="AH123:AH126"/>
    <mergeCell ref="AI123:AI126"/>
    <mergeCell ref="AJ123:AJ126"/>
    <mergeCell ref="C120:H120"/>
    <mergeCell ref="AJ155:AJ158"/>
    <mergeCell ref="B127:AJ127"/>
    <mergeCell ref="B133:AJ133"/>
    <mergeCell ref="B135:B137"/>
    <mergeCell ref="B147:AJ147"/>
    <mergeCell ref="B146:AJ146"/>
    <mergeCell ref="B148:H148"/>
    <mergeCell ref="I148:T148"/>
    <mergeCell ref="U148:AJ148"/>
    <mergeCell ref="B149:D149"/>
    <mergeCell ref="F149:N149"/>
    <mergeCell ref="O149:AF149"/>
    <mergeCell ref="AG149:AJ149"/>
    <mergeCell ref="AE129:AE132"/>
    <mergeCell ref="AF129:AF132"/>
    <mergeCell ref="AH129:AH132"/>
    <mergeCell ref="AI129:AI132"/>
    <mergeCell ref="AJ129:AJ132"/>
    <mergeCell ref="W150:X150"/>
    <mergeCell ref="Y150:Z150"/>
    <mergeCell ref="AA150:AB150"/>
    <mergeCell ref="AC150:AD150"/>
    <mergeCell ref="AH135:AH137"/>
    <mergeCell ref="AI135:AI137"/>
    <mergeCell ref="I208:T208"/>
    <mergeCell ref="U208:AJ208"/>
    <mergeCell ref="B209:D209"/>
    <mergeCell ref="F209:N209"/>
    <mergeCell ref="O209:AF209"/>
    <mergeCell ref="AG209:AJ209"/>
    <mergeCell ref="B150:B151"/>
    <mergeCell ref="C150:H151"/>
    <mergeCell ref="I150:I151"/>
    <mergeCell ref="J150:J151"/>
    <mergeCell ref="K150:K151"/>
    <mergeCell ref="L150:L151"/>
    <mergeCell ref="M150:M151"/>
    <mergeCell ref="B153:AJ153"/>
    <mergeCell ref="B155:B158"/>
    <mergeCell ref="H155:H158"/>
    <mergeCell ref="I155:I158"/>
    <mergeCell ref="K155:K158"/>
    <mergeCell ref="M155:M158"/>
    <mergeCell ref="N155:N158"/>
    <mergeCell ref="AE155:AE158"/>
    <mergeCell ref="AF155:AF158"/>
    <mergeCell ref="AH155:AH158"/>
    <mergeCell ref="AI155:AI158"/>
    <mergeCell ref="U215:U218"/>
    <mergeCell ref="V215:V218"/>
    <mergeCell ref="M210:M211"/>
    <mergeCell ref="B213:AJ213"/>
    <mergeCell ref="B215:B218"/>
    <mergeCell ref="H215:H218"/>
    <mergeCell ref="I215:I218"/>
    <mergeCell ref="K215:K218"/>
    <mergeCell ref="M215:M218"/>
    <mergeCell ref="N215:N218"/>
    <mergeCell ref="AE215:AE218"/>
    <mergeCell ref="AF215:AF218"/>
    <mergeCell ref="AH215:AH218"/>
    <mergeCell ref="AI215:AI218"/>
    <mergeCell ref="AJ215:AJ218"/>
    <mergeCell ref="W215:W218"/>
    <mergeCell ref="X215:X218"/>
    <mergeCell ref="I210:I211"/>
    <mergeCell ref="J210:J211"/>
    <mergeCell ref="K210:K211"/>
    <mergeCell ref="L210:L211"/>
    <mergeCell ref="AE210:AF210"/>
    <mergeCell ref="AG210:AG211"/>
    <mergeCell ref="AH210:AH211"/>
    <mergeCell ref="B11:B15"/>
    <mergeCell ref="C11:C15"/>
    <mergeCell ref="M11:M15"/>
    <mergeCell ref="N11:N15"/>
    <mergeCell ref="O11:O15"/>
    <mergeCell ref="P11:P15"/>
    <mergeCell ref="AE11:AE15"/>
    <mergeCell ref="AF11:AF15"/>
    <mergeCell ref="AH11:AH15"/>
    <mergeCell ref="H11:H12"/>
    <mergeCell ref="J11:J12"/>
    <mergeCell ref="K11:K12"/>
    <mergeCell ref="L11:L12"/>
    <mergeCell ref="H13:H15"/>
    <mergeCell ref="J13:J15"/>
    <mergeCell ref="K13:K15"/>
    <mergeCell ref="L13:L15"/>
    <mergeCell ref="Q221:Q224"/>
    <mergeCell ref="R221:R224"/>
    <mergeCell ref="B219:AJ219"/>
    <mergeCell ref="J97:J100"/>
    <mergeCell ref="L97:L100"/>
    <mergeCell ref="J123:J126"/>
    <mergeCell ref="L123:L126"/>
    <mergeCell ref="AH167:AH170"/>
    <mergeCell ref="AI167:AI170"/>
    <mergeCell ref="B182:AJ182"/>
    <mergeCell ref="K184:K187"/>
    <mergeCell ref="L184:L187"/>
    <mergeCell ref="M184:M187"/>
    <mergeCell ref="N184:N187"/>
    <mergeCell ref="J215:J218"/>
    <mergeCell ref="L215:L218"/>
    <mergeCell ref="J155:J158"/>
    <mergeCell ref="L155:L158"/>
    <mergeCell ref="O215:O218"/>
    <mergeCell ref="P215:P218"/>
    <mergeCell ref="Q215:Q218"/>
    <mergeCell ref="R215:R218"/>
    <mergeCell ref="S215:S218"/>
    <mergeCell ref="T215:T218"/>
    <mergeCell ref="Y227:Y229"/>
    <mergeCell ref="Z227:Z229"/>
    <mergeCell ref="AA227:AA229"/>
    <mergeCell ref="AB227:AB229"/>
    <mergeCell ref="AC227:AC229"/>
    <mergeCell ref="AD227:AD229"/>
    <mergeCell ref="AG227:AG229"/>
    <mergeCell ref="AI11:AI15"/>
    <mergeCell ref="AJ11:AJ15"/>
    <mergeCell ref="AB221:AB224"/>
    <mergeCell ref="AC221:AC224"/>
    <mergeCell ref="AD221:AD224"/>
    <mergeCell ref="AG221:AG224"/>
    <mergeCell ref="Y215:Y218"/>
    <mergeCell ref="Z215:Z218"/>
    <mergeCell ref="AA215:AA218"/>
    <mergeCell ref="AB215:AB218"/>
    <mergeCell ref="AC215:AC218"/>
    <mergeCell ref="AD215:AD218"/>
    <mergeCell ref="AG215:AG218"/>
    <mergeCell ref="B159:AJ159"/>
    <mergeCell ref="B207:AJ207"/>
    <mergeCell ref="B206:AJ206"/>
    <mergeCell ref="B208:H20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PLURIANUAL </vt:lpstr>
      <vt:lpstr>P.A Eje I</vt:lpstr>
      <vt:lpstr>P.A Eje II</vt:lpstr>
      <vt:lpstr>P.A Eje III</vt:lpstr>
      <vt:lpstr>P.A Eje 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nohosala</cp:lastModifiedBy>
  <cp:lastPrinted>2012-08-15T14:41:25Z</cp:lastPrinted>
  <dcterms:created xsi:type="dcterms:W3CDTF">2012-06-04T03:15:36Z</dcterms:created>
  <dcterms:modified xsi:type="dcterms:W3CDTF">2013-04-11T20:31:24Z</dcterms:modified>
</cp:coreProperties>
</file>