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0" windowWidth="15870" windowHeight="5835"/>
  </bookViews>
  <sheets>
    <sheet name="PLAN DE ACCION 2013" sheetId="1" r:id="rId1"/>
  </sheets>
  <definedNames>
    <definedName name="OLE_LINK1" localSheetId="0">'PLAN DE ACCION 2013'!$D$214</definedName>
  </definedNames>
  <calcPr calcId="125725"/>
</workbook>
</file>

<file path=xl/calcChain.xml><?xml version="1.0" encoding="utf-8"?>
<calcChain xmlns="http://schemas.openxmlformats.org/spreadsheetml/2006/main">
  <c r="O10" i="1"/>
  <c r="P10"/>
  <c r="P8" s="1"/>
  <c r="Q10"/>
  <c r="R10"/>
  <c r="R8" s="1"/>
  <c r="S10"/>
  <c r="T10"/>
  <c r="T8" s="1"/>
  <c r="U10"/>
  <c r="V10"/>
  <c r="V8" s="1"/>
  <c r="W10"/>
  <c r="X10"/>
  <c r="X8" s="1"/>
  <c r="Y10"/>
  <c r="Z10"/>
  <c r="Z8" s="1"/>
  <c r="AA10"/>
  <c r="AB10"/>
  <c r="AB8" s="1"/>
  <c r="AC10"/>
  <c r="AD10"/>
  <c r="AD8" s="1"/>
  <c r="AE10"/>
  <c r="AF10"/>
  <c r="AF8" s="1"/>
  <c r="O12"/>
  <c r="O8" s="1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O14"/>
  <c r="P14"/>
  <c r="Q14"/>
  <c r="Q8" s="1"/>
  <c r="R14"/>
  <c r="S14"/>
  <c r="S8" s="1"/>
  <c r="T14"/>
  <c r="U14"/>
  <c r="U8" s="1"/>
  <c r="V14"/>
  <c r="W14"/>
  <c r="W8" s="1"/>
  <c r="X14"/>
  <c r="Y14"/>
  <c r="Y8" s="1"/>
  <c r="Z14"/>
  <c r="AA14"/>
  <c r="AA8" s="1"/>
  <c r="AB14"/>
  <c r="AC14"/>
  <c r="AC8" s="1"/>
  <c r="AD14"/>
  <c r="AE14"/>
  <c r="AE8" s="1"/>
  <c r="AF14"/>
  <c r="AG14"/>
  <c r="AG8" s="1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G20" s="1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O54"/>
  <c r="O50" s="1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O58"/>
  <c r="P58"/>
  <c r="P56" s="1"/>
  <c r="Q58"/>
  <c r="R58"/>
  <c r="R56" s="1"/>
  <c r="S58"/>
  <c r="T58"/>
  <c r="T56" s="1"/>
  <c r="U58"/>
  <c r="V58"/>
  <c r="V56" s="1"/>
  <c r="W58"/>
  <c r="X58"/>
  <c r="X56" s="1"/>
  <c r="Y58"/>
  <c r="Z58"/>
  <c r="Z56" s="1"/>
  <c r="AA58"/>
  <c r="AB58"/>
  <c r="AB56" s="1"/>
  <c r="AC58"/>
  <c r="AD58"/>
  <c r="AD56" s="1"/>
  <c r="AE58"/>
  <c r="AF58"/>
  <c r="AG58"/>
  <c r="O60"/>
  <c r="P60"/>
  <c r="Q60"/>
  <c r="Q56" s="1"/>
  <c r="R60"/>
  <c r="S60"/>
  <c r="S56" s="1"/>
  <c r="T60"/>
  <c r="U60"/>
  <c r="U56" s="1"/>
  <c r="V60"/>
  <c r="W60"/>
  <c r="W56" s="1"/>
  <c r="X60"/>
  <c r="Y60"/>
  <c r="Y56" s="1"/>
  <c r="Z60"/>
  <c r="AA60"/>
  <c r="AA56" s="1"/>
  <c r="AB60"/>
  <c r="AC60"/>
  <c r="AC56" s="1"/>
  <c r="AD60"/>
  <c r="AE60"/>
  <c r="AF60"/>
  <c r="AG60"/>
  <c r="AG56" s="1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O74"/>
  <c r="O72" s="1"/>
  <c r="P74"/>
  <c r="Q74"/>
  <c r="Q72" s="1"/>
  <c r="R74"/>
  <c r="S74"/>
  <c r="S72" s="1"/>
  <c r="T74"/>
  <c r="U74"/>
  <c r="U72" s="1"/>
  <c r="V74"/>
  <c r="W74"/>
  <c r="W72" s="1"/>
  <c r="X74"/>
  <c r="Y74"/>
  <c r="Y72" s="1"/>
  <c r="Z74"/>
  <c r="AA74"/>
  <c r="AA72" s="1"/>
  <c r="AB74"/>
  <c r="AC74"/>
  <c r="AC72" s="1"/>
  <c r="AD74"/>
  <c r="AE74"/>
  <c r="AE72" s="1"/>
  <c r="AF74"/>
  <c r="AG74"/>
  <c r="AG72" s="1"/>
  <c r="O76"/>
  <c r="P76"/>
  <c r="P72" s="1"/>
  <c r="Q76"/>
  <c r="R76"/>
  <c r="R72" s="1"/>
  <c r="S76"/>
  <c r="T76"/>
  <c r="T72" s="1"/>
  <c r="U76"/>
  <c r="V76"/>
  <c r="V72" s="1"/>
  <c r="W76"/>
  <c r="X76"/>
  <c r="X72" s="1"/>
  <c r="Y76"/>
  <c r="Z76"/>
  <c r="Z72" s="1"/>
  <c r="AA76"/>
  <c r="AB76"/>
  <c r="AB72" s="1"/>
  <c r="AC76"/>
  <c r="AD76"/>
  <c r="AD72" s="1"/>
  <c r="AE76"/>
  <c r="AF76"/>
  <c r="AF72" s="1"/>
  <c r="AG76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O91"/>
  <c r="P91"/>
  <c r="Q91"/>
  <c r="R91"/>
  <c r="S91"/>
  <c r="T91"/>
  <c r="U91"/>
  <c r="V91"/>
  <c r="W91"/>
  <c r="X91"/>
  <c r="Y91"/>
  <c r="Z91"/>
  <c r="AA91"/>
  <c r="AB91"/>
  <c r="AC91"/>
  <c r="AC87" s="1"/>
  <c r="AD91"/>
  <c r="AE91"/>
  <c r="AF91"/>
  <c r="AG91"/>
  <c r="AG87" s="1"/>
  <c r="AC93"/>
  <c r="AD93"/>
  <c r="AG93"/>
  <c r="O95"/>
  <c r="P95"/>
  <c r="S95"/>
  <c r="T95"/>
  <c r="U95"/>
  <c r="V95"/>
  <c r="W95"/>
  <c r="X95"/>
  <c r="Y95"/>
  <c r="Z95"/>
  <c r="AA95"/>
  <c r="AB95"/>
  <c r="AC95"/>
  <c r="AD95"/>
  <c r="AE95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AG109"/>
  <c r="O111"/>
  <c r="O93" s="1"/>
  <c r="P111"/>
  <c r="Q111"/>
  <c r="Q93" s="1"/>
  <c r="R111"/>
  <c r="S111"/>
  <c r="S93" s="1"/>
  <c r="T111"/>
  <c r="U111"/>
  <c r="U93" s="1"/>
  <c r="V111"/>
  <c r="W111"/>
  <c r="W93" s="1"/>
  <c r="X111"/>
  <c r="Y111"/>
  <c r="Y93" s="1"/>
  <c r="Z111"/>
  <c r="AA111"/>
  <c r="AA93" s="1"/>
  <c r="AB111"/>
  <c r="AC111"/>
  <c r="AD111"/>
  <c r="AE111"/>
  <c r="AF111"/>
  <c r="AG111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S115"/>
  <c r="AG115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AG119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AG121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AG125"/>
  <c r="O127"/>
  <c r="O115" s="1"/>
  <c r="P127"/>
  <c r="P115" s="1"/>
  <c r="Q127"/>
  <c r="Q115" s="1"/>
  <c r="R127"/>
  <c r="R115" s="1"/>
  <c r="S127"/>
  <c r="T127"/>
  <c r="T115" s="1"/>
  <c r="U127"/>
  <c r="U115" s="1"/>
  <c r="V127"/>
  <c r="V115" s="1"/>
  <c r="W127"/>
  <c r="W115" s="1"/>
  <c r="X127"/>
  <c r="X115" s="1"/>
  <c r="Y127"/>
  <c r="Y115" s="1"/>
  <c r="Z127"/>
  <c r="Z115" s="1"/>
  <c r="AA127"/>
  <c r="AA115" s="1"/>
  <c r="AB127"/>
  <c r="AB115" s="1"/>
  <c r="AC127"/>
  <c r="AC115" s="1"/>
  <c r="AD127"/>
  <c r="AD115" s="1"/>
  <c r="AE127"/>
  <c r="AF127"/>
  <c r="AG127"/>
  <c r="O135"/>
  <c r="O133" s="1"/>
  <c r="P135"/>
  <c r="Q135"/>
  <c r="Q133" s="1"/>
  <c r="R135"/>
  <c r="S135"/>
  <c r="S133" s="1"/>
  <c r="T135"/>
  <c r="U135"/>
  <c r="U133" s="1"/>
  <c r="V135"/>
  <c r="W135"/>
  <c r="W133" s="1"/>
  <c r="X135"/>
  <c r="Y135"/>
  <c r="Y133" s="1"/>
  <c r="Z135"/>
  <c r="AA135"/>
  <c r="AA133" s="1"/>
  <c r="AB135"/>
  <c r="AC135"/>
  <c r="AC133" s="1"/>
  <c r="AD135"/>
  <c r="AE135"/>
  <c r="AE133" s="1"/>
  <c r="AF135"/>
  <c r="AG135"/>
  <c r="AG133" s="1"/>
  <c r="O137"/>
  <c r="P137"/>
  <c r="P133" s="1"/>
  <c r="Q137"/>
  <c r="R137"/>
  <c r="R133" s="1"/>
  <c r="S137"/>
  <c r="T137"/>
  <c r="T133" s="1"/>
  <c r="U137"/>
  <c r="V137"/>
  <c r="V133" s="1"/>
  <c r="W137"/>
  <c r="X137"/>
  <c r="X133" s="1"/>
  <c r="Y137"/>
  <c r="Z137"/>
  <c r="Z133" s="1"/>
  <c r="AA137"/>
  <c r="AB137"/>
  <c r="AB133" s="1"/>
  <c r="AC137"/>
  <c r="AD137"/>
  <c r="AD133" s="1"/>
  <c r="AE137"/>
  <c r="AF137"/>
  <c r="AF133" s="1"/>
  <c r="AG137"/>
  <c r="O139"/>
  <c r="P139"/>
  <c r="Q139"/>
  <c r="R139"/>
  <c r="S139"/>
  <c r="T139"/>
  <c r="U139"/>
  <c r="V139"/>
  <c r="W139"/>
  <c r="X139"/>
  <c r="Y139"/>
  <c r="Z139"/>
  <c r="AA139"/>
  <c r="AB139"/>
  <c r="AC139"/>
  <c r="AD139"/>
  <c r="AE139"/>
  <c r="AF139"/>
  <c r="AG139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O143"/>
  <c r="P143"/>
  <c r="Q143"/>
  <c r="R143"/>
  <c r="S143"/>
  <c r="T143"/>
  <c r="U143"/>
  <c r="V143"/>
  <c r="W143"/>
  <c r="X143"/>
  <c r="Y143"/>
  <c r="Z143"/>
  <c r="AA143"/>
  <c r="AB143"/>
  <c r="AC143"/>
  <c r="AD143"/>
  <c r="AE143"/>
  <c r="AF143"/>
  <c r="AG143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AG145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AG151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AG153"/>
  <c r="O155"/>
  <c r="P155"/>
  <c r="Q155"/>
  <c r="R155"/>
  <c r="S155"/>
  <c r="T155"/>
  <c r="U155"/>
  <c r="V155"/>
  <c r="W155"/>
  <c r="X155"/>
  <c r="Y155"/>
  <c r="Z155"/>
  <c r="AA155"/>
  <c r="AB155"/>
  <c r="AC155"/>
  <c r="AD155"/>
  <c r="AE155"/>
  <c r="AF155"/>
  <c r="AG155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AF159"/>
  <c r="AG159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AG161"/>
  <c r="O169"/>
  <c r="O167" s="1"/>
  <c r="P169"/>
  <c r="Q169"/>
  <c r="Q167" s="1"/>
  <c r="R169"/>
  <c r="S169"/>
  <c r="S167" s="1"/>
  <c r="T169"/>
  <c r="U169"/>
  <c r="U167" s="1"/>
  <c r="V169"/>
  <c r="W169"/>
  <c r="W167" s="1"/>
  <c r="X169"/>
  <c r="Y169"/>
  <c r="Y167" s="1"/>
  <c r="Z169"/>
  <c r="AA169"/>
  <c r="AA167" s="1"/>
  <c r="AB169"/>
  <c r="AC169"/>
  <c r="AC167" s="1"/>
  <c r="AD169"/>
  <c r="AE169"/>
  <c r="AE167" s="1"/>
  <c r="AF169"/>
  <c r="AG169"/>
  <c r="AG167" s="1"/>
  <c r="O171"/>
  <c r="P171"/>
  <c r="P167" s="1"/>
  <c r="Q171"/>
  <c r="R171"/>
  <c r="R167" s="1"/>
  <c r="S171"/>
  <c r="T171"/>
  <c r="T167" s="1"/>
  <c r="U171"/>
  <c r="V171"/>
  <c r="V167" s="1"/>
  <c r="W171"/>
  <c r="X171"/>
  <c r="X167" s="1"/>
  <c r="Y171"/>
  <c r="Z171"/>
  <c r="Z167" s="1"/>
  <c r="AA171"/>
  <c r="AB171"/>
  <c r="AB167" s="1"/>
  <c r="AC171"/>
  <c r="AD171"/>
  <c r="AD167" s="1"/>
  <c r="AE171"/>
  <c r="AF171"/>
  <c r="AF167" s="1"/>
  <c r="AG171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O175"/>
  <c r="P175"/>
  <c r="Q175"/>
  <c r="R175"/>
  <c r="S175"/>
  <c r="T175"/>
  <c r="U175"/>
  <c r="V175"/>
  <c r="W175"/>
  <c r="X175"/>
  <c r="Y175"/>
  <c r="Z175"/>
  <c r="AA175"/>
  <c r="AB175"/>
  <c r="AC175"/>
  <c r="AD175"/>
  <c r="AE175"/>
  <c r="AF175"/>
  <c r="AG175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AF177"/>
  <c r="AG177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AF179"/>
  <c r="AG179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AF181"/>
  <c r="AG181"/>
  <c r="O189"/>
  <c r="O187" s="1"/>
  <c r="P189"/>
  <c r="Q189"/>
  <c r="Q187" s="1"/>
  <c r="R189"/>
  <c r="S189"/>
  <c r="S187" s="1"/>
  <c r="T189"/>
  <c r="U189"/>
  <c r="U187" s="1"/>
  <c r="V189"/>
  <c r="W189"/>
  <c r="W187" s="1"/>
  <c r="X189"/>
  <c r="Y189"/>
  <c r="Y187" s="1"/>
  <c r="Z189"/>
  <c r="AB189"/>
  <c r="AB187" s="1"/>
  <c r="AC189"/>
  <c r="AC187" s="1"/>
  <c r="AD189"/>
  <c r="AD187" s="1"/>
  <c r="AF189"/>
  <c r="AF187" s="1"/>
  <c r="AG189"/>
  <c r="AG187" s="1"/>
  <c r="O191"/>
  <c r="P191"/>
  <c r="Q191"/>
  <c r="R191"/>
  <c r="S191"/>
  <c r="T191"/>
  <c r="U191"/>
  <c r="V191"/>
  <c r="W191"/>
  <c r="X191"/>
  <c r="Y191"/>
  <c r="Z191"/>
  <c r="AA191"/>
  <c r="AA187" s="1"/>
  <c r="AB191"/>
  <c r="AC191"/>
  <c r="AD191"/>
  <c r="AE191"/>
  <c r="AF191"/>
  <c r="AG191"/>
  <c r="O193"/>
  <c r="P193"/>
  <c r="P187" s="1"/>
  <c r="Q193"/>
  <c r="R193"/>
  <c r="R187" s="1"/>
  <c r="S193"/>
  <c r="T193"/>
  <c r="T187" s="1"/>
  <c r="U193"/>
  <c r="V193"/>
  <c r="V187" s="1"/>
  <c r="W193"/>
  <c r="X193"/>
  <c r="X187" s="1"/>
  <c r="Y193"/>
  <c r="Z193"/>
  <c r="Z187" s="1"/>
  <c r="AA193"/>
  <c r="AB193"/>
  <c r="AC193"/>
  <c r="AD193"/>
  <c r="AE193"/>
  <c r="AF193"/>
  <c r="AG193"/>
  <c r="O195"/>
  <c r="P195"/>
  <c r="Q195"/>
  <c r="R195"/>
  <c r="S195"/>
  <c r="T195"/>
  <c r="U195"/>
  <c r="V195"/>
  <c r="W195"/>
  <c r="X195"/>
  <c r="Y195"/>
  <c r="Z195"/>
  <c r="AA195"/>
  <c r="AB195"/>
  <c r="AC195"/>
  <c r="AD195"/>
  <c r="AE195"/>
  <c r="AF195"/>
  <c r="AG195"/>
  <c r="O197"/>
  <c r="P197"/>
  <c r="Q197"/>
  <c r="R197"/>
  <c r="S197"/>
  <c r="T197"/>
  <c r="U197"/>
  <c r="V197"/>
  <c r="W197"/>
  <c r="X197"/>
  <c r="Y197"/>
  <c r="Z197"/>
  <c r="AA197"/>
  <c r="AB197"/>
  <c r="AC197"/>
  <c r="AD197"/>
  <c r="AE197"/>
  <c r="AF197"/>
  <c r="AG197"/>
  <c r="O199"/>
  <c r="P199"/>
  <c r="Q199"/>
  <c r="R199"/>
  <c r="S199"/>
  <c r="T199"/>
  <c r="U199"/>
  <c r="V199"/>
  <c r="W199"/>
  <c r="X199"/>
  <c r="Y199"/>
  <c r="Z199"/>
  <c r="AA199"/>
  <c r="AB199"/>
  <c r="AC199"/>
  <c r="AD199"/>
  <c r="AE199"/>
  <c r="AF199"/>
  <c r="AG199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O203"/>
  <c r="P203"/>
  <c r="Q203"/>
  <c r="R203"/>
  <c r="S203"/>
  <c r="T203"/>
  <c r="U203"/>
  <c r="V203"/>
  <c r="W203"/>
  <c r="X203"/>
  <c r="Y203"/>
  <c r="Z203"/>
  <c r="AA203"/>
  <c r="AB203"/>
  <c r="AC203"/>
  <c r="AD203"/>
  <c r="AE203"/>
  <c r="AF203"/>
  <c r="AG203"/>
  <c r="O205"/>
  <c r="P205"/>
  <c r="Q205"/>
  <c r="R205"/>
  <c r="S205"/>
  <c r="T205"/>
  <c r="U205"/>
  <c r="V205"/>
  <c r="W205"/>
  <c r="X205"/>
  <c r="Y205"/>
  <c r="Z205"/>
  <c r="AA205"/>
  <c r="AB205"/>
  <c r="AC205"/>
  <c r="AD205"/>
  <c r="AE205"/>
  <c r="AF205"/>
  <c r="AG205"/>
  <c r="O213"/>
  <c r="P213"/>
  <c r="P211" s="1"/>
  <c r="Q213"/>
  <c r="R213"/>
  <c r="R211" s="1"/>
  <c r="S213"/>
  <c r="T213"/>
  <c r="T211" s="1"/>
  <c r="U213"/>
  <c r="V213"/>
  <c r="V211" s="1"/>
  <c r="W213"/>
  <c r="X213"/>
  <c r="X211" s="1"/>
  <c r="Y213"/>
  <c r="Z213"/>
  <c r="Z211" s="1"/>
  <c r="AA213"/>
  <c r="AB213"/>
  <c r="AB211" s="1"/>
  <c r="AC213"/>
  <c r="AD213"/>
  <c r="AD211" s="1"/>
  <c r="AE213"/>
  <c r="AF213"/>
  <c r="AF211" s="1"/>
  <c r="AG213"/>
  <c r="AE214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AG215"/>
  <c r="O217"/>
  <c r="O211" s="1"/>
  <c r="P217"/>
  <c r="Q217"/>
  <c r="Q211" s="1"/>
  <c r="R217"/>
  <c r="S217"/>
  <c r="S211" s="1"/>
  <c r="T217"/>
  <c r="U217"/>
  <c r="U211" s="1"/>
  <c r="V217"/>
  <c r="W217"/>
  <c r="W211" s="1"/>
  <c r="X217"/>
  <c r="Y217"/>
  <c r="Y211" s="1"/>
  <c r="Z217"/>
  <c r="AA217"/>
  <c r="AA211" s="1"/>
  <c r="AB217"/>
  <c r="AC217"/>
  <c r="AC211" s="1"/>
  <c r="AD217"/>
  <c r="AE217"/>
  <c r="AE211" s="1"/>
  <c r="AF217"/>
  <c r="AG217"/>
  <c r="AG211" s="1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AG221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AG223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AG225"/>
  <c r="O227"/>
  <c r="P227"/>
  <c r="Q227"/>
  <c r="R227"/>
  <c r="S227"/>
  <c r="T227"/>
  <c r="U227"/>
  <c r="V227"/>
  <c r="W227"/>
  <c r="X227"/>
  <c r="Y227"/>
  <c r="Z227"/>
  <c r="AA227"/>
  <c r="AB227"/>
  <c r="AC227"/>
  <c r="AD227"/>
  <c r="AE227"/>
  <c r="AF227"/>
  <c r="AG227"/>
  <c r="O229"/>
  <c r="P229"/>
  <c r="Q229"/>
  <c r="R229"/>
  <c r="S229"/>
  <c r="T229"/>
  <c r="U229"/>
  <c r="V229"/>
  <c r="W229"/>
  <c r="X229"/>
  <c r="Y229"/>
  <c r="Z229"/>
  <c r="AA229"/>
  <c r="AB229"/>
  <c r="AC229"/>
  <c r="AD229"/>
  <c r="AE229"/>
  <c r="AF229"/>
  <c r="AG229"/>
  <c r="O231"/>
  <c r="P231"/>
  <c r="Q231"/>
  <c r="R231"/>
  <c r="S231"/>
  <c r="T231"/>
  <c r="U231"/>
  <c r="V231"/>
  <c r="W231"/>
  <c r="X231"/>
  <c r="Y231"/>
  <c r="Z231"/>
  <c r="AA231"/>
  <c r="AB231"/>
  <c r="AC231"/>
  <c r="AD231"/>
  <c r="AE231"/>
  <c r="AF231"/>
  <c r="AG231"/>
  <c r="O233"/>
  <c r="P233"/>
  <c r="Q233"/>
  <c r="R233"/>
  <c r="S233"/>
  <c r="T233"/>
  <c r="U233"/>
  <c r="V233"/>
  <c r="W233"/>
  <c r="X233"/>
  <c r="Y233"/>
  <c r="Z233"/>
  <c r="AA233"/>
  <c r="AB233"/>
  <c r="AC233"/>
  <c r="AD233"/>
  <c r="AE233"/>
  <c r="AF233"/>
  <c r="AG233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O237"/>
  <c r="P237"/>
  <c r="Q237"/>
  <c r="R237"/>
  <c r="S237"/>
  <c r="T237"/>
  <c r="U237"/>
  <c r="V237"/>
  <c r="W237"/>
  <c r="X237"/>
  <c r="Y237"/>
  <c r="Z237"/>
  <c r="AA237"/>
  <c r="AB237"/>
  <c r="AC237"/>
  <c r="AD237"/>
  <c r="AE237"/>
  <c r="AF237"/>
  <c r="AG237"/>
  <c r="O239"/>
  <c r="P239"/>
  <c r="Q239"/>
  <c r="R239"/>
  <c r="S239"/>
  <c r="T239"/>
  <c r="U239"/>
  <c r="V239"/>
  <c r="W239"/>
  <c r="X239"/>
  <c r="Y239"/>
  <c r="Z239"/>
  <c r="AA239"/>
  <c r="AB239"/>
  <c r="AC239"/>
  <c r="AD239"/>
  <c r="AE239"/>
  <c r="AF239"/>
  <c r="AG239"/>
  <c r="O241"/>
  <c r="P241"/>
  <c r="Q241"/>
  <c r="R241"/>
  <c r="S241"/>
  <c r="T241"/>
  <c r="U241"/>
  <c r="V241"/>
  <c r="W241"/>
  <c r="X241"/>
  <c r="Y241"/>
  <c r="Z241"/>
  <c r="AA241"/>
  <c r="AB241"/>
  <c r="AC241"/>
  <c r="AD241"/>
  <c r="AE241"/>
  <c r="AF241"/>
  <c r="AG241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O245"/>
  <c r="P245"/>
  <c r="Q245"/>
  <c r="R245"/>
  <c r="S245"/>
  <c r="T245"/>
  <c r="U245"/>
  <c r="V245"/>
  <c r="W245"/>
  <c r="X245"/>
  <c r="Y245"/>
  <c r="Z245"/>
  <c r="AA245"/>
  <c r="AB245"/>
  <c r="AC245"/>
  <c r="AD245"/>
  <c r="AE245"/>
  <c r="AF245"/>
  <c r="AG245"/>
  <c r="O247"/>
  <c r="P247"/>
  <c r="Q247"/>
  <c r="R247"/>
  <c r="S247"/>
  <c r="T247"/>
  <c r="U247"/>
  <c r="V247"/>
  <c r="W247"/>
  <c r="X247"/>
  <c r="Y247"/>
  <c r="Z247"/>
  <c r="AA247"/>
  <c r="AB247"/>
  <c r="AC247"/>
  <c r="AD247"/>
  <c r="AE247"/>
  <c r="AF247"/>
  <c r="AG247"/>
  <c r="O249"/>
  <c r="P249"/>
  <c r="Q249"/>
  <c r="R249"/>
  <c r="S249"/>
  <c r="T249"/>
  <c r="U249"/>
  <c r="V249"/>
  <c r="W249"/>
  <c r="X249"/>
  <c r="Y249"/>
  <c r="Z249"/>
  <c r="AA249"/>
  <c r="AB249"/>
  <c r="AC249"/>
  <c r="AD249"/>
  <c r="AE249"/>
  <c r="AF249"/>
  <c r="AG249"/>
  <c r="O251"/>
  <c r="P251"/>
  <c r="Q251"/>
  <c r="R251"/>
  <c r="S251"/>
  <c r="T251"/>
  <c r="U251"/>
  <c r="V251"/>
  <c r="W251"/>
  <c r="X251"/>
  <c r="Y251"/>
  <c r="Z251"/>
  <c r="AA251"/>
  <c r="AB251"/>
  <c r="AC251"/>
  <c r="AD251"/>
  <c r="AE251"/>
  <c r="AF251"/>
  <c r="AG251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O255"/>
  <c r="P255"/>
  <c r="Q255"/>
  <c r="R255"/>
  <c r="S255"/>
  <c r="T255"/>
  <c r="U255"/>
  <c r="V255"/>
  <c r="W255"/>
  <c r="X255"/>
  <c r="Y255"/>
  <c r="Z255"/>
  <c r="AA255"/>
  <c r="AB255"/>
  <c r="AC255"/>
  <c r="AD255"/>
  <c r="AE255"/>
  <c r="AF255"/>
  <c r="AG255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O259"/>
  <c r="P259"/>
  <c r="Q259"/>
  <c r="R259"/>
  <c r="S259"/>
  <c r="T259"/>
  <c r="U259"/>
  <c r="V259"/>
  <c r="W259"/>
  <c r="X259"/>
  <c r="Y259"/>
  <c r="Z259"/>
  <c r="AA259"/>
  <c r="AB259"/>
  <c r="AC259"/>
  <c r="AD259"/>
  <c r="AE259"/>
  <c r="AF259"/>
  <c r="AG259"/>
  <c r="O261"/>
  <c r="P261"/>
  <c r="Q261"/>
  <c r="R261"/>
  <c r="S261"/>
  <c r="T261"/>
  <c r="U261"/>
  <c r="V261"/>
  <c r="W261"/>
  <c r="X261"/>
  <c r="Y261"/>
  <c r="Z261"/>
  <c r="AA261"/>
  <c r="AB261"/>
  <c r="AC261"/>
  <c r="AD261"/>
  <c r="AE261"/>
  <c r="AF261"/>
  <c r="AG261"/>
  <c r="O263"/>
  <c r="P263"/>
  <c r="Q263"/>
  <c r="R263"/>
  <c r="S263"/>
  <c r="T263"/>
  <c r="U263"/>
  <c r="V263"/>
  <c r="W263"/>
  <c r="X263"/>
  <c r="Y263"/>
  <c r="Z263"/>
  <c r="AA263"/>
  <c r="AB263"/>
  <c r="AC263"/>
  <c r="AD263"/>
  <c r="AE263"/>
  <c r="AF263"/>
  <c r="AG263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O267"/>
  <c r="P267"/>
  <c r="Q267"/>
  <c r="R267"/>
  <c r="S267"/>
  <c r="T267"/>
  <c r="U267"/>
  <c r="V267"/>
  <c r="W267"/>
  <c r="X267"/>
  <c r="Y267"/>
  <c r="Z267"/>
  <c r="AA267"/>
  <c r="AB267"/>
  <c r="AC267"/>
  <c r="AD267"/>
  <c r="AE267"/>
  <c r="AF267"/>
  <c r="AG267"/>
  <c r="O269"/>
  <c r="P269"/>
  <c r="Q269"/>
  <c r="R269"/>
  <c r="S269"/>
  <c r="T269"/>
  <c r="U269"/>
  <c r="V269"/>
  <c r="W269"/>
  <c r="X269"/>
  <c r="Y269"/>
  <c r="Z269"/>
  <c r="AA269"/>
  <c r="AB269"/>
  <c r="AC269"/>
  <c r="AD269"/>
  <c r="AE269"/>
  <c r="AF269"/>
  <c r="AG269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O273"/>
  <c r="P273"/>
  <c r="Q273"/>
  <c r="R273"/>
  <c r="S273"/>
  <c r="T273"/>
  <c r="U273"/>
  <c r="V273"/>
  <c r="W273"/>
  <c r="X273"/>
  <c r="Y273"/>
  <c r="Z273"/>
  <c r="AA273"/>
  <c r="AB273"/>
  <c r="AC273"/>
  <c r="AD273"/>
  <c r="AE273"/>
  <c r="AF273"/>
  <c r="O275"/>
  <c r="P275"/>
  <c r="Q275"/>
  <c r="R275"/>
  <c r="S275"/>
  <c r="T275"/>
  <c r="U275"/>
  <c r="V275"/>
  <c r="W275"/>
  <c r="X275"/>
  <c r="Y275"/>
  <c r="Z275"/>
  <c r="AA275"/>
  <c r="AB275"/>
  <c r="AC275"/>
  <c r="AD275"/>
  <c r="AE275"/>
  <c r="AF275"/>
  <c r="O283"/>
  <c r="P283"/>
  <c r="P281" s="1"/>
  <c r="Q283"/>
  <c r="R283"/>
  <c r="R281" s="1"/>
  <c r="S283"/>
  <c r="T283"/>
  <c r="T281" s="1"/>
  <c r="U283"/>
  <c r="V283"/>
  <c r="V281" s="1"/>
  <c r="W283"/>
  <c r="X283"/>
  <c r="X281" s="1"/>
  <c r="Y283"/>
  <c r="Z283"/>
  <c r="Z281" s="1"/>
  <c r="AA283"/>
  <c r="AB283"/>
  <c r="AB281" s="1"/>
  <c r="AC283"/>
  <c r="AD283"/>
  <c r="AD281" s="1"/>
  <c r="AE283"/>
  <c r="AF283"/>
  <c r="AF281" s="1"/>
  <c r="AG283"/>
  <c r="AG275" s="1"/>
  <c r="O285"/>
  <c r="O281" s="1"/>
  <c r="P285"/>
  <c r="Q285"/>
  <c r="Q281" s="1"/>
  <c r="R285"/>
  <c r="S285"/>
  <c r="S281" s="1"/>
  <c r="T285"/>
  <c r="U285"/>
  <c r="U281" s="1"/>
  <c r="V285"/>
  <c r="W285"/>
  <c r="W281" s="1"/>
  <c r="X285"/>
  <c r="Y285"/>
  <c r="Y281" s="1"/>
  <c r="Z285"/>
  <c r="AA285"/>
  <c r="AA281" s="1"/>
  <c r="AB285"/>
  <c r="AC285"/>
  <c r="AC281" s="1"/>
  <c r="AD285"/>
  <c r="AE285"/>
  <c r="AE281" s="1"/>
  <c r="AF285"/>
  <c r="AG285"/>
  <c r="AG281" s="1"/>
  <c r="AG273" s="1"/>
  <c r="O287"/>
  <c r="P287"/>
  <c r="Q287"/>
  <c r="R287"/>
  <c r="S287"/>
  <c r="T287"/>
  <c r="U287"/>
  <c r="V287"/>
  <c r="W287"/>
  <c r="X287"/>
  <c r="Y287"/>
  <c r="Z287"/>
  <c r="AA287"/>
  <c r="AB287"/>
  <c r="AC287"/>
  <c r="AD287"/>
  <c r="AE287"/>
  <c r="AF287"/>
  <c r="AG287"/>
  <c r="O289"/>
  <c r="P289"/>
  <c r="Q289"/>
  <c r="R289"/>
  <c r="S289"/>
  <c r="T289"/>
  <c r="U289"/>
  <c r="V289"/>
  <c r="W289"/>
  <c r="X289"/>
  <c r="Y289"/>
  <c r="Z289"/>
  <c r="AA289"/>
  <c r="AB289"/>
  <c r="AC289"/>
  <c r="AD289"/>
  <c r="AE289"/>
  <c r="AF289"/>
  <c r="AG289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O299"/>
  <c r="P299"/>
  <c r="P297" s="1"/>
  <c r="Q299"/>
  <c r="R299"/>
  <c r="R297" s="1"/>
  <c r="S299"/>
  <c r="T299"/>
  <c r="T297" s="1"/>
  <c r="U299"/>
  <c r="V299"/>
  <c r="V297" s="1"/>
  <c r="W299"/>
  <c r="X299"/>
  <c r="X297" s="1"/>
  <c r="Y299"/>
  <c r="Z299"/>
  <c r="Z297" s="1"/>
  <c r="AA299"/>
  <c r="AB299"/>
  <c r="AB297" s="1"/>
  <c r="AC299"/>
  <c r="AD299"/>
  <c r="AD297" s="1"/>
  <c r="AE299"/>
  <c r="AF299"/>
  <c r="AF297" s="1"/>
  <c r="AG299"/>
  <c r="O301"/>
  <c r="O297" s="1"/>
  <c r="P301"/>
  <c r="Q301"/>
  <c r="Q297" s="1"/>
  <c r="R301"/>
  <c r="S301"/>
  <c r="S297" s="1"/>
  <c r="T301"/>
  <c r="U301"/>
  <c r="U297" s="1"/>
  <c r="V301"/>
  <c r="W301"/>
  <c r="W297" s="1"/>
  <c r="X301"/>
  <c r="Y301"/>
  <c r="Y297" s="1"/>
  <c r="Z301"/>
  <c r="AA301"/>
  <c r="AA297" s="1"/>
  <c r="AB301"/>
  <c r="AC301"/>
  <c r="AC297" s="1"/>
  <c r="AD301"/>
  <c r="AE301"/>
  <c r="AE297" s="1"/>
  <c r="AF301"/>
  <c r="AG301"/>
  <c r="AG297" s="1"/>
  <c r="O303"/>
  <c r="P303"/>
  <c r="Q303"/>
  <c r="R303"/>
  <c r="S303"/>
  <c r="T303"/>
  <c r="U303"/>
  <c r="V303"/>
  <c r="W303"/>
  <c r="X303"/>
  <c r="Y303"/>
  <c r="Z303"/>
  <c r="AA303"/>
  <c r="AB303"/>
  <c r="AC303"/>
  <c r="AD303"/>
  <c r="AE303"/>
  <c r="AF303"/>
  <c r="AG303"/>
  <c r="O305"/>
  <c r="P305"/>
  <c r="Q305"/>
  <c r="R305"/>
  <c r="S305"/>
  <c r="T305"/>
  <c r="U305"/>
  <c r="V305"/>
  <c r="W305"/>
  <c r="X305"/>
  <c r="Y305"/>
  <c r="Z305"/>
  <c r="AA305"/>
  <c r="AB305"/>
  <c r="AC305"/>
  <c r="AD305"/>
  <c r="AE305"/>
  <c r="AF305"/>
  <c r="AG305"/>
  <c r="O307"/>
  <c r="P307"/>
  <c r="Q307"/>
  <c r="R307"/>
  <c r="S307"/>
  <c r="T307"/>
  <c r="U307"/>
  <c r="V307"/>
  <c r="W307"/>
  <c r="X307"/>
  <c r="Y307"/>
  <c r="Z307"/>
  <c r="AA307"/>
  <c r="AB307"/>
  <c r="AC307"/>
  <c r="AD307"/>
  <c r="AE307"/>
  <c r="AF307"/>
  <c r="AG307"/>
  <c r="O309"/>
  <c r="P309"/>
  <c r="Q309"/>
  <c r="R309"/>
  <c r="S309"/>
  <c r="T309"/>
  <c r="U309"/>
  <c r="V309"/>
  <c r="W309"/>
  <c r="X309"/>
  <c r="Y309"/>
  <c r="Z309"/>
  <c r="AA309"/>
  <c r="AB309"/>
  <c r="AC309"/>
  <c r="AD309"/>
  <c r="AE309"/>
  <c r="AF309"/>
  <c r="AG309"/>
  <c r="O311"/>
  <c r="P311"/>
  <c r="Q311"/>
  <c r="R311"/>
  <c r="S311"/>
  <c r="T311"/>
  <c r="U311"/>
  <c r="V311"/>
  <c r="W311"/>
  <c r="X311"/>
  <c r="Y311"/>
  <c r="Z311"/>
  <c r="AA311"/>
  <c r="AB311"/>
  <c r="AC311"/>
  <c r="AD311"/>
  <c r="AE311"/>
  <c r="AF311"/>
  <c r="AG311"/>
  <c r="O317"/>
  <c r="Q317"/>
  <c r="S317"/>
  <c r="U317"/>
  <c r="W317"/>
  <c r="Y317"/>
  <c r="AA317"/>
  <c r="AC317"/>
  <c r="AE317"/>
  <c r="AG317"/>
  <c r="O319"/>
  <c r="P319"/>
  <c r="P317" s="1"/>
  <c r="Q319"/>
  <c r="R319"/>
  <c r="R317" s="1"/>
  <c r="S319"/>
  <c r="T319"/>
  <c r="T317" s="1"/>
  <c r="U319"/>
  <c r="V319"/>
  <c r="V317" s="1"/>
  <c r="W319"/>
  <c r="X319"/>
  <c r="X317" s="1"/>
  <c r="Y319"/>
  <c r="Z319"/>
  <c r="Z317" s="1"/>
  <c r="AA319"/>
  <c r="AB319"/>
  <c r="AB317" s="1"/>
  <c r="AC319"/>
  <c r="AD319"/>
  <c r="AD317" s="1"/>
  <c r="AE319"/>
  <c r="AF319"/>
  <c r="AF317" s="1"/>
  <c r="AG319"/>
  <c r="O327"/>
  <c r="P327"/>
  <c r="P325" s="1"/>
  <c r="Q327"/>
  <c r="R327"/>
  <c r="R325" s="1"/>
  <c r="S327"/>
  <c r="T327"/>
  <c r="T325" s="1"/>
  <c r="U327"/>
  <c r="V327"/>
  <c r="V325" s="1"/>
  <c r="W327"/>
  <c r="X327"/>
  <c r="X325" s="1"/>
  <c r="Y327"/>
  <c r="Z327"/>
  <c r="Z325" s="1"/>
  <c r="AA327"/>
  <c r="AB327"/>
  <c r="AB325" s="1"/>
  <c r="AC327"/>
  <c r="AD327"/>
  <c r="AD325" s="1"/>
  <c r="AE327"/>
  <c r="AF327"/>
  <c r="AF325" s="1"/>
  <c r="AG327"/>
  <c r="O329"/>
  <c r="O325" s="1"/>
  <c r="P329"/>
  <c r="Q329"/>
  <c r="Q325" s="1"/>
  <c r="R329"/>
  <c r="S329"/>
  <c r="S325" s="1"/>
  <c r="T329"/>
  <c r="U329"/>
  <c r="U325" s="1"/>
  <c r="V329"/>
  <c r="W329"/>
  <c r="W325" s="1"/>
  <c r="X329"/>
  <c r="Y329"/>
  <c r="Y325" s="1"/>
  <c r="Z329"/>
  <c r="AA329"/>
  <c r="AA325" s="1"/>
  <c r="AB329"/>
  <c r="AC329"/>
  <c r="AC325" s="1"/>
  <c r="AD329"/>
  <c r="AE329"/>
  <c r="AE325" s="1"/>
  <c r="AF329"/>
  <c r="AG329"/>
  <c r="AG325" s="1"/>
  <c r="O331"/>
  <c r="P331"/>
  <c r="Q331"/>
  <c r="R331"/>
  <c r="S331"/>
  <c r="T331"/>
  <c r="U331"/>
  <c r="V331"/>
  <c r="W331"/>
  <c r="X331"/>
  <c r="Y331"/>
  <c r="Z331"/>
  <c r="AA331"/>
  <c r="AB331"/>
  <c r="AC331"/>
  <c r="AD331"/>
  <c r="AE331"/>
  <c r="AF331"/>
  <c r="AG331"/>
  <c r="O333"/>
  <c r="P333"/>
  <c r="Q333"/>
  <c r="R333"/>
  <c r="S333"/>
  <c r="T333"/>
  <c r="U333"/>
  <c r="V333"/>
  <c r="W333"/>
  <c r="X333"/>
  <c r="Y333"/>
  <c r="Z333"/>
  <c r="AA333"/>
  <c r="AB333"/>
  <c r="AC333"/>
  <c r="AD333"/>
  <c r="AE333"/>
  <c r="AF333"/>
  <c r="AG333"/>
  <c r="AE334"/>
  <c r="O335"/>
  <c r="P335"/>
  <c r="Q335"/>
  <c r="R335"/>
  <c r="S335"/>
  <c r="T335"/>
  <c r="U335"/>
  <c r="V335"/>
  <c r="W335"/>
  <c r="X335"/>
  <c r="Y335"/>
  <c r="Z335"/>
  <c r="AA335"/>
  <c r="AB335"/>
  <c r="AC335"/>
  <c r="AD335"/>
  <c r="AE335"/>
  <c r="AF335"/>
  <c r="AG335"/>
  <c r="O343"/>
  <c r="O341" s="1"/>
  <c r="P343"/>
  <c r="Q343"/>
  <c r="Q341" s="1"/>
  <c r="R343"/>
  <c r="S343"/>
  <c r="S341" s="1"/>
  <c r="T343"/>
  <c r="U343"/>
  <c r="U341" s="1"/>
  <c r="V343"/>
  <c r="W343"/>
  <c r="W341" s="1"/>
  <c r="X343"/>
  <c r="Y343"/>
  <c r="Y341" s="1"/>
  <c r="Z343"/>
  <c r="AA343"/>
  <c r="AA341" s="1"/>
  <c r="AB343"/>
  <c r="AC343"/>
  <c r="AC341" s="1"/>
  <c r="AD343"/>
  <c r="AE343"/>
  <c r="AE341" s="1"/>
  <c r="AF343"/>
  <c r="AG343"/>
  <c r="AG341" s="1"/>
  <c r="O345"/>
  <c r="P345"/>
  <c r="P341" s="1"/>
  <c r="Q345"/>
  <c r="R345"/>
  <c r="R341" s="1"/>
  <c r="S345"/>
  <c r="T345"/>
  <c r="T341" s="1"/>
  <c r="U345"/>
  <c r="V345"/>
  <c r="V341" s="1"/>
  <c r="W345"/>
  <c r="X345"/>
  <c r="X341" s="1"/>
  <c r="Y345"/>
  <c r="Z345"/>
  <c r="Z341" s="1"/>
  <c r="AA345"/>
  <c r="AB345"/>
  <c r="AB341" s="1"/>
  <c r="AC345"/>
  <c r="AD345"/>
  <c r="AD341" s="1"/>
  <c r="AE345"/>
  <c r="AF345"/>
  <c r="AF341" s="1"/>
  <c r="AG345"/>
  <c r="O347"/>
  <c r="P347"/>
  <c r="Q347"/>
  <c r="R347"/>
  <c r="S347"/>
  <c r="T347"/>
  <c r="U347"/>
  <c r="V347"/>
  <c r="W347"/>
  <c r="X347"/>
  <c r="Y347"/>
  <c r="Z347"/>
  <c r="AA347"/>
  <c r="AB347"/>
  <c r="AC347"/>
  <c r="AD347"/>
  <c r="AE347"/>
  <c r="AF347"/>
  <c r="AG347"/>
  <c r="O349"/>
  <c r="P349"/>
  <c r="Q349"/>
  <c r="R349"/>
  <c r="S349"/>
  <c r="T349"/>
  <c r="U349"/>
  <c r="V349"/>
  <c r="W349"/>
  <c r="X349"/>
  <c r="Y349"/>
  <c r="Z349"/>
  <c r="AA349"/>
  <c r="AB349"/>
  <c r="AC349"/>
  <c r="AD349"/>
  <c r="AE349"/>
  <c r="AF349"/>
  <c r="AG349"/>
  <c r="O355"/>
  <c r="Q355"/>
  <c r="S355"/>
  <c r="U355"/>
  <c r="W355"/>
  <c r="Y355"/>
  <c r="AA355"/>
  <c r="AC355"/>
  <c r="AE355"/>
  <c r="AG355"/>
  <c r="O357"/>
  <c r="P357"/>
  <c r="P355" s="1"/>
  <c r="Q357"/>
  <c r="R357"/>
  <c r="R355" s="1"/>
  <c r="S357"/>
  <c r="T357"/>
  <c r="T355" s="1"/>
  <c r="U357"/>
  <c r="V357"/>
  <c r="V355" s="1"/>
  <c r="W357"/>
  <c r="X357"/>
  <c r="X355" s="1"/>
  <c r="Y357"/>
  <c r="Z357"/>
  <c r="Z355" s="1"/>
  <c r="AA357"/>
  <c r="AB357"/>
  <c r="AB355" s="1"/>
  <c r="AC357"/>
  <c r="AD357"/>
  <c r="AD355" s="1"/>
  <c r="AE357"/>
  <c r="AF357"/>
  <c r="AF355" s="1"/>
  <c r="AG357"/>
  <c r="O363"/>
  <c r="Q363"/>
  <c r="S363"/>
  <c r="U363"/>
  <c r="W363"/>
  <c r="Y363"/>
  <c r="AA363"/>
  <c r="AC363"/>
  <c r="AE363"/>
  <c r="AG363"/>
  <c r="O365"/>
  <c r="P365"/>
  <c r="P363" s="1"/>
  <c r="Q365"/>
  <c r="R365"/>
  <c r="R363" s="1"/>
  <c r="S365"/>
  <c r="T365"/>
  <c r="T363" s="1"/>
  <c r="U365"/>
  <c r="V365"/>
  <c r="V363" s="1"/>
  <c r="W365"/>
  <c r="X365"/>
  <c r="X363" s="1"/>
  <c r="Y365"/>
  <c r="Z365"/>
  <c r="Z363" s="1"/>
  <c r="AA365"/>
  <c r="AB365"/>
  <c r="AB363" s="1"/>
  <c r="AC365"/>
  <c r="AD365"/>
  <c r="AD363" s="1"/>
  <c r="AE365"/>
  <c r="AF365"/>
  <c r="AF363" s="1"/>
  <c r="AG365"/>
  <c r="O373"/>
  <c r="P373"/>
  <c r="P371" s="1"/>
  <c r="Q373"/>
  <c r="R373"/>
  <c r="R371" s="1"/>
  <c r="S373"/>
  <c r="T373"/>
  <c r="T371" s="1"/>
  <c r="U373"/>
  <c r="V373"/>
  <c r="V371" s="1"/>
  <c r="W373"/>
  <c r="X373"/>
  <c r="X371" s="1"/>
  <c r="Y373"/>
  <c r="Z373"/>
  <c r="Z371" s="1"/>
  <c r="AA373"/>
  <c r="AB373"/>
  <c r="AB371" s="1"/>
  <c r="AC373"/>
  <c r="AD373"/>
  <c r="AD371" s="1"/>
  <c r="AE373"/>
  <c r="AF373"/>
  <c r="AF371" s="1"/>
  <c r="O375"/>
  <c r="O371" s="1"/>
  <c r="P375"/>
  <c r="Q375"/>
  <c r="Q371" s="1"/>
  <c r="R375"/>
  <c r="S375"/>
  <c r="S371" s="1"/>
  <c r="T375"/>
  <c r="U375"/>
  <c r="U371" s="1"/>
  <c r="V375"/>
  <c r="W375"/>
  <c r="W371" s="1"/>
  <c r="X375"/>
  <c r="Y375"/>
  <c r="Y371" s="1"/>
  <c r="Z375"/>
  <c r="AA375"/>
  <c r="AA371" s="1"/>
  <c r="AB375"/>
  <c r="AC375"/>
  <c r="AC371" s="1"/>
  <c r="AD375"/>
  <c r="AE375"/>
  <c r="AE371" s="1"/>
  <c r="AF375"/>
  <c r="O377"/>
  <c r="P377"/>
  <c r="Q377"/>
  <c r="R377"/>
  <c r="S377"/>
  <c r="T377"/>
  <c r="U377"/>
  <c r="V377"/>
  <c r="W377"/>
  <c r="X377"/>
  <c r="Y377"/>
  <c r="Z377"/>
  <c r="AA377"/>
  <c r="AB377"/>
  <c r="AC377"/>
  <c r="AD377"/>
  <c r="AE377"/>
  <c r="AF377"/>
  <c r="O379"/>
  <c r="P379"/>
  <c r="Q379"/>
  <c r="R379"/>
  <c r="S379"/>
  <c r="T379"/>
  <c r="U379"/>
  <c r="V379"/>
  <c r="W379"/>
  <c r="X379"/>
  <c r="Y379"/>
  <c r="Z379"/>
  <c r="AA379"/>
  <c r="AB379"/>
  <c r="AC379"/>
  <c r="AD379"/>
  <c r="AE379"/>
  <c r="AF379"/>
  <c r="AG379"/>
  <c r="AG377" s="1"/>
  <c r="AG375" s="1"/>
  <c r="AG373" s="1"/>
  <c r="AG371" s="1"/>
  <c r="X385"/>
  <c r="AB385"/>
  <c r="AF385"/>
  <c r="O387"/>
  <c r="O385" s="1"/>
  <c r="P387"/>
  <c r="Q387"/>
  <c r="Q385" s="1"/>
  <c r="R387"/>
  <c r="S387"/>
  <c r="S385" s="1"/>
  <c r="T387"/>
  <c r="U387"/>
  <c r="U385" s="1"/>
  <c r="V387"/>
  <c r="W387"/>
  <c r="W385" s="1"/>
  <c r="X387"/>
  <c r="Y387"/>
  <c r="Y385" s="1"/>
  <c r="Z387"/>
  <c r="AA387"/>
  <c r="AA385" s="1"/>
  <c r="AB387"/>
  <c r="AC387"/>
  <c r="AC385" s="1"/>
  <c r="AD387"/>
  <c r="AE387"/>
  <c r="AE385" s="1"/>
  <c r="AF387"/>
  <c r="AG387"/>
  <c r="AG385" s="1"/>
  <c r="O389"/>
  <c r="P389"/>
  <c r="P385" s="1"/>
  <c r="Q389"/>
  <c r="R389"/>
  <c r="R385" s="1"/>
  <c r="S389"/>
  <c r="T389"/>
  <c r="T385" s="1"/>
  <c r="U389"/>
  <c r="V389"/>
  <c r="V385" s="1"/>
  <c r="W389"/>
  <c r="X389"/>
  <c r="Y389"/>
  <c r="Z389"/>
  <c r="Z385" s="1"/>
  <c r="AA389"/>
  <c r="AB389"/>
  <c r="AC389"/>
  <c r="AD389"/>
  <c r="AD385" s="1"/>
  <c r="AE389"/>
  <c r="AF389"/>
  <c r="AG389"/>
  <c r="Q395"/>
  <c r="U395"/>
  <c r="Y395"/>
  <c r="AC395"/>
  <c r="AG395"/>
  <c r="O397"/>
  <c r="P397"/>
  <c r="P395" s="1"/>
  <c r="Q397"/>
  <c r="R397"/>
  <c r="R395" s="1"/>
  <c r="S397"/>
  <c r="T397"/>
  <c r="T395" s="1"/>
  <c r="U397"/>
  <c r="V397"/>
  <c r="V395" s="1"/>
  <c r="W397"/>
  <c r="X397"/>
  <c r="X395" s="1"/>
  <c r="Y397"/>
  <c r="Z397"/>
  <c r="Z395" s="1"/>
  <c r="AA397"/>
  <c r="AB397"/>
  <c r="AB395" s="1"/>
  <c r="AC397"/>
  <c r="AD397"/>
  <c r="AD395" s="1"/>
  <c r="AE397"/>
  <c r="AF397"/>
  <c r="AF395" s="1"/>
  <c r="O399"/>
  <c r="O395" s="1"/>
  <c r="P399"/>
  <c r="Q399"/>
  <c r="R399"/>
  <c r="S399"/>
  <c r="S395" s="1"/>
  <c r="T399"/>
  <c r="U399"/>
  <c r="V399"/>
  <c r="W399"/>
  <c r="W395" s="1"/>
  <c r="X399"/>
  <c r="Y399"/>
  <c r="Z399"/>
  <c r="AA399"/>
  <c r="AA395" s="1"/>
  <c r="AB399"/>
  <c r="AC399"/>
  <c r="AD399"/>
  <c r="AE399"/>
  <c r="AE395" s="1"/>
  <c r="AF399"/>
  <c r="AG399"/>
  <c r="AG397" s="1"/>
  <c r="O401"/>
  <c r="P401"/>
  <c r="Q401"/>
  <c r="R401"/>
  <c r="S401"/>
  <c r="T401"/>
  <c r="U401"/>
  <c r="V401"/>
  <c r="W401"/>
  <c r="X401"/>
  <c r="Y401"/>
  <c r="Z401"/>
  <c r="AA401"/>
  <c r="AB401"/>
  <c r="AC401"/>
  <c r="AD401"/>
  <c r="AE401"/>
  <c r="AF401"/>
  <c r="AG401"/>
  <c r="O409"/>
  <c r="P409"/>
  <c r="Q409"/>
  <c r="R409"/>
  <c r="S409"/>
  <c r="T409"/>
  <c r="U409"/>
  <c r="V409"/>
  <c r="W409"/>
  <c r="X409"/>
  <c r="Y409"/>
  <c r="Z409"/>
  <c r="AA409"/>
  <c r="AB409"/>
  <c r="AC409"/>
  <c r="AD409"/>
  <c r="AE409"/>
  <c r="AF409"/>
  <c r="O411"/>
  <c r="P411"/>
  <c r="Q411"/>
  <c r="R411"/>
  <c r="T411"/>
  <c r="U411"/>
  <c r="V411"/>
  <c r="W411"/>
  <c r="X411"/>
  <c r="Y411"/>
  <c r="Z411"/>
  <c r="AA411"/>
  <c r="AB411"/>
  <c r="AC411"/>
  <c r="AD411"/>
  <c r="AF411"/>
  <c r="O413"/>
  <c r="P413"/>
  <c r="Q413"/>
  <c r="R413"/>
  <c r="S413"/>
  <c r="S407" s="1"/>
  <c r="T413"/>
  <c r="U413"/>
  <c r="V413"/>
  <c r="W413"/>
  <c r="W407" s="1"/>
  <c r="X413"/>
  <c r="Y413"/>
  <c r="Z413"/>
  <c r="AA413"/>
  <c r="AA407" s="1"/>
  <c r="AB413"/>
  <c r="AC413"/>
  <c r="AD413"/>
  <c r="AE413"/>
  <c r="AF413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O417"/>
  <c r="P417"/>
  <c r="Q417"/>
  <c r="Q407" s="1"/>
  <c r="R417"/>
  <c r="S417"/>
  <c r="T417"/>
  <c r="U417"/>
  <c r="U407" s="1"/>
  <c r="V417"/>
  <c r="W417"/>
  <c r="X417"/>
  <c r="Y417"/>
  <c r="Y407" s="1"/>
  <c r="Z417"/>
  <c r="AA417"/>
  <c r="AB417"/>
  <c r="AC417"/>
  <c r="AC407" s="1"/>
  <c r="AD417"/>
  <c r="AE417"/>
  <c r="AF417"/>
  <c r="O419"/>
  <c r="P419"/>
  <c r="Q419"/>
  <c r="R419"/>
  <c r="S419"/>
  <c r="T419"/>
  <c r="U419"/>
  <c r="V419"/>
  <c r="W419"/>
  <c r="X419"/>
  <c r="Y419"/>
  <c r="Z419"/>
  <c r="AA419"/>
  <c r="AB419"/>
  <c r="AC419"/>
  <c r="AD419"/>
  <c r="AE419"/>
  <c r="AF419"/>
  <c r="O421"/>
  <c r="P421"/>
  <c r="Q421"/>
  <c r="R421"/>
  <c r="S421"/>
  <c r="T421"/>
  <c r="U421"/>
  <c r="V421"/>
  <c r="W421"/>
  <c r="X421"/>
  <c r="Y421"/>
  <c r="Z421"/>
  <c r="AA421"/>
  <c r="AB421"/>
  <c r="AC421"/>
  <c r="AD421"/>
  <c r="AE421"/>
  <c r="AF421"/>
  <c r="O423"/>
  <c r="P423"/>
  <c r="Q423"/>
  <c r="R423"/>
  <c r="S423"/>
  <c r="T423"/>
  <c r="U423"/>
  <c r="V423"/>
  <c r="W423"/>
  <c r="X423"/>
  <c r="Y423"/>
  <c r="Z423"/>
  <c r="AA423"/>
  <c r="AB423"/>
  <c r="AC423"/>
  <c r="AD423"/>
  <c r="AE423"/>
  <c r="AF423"/>
  <c r="O425"/>
  <c r="P425"/>
  <c r="Q425"/>
  <c r="R425"/>
  <c r="S425"/>
  <c r="T425"/>
  <c r="U425"/>
  <c r="V425"/>
  <c r="W425"/>
  <c r="X425"/>
  <c r="Y425"/>
  <c r="Z425"/>
  <c r="AA425"/>
  <c r="AB425"/>
  <c r="AC425"/>
  <c r="AD425"/>
  <c r="AE425"/>
  <c r="AF425"/>
  <c r="O427"/>
  <c r="P427"/>
  <c r="AF427" s="1"/>
  <c r="Q427"/>
  <c r="S427"/>
  <c r="AE427" s="1"/>
  <c r="U427"/>
  <c r="V427"/>
  <c r="W427"/>
  <c r="X427"/>
  <c r="Y427"/>
  <c r="Z427"/>
  <c r="AA427"/>
  <c r="AB427"/>
  <c r="AC427"/>
  <c r="AD427"/>
  <c r="O429"/>
  <c r="AE429" s="1"/>
  <c r="Q429"/>
  <c r="R429"/>
  <c r="AF429" s="1"/>
  <c r="S429"/>
  <c r="T429"/>
  <c r="U429"/>
  <c r="V429"/>
  <c r="W429"/>
  <c r="X429"/>
  <c r="Y429"/>
  <c r="Z429"/>
  <c r="AA429"/>
  <c r="AB429"/>
  <c r="AC429"/>
  <c r="AD429"/>
  <c r="AG429"/>
  <c r="AG427" s="1"/>
  <c r="AG425" s="1"/>
  <c r="AG423" s="1"/>
  <c r="AG421" s="1"/>
  <c r="AG419" s="1"/>
  <c r="AG417" s="1"/>
  <c r="AG415" s="1"/>
  <c r="AG413" s="1"/>
  <c r="AG411" s="1"/>
  <c r="AG409" s="1"/>
  <c r="AG407" s="1"/>
  <c r="O438"/>
  <c r="P438"/>
  <c r="Q438"/>
  <c r="R438"/>
  <c r="S438"/>
  <c r="T438"/>
  <c r="U438"/>
  <c r="V438"/>
  <c r="W438"/>
  <c r="X438"/>
  <c r="Y438"/>
  <c r="Z438"/>
  <c r="AA438"/>
  <c r="AB438"/>
  <c r="AC438"/>
  <c r="AD438"/>
  <c r="AE438"/>
  <c r="AF438"/>
  <c r="O440"/>
  <c r="O436" s="1"/>
  <c r="P440"/>
  <c r="Q440"/>
  <c r="R440"/>
  <c r="S440"/>
  <c r="S436" s="1"/>
  <c r="T440"/>
  <c r="U440"/>
  <c r="V440"/>
  <c r="W440"/>
  <c r="W436" s="1"/>
  <c r="X440"/>
  <c r="Y440"/>
  <c r="Z440"/>
  <c r="AA440"/>
  <c r="AA436" s="1"/>
  <c r="AB440"/>
  <c r="AC440"/>
  <c r="AD440"/>
  <c r="AE440"/>
  <c r="AE436" s="1"/>
  <c r="AF440"/>
  <c r="O442"/>
  <c r="P442"/>
  <c r="Q442"/>
  <c r="R442"/>
  <c r="S442"/>
  <c r="T442"/>
  <c r="U442"/>
  <c r="V442"/>
  <c r="W442"/>
  <c r="X442"/>
  <c r="Y442"/>
  <c r="Z442"/>
  <c r="AA442"/>
  <c r="AB442"/>
  <c r="AC442"/>
  <c r="AD442"/>
  <c r="AE442"/>
  <c r="AF442"/>
  <c r="O444"/>
  <c r="P444"/>
  <c r="Q444"/>
  <c r="Q436" s="1"/>
  <c r="R444"/>
  <c r="S444"/>
  <c r="T444"/>
  <c r="U444"/>
  <c r="U436" s="1"/>
  <c r="V444"/>
  <c r="W444"/>
  <c r="X444"/>
  <c r="Y444"/>
  <c r="Y436" s="1"/>
  <c r="Z444"/>
  <c r="AA444"/>
  <c r="AB444"/>
  <c r="AC444"/>
  <c r="AC436" s="1"/>
  <c r="AD444"/>
  <c r="AE444"/>
  <c r="AF444"/>
  <c r="AG444"/>
  <c r="AG442" s="1"/>
  <c r="AG440" s="1"/>
  <c r="AG438" s="1"/>
  <c r="AG436" s="1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O454"/>
  <c r="P454"/>
  <c r="Q454"/>
  <c r="R454"/>
  <c r="S454"/>
  <c r="T454"/>
  <c r="U454"/>
  <c r="V454"/>
  <c r="W454"/>
  <c r="X454"/>
  <c r="Y454"/>
  <c r="Z454"/>
  <c r="AA454"/>
  <c r="AB454"/>
  <c r="AC454"/>
  <c r="AD454"/>
  <c r="AE454"/>
  <c r="AF454"/>
  <c r="O456"/>
  <c r="O452" s="1"/>
  <c r="P456"/>
  <c r="Q456"/>
  <c r="Q452" s="1"/>
  <c r="R456"/>
  <c r="S456"/>
  <c r="S452" s="1"/>
  <c r="T456"/>
  <c r="U456"/>
  <c r="U452" s="1"/>
  <c r="V456"/>
  <c r="W456"/>
  <c r="W452" s="1"/>
  <c r="X456"/>
  <c r="Y456"/>
  <c r="Y452" s="1"/>
  <c r="Z456"/>
  <c r="AA456"/>
  <c r="AA452" s="1"/>
  <c r="AB456"/>
  <c r="AC456"/>
  <c r="AC452" s="1"/>
  <c r="AD456"/>
  <c r="AE456"/>
  <c r="AE452" s="1"/>
  <c r="AF456"/>
  <c r="O458"/>
  <c r="P458"/>
  <c r="Q458"/>
  <c r="R458"/>
  <c r="S458"/>
  <c r="T458"/>
  <c r="U458"/>
  <c r="V458"/>
  <c r="W458"/>
  <c r="X458"/>
  <c r="Y458"/>
  <c r="Z458"/>
  <c r="AA458"/>
  <c r="AB458"/>
  <c r="AC458"/>
  <c r="AD458"/>
  <c r="AE458"/>
  <c r="AF458"/>
  <c r="O460"/>
  <c r="P460"/>
  <c r="Q460"/>
  <c r="R460"/>
  <c r="S460"/>
  <c r="T460"/>
  <c r="U460"/>
  <c r="V460"/>
  <c r="W460"/>
  <c r="X460"/>
  <c r="Y460"/>
  <c r="Z460"/>
  <c r="AA460"/>
  <c r="AB460"/>
  <c r="AC460"/>
  <c r="AD460"/>
  <c r="AE460"/>
  <c r="AF460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O464"/>
  <c r="P464"/>
  <c r="Q464"/>
  <c r="R464"/>
  <c r="S464"/>
  <c r="T464"/>
  <c r="U464"/>
  <c r="V464"/>
  <c r="W464"/>
  <c r="X464"/>
  <c r="Y464"/>
  <c r="Z464"/>
  <c r="AA464"/>
  <c r="AB464"/>
  <c r="AC464"/>
  <c r="AD464"/>
  <c r="AE464"/>
  <c r="AF464"/>
  <c r="AG464"/>
  <c r="AG462" s="1"/>
  <c r="AG460" s="1"/>
  <c r="AG458" s="1"/>
  <c r="AG456" s="1"/>
  <c r="AG454" s="1"/>
  <c r="AG452" s="1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G466" s="1"/>
  <c r="P474"/>
  <c r="R474"/>
  <c r="T474"/>
  <c r="V474"/>
  <c r="X474"/>
  <c r="Z474"/>
  <c r="AB474"/>
  <c r="AD474"/>
  <c r="AF474"/>
  <c r="O476"/>
  <c r="P476"/>
  <c r="Q476"/>
  <c r="R476"/>
  <c r="S476"/>
  <c r="T476"/>
  <c r="U476"/>
  <c r="V476"/>
  <c r="W476"/>
  <c r="X476"/>
  <c r="Y476"/>
  <c r="Z476"/>
  <c r="AA476"/>
  <c r="AB476"/>
  <c r="AC476"/>
  <c r="AD476"/>
  <c r="AE476"/>
  <c r="AF476"/>
  <c r="AE477"/>
  <c r="O478"/>
  <c r="P478"/>
  <c r="Q478"/>
  <c r="R478"/>
  <c r="S478"/>
  <c r="T478"/>
  <c r="U478"/>
  <c r="V478"/>
  <c r="W478"/>
  <c r="X478"/>
  <c r="Y478"/>
  <c r="Z478"/>
  <c r="AA478"/>
  <c r="AB478"/>
  <c r="AC478"/>
  <c r="AD478"/>
  <c r="AE478"/>
  <c r="AF478"/>
  <c r="AG478"/>
  <c r="AG476" s="1"/>
  <c r="AG474" s="1"/>
  <c r="AF436" l="1"/>
  <c r="AD436"/>
  <c r="AB436"/>
  <c r="X436"/>
  <c r="V436"/>
  <c r="T436"/>
  <c r="P436"/>
  <c r="AF407"/>
  <c r="AD407"/>
  <c r="AB407"/>
  <c r="Z407"/>
  <c r="V407"/>
  <c r="T407"/>
  <c r="R407"/>
  <c r="P407"/>
  <c r="AE474"/>
  <c r="AC474"/>
  <c r="AA474"/>
  <c r="Y474"/>
  <c r="W474"/>
  <c r="U474"/>
  <c r="S474"/>
  <c r="Q474"/>
  <c r="O474"/>
  <c r="AF452"/>
  <c r="AD452"/>
  <c r="AB452"/>
  <c r="Z452"/>
  <c r="X452"/>
  <c r="V452"/>
  <c r="T452"/>
  <c r="R452"/>
  <c r="P452"/>
  <c r="AE411"/>
  <c r="AE407" s="1"/>
  <c r="O407"/>
  <c r="AE115"/>
  <c r="Z436"/>
  <c r="R436"/>
  <c r="X407"/>
  <c r="AF115"/>
  <c r="AB93"/>
  <c r="Z93"/>
  <c r="X93"/>
  <c r="V93"/>
  <c r="T93"/>
  <c r="R93"/>
  <c r="P93"/>
  <c r="AE93"/>
  <c r="AE87" s="1"/>
  <c r="AA87"/>
  <c r="Y87"/>
  <c r="W87"/>
  <c r="U87"/>
  <c r="S87"/>
  <c r="Q87"/>
  <c r="O87"/>
  <c r="AD87"/>
  <c r="AB87"/>
  <c r="Z87"/>
  <c r="X87"/>
  <c r="V87"/>
  <c r="T87"/>
  <c r="R87"/>
  <c r="P87"/>
  <c r="AE56"/>
  <c r="AE50" s="1"/>
  <c r="AF56"/>
  <c r="AG50"/>
  <c r="AC50"/>
  <c r="AA50"/>
  <c r="Y50"/>
  <c r="W50"/>
  <c r="U50"/>
  <c r="S50"/>
  <c r="Q50"/>
  <c r="AF50"/>
  <c r="AD50"/>
  <c r="AB50"/>
  <c r="Z50"/>
  <c r="X50"/>
  <c r="V50"/>
  <c r="T50"/>
  <c r="R50"/>
  <c r="P50"/>
  <c r="AE189"/>
  <c r="AE187" s="1"/>
  <c r="AF93" l="1"/>
  <c r="AF87" s="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6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6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48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48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48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70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70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70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85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85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85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131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131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131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165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165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165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185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185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185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209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209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209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279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279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279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295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295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295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15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15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15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23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23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23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39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39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39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53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53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53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61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61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61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69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69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69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83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83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83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393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393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393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405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405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405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434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434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434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450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450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450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  <comment ref="B472" authorId="0">
      <text>
        <r>
          <rPr>
            <b/>
            <sz val="8"/>
            <color indexed="8"/>
            <rFont val="Calibri"/>
            <family val="2"/>
            <scheme val="minor"/>
          </rPr>
          <t xml:space="preserve">JEFE DE LA ENTIDAD </t>
        </r>
      </text>
    </comment>
    <comment ref="AG472" authorId="1">
      <text>
        <r>
          <rPr>
            <b/>
            <sz val="8"/>
            <color indexed="8"/>
            <rFont val="Calibri"/>
            <family val="2"/>
            <scheme val="minor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"/>
            <rFont val="Calibri"/>
            <family val="2"/>
            <scheme val="minor"/>
          </rPr>
          <t xml:space="preserve">
</t>
        </r>
      </text>
    </comment>
    <comment ref="AH472" authorId="1">
      <text>
        <r>
          <rPr>
            <b/>
            <sz val="9"/>
            <color indexed="8"/>
            <rFont val="Calibri"/>
            <family val="2"/>
            <scheme val="minor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<sst xmlns="http://schemas.openxmlformats.org/spreadsheetml/2006/main" count="3880" uniqueCount="1053">
  <si>
    <t>PLAN DE DESARROLLO: "ESTAMOS COMPROMETIDOS PARA HACER LA GRANADA QUE QUEREMOS" 2012-2015</t>
  </si>
  <si>
    <t>COMPONENTE DE EFICACIA - PLAN DE ACCIÒN - VIGENCIA  2012-2015</t>
  </si>
  <si>
    <t>EJE: ECONOMICO</t>
  </si>
  <si>
    <t>SECTOR : AGROPECUARIO</t>
  </si>
  <si>
    <t>OBJETIVO DEL EJE / DIMENSIÓN: Impulsar las principales actividades económicas del Municipio enfocadas hacia el desarrollo turístico y agropecuario con la intención de generar nuevas y mejores oportunidades para los habitantes del Municipio de una forma sostenible</t>
  </si>
  <si>
    <r>
      <t>PROGRAMA</t>
    </r>
    <r>
      <rPr>
        <b/>
        <sz val="10"/>
        <rFont val="Arial"/>
        <family val="2"/>
      </rPr>
      <t>:                       G R A N A D A    P R O D U C T I V A     Y    C O M P E T I T I V A</t>
    </r>
  </si>
  <si>
    <r>
      <t>OBJETIVOS</t>
    </r>
    <r>
      <rPr>
        <sz val="10"/>
        <rFont val="Arial"/>
        <family val="2"/>
      </rPr>
      <t>:   Impulsar las principales actividades económicas del Municipio enfocadas hacia el desarrollo turístico y agropecuario con la intención de generar nuevas y mejores oportunidades para los habitantes del Municipio de una forma sostenible</t>
    </r>
  </si>
  <si>
    <t>RECURSOS FINANCIEROS (MILES DE PESOS )</t>
  </si>
  <si>
    <t>GERENCIA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</si>
  <si>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</si>
  <si>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</si>
  <si>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</si>
  <si>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</si>
  <si>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</si>
  <si>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VIGENCIA(2013)</t>
  </si>
  <si>
    <t>META  ALCANZADA 1ª SEMESTRE</t>
  </si>
  <si>
    <t>META  ALCANZADA 2ª SEMESTRE</t>
  </si>
  <si>
    <t>RECURSO PROPIO</t>
  </si>
  <si>
    <t>SGP FORSOSA INVERCION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</si>
  <si>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</si>
  <si>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</si>
  <si>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</si>
  <si>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</si>
  <si>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</si>
  <si>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</si>
  <si>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</si>
  <si>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</si>
  <si>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</si>
  <si>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</si>
  <si>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</si>
  <si>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</si>
  <si>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</si>
  <si>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</si>
  <si>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YENNY DEL PILAR GOMEZ</t>
  </si>
  <si>
    <t>xxxxxxxxxxxxxxxxxxxxxxxxxxxxxxxxxxxxxxxxxxxxxxxxxxxxxxxx</t>
  </si>
  <si>
    <t>PROYECTO</t>
  </si>
  <si>
    <t>CODIGO REGISTRO PROYECTO</t>
  </si>
  <si>
    <t xml:space="preserve">ACTIVIDADES </t>
  </si>
  <si>
    <t xml:space="preserve">UNIDAD DE MEDIDA </t>
  </si>
  <si>
    <t>PROGRAMO 213</t>
  </si>
  <si>
    <t>Ejecutado 2013</t>
  </si>
  <si>
    <t>META DE PRODUCTO 1</t>
  </si>
  <si>
    <t>INDICADOR</t>
  </si>
  <si>
    <t>GRANADA  PRODUCTIVA Y COMPETITIVA</t>
  </si>
  <si>
    <t>Asistencia Tecnica a pequeños y medianos productores pecuarios en Fincas del Municipio de Granada</t>
  </si>
  <si>
    <t>No de pequeños productores atendidos con asistencia técnica agropecuaria.</t>
  </si>
  <si>
    <t xml:space="preserve">Brindar Asistencia Técnica Integral a 400 pequeños productores agropecuarios del Municipio </t>
  </si>
  <si>
    <t>100 pequeños productores</t>
  </si>
  <si>
    <t>Registro Fotografico y Formatos d ecampo</t>
  </si>
  <si>
    <t>Secretaria Desarrollo Agropecuario</t>
  </si>
  <si>
    <t>UNIDAD DE MEDIDA</t>
  </si>
  <si>
    <t>META DE PRODUCTO 2</t>
  </si>
  <si>
    <t xml:space="preserve">Capacitacion y socializacion de procesos para certificacion d e fincas - Inscripcion  deFincas al Registro Sanitario de Predios Pecuarios ante el ICA  </t>
  </si>
  <si>
    <t xml:space="preserve">No. de Fincas caertificadas </t>
  </si>
  <si>
    <t xml:space="preserve">Promover la Certificación en BPA e ICA en 10 fincas </t>
  </si>
  <si>
    <t>No. de Fincas certificadas</t>
  </si>
  <si>
    <t>3 pequeños productores</t>
  </si>
  <si>
    <t>Registro Fotografico y Listados de Asistencia</t>
  </si>
  <si>
    <t>META DE PRODUCTO 3</t>
  </si>
  <si>
    <t xml:space="preserve">Compra 60 unidades de pajillas razas Hostein , Jersey , Normando y de implementos necesarios para el proceso de inseminacion en Ficnas del Municipio de Granada </t>
  </si>
  <si>
    <t xml:space="preserve">No. de pequeños pructores beneficiados </t>
  </si>
  <si>
    <t>Vincular a 100 pequeños productores  pecuarios vinculados al programa de mejoramiento genético en ganadería de leche y doble propósito</t>
  </si>
  <si>
    <t xml:space="preserve">No. de pequeños productores </t>
  </si>
  <si>
    <t>20 pequeños productores</t>
  </si>
  <si>
    <t>Registro Fotografico y Listados de Asistencia a capacitaciones</t>
  </si>
  <si>
    <t>META DE PRODUCTO 4</t>
  </si>
  <si>
    <t xml:space="preserve">Implemetacion de dos campañas de vacunacion antirabica durante el año 2012.                                             Compra de medicamentos de uso veterinario para la implementacion de dos jornadas de esterilizacion canina y felina en el Municipio de Granada </t>
  </si>
  <si>
    <t xml:space="preserve">No. de campañas sanitarias implementadas </t>
  </si>
  <si>
    <t>Implementación de una campaña de Sanidad para animales domésticos en el Municipio de Granada</t>
  </si>
  <si>
    <t>No. de campañas de sanidad animal</t>
  </si>
  <si>
    <t>800 Familias Dueñas de animales</t>
  </si>
  <si>
    <t>Registro Fotografico listado de Beneficiarios</t>
  </si>
  <si>
    <t>Oficina de Saneamiento Ambiental</t>
  </si>
  <si>
    <t>META DE PRODUCTO 5</t>
  </si>
  <si>
    <t>Adecuacion COSO Municipal</t>
  </si>
  <si>
    <t>No de  COSO Implementado</t>
  </si>
  <si>
    <t>Desarrollo de un proyecto orientado a la  implementación, administración y operación del COSO Municipal</t>
  </si>
  <si>
    <t>Registro Fotografico</t>
  </si>
  <si>
    <t>META DE PRODUCTO 6</t>
  </si>
  <si>
    <t>Mantenimiento  Tractor - cambio de aceite, cambio de filtros y mantenimiento y cambios, sello de rodamiento de rueda trasera, sellos de freno auxiliar, revision sistema electrico.</t>
  </si>
  <si>
    <t xml:space="preserve">No  de mantenimientos </t>
  </si>
  <si>
    <t xml:space="preserve">Realizar mantenimiento a la Maquinaria Agrícola </t>
  </si>
  <si>
    <t>2 mantenimientos</t>
  </si>
  <si>
    <t>Registro Fotografico y contrato de mantenimeitno</t>
  </si>
  <si>
    <t>META DE PRODUCTO 7</t>
  </si>
  <si>
    <t xml:space="preserve">Gestion  Enciladora y remolque </t>
  </si>
  <si>
    <t>No. de Implementos adquiridos</t>
  </si>
  <si>
    <t>Fortalecer el Banco de Maquinaria Agrícola con dos  implementos  para servicio de los agricultores</t>
  </si>
  <si>
    <t>No.   de implementos adquiridos</t>
  </si>
  <si>
    <t xml:space="preserve">pequeños productores </t>
  </si>
  <si>
    <t>Comodato No. 132-2012</t>
  </si>
  <si>
    <t>Gobernacion de cundinamarca</t>
  </si>
  <si>
    <t>META DE PRODUCTO 8</t>
  </si>
  <si>
    <t>Convenio CAR - Administracion Municipal Capacitacion e implementacion proyecto CHECUA (Buenas practicas Ganaderasy renovacion de praderas)</t>
  </si>
  <si>
    <t>No. de pequeños productores capacitados</t>
  </si>
  <si>
    <t>Realizar una Capacitación para la implementación de Buenas Practicas Ganaderas, manejo y conservación de suelos  y renovación de praderas para pequeños productores pecuarios Ganaderos en el Municipio de Granada</t>
  </si>
  <si>
    <t xml:space="preserve">No. de pequeños productores capacitados </t>
  </si>
  <si>
    <t xml:space="preserve">30 pequeños productores  </t>
  </si>
  <si>
    <t>Registro Fotografico visitas a campo</t>
  </si>
  <si>
    <t>CAR</t>
  </si>
  <si>
    <t>META DE PRODUCTO 9</t>
  </si>
  <si>
    <t xml:space="preserve">Conformacion  de una Asociacion </t>
  </si>
  <si>
    <t xml:space="preserve">No. de Asociaciones </t>
  </si>
  <si>
    <t>Constituir dos Asociaciones Empresariales o cadenas productivas agropecuarias</t>
  </si>
  <si>
    <t xml:space="preserve"> No. de Asociaciones </t>
  </si>
  <si>
    <t xml:space="preserve">20 mujeres cabeza de hogar </t>
  </si>
  <si>
    <t xml:space="preserve">Registro Fotografico , registros de Asistencia  </t>
  </si>
  <si>
    <t xml:space="preserve">SENA </t>
  </si>
  <si>
    <t>META DE PRODUCTO 10</t>
  </si>
  <si>
    <t>Apoyo a Ferias Ganaderas y exposisiones Agropecuarias, Apoyo a muestreo Brucelosis y Tuberculosis Bovina, Fomento y realizacion de Tercer Mercado Campesino Municipal</t>
  </si>
  <si>
    <t>No. de ferias y mercados apoyados</t>
  </si>
  <si>
    <t>Fomentar los   Mercados Campesinos o Ferias Agropecuarias para impulsar y fortalecer la economía campesina del Municipio</t>
  </si>
  <si>
    <t> No.  de mercados campesinos institucionalizados</t>
  </si>
  <si>
    <t>50 pequeños productores</t>
  </si>
  <si>
    <t>Registro fotograficos y Resusltados de Muestreos</t>
  </si>
  <si>
    <t>ADUC</t>
  </si>
  <si>
    <t>META DE PRODUCTO 11</t>
  </si>
  <si>
    <t xml:space="preserve">Apoyo Economico  a la Asociacion de Usuarios Campesinos Municipal para el transporte de productos a Mercados Campesinos, Convenio Gobernacion de Cundinamarca - Administracion Municipal para la adquision de equipos   </t>
  </si>
  <si>
    <t>No. de Productores</t>
  </si>
  <si>
    <t>Apoyar a 100 productores agropecuarios vinculados a Asociaciones o Cadenas productivas</t>
  </si>
  <si>
    <t>N° de productores</t>
  </si>
  <si>
    <t>40 productores apoyados</t>
  </si>
  <si>
    <t>META DE PRODUCTO 12</t>
  </si>
  <si>
    <t>Convenio Administracion Municipal - SENA, Implementacion Granjas Integrales</t>
  </si>
  <si>
    <t> No. de proyectos implementados</t>
  </si>
  <si>
    <t xml:space="preserve">Implementar  2  proyectos de Granjas Integrales en Convenio con el SENA </t>
  </si>
  <si>
    <t xml:space="preserve">Registros Fotograficos </t>
  </si>
  <si>
    <t>SENA</t>
  </si>
  <si>
    <t>META DE PRODUCTO 13</t>
  </si>
  <si>
    <t xml:space="preserve">Implementacion Curso y proyecto  de Viveros Agroforestales </t>
  </si>
  <si>
    <t xml:space="preserve">Implementar 1  proyecto de Viveros Agroforestales  en Convenio con el SENA </t>
  </si>
  <si>
    <t>1 Proyecto implementado</t>
  </si>
  <si>
    <t>META DE PRODUCTO 14</t>
  </si>
  <si>
    <t>Capacitacion e implementacion Huertas caseras y huertas Escolares</t>
  </si>
  <si>
    <t> No. de estrategias</t>
  </si>
  <si>
    <t>Implementar una estrategia para el desarrollar un proyecto productivo de Huertas Caseras y escolares</t>
  </si>
  <si>
    <t>80 niños y niñas</t>
  </si>
  <si>
    <t xml:space="preserve">Registros Fotograficos y contrato compra de insumos </t>
  </si>
  <si>
    <t>META DE PRODUCTO 15</t>
  </si>
  <si>
    <t xml:space="preserve">Actividades </t>
  </si>
  <si>
    <t> No. de políticas</t>
  </si>
  <si>
    <t>Implementar la política de seguridad alimentaria y nutricional PSAN basada en el diagnóstico y las necesidades del Municipio.</t>
  </si>
  <si>
    <t>1 Politica</t>
  </si>
  <si>
    <t xml:space="preserve">Documento </t>
  </si>
  <si>
    <t>META DE PRODUCTO 16</t>
  </si>
  <si>
    <t xml:space="preserve">Convenio Corposumapaz - Administracion Municipal para implementar el proyecto CGV (Centro de Gestion de Vencindad) para la venta de productos al Plan de Abastecimiento para Bogota </t>
  </si>
  <si>
    <t> No. negocios</t>
  </si>
  <si>
    <t xml:space="preserve">Integrar  al Plan de Abastecimiento para Bogotá como estrategia para evitar intermediarios y mejorar los ingresos  durante el proceso de comercialización de los productos. </t>
  </si>
  <si>
    <t>10 pqueños productores</t>
  </si>
  <si>
    <t>Registro Fotografico y Visitas de Campo</t>
  </si>
  <si>
    <t>CORPOSUMAPAZ</t>
  </si>
  <si>
    <t>META DE PRODUCTO 17</t>
  </si>
  <si>
    <t>Campaña educativa en Instituciones Educativas del Municipio</t>
  </si>
  <si>
    <t>No. de campañas educativas</t>
  </si>
  <si>
    <t>Brindar 3 campañas educativas que fortalezcan hábitos alimentarios adecuados en la comunidad y los hogares, hábitos alimentarios saludables y prevención de enfermedades causadas por la inadecuada manipulación de alimentos.</t>
  </si>
  <si>
    <t> No. de campañas educativas</t>
  </si>
  <si>
    <t xml:space="preserve">50 Niños y Niñas beneficiadas </t>
  </si>
  <si>
    <t>META DE PRODUCTO 18</t>
  </si>
  <si>
    <t xml:space="preserve">Gestion  Banco Agrario </t>
  </si>
  <si>
    <t> No. de créditos gestionados</t>
  </si>
  <si>
    <t>Realizar el acompañamiento para otorgamiento de 4 créditos de proyectos productivos integrales</t>
  </si>
  <si>
    <t>2 pequeños productores</t>
  </si>
  <si>
    <t>SECTOR : MEDIO AMBIENTE</t>
  </si>
  <si>
    <t>OBJETIVO DEL EJE / DIMENSIÓN:Impulsar las principales actividades económicas del Municipio enfocadas hacia el desarrollo turístico y agropecuario con la intención de generar nuevas y mejores oportunidades para los habitantes del Municipio de una forma sostenible</t>
  </si>
  <si>
    <r>
      <t>PROGRAMA</t>
    </r>
    <r>
      <rPr>
        <b/>
        <sz val="10"/>
        <rFont val="Arial"/>
        <family val="2"/>
      </rPr>
      <t>: G R A N A D A   T E R R I T O R I O   A M B I E N T A L M E N TE S O S T E N I B L E</t>
    </r>
  </si>
  <si>
    <r>
      <t>OBJETIVOS</t>
    </r>
    <r>
      <rPr>
        <sz val="10"/>
        <rFont val="Arial"/>
        <family val="2"/>
      </rPr>
      <t>:   Impulsar las principales actividades del Municipio enfocadas hacia la prevención y conservación del Medio Ambiente.</t>
    </r>
  </si>
  <si>
    <t>SGP ESPECIFICO</t>
  </si>
  <si>
    <t xml:space="preserve">GRANADA TERRITORIO AMBIENTALMENTE SOSTENIBLE </t>
  </si>
  <si>
    <t xml:space="preserve">cofinanciacion de 1 proyecto para compra de dos predios de Reserva hidrica </t>
  </si>
  <si>
    <t>No de hectáreas reforestadas</t>
  </si>
  <si>
    <t xml:space="preserve">Reforestar 5 hectáreas en el periodo de gobierno  </t>
  </si>
  <si>
    <t xml:space="preserve">Hombres y Mujeres Municipio de Granada </t>
  </si>
  <si>
    <t>Copia Proyecto radicado</t>
  </si>
  <si>
    <t xml:space="preserve">Cofinanciacion de 1 proyecto para reforestacion de predios de Reserva hidrica </t>
  </si>
  <si>
    <t xml:space="preserve">No de hectáreas adquiridas </t>
  </si>
  <si>
    <t>Adquisición de 4 hectáreas  de reserva hídrica durante el periodo de gobierno.</t>
  </si>
  <si>
    <t xml:space="preserve">Implementacion de  reforestaciones en predios de reserva hidrica y acueductos veredales del Muncipio </t>
  </si>
  <si>
    <t xml:space="preserve">No de acciones de conservación y mantenimiento de predios </t>
  </si>
  <si>
    <t>Desarrollar 4 acciones de enriquecimiento  y mantenimiento de predios de reserva hídrica  de propiedad del municipio durante el periodo de gobierno</t>
  </si>
  <si>
    <t>Formulacion y cofinanciacion de un proyecto Ciudadano de Educacion Ambiental</t>
  </si>
  <si>
    <t>No. de programas</t>
  </si>
  <si>
    <t>Apoyar la formulación e implementación de DOS Proyectos Ciudadanos de Educación Ambiental (PROCEDAS)</t>
  </si>
  <si>
    <t> No. de proyectos</t>
  </si>
  <si>
    <t>Formulacion y cofinanciacion de un proyecto Ambiental Escolar</t>
  </si>
  <si>
    <t xml:space="preserve"> No. de proyectos </t>
  </si>
  <si>
    <t>Apoyar la implementación de DOS Proyectos Ambientales Escolares (PRAES)</t>
  </si>
  <si>
    <t>Niños y Niñas del Municipio</t>
  </si>
  <si>
    <t>Apoyo 10 lideres Ambientales del Municipio</t>
  </si>
  <si>
    <t> No. de lideres</t>
  </si>
  <si>
    <t>Formar y apoyar 20 líderes o grupo ambiental</t>
  </si>
  <si>
    <t>10 lideres del Municipio</t>
  </si>
  <si>
    <t>Convenio Administarcion Municipal - Colecta para la implemetacion del programa de recoleccion de envases de agroquimicos</t>
  </si>
  <si>
    <t>Fortalecer el programa de recoleccion de envases de agroquimicos en el municipio</t>
  </si>
  <si>
    <t>60 pequeños productores</t>
  </si>
  <si>
    <t>COLECTA LTDA.</t>
  </si>
  <si>
    <t>Capacitacion e implementacion programa de Residuos solidos</t>
  </si>
  <si>
    <t>Porcentaje de implementación de SIGAM</t>
  </si>
  <si>
    <t xml:space="preserve">Implementar al 50%  el Sistema de Gestión Ambiental Municipal SIGAM. </t>
  </si>
  <si>
    <t>SECTOR : P R E V E N C  I Ó N   Y   A T E N C I  Ó N   DE DESASTRES</t>
  </si>
  <si>
    <r>
      <t>PROGRAMA</t>
    </r>
    <r>
      <rPr>
        <b/>
        <sz val="10"/>
        <rFont val="Arial"/>
        <family val="2"/>
      </rPr>
      <t>:                       G R A N A D A  SIN DESASTRES</t>
    </r>
  </si>
  <si>
    <r>
      <t>OBJETIVOS</t>
    </r>
    <r>
      <rPr>
        <sz val="10"/>
        <rFont val="Arial"/>
        <family val="2"/>
      </rPr>
      <t>:   Concientizar a la población granadina de la importancia y el buen manejo de los recursos hídricos  y ambientales.</t>
    </r>
  </si>
  <si>
    <t>LIZA JOHANA ROJAS</t>
  </si>
  <si>
    <t>PROGRAMO 2013</t>
  </si>
  <si>
    <t>EJECUTADO  2013</t>
  </si>
  <si>
    <t xml:space="preserve">PREVENCION Y ATENCION DE DESASTRES (PLANEACION) </t>
  </si>
  <si>
    <t xml:space="preserve">IMPLEMENTAR LOS PLANES DE EMERGENCIA DE ACUERDO A LOS RIESGOS DEL  MUNICIPIO </t>
  </si>
  <si>
    <t>NUMERO DE AJUSTES</t>
  </si>
  <si>
    <t xml:space="preserve"> Ajustar los  planes de emergencia y contingencia </t>
  </si>
  <si>
    <t xml:space="preserve">No. producto </t>
  </si>
  <si>
    <t xml:space="preserve">Secretaria de Planeacion </t>
  </si>
  <si>
    <t>SEGUIMIENTO A LAS ACTIVIDADES DE MITIGACION DEL RIESGO</t>
  </si>
  <si>
    <t>NUMERO DE ACTIVIDADES</t>
  </si>
  <si>
    <t>Elaborar e implementar  el plan municipal para la gestión de riesgo</t>
  </si>
  <si>
    <t xml:space="preserve"> </t>
  </si>
  <si>
    <t xml:space="preserve">PREVENCION Y ATENCION DE DESASTRES </t>
  </si>
  <si>
    <t xml:space="preserve">desarrollar cinco charlas con el comité y la comunidad en general en atencion y pevencion de riesgos, realizar un simulacro con los funcionarios de la admnistracion con segunda accion de apoyo para el funcionamiento del comité </t>
  </si>
  <si>
    <t xml:space="preserve">No. Acciones </t>
  </si>
  <si>
    <t xml:space="preserve">5 charlas 1 simulacro </t>
  </si>
  <si>
    <t>Realizar  4 acciones de apoyo para el funcionamiento del  Comité de Prevención y Atención de Desastres durante el periodo de gobierno.</t>
  </si>
  <si>
    <t>No de acciones de fortalecimiento</t>
  </si>
  <si>
    <t xml:space="preserve">4 acciones </t>
  </si>
  <si>
    <t xml:space="preserve">comunidad general </t>
  </si>
  <si>
    <t xml:space="preserve">secretaria de gobierno </t>
  </si>
  <si>
    <t xml:space="preserve">Tramitar con la Secretaria de Gobierno Departamental lo necesario o solicitado para alcanzar un convenio interadministrativo  para el funcionamiento de cuerpo de Bomberos en el Municipio. dar continuidad a la operativizacion del cuerpo de bomberos voluntarios </t>
  </si>
  <si>
    <t xml:space="preserve">No. Convenios </t>
  </si>
  <si>
    <t xml:space="preserve">tramitar 1 convenio, funcionamiento 1 cuerpo de bomberos  </t>
  </si>
  <si>
    <t>Gestionar convenio para el funcionamiento de Cuerpo de Bomberos para el Municipio</t>
  </si>
  <si>
    <t xml:space="preserve">No de  convenios </t>
  </si>
  <si>
    <t xml:space="preserve">1 convenio </t>
  </si>
  <si>
    <t xml:space="preserve">tramitar un convenio, funcionamiento  1 cuerpo de bomberos voluntarios </t>
  </si>
  <si>
    <t xml:space="preserve">secretaria de Gobierno </t>
  </si>
  <si>
    <t xml:space="preserve">SECTOR : F O R T A L E C I M I E N T O    I N S T I T U C I O N A L </t>
  </si>
  <si>
    <r>
      <t>PROGRAMA</t>
    </r>
    <r>
      <rPr>
        <b/>
        <sz val="10"/>
        <rFont val="Arial"/>
        <family val="2"/>
      </rPr>
      <t>:                    FORTALECIMIENTO</t>
    </r>
  </si>
  <si>
    <r>
      <t>OBJETIVOS</t>
    </r>
    <r>
      <rPr>
        <sz val="10"/>
        <rFont val="Arial"/>
        <family val="2"/>
      </rPr>
      <t xml:space="preserve">:  Fortalezar la Administracion Municipal para el Mejoramiento continuo de procesosos y procedimientos de  modernización y sistematizacion  en la administracion publica </t>
    </r>
  </si>
  <si>
    <t>SECRETARIA DE GOBIERNO- HACIENDA - Planeación</t>
  </si>
  <si>
    <t xml:space="preserve">FORTALECIMIENTO </t>
  </si>
  <si>
    <t>Mejorar Calificacion de evelacion DNP desempeño fiscal</t>
  </si>
  <si>
    <t>NUMERICA</t>
  </si>
  <si>
    <t>Mejorar la calificación de desempeño fiscal según el ranking elaborado por el Departamento</t>
  </si>
  <si>
    <t>Calificacion  de desempeño fiscal</t>
  </si>
  <si>
    <t xml:space="preserve">publicar en la pagina web del municipio la informacion, noticias y eventos mucnicpales e institucionales </t>
  </si>
  <si>
    <t>%</t>
  </si>
  <si>
    <t xml:space="preserve">100% publicacion </t>
  </si>
  <si>
    <t>Publicar 100% de la información actualizada, estadística, geográfica y de instrumentos de focalización en la web del municipio</t>
  </si>
  <si>
    <t>Porcentaje de información actualizada,</t>
  </si>
  <si>
    <t>COMUNIDAD GENERAL</t>
  </si>
  <si>
    <t xml:space="preserve">Secretaria de Gobierno </t>
  </si>
  <si>
    <t xml:space="preserve">realizar la rendicion de cuentas de las acciones realizadas por cada dependencia durante la vigencia, buscando diferetnes medios de informacion para exponer las acciones a la comunidad </t>
  </si>
  <si>
    <t xml:space="preserve">% cumplimiento </t>
  </si>
  <si>
    <t xml:space="preserve">2 rendicion de cuentas </t>
  </si>
  <si>
    <t>Cumplir el 100% de los compromisos que la administración municipal adquiera con la comunidad como resultado del proceso de rendición de cuentas</t>
  </si>
  <si>
    <t>Porcentaje de cumplimiento de compromisos</t>
  </si>
  <si>
    <t xml:space="preserve">100% cuplimiento </t>
  </si>
  <si>
    <t>comunidad en general</t>
  </si>
  <si>
    <t xml:space="preserve">Secretaria de gobierno </t>
  </si>
  <si>
    <t xml:space="preserve">dar cumplimeito a la ley general de archivo </t>
  </si>
  <si>
    <t xml:space="preserve">% de implementacion </t>
  </si>
  <si>
    <t xml:space="preserve">100% cumplimiento ley general de archivo </t>
  </si>
  <si>
    <t>Reorganizar  y optimizar el archivo municipal en cumplimiento de la Ley  General de Archivos</t>
  </si>
  <si>
    <t>Porcentaje de avance en la implementación</t>
  </si>
  <si>
    <t xml:space="preserve">porcentaje implementacion </t>
  </si>
  <si>
    <t>implementacion y cumplimiento al 100%</t>
  </si>
  <si>
    <t>Secretaria  de  Gobierno</t>
  </si>
  <si>
    <t xml:space="preserve">Mejorar los Ingresos  Propios del Municipio </t>
  </si>
  <si>
    <t>Aumentar en 5% el recaudo de los ingresos tributarios</t>
  </si>
  <si>
    <t xml:space="preserve">Ingresos Programados /  Ingresos Recaudados </t>
  </si>
  <si>
    <t xml:space="preserve">Comuunidad en general </t>
  </si>
  <si>
    <t xml:space="preserve">Hacienda </t>
  </si>
  <si>
    <t>Recuperar el 15 % de la Cartera morosa  de los contribuyerntes de impuestos</t>
  </si>
  <si>
    <t>Recuperar el 15% de la cartera morosa de difícil recuperación (mayor a dos vigencias)</t>
  </si>
  <si>
    <t xml:space="preserve">Monto cartera / Monto Recuperado por cobro de  cartera  </t>
  </si>
  <si>
    <t xml:space="preserve">Realizar un proyecto para el cobro coatvio de impuesto </t>
  </si>
  <si>
    <t>Realizar un proyecto para  el  cobro persuasivo y coactivo para la recuperación de cartera de los diferentes impuestos del municipio</t>
  </si>
  <si>
    <t>No de proyectos</t>
  </si>
  <si>
    <t xml:space="preserve">Realizar la incorporacion y verificacion de los recursos asignados por el DNP </t>
  </si>
  <si>
    <t>PORCENTAJE</t>
  </si>
  <si>
    <t>Incorporar y ejecutar el 100% de los recursos del Sistema General de Participaciones –SGP asignados por el Conpes Social acorde con los objetivos definidos por la Ley</t>
  </si>
  <si>
    <t>Recursos Promamados/ Recursos Asignados dnp</t>
  </si>
  <si>
    <t xml:space="preserve">Realizar cuatro capacitaciones a los funcionarios de la Administracion en razon de fortalecer sus funciones </t>
  </si>
  <si>
    <t xml:space="preserve">No. Capacitaciones </t>
  </si>
  <si>
    <t xml:space="preserve">4 capacitaciones </t>
  </si>
  <si>
    <t>Beneficiar al 100% de los funcionarios de la alcaldía municipal con la implementación del Plan Institucional de Capacitación</t>
  </si>
  <si>
    <t>Porcentaje de funcionarios capacitados</t>
  </si>
  <si>
    <t xml:space="preserve">100% capacitaciones </t>
  </si>
  <si>
    <t>FORTALECER LOS PROCESOS  QUE LLEVA EL BANCO DE PROYECTOS, PERMITIENDO LA FORMULACION Y EJECUCION DE LOS PROYECTOS PROGRAMADOS PARA EL PLAN DE GOBIERNO DE ACXUERDO A LOS RECURSOS DESTINADOS POR REGALIAS.</t>
  </si>
  <si>
    <t xml:space="preserve">No. PROYECTOS </t>
  </si>
  <si>
    <t xml:space="preserve">2 PROYECTOS </t>
  </si>
  <si>
    <t>Fortalecer el banco de programas y proyectos municipal</t>
  </si>
  <si>
    <t>Banco de programas y proyectos fortalecido</t>
  </si>
  <si>
    <t xml:space="preserve">5 PROYECTOS </t>
  </si>
  <si>
    <t xml:space="preserve">Secretaria de planeacion </t>
  </si>
  <si>
    <t>SE PUBLICO EL DECRETO DE ADOCCION EN LA ESTRATIFICACION RURAL Y SE ESTAN REALIZANDO LAS RESPECTIVAS VISITAS DE LAS RECLAMACIONES HECHAS  POR LOS USUARIOS</t>
  </si>
  <si>
    <t>NUMERO DE ESTRATIFICACIONES</t>
  </si>
  <si>
    <t>Aplicar la estratificación socioeconómica</t>
  </si>
  <si>
    <t>Estratificación socioeconómica  aplicada</t>
  </si>
  <si>
    <t>Secretaria de Planeacion</t>
  </si>
  <si>
    <t xml:space="preserve">Realizar audiencias de rendicion de cuentas a la comunidad implementando diferentes instrumentos de informacion y publicacion de las actividades realizadas </t>
  </si>
  <si>
    <t xml:space="preserve">No. De audiencias </t>
  </si>
  <si>
    <t xml:space="preserve">2 Rendicion de cuentas </t>
  </si>
  <si>
    <t>Realizar anualmente dos audiencias públicas de rendición de cuentas</t>
  </si>
  <si>
    <t>Número de audiencias públicas de cuentas realizadas</t>
  </si>
  <si>
    <t xml:space="preserve">8 audiencias </t>
  </si>
  <si>
    <t xml:space="preserve">2 audiencias rendicion de cuentas </t>
  </si>
  <si>
    <t xml:space="preserve">Realizar proceso contractaual de un profesional para la realizacion del estudio tecnico para aplicación y cobro de plusvalia </t>
  </si>
  <si>
    <t>No. Estudios</t>
  </si>
  <si>
    <t xml:space="preserve">1 estudio </t>
  </si>
  <si>
    <t>Realizar un estudio técnico para aplicación y cobro de plusvalía durante el periodo de gobierno</t>
  </si>
  <si>
    <t> No. de estudios</t>
  </si>
  <si>
    <t>Hacienda</t>
  </si>
  <si>
    <t xml:space="preserve">ANALIZAR Y REPLANTEAR  LOS PROCEDIMIENTOS Y ESPECIFICACIONES  EXPUESTAS EN EL EOT DEL MUNICIPIO </t>
  </si>
  <si>
    <t xml:space="preserve">No Ajustes </t>
  </si>
  <si>
    <t xml:space="preserve">1 ajuste </t>
  </si>
  <si>
    <t>Realizar un  ajuste al Esquema de Ordenamiento Territorial (EOT) durante el periodo de gobierno.</t>
  </si>
  <si>
    <t> No. de ajustes</t>
  </si>
  <si>
    <t xml:space="preserve">comunidad en general </t>
  </si>
  <si>
    <t xml:space="preserve">Realizar procesos de seguimiento y evaluacion a las acciones  realizadas por cada dependencia en servicio a la comunidad y cumplimeitno a las metas de trabajo propuestas para el peridodo de gobierno </t>
  </si>
  <si>
    <t xml:space="preserve">No. De procesos </t>
  </si>
  <si>
    <t xml:space="preserve">1 evaluacion </t>
  </si>
  <si>
    <t>Realizar procesos de diagnostico, evaluacion, organziacion a la administracion Munipal</t>
  </si>
  <si>
    <t xml:space="preserve">No. De Procesos </t>
  </si>
  <si>
    <t xml:space="preserve">implementar dos estrategias para retroalimentar la pagina web del municipio con la informacion recopilada de las diferentes actividades realizadas a nivel administratico e institucional </t>
  </si>
  <si>
    <t xml:space="preserve">No de estrategias </t>
  </si>
  <si>
    <t xml:space="preserve">2 estrategias de retroalimentacion </t>
  </si>
  <si>
    <t>Fortalecer la estrategia gobierno en linea en  el Municipio de Granada</t>
  </si>
  <si>
    <t>No. de estrategia</t>
  </si>
  <si>
    <t xml:space="preserve">estrategia gobierno en linea </t>
  </si>
  <si>
    <t xml:space="preserve">retroalimentacion pagina web </t>
  </si>
  <si>
    <t xml:space="preserve">implementar estrategias del uso razonable y adecuado de las TICS . Capacitar a  la comunidad en  plataformas gubernamentales y plataformas web </t>
  </si>
  <si>
    <t xml:space="preserve">No. Modelos y estrategias </t>
  </si>
  <si>
    <t xml:space="preserve">1estrategia de capacitacion </t>
  </si>
  <si>
    <t xml:space="preserve">Implementar un modelo de orden tecnologico donde se involucren entes educativos, gubernamentales y sociales </t>
  </si>
  <si>
    <t>No. de modelo</t>
  </si>
  <si>
    <t xml:space="preserve">modelo tecnologico </t>
  </si>
  <si>
    <t xml:space="preserve">1 estrategia de capacitacion </t>
  </si>
  <si>
    <t xml:space="preserve">Comunidad general  </t>
  </si>
  <si>
    <t xml:space="preserve">continuar y fortalecer  el proceso de actualizacion de datos de la informacion municipal e institucional  </t>
  </si>
  <si>
    <t xml:space="preserve">No portales </t>
  </si>
  <si>
    <t xml:space="preserve">2 portales </t>
  </si>
  <si>
    <t>Fortalecimiento y actualizacion del portal WEB de la Alcaldia Municipal</t>
  </si>
  <si>
    <t>No. de portales</t>
  </si>
  <si>
    <t xml:space="preserve">portales pagina web 100 %  </t>
  </si>
  <si>
    <t xml:space="preserve">2 portales activos </t>
  </si>
  <si>
    <t>META DE PRODUCTO 19</t>
  </si>
  <si>
    <t xml:space="preserve">gestionar medios con instituciones o entes formativos en el uso de las TICS para capacitar y lograr 5 instructores en el municipio </t>
  </si>
  <si>
    <t xml:space="preserve">No. Instructores </t>
  </si>
  <si>
    <t xml:space="preserve">3 Instructores </t>
  </si>
  <si>
    <t>Formar a 5 instructores en el uso de TIC´S</t>
  </si>
  <si>
    <t>No. de instructores formados</t>
  </si>
  <si>
    <t xml:space="preserve">5 Instructores </t>
  </si>
  <si>
    <t xml:space="preserve">Comunidad general </t>
  </si>
  <si>
    <t>META DE PRODUCTO 20</t>
  </si>
  <si>
    <t xml:space="preserve">fortalecer  el portal (SUIT) Sistema Unico de Informacion de Tramites, en el munciipio como un instrumento estrategico de publicacion y tramite del portal del PEC portal del estado colombiano. </t>
  </si>
  <si>
    <t xml:space="preserve">No. Sistemas </t>
  </si>
  <si>
    <t xml:space="preserve">1 sistema implementado al 100% </t>
  </si>
  <si>
    <t>Fortalecer un sistema electronico  de gestion documental, siguinedo los lineamientos de la politica Antitramites y cero papel de Gobierno en linea</t>
  </si>
  <si>
    <t>No. de sistemas fortalecidos</t>
  </si>
  <si>
    <t xml:space="preserve">un sistema </t>
  </si>
  <si>
    <t>un sistema 100%</t>
  </si>
  <si>
    <t>EJE: DESARROLLO HUMANO</t>
  </si>
  <si>
    <t>SECTOR : EDUCACION</t>
  </si>
  <si>
    <t>OBJETIVO DEL EJE / DIMENSIÓN: Mejorar las capacidades y las oportunidades de las personas, garantizándole  sus derechos y su desarrollo integral.</t>
  </si>
  <si>
    <r>
      <t>PROGRAMA</t>
    </r>
    <r>
      <rPr>
        <b/>
        <sz val="10"/>
        <rFont val="Arial"/>
        <family val="2"/>
      </rPr>
      <t>:  G R A N A D A   C O N   M Á S   Y   M E J O R   E D U C A C I Ó N   </t>
    </r>
  </si>
  <si>
    <r>
      <t>OBJETIVOS</t>
    </r>
    <r>
      <rPr>
        <sz val="10"/>
        <rFont val="Arial"/>
        <family val="2"/>
      </rPr>
      <t xml:space="preserve">:  Beneficiar a los estudinates del Municipio  mediante la ampliacion y mantenimiento  de la infraestructura educativa  apoyando el uso de las tecnologias,  practicas y metodos docentes   con el objeto de fortalecer el concocimiento  y el aprendizaje </t>
    </r>
  </si>
  <si>
    <t>SECRETARIA DE GOBIERNO</t>
  </si>
  <si>
    <t xml:space="preserve">PRIMER EJE MISIONAL LOS DERECHOS DE TODOS Y TODAS YA! MEJOR EDUCACION </t>
  </si>
  <si>
    <t xml:space="preserve">Se realizo convenio con la fundacion pro niños, niños de hoy jovenes del mañana para atender a 1068 NN con el PAE programa de Alimentacion Escolar  </t>
  </si>
  <si>
    <t>No de niños beneficiados</t>
  </si>
  <si>
    <t>1068 NN</t>
  </si>
  <si>
    <t>Brindar alimentación escolar a 1068 niños  durante el periodo de gobierno. NNA</t>
  </si>
  <si>
    <t xml:space="preserve">No. de niños con alimentación escolar </t>
  </si>
  <si>
    <t xml:space="preserve">1068 NN MAS 120 NN linea base </t>
  </si>
  <si>
    <t xml:space="preserve">1068 NN </t>
  </si>
  <si>
    <t>I,AD,JUV</t>
  </si>
  <si>
    <t xml:space="preserve">Planillas </t>
  </si>
  <si>
    <t xml:space="preserve">No. De niños beneficiados </t>
  </si>
  <si>
    <t>597 NN</t>
  </si>
  <si>
    <t xml:space="preserve">Brindar transporte escolar a 597 NNA durante el periodo de gobierno. </t>
  </si>
  <si>
    <t xml:space="preserve">No. de niños con transporte escolar </t>
  </si>
  <si>
    <t xml:space="preserve">597 NNPOR  AÑO </t>
  </si>
  <si>
    <t>Secretaria de Gobierno</t>
  </si>
  <si>
    <t xml:space="preserve">coordinar con las Instituciones eduativas del munciipio el diseño de programas estrategicos PEI, articulando los planteamientos en pro de la calidad educativa y dismuncion de la decersion educativa fortaleciendo asi los procesos formativos </t>
  </si>
  <si>
    <t xml:space="preserve">No. NN sin desercion </t>
  </si>
  <si>
    <t xml:space="preserve">1 Programa de reintegro a la educacion </t>
  </si>
  <si>
    <t>Diseño de programas estratégicos PEI</t>
  </si>
  <si>
    <t>No. NNA sin deserción</t>
  </si>
  <si>
    <t xml:space="preserve">3 programas PEI </t>
  </si>
  <si>
    <t xml:space="preserve">1 programa </t>
  </si>
  <si>
    <t>5,200,000</t>
  </si>
  <si>
    <t xml:space="preserve">realizar mantenimiento y adecuacion de instalaciones a tres sedes educativas para brindar mejores escenario y fortalecer la calidad educativa en el municipio </t>
  </si>
  <si>
    <t xml:space="preserve">No. Esuelas </t>
  </si>
  <si>
    <t xml:space="preserve">mantenimiento tres sedes educativas </t>
  </si>
  <si>
    <t>Realizar mantenimiento a  11 sedes educativas  durante el periodo de gobierno. NNA</t>
  </si>
  <si>
    <t xml:space="preserve"> No. De sedes educativas </t>
  </si>
  <si>
    <t xml:space="preserve">11 sedes educativas </t>
  </si>
  <si>
    <t xml:space="preserve">3 sedes educativas </t>
  </si>
  <si>
    <t xml:space="preserve">inciar el proceso de construccion de aulas educativas en el munciipio </t>
  </si>
  <si>
    <t xml:space="preserve">No. De aulas construidas </t>
  </si>
  <si>
    <t xml:space="preserve">1 aula </t>
  </si>
  <si>
    <t>Construccion de tres aulas educativas  durante el periodo de gobierno. NNA</t>
  </si>
  <si>
    <t>No. De Aulas Construidas</t>
  </si>
  <si>
    <t xml:space="preserve">3 aulas educativas </t>
  </si>
  <si>
    <t xml:space="preserve">1 aula educativa </t>
  </si>
  <si>
    <t xml:space="preserve">iniciar el proceso de dotacion  con material pedagogico a las sedes educativas del municipio </t>
  </si>
  <si>
    <t xml:space="preserve">No. Institciones Educativas </t>
  </si>
  <si>
    <t xml:space="preserve">dotar 5 sedes educativas con material pedagogico </t>
  </si>
  <si>
    <t>Dotar a 11  sedes educativas con materiales pedagógico,  didáctico Durante el periodo de gobierno. NNA</t>
  </si>
  <si>
    <t xml:space="preserve">No.  Instituciones educativas </t>
  </si>
  <si>
    <t xml:space="preserve">5 sedes edcuativas </t>
  </si>
  <si>
    <t>10,400,000</t>
  </si>
  <si>
    <t>11,082,913</t>
  </si>
  <si>
    <t>AD,JUV</t>
  </si>
  <si>
    <t>secretaria de Gobierno</t>
  </si>
  <si>
    <t xml:space="preserve">coordinar con las instituciones el desarrollo de simulacros pruebas saber del grado 11 </t>
  </si>
  <si>
    <t xml:space="preserve">No.NNA </t>
  </si>
  <si>
    <t xml:space="preserve">2 simulacros </t>
  </si>
  <si>
    <t>Realizar 4 simulacros  pruebas saber de grado 11 en el periodo de gobierno. ADOLESCENCIA</t>
  </si>
  <si>
    <t> N° NNA Institución Educativa GUR</t>
  </si>
  <si>
    <t xml:space="preserve">4 simulacros </t>
  </si>
  <si>
    <t xml:space="preserve"> trabajar y programar con el cuerpo docente del muncipio el desarrollo de programas de refuerzo en las areas aplicables en las pruebas saber del 5 grado </t>
  </si>
  <si>
    <t xml:space="preserve">No. NNA </t>
  </si>
  <si>
    <t xml:space="preserve">1 Programa </t>
  </si>
  <si>
    <t>Realizar  programas complementarios que refuercen los conocimientos y les brinden técnicas para responder pruebas saber de 5 grado durante el periodo de gobierno. INFANCIA</t>
  </si>
  <si>
    <t xml:space="preserve">4 programas </t>
  </si>
  <si>
    <t xml:space="preserve">1 programa de refuerzo </t>
  </si>
  <si>
    <t>I</t>
  </si>
  <si>
    <t xml:space="preserve"> trabajar y programar con el cuerpo docente del muncipio el desarrollo de programas de refuerzo en las areas aplicables en las pruebas saber de 9 grado </t>
  </si>
  <si>
    <t>Realizar un programa  complementario que refuercen los conocimientos y les brinden técnicas para responder pruebas saber de 9  grado. ADOLESCENCIA</t>
  </si>
  <si>
    <t> No. NNA Institución Educativa GUR</t>
  </si>
  <si>
    <t xml:space="preserve">gestionar un convenio para brindar formacion tecniaca  a los grados superiores de la instituciuon y comunidad en general </t>
  </si>
  <si>
    <t xml:space="preserve">N0. convenios </t>
  </si>
  <si>
    <t xml:space="preserve">1 Convenio </t>
  </si>
  <si>
    <t>Gestionar 3 convenios con instituciones públicas y privadas.</t>
  </si>
  <si>
    <t> No. Convenios a realizar</t>
  </si>
  <si>
    <t>3 convenios</t>
  </si>
  <si>
    <t xml:space="preserve">counidad en general </t>
  </si>
  <si>
    <t xml:space="preserve">Tramitar lo pertinente para gestionar convenios y brindar educacion superior para el trabajo a la comunidad de Granada </t>
  </si>
  <si>
    <t>Gestionar 3 convenios de  articulación  con instituciones de educación superior para el desarrollo de programas de educación para el trabajo. ADOLESCENCIA</t>
  </si>
  <si>
    <t> N° convenios a realizar</t>
  </si>
  <si>
    <t xml:space="preserve">3 convenios </t>
  </si>
  <si>
    <t>AD</t>
  </si>
  <si>
    <t>convocar a la comunidad  educativa para conformar grupos familiares y educativos y dar  desarrollo a  tematicas pertinentes a  taller de padres</t>
  </si>
  <si>
    <t xml:space="preserve">No. Estrategias </t>
  </si>
  <si>
    <t xml:space="preserve">1 estrategia </t>
  </si>
  <si>
    <t xml:space="preserve">Diseñar 1 estrategias de grupo familiar, educativo e individual  </t>
  </si>
  <si>
    <t xml:space="preserve">Familia </t>
  </si>
  <si>
    <t xml:space="preserve">dar cumpliemiento al pago de servicos publicos de las instituciones, brindando mejor calidad institucional y salubridad a la comunidad educativa del municipio </t>
  </si>
  <si>
    <t>Apoyar las Instituciones educativas en cuanto a obligacaciones con el cumplimiento del servcios publicos</t>
  </si>
  <si>
    <t>No.  De Instituciones con servicios publicos</t>
  </si>
  <si>
    <t xml:space="preserve">gestionar y proyectar ante los entes nacionales el convenio para alcanzar el servicio de internet fibra optica para minimo tres instituciones del municipio  </t>
  </si>
  <si>
    <t xml:space="preserve">No. Gestiones </t>
  </si>
  <si>
    <t xml:space="preserve">fibra optica en 3 instituciones </t>
  </si>
  <si>
    <t>Gestionar la inclusion  del municipiio en el proyecto nacional de Fibra Optica</t>
  </si>
  <si>
    <t>Gestion realizada</t>
  </si>
  <si>
    <t>inclusion 100% del municipio</t>
  </si>
  <si>
    <t xml:space="preserve">3 instituciones </t>
  </si>
  <si>
    <t>SECTOR : CULTURA</t>
  </si>
  <si>
    <r>
      <t>PROGRAMA</t>
    </r>
    <r>
      <rPr>
        <b/>
        <sz val="10"/>
        <rFont val="Arial"/>
        <family val="2"/>
      </rPr>
      <t>:  GRANADA CULTA</t>
    </r>
  </si>
  <si>
    <r>
      <t>OBJETIVOS</t>
    </r>
    <r>
      <rPr>
        <sz val="10"/>
        <rFont val="Arial"/>
        <family val="2"/>
      </rPr>
      <t xml:space="preserve">:  Apoyar y participar las actividades ludicas y culturales, implementar las escuelas de formacion cultural,   mejorar la infraestructura y conservacion del patrimonio cultural </t>
    </r>
  </si>
  <si>
    <t xml:space="preserve">GRANADA CULTA </t>
  </si>
  <si>
    <t xml:space="preserve">continuar y fortalecer el desarrollo de las actividades formativas de la escuela de formacion artistica </t>
  </si>
  <si>
    <t xml:space="preserve">No. De escuelas </t>
  </si>
  <si>
    <t xml:space="preserve">una escuela artistica </t>
  </si>
  <si>
    <t xml:space="preserve">Crear 1  escuela de formación  artística  </t>
  </si>
  <si>
    <t>No de escuelas de formación apoyadas</t>
  </si>
  <si>
    <t xml:space="preserve">1 escuela </t>
  </si>
  <si>
    <t>dar continuidad a los procesos de las ecuelas de formacion, fortaleciendo los procesos que se inciaron a nivel rural</t>
  </si>
  <si>
    <t xml:space="preserve"> 1 escuela de formacion </t>
  </si>
  <si>
    <t>Crear 1  escuela de formación  cultural</t>
  </si>
  <si>
    <t>implementar un software en la Biblioteca Publica Municipal para optimizar el servicio de prestamo externo</t>
  </si>
  <si>
    <t>No. Software</t>
  </si>
  <si>
    <t xml:space="preserve">1 software </t>
  </si>
  <si>
    <t>Implementación de 1 software</t>
  </si>
  <si>
    <t>No de software</t>
  </si>
  <si>
    <t xml:space="preserve">Comunidad en general </t>
  </si>
  <si>
    <t xml:space="preserve">conformar el consejo municipal de cultura del municipio, para fortalecer los procesos y actividades culturales del municipio </t>
  </si>
  <si>
    <t xml:space="preserve">No. De consejo </t>
  </si>
  <si>
    <t>un consejo</t>
  </si>
  <si>
    <t xml:space="preserve">1 Consejo de Cultura activo </t>
  </si>
  <si>
    <t>No de Consejo de Cultura</t>
  </si>
  <si>
    <t>1 consejo</t>
  </si>
  <si>
    <t xml:space="preserve">1 consejo de cultura </t>
  </si>
  <si>
    <t xml:space="preserve">JUV,AD </t>
  </si>
  <si>
    <t xml:space="preserve">realizar dos eventos turisticos enmarcados en el dia mundial del turismo y el reinado departamentla de la uchuva, dos eventos culturales especificos en el encuentro folclorico y realizacion de la semana cultural del municipio </t>
  </si>
  <si>
    <t xml:space="preserve">No. Eventos </t>
  </si>
  <si>
    <t xml:space="preserve">4 eventos </t>
  </si>
  <si>
    <t xml:space="preserve">Realizar 16 eventos de cultura y turismo </t>
  </si>
  <si>
    <t xml:space="preserve">No de eventos culturales y turísticos </t>
  </si>
  <si>
    <t>16 eventos</t>
  </si>
  <si>
    <t>4 eventos</t>
  </si>
  <si>
    <t xml:space="preserve">Dotar las escuelas de formacion con uniformes, trajes e instrumentos para vitalizar sus procesos </t>
  </si>
  <si>
    <t xml:space="preserve">2 escuelas </t>
  </si>
  <si>
    <t xml:space="preserve">Dotar 2 escuelas de formación artística y cultura </t>
  </si>
  <si>
    <t>No de escuelas dotadas</t>
  </si>
  <si>
    <t xml:space="preserve">participar en eventos culturales programados por diferentes muncipios de la region, mostrando los procesos que desarrollan las escuelas de formacion del municipio </t>
  </si>
  <si>
    <t>Garantizar  la participación en 12 eventos culturales durante el periodo.</t>
  </si>
  <si>
    <t>No eventos a participar</t>
  </si>
  <si>
    <t xml:space="preserve">12 eventos </t>
  </si>
  <si>
    <t xml:space="preserve">AD; JUV </t>
  </si>
  <si>
    <t>SECTOR : RECREACION Y DEPORTE</t>
  </si>
  <si>
    <r>
      <t>PROGRAMA</t>
    </r>
    <r>
      <rPr>
        <b/>
        <sz val="10"/>
        <rFont val="Arial"/>
        <family val="2"/>
      </rPr>
      <t>:  GRANADA RECREANDOSE</t>
    </r>
  </si>
  <si>
    <r>
      <t>OBJETIVOS</t>
    </r>
    <r>
      <rPr>
        <sz val="10"/>
        <rFont val="Arial"/>
        <family val="2"/>
      </rPr>
      <t xml:space="preserve">:  BRINDARLE A TODOS LOS HABITANTES DEL MUNICIPIO RECREACION Y DEPORTE PARA LA PRACTICA Y EL APROBECHAMIENTO DEL TIEMPO LIBRE  </t>
    </r>
  </si>
  <si>
    <t>EJECUTADO 2013</t>
  </si>
  <si>
    <t>Escuelas de Formación deportiva</t>
  </si>
  <si>
    <t>Contratar 2 instructores  para realizar los entrenamientos en las escuelas de formación deportivas.</t>
  </si>
  <si>
    <t>INSTRUCTORES</t>
  </si>
  <si>
    <t>Conformar e impulsar 2  Escuelas de Formación  en las disciplinas de Futsal y Taekwondo</t>
  </si>
  <si>
    <t>No. de Escuelas conformadas</t>
  </si>
  <si>
    <t>Apoyo a programas y proyectos deportivos</t>
  </si>
  <si>
    <t>Conseguir 2 convenios de cofinanciacion con IDEPORTES de Cundinamarca.</t>
  </si>
  <si>
    <t>CONVENIOS</t>
  </si>
  <si>
    <t>Gestionar dos (2) convenios de cofinanciación de apoyo con entidades del sector público y/o privado, para el fortalecimiento de las escuelas de formación y los equipos de las diferentes disciplinas deportivas.</t>
  </si>
  <si>
    <t>No de convenios realizados</t>
  </si>
  <si>
    <t>Apoyo a participaciones deportivas</t>
  </si>
  <si>
    <t>Apoyar la participación de deportistas en al menos 2  eventos y competiciones deportivas.</t>
  </si>
  <si>
    <t>PARTICIPACIONES</t>
  </si>
  <si>
    <t>Participar durante el periodo en ocho (8) torneos deportivos (departamentales y/o nacionales) reconocidos por las diferentes Ligas y/o Asociaciones deportivas correspondientes.</t>
  </si>
  <si>
    <t>No de participaciones apoyadas</t>
  </si>
  <si>
    <t>Celebración de días deportivos</t>
  </si>
  <si>
    <t>Celebrar días relacionados con la práctica del deporte y la actividad física.</t>
  </si>
  <si>
    <t>CELEBRACIONES</t>
  </si>
  <si>
    <t>Realizar cada año la celebración del día Mundial  de la Actividad Física en el Municipio.</t>
  </si>
  <si>
    <t>No de días celebrados</t>
  </si>
  <si>
    <t>Juegos Campesinos de Granada</t>
  </si>
  <si>
    <t>Realizar los juegos campesinos en el Municipio Granada</t>
  </si>
  <si>
    <t>Celebrar  anualmente la realización de los juegos campesinos y autóctonos</t>
  </si>
  <si>
    <t>No de eventos celebrados</t>
  </si>
  <si>
    <t>Eventos deportivos e implementación para la práctica del deporte</t>
  </si>
  <si>
    <t>Compra de implementacion deportiva y realización de competencias deportivas y recreativas.</t>
  </si>
  <si>
    <t>COMPETENCIAS</t>
  </si>
  <si>
    <t>A DEMANDA</t>
  </si>
  <si>
    <t>Apoyo a programas y eventos deportivos, dotaciones escuelas de formacion deportiva</t>
  </si>
  <si>
    <t>No de Apoyos y eventos</t>
  </si>
  <si>
    <t>Funcionamiento Instituto de Deportes</t>
  </si>
  <si>
    <t>Administrar el instituto de deportes del municipio</t>
  </si>
  <si>
    <t>INSTITUTO</t>
  </si>
  <si>
    <t>Garantizar el Funcionamiento de del Instituto de Deporte y Recreacion</t>
  </si>
  <si>
    <t>No. De Institutos</t>
  </si>
  <si>
    <t>MEJORAMIENTO DE LA INFRAESTRUCTURA DEPORTIVA DEL MUNICIPIO</t>
  </si>
  <si>
    <t>REALIZAR Y GESTIONAR PROYECTO PARA LA ADQUISICIÓN DE DOS PREDIOS</t>
  </si>
  <si>
    <t>NUMERO PROYECTOS</t>
  </si>
  <si>
    <t xml:space="preserve">Adquisicion de Predios para la Infraestructura Deportiva y comunitaria </t>
  </si>
  <si>
    <t>No. De predios</t>
  </si>
  <si>
    <t> Adecuación y mantenimiento de escenarios deportivos</t>
  </si>
  <si>
    <t>Reparar y realizar mantenimiento en los escenarios deportivos del municipio.</t>
  </si>
  <si>
    <t>ESCENARIOS DEPORTIVOS</t>
  </si>
  <si>
    <t>Reparación y mantenimiento de once (11) escenarios deportivos.</t>
  </si>
  <si>
    <t>No. de escenarios reparados</t>
  </si>
  <si>
    <t>SECTOR : SALUD</t>
  </si>
  <si>
    <r>
      <t>PROGRAMA</t>
    </r>
    <r>
      <rPr>
        <b/>
        <sz val="10"/>
        <rFont val="Arial"/>
        <family val="2"/>
      </rPr>
      <t>:  GRANADA SANA</t>
    </r>
  </si>
  <si>
    <r>
      <t>OBJETIVOS</t>
    </r>
    <r>
      <rPr>
        <sz val="10"/>
        <rFont val="Arial"/>
        <family val="2"/>
      </rPr>
      <t xml:space="preserve">:  BRINDAR ASEGURAMIENTO CON LA PRESTACION Y DESARROLLO DE SERVICIOS EN SALUD PUBLICA, PROMOSION SOCIAL, URGENCIAS Y EMERGENCIAS, REVENCION, VIGILANCIA Y CONTROL DE RIESGOS </t>
    </r>
  </si>
  <si>
    <t xml:space="preserve">SALUD GRANADA SANA </t>
  </si>
  <si>
    <t xml:space="preserve">Vacunas extramural, vacunas institucional, jornadas de vacunacion,monitoreos de vacunacion, informes mensuales </t>
  </si>
  <si>
    <t xml:space="preserve">% de cobertura </t>
  </si>
  <si>
    <t xml:space="preserve">95% de cobrtura </t>
  </si>
  <si>
    <t>Lograr anualmente cobertura útil de vacunación (95%) en niños y niñas menores de un año con esquema completo según nacidos vivos</t>
  </si>
  <si>
    <t>Cobertura anual de vacunación en menores de un año</t>
  </si>
  <si>
    <t>PI,I</t>
  </si>
  <si>
    <t>Planillas</t>
  </si>
  <si>
    <t xml:space="preserve">realizar talleres educativos a lideres municipales, veedoras del programa familias en accion y otros veedores en las 18 practicas claves,  Fortalecer las UROCS Y UAIRAS por medio de la realización de talleres a padres y madres, cuidadores y líderes comunitarios en(IRA EDA);    Taller de Socialización  al  grupo de Auxiliares en Salud Pública y vacunadoras y cogestores de Red Unidos  del municipio en las Practicas claves de la Estrategia  AIEPI comunitario y educación que se debe brindar a la comunidad sobre temas las 18 prácticas comunitarias.Evaluar a las madres y cuidadoras de
 los  hogares  comunitarios y jardines infantiles del ICBF del área urbana y rural del  municipio  con el fin de verificar la aplicación del AIEPI COMUNITARIO y posteriormente capacitación sobre las debilidades encontradas.                                                     Verificar la implementación de la estrategia de AIEPI CLINICO mediante revisión de historias clínicas y  presentar plan de mejoramiento y posteriormente seguimiento  a los compromisos      
Presentar informe  trimestral de coberturas de atención en AIEPI clínico  en consulta externa, urgencias y crecimiento y desarrollo de las IPS públicas
                        </t>
  </si>
  <si>
    <t xml:space="preserve">100% de aplicain </t>
  </si>
  <si>
    <t xml:space="preserve">Desarrollar  la Estrategia de Atencion Integral de de las Enfermedades prevalentes en la Infancia (AIEPI) Comunitario y Clinico 
</t>
  </si>
  <si>
    <t xml:space="preserve">porcentaje en ninos y niñas menores de 1 año  </t>
  </si>
  <si>
    <t xml:space="preserve">PI,I </t>
  </si>
  <si>
    <t xml:space="preserve">Jornadas municipales de la Maternidad Saludable y Segura " Madres y Niños saludables en Cundinamarca". de acuerdo a parámetros de la prioridad.  Presentar informe acorde a lineamientos dados por la prioridad. (Jornada lúdico pedagógica (Carrera de observación)  " Hacia una maternidad segura" de acuerdo a parámetros de la prioridad; Foro: "La Maternidad Segura no es cuestión de </t>
  </si>
  <si>
    <t>Implementar la estrategia de Maternidad Segura en el Municipio de Granada</t>
  </si>
  <si>
    <t xml:space="preserve">Cobertura anual de control prenatal </t>
  </si>
  <si>
    <t xml:space="preserve">PI,MUJERES </t>
  </si>
  <si>
    <t xml:space="preserve">Registro fotografico </t>
  </si>
  <si>
    <t xml:space="preserve">CELEBRACION De la semana de lactancia materna 
Realizar la referencia ,   contra referencia TRIMESTRAL  y seguimiento de los casos de malnutrición reportados por el SISVAN municipal unidad notificadora
</t>
  </si>
  <si>
    <t>NUMERO DE SELEBRACIONES</t>
  </si>
  <si>
    <t>Atender al 100% de Gestantes con bajo peso y al 100% de niños menores de 6 años con riesgo a desnutrición global mediante la estrategia Prevención  del  Hambre Oculta, a población en condiciones de vulnerabilidad del Municipio de Granada</t>
  </si>
  <si>
    <t>Cobertura</t>
  </si>
  <si>
    <t xml:space="preserve">PI, MUJERES Y HOMBRES </t>
  </si>
  <si>
    <t xml:space="preserve">Celebración de la  semana de la lactancia materna y celebración del concurso bebe saludable garantizando la asistencia al concurso departamental
Realizar 2capacitaciiones a promotoras y lideres comunitarios ( familias en accion cogestores unidos ) en alimentacion del lactante y el niño pequño.
</t>
  </si>
  <si>
    <t xml:space="preserve">% de AUMENTO </t>
  </si>
  <si>
    <t xml:space="preserve">% </t>
  </si>
  <si>
    <t>Aumentar en el cuatrienio la mediana de lactancia materna exclusiva por encima de los 4.6 meses.</t>
  </si>
  <si>
    <t>Mediana de lactancia materna exclusiva</t>
  </si>
  <si>
    <t xml:space="preserve">VACUNACION INSTITUCIONAL EN CENTRO DE SALUD </t>
  </si>
  <si>
    <t>1 estrategia</t>
  </si>
  <si>
    <t>Vacunar en el cuatrienio el 95% de  niñas y niños de un año de edad con esquema de vacunación PAI PLUS (hepatitis A y Varicela).</t>
  </si>
  <si>
    <t>niñ@s de un año vacunados con PAI plus</t>
  </si>
  <si>
    <t xml:space="preserve">4 estrategias </t>
  </si>
  <si>
    <t xml:space="preserve">registro Fotografico </t>
  </si>
  <si>
    <t xml:space="preserve">IMPLEMENTACION    DE LA POLITICA  DE SEGURIDAD ALIMENTARIA EN EL MUNICIPIO DE GRANADA 
canalizacion y seguimiento a pacientes con dx de cancer de cuello uterino, seno y prostata, VIH e ITS 
</t>
  </si>
  <si>
    <t>% COBERTURA</t>
  </si>
  <si>
    <t>Implementar el plan Municipal de seguridad alimentaria y nutricional en el 50%</t>
  </si>
  <si>
    <t>cobertura</t>
  </si>
  <si>
    <t xml:space="preserve">COMUNIDAD EN GENERAL </t>
  </si>
  <si>
    <t>RPLANILLAS</t>
  </si>
  <si>
    <t xml:space="preserve"> Notificar trimestralmente  al SISVAN el 30% de los menores de 20 años, el 100% de las gestantes y adultos a demanda del municipio</t>
  </si>
  <si>
    <t xml:space="preserve">No. De estrategias </t>
  </si>
  <si>
    <t>30% Y 100%</t>
  </si>
  <si>
    <t>Fortalecer el sistema de vigilancia alimentaria y nutricional en el 100%</t>
  </si>
  <si>
    <t>programa WINSISVAN</t>
  </si>
  <si>
    <t>2 estrateghias</t>
  </si>
  <si>
    <t>Hombres y Mujeres</t>
  </si>
  <si>
    <t>Secretaria  de Gobierno</t>
  </si>
  <si>
    <t xml:space="preserve">REPORTE SEMANAL DE CASOS DE VILENCIA INTRAFAILIAR 
REUNION MENSUAL  DE LA RED DEL BUEN TRATO </t>
  </si>
  <si>
    <t>NUMERO DE REPORTES</t>
  </si>
  <si>
    <t>Notificar oportunamente y realizar seguimiento al 100% de los casos que afectan la salud que afectan la salud mental a traves de la consolidaciòn de base de datos ( organizaciones intersectoriales ( Red del buen trato)</t>
  </si>
  <si>
    <t>notificaciòn 100%</t>
  </si>
  <si>
    <t xml:space="preserve">familia </t>
  </si>
  <si>
    <t xml:space="preserve">TALLERES DE PROMOCION Y PREVENCION DE CANCER DE CUELLO UTERINO,SEO Y PROSTATA PARA POBLACION ES EDAD FERTIL DEL MUNICIPIO
SELECCIONAR Y CAPACITAR A UN GRUPO DE JÓVENES LÍDERES CON "CONDUCTORES DE VIDA" MÍNIMO DE 20 HORAS EN TEMAS DE SALUD SEXUAL Y REPRODUCTIVA Y PRESENTACIÓN DE INFORMES ACORDE A LINEAMIENTO DADO POR LA PRIORIDAD.
</t>
  </si>
  <si>
    <t>a demanda</t>
  </si>
  <si>
    <t>Implementar el programa de salud sexual y reproductiva en el Municipio, en cada uno de los casos vitales, reducciòn de embarazo en adolescentes, prevenciòn de cancer (cervix, seno, prostata y ETS)desde el ambito familiar</t>
  </si>
  <si>
    <t>Cobertura del 80%</t>
  </si>
  <si>
    <t>planillas, registro fotografico</t>
  </si>
  <si>
    <t>elaboración del perfil epidmiologico del municipio, en un 10% iniciando asi el proceso.</t>
  </si>
  <si>
    <t>Implementar durante el cuatrienio 1 instituciòn educativa secundaria y 3 instituciones educativas secundarias "instituciones saludables" en el marco de la transectorialidad en el Mpio.</t>
  </si>
  <si>
    <t>cobertura 100%</t>
  </si>
  <si>
    <t xml:space="preserve">a demanda </t>
  </si>
  <si>
    <t>LABORAR/ACTUALIZAR BASE DE DATOS TOTAL DE PACIENTES DE TBC (DROGORESISTENTES, COINFECCION, VIH) Y BASE DE DATOS DE PACIENTES DE LEPRA</t>
  </si>
  <si>
    <t xml:space="preserve">No. Monitores </t>
  </si>
  <si>
    <t xml:space="preserve">3 monitores </t>
  </si>
  <si>
    <t>Implementar en el 100% el programa de tuberculosis y lepra en el Mpio de Granada</t>
  </si>
  <si>
    <t xml:space="preserve">8 monitoreos </t>
  </si>
  <si>
    <t xml:space="preserve">3 monitoreos </t>
  </si>
  <si>
    <t xml:space="preserve">PI,I, MUJERES </t>
  </si>
  <si>
    <t xml:space="preserve">VACUNACION  INSTITUCIONAL  A LOS ADULTOS MAYORES DEL MUNICIOPIO </t>
  </si>
  <si>
    <t xml:space="preserve">No. Informes </t>
  </si>
  <si>
    <t xml:space="preserve">5 informes </t>
  </si>
  <si>
    <t>Vacunar en el cuatrienio a 350 adultas y Adultos mayores contra influenza y neumococo</t>
  </si>
  <si>
    <t>N° de adultos mayores vacunados contra influenza y neumococo</t>
  </si>
  <si>
    <t xml:space="preserve">planillas </t>
  </si>
  <si>
    <t>IMPLEMETAR ESTRATEGIAS QUE FORTALEZCAN LA BUSQUEDA INSTITUCIONAL Y COMUNITARIA DE LOS PACIENTES  SINTOMARICOS, RESPIRATORIOS. SINTOMATICOS DE PIEL Y SISTEMA NERVIOSO PERIFERICO</t>
  </si>
  <si>
    <t xml:space="preserve">2 informes </t>
  </si>
  <si>
    <t xml:space="preserve">Incrementar en el cuatrienio, en 2 puntos porcentuales la búsqueda de las y los pacientes sintomáticos respiratorios para el diagnóstico de la tuberculosis pulmonar </t>
  </si>
  <si>
    <t xml:space="preserve">Indice de captación </t>
  </si>
  <si>
    <t xml:space="preserve">REALIZAR ASISTENSIA TECNICA(CAPACITACION) SEGUIMIENTO Y EVALUACION A LA IPS DEL MUNUCIPIO EN TBC Y LEPRA 
REALIZAR VISITAS EPIDEMIOLOGICAS DE CAMPO A LOS PACIENTES DE TBC Y LEPRA DENTRO DE LOS PRIMEROS 8 DIAS DETECTADO EL CASO Y VISITA DE SEGUMIENTO AL CASO Y SUS CONTACTOS A LOS 6 MESES Y 12 MESES EN COORDINACION DE LA IPC Y PIC.(PARA LOS CASOS DE LEPRA MULTIBACILARES SE DEBE REALIZAR UNA VISITA ADICIONAL A LOS 24 MESES)
PARTICIPAR ACTIVAMENTE EN LOS COMITES DE VIGILANCIA EPIDEMIOLOGICA DEL MUNICIPIO DE GRANADA  (COVE) ASEGURANDO LA SOCIALIZACION Y EL ANALISIS DE LOS PROGRAMAS DE TBC Y LEPRA Y LA IMPLEMENTACION DE LOS PROGRAMAS DE DOTS/ TEAS
</t>
  </si>
  <si>
    <t xml:space="preserve">% de capacitacion </t>
  </si>
  <si>
    <t>Incrementar en el cuatrienio el índice de captación de los pacientes sintomáticos de piel y sistema nervioso periférico a demanda en el Municipio</t>
  </si>
  <si>
    <t xml:space="preserve">100% anual </t>
  </si>
  <si>
    <t xml:space="preserve">planillas registro fotografico </t>
  </si>
  <si>
    <t xml:space="preserve">Talleres sobre condiciones de vulnerabilidad , riesgo de infección y prevención de las ITS  y  VIH/SIDA  dirigidos a grupos colectivos: mujeres y hombres en edad fértil, HSH, peluqueros,  trabajadoras sexuales, trabajadores migrantes y población desplazada, población en condición de discapacidad, Fuerzas militares y de policía y población carcelaria, grupos establecidos de la tercera edad y familias en acción.  CON EL FIN DE PROMOVER  LA TOMA DE  PRUEBAS SEGÚN CONDICIONES DE RIESGO. </t>
  </si>
  <si>
    <t xml:space="preserve">% cobertura </t>
  </si>
  <si>
    <t>Incrementar en el cuatrienio pruebas la cobertura de para el diagnóstico de VIH en el Municipio</t>
  </si>
  <si>
    <t>% de Cobertura de pruebas de VIH</t>
  </si>
  <si>
    <t>EJECUCION DEL 100% DE LAS ACTIVIDADES PROGRAMADA EN EL PLAN DE INTERVENCIONES COLECTIVAS</t>
  </si>
  <si>
    <t>Implementar en el  municipio una estrategia de movilización social y gestión del plan de intervenciones colectivas para fortalecer los programas integrales de las etapas del ciclo vital</t>
  </si>
  <si>
    <t xml:space="preserve">estrategia de movilización social y gestión del Plan de Intervenciones Colectivas implementadas  </t>
  </si>
  <si>
    <t xml:space="preserve">publicacion es de edictos y  reuniones con EPS entregando bases de datos de la poblaicon no asegurada </t>
  </si>
  <si>
    <t>Gestionar el acceso a la prestación de servicios de salud al 100% de la población pobre no asegurada que demande las atenciones en salud y afiliada al régimen subsidiado en lo no cubierto por subsidios a la demanda del municipio.</t>
  </si>
  <si>
    <t xml:space="preserve">% de personas atendidas de la población pobre no asegurada y la afiliada al régimen subsidiado en lo no cubierto con subsidios que demandan servicios de salud </t>
  </si>
  <si>
    <t xml:space="preserve">REALIZAR SEGUIMEINTO  A LAS IPS EN LA PRESTANCION DEL SERVICIO Y REALIZAR PLAN DE MEJRAMIENTO DEACUERDO A LO ENCONTRADO </t>
  </si>
  <si>
    <t>No. Monitoreo</t>
  </si>
  <si>
    <t>1 monitoreo</t>
  </si>
  <si>
    <t>Monitorear en el 60%  a la IPS  la calidad de la prestación de los servicios de salud a la población asegurada</t>
  </si>
  <si>
    <t xml:space="preserve">Realizar actividades de IEC en la población del municipio generando  vinculación a los programas en salud que ofrece la administración </t>
  </si>
  <si>
    <t xml:space="preserve">100% de formulacion e implementacion </t>
  </si>
  <si>
    <t>Formular e impletar la estrategia "GRANADA asegurada y saludable" en el 100% de la poblaciòN</t>
  </si>
  <si>
    <t xml:space="preserve">100% formulacion e implementacion de la estrategia GRANADA asegurada y saludable </t>
  </si>
  <si>
    <t>META DE PRODUCTO 21</t>
  </si>
  <si>
    <t xml:space="preserve">expedir actos administrativos para asignar los recursos de regimen subsidiado, realizando seguimiento desde las liquidaciones mensuales expedidad por el ministerio de l proteccion social </t>
  </si>
  <si>
    <t xml:space="preserve">No. Actos administrativos </t>
  </si>
  <si>
    <t xml:space="preserve"> Proyectar el 100% de los ingresos y gastos para el régimen subsidiado que recibirá y ejecutará el Municipio durante la vigencia y  Realizar seguimiento al flujo de recursos y efectuar el giro de acuerdo a los plazos estipulados en la norma. </t>
  </si>
  <si>
    <t>porcentaje</t>
  </si>
  <si>
    <t xml:space="preserve">comunidad en genral </t>
  </si>
  <si>
    <t>Secretria de Gobierno</t>
  </si>
  <si>
    <t>META DE PRODUCTO 22</t>
  </si>
  <si>
    <t xml:space="preserve">adquisiicon de un software para el funcionamiento y asesoramiento a la poblacion del regimen subsidiado </t>
  </si>
  <si>
    <t xml:space="preserve">No. Programas </t>
  </si>
  <si>
    <t>1 software</t>
  </si>
  <si>
    <t>* Garantizar el apoyo tecnológico y recurso humano al proceso de régimen subsidiado. 
* Oportunidad y calidad en el 100% de los procesos y procedimientos de la dinámica de aseguramiento en salud municipal.
* Integrar, depurar y consolidar la base de datos del régimen subsidiado.
* Atender,  tramitar y resolver el 100% de quejas y reclamos en la atención en salud presentados por los usuarios.
 *Identificar el 100% de las fuentes y monto de los recursos que se aplicarán al pago de la UPC-S, para la población beneficiaria y la focalización del gasto  social.</t>
  </si>
  <si>
    <t>Programa de aseguramiento operando</t>
  </si>
  <si>
    <t xml:space="preserve">Secretaria   de Gobierno </t>
  </si>
  <si>
    <t>META DE PRODUCTO 23</t>
  </si>
  <si>
    <t xml:space="preserve">realizar cargas mensuales a la pagina web fosyga con las respectivas novedades para la actualizacion de bases de datos sel municipio </t>
  </si>
  <si>
    <t xml:space="preserve">Garantizar la base de datos del régimen subsidiado actualizada y el cargue de novedades oportuno, a fin de establecer coberturas en el aseguramiento. </t>
  </si>
  <si>
    <t>% de la base de datos de población afiliada al régimen subsidiado depurada</t>
  </si>
  <si>
    <t>META DE PRODUCTO 24</t>
  </si>
  <si>
    <t>realizar cntratacion a traves de las eps para satisfacer a traves de la red la prestacion del servicio</t>
  </si>
  <si>
    <t xml:space="preserve">*Satisfacer y superar el 90% de las expectativas de los usuarios en los servicios de  salud. 
*Potenciar el 100% de operatividad y funcionamiento de las veedurías ciudadanas y asociaciones de usauarios de las instituciones que constituyen el Sistema de Salud.
* Garantizar la auditoría, seguimiento y control del asegurameinto. </t>
  </si>
  <si>
    <t>META DE PRODUCTO 25</t>
  </si>
  <si>
    <t xml:space="preserve">contrlar y verificar la oportunidad del acceso de los servicios a los suarios a traves de las EPS </t>
  </si>
  <si>
    <t xml:space="preserve">No. brigadas </t>
  </si>
  <si>
    <t xml:space="preserve">1 brigada </t>
  </si>
  <si>
    <t xml:space="preserve">Mejoramiento a la accesibilidad a los servicios de salud </t>
  </si>
  <si>
    <t xml:space="preserve">Realizar  3 brigadas de salud, por año en  veredas del Municipio </t>
  </si>
  <si>
    <t xml:space="preserve">3 brigadas </t>
  </si>
  <si>
    <t>META DE PRODUCTO 26</t>
  </si>
  <si>
    <t xml:space="preserve">Implementar en el 100% de la poblacion discapacitada del Municipio,   la politica publica de discapacidad  y progamas en saluddemanda. </t>
  </si>
  <si>
    <t>Acciones de promociòn de la salud, prevenciòn de los riesgos y atenciòn a la poblaciòn discapacitada</t>
  </si>
  <si>
    <t>Aumentar la cobertura de los programas en salud  para la poblacion en situacion de discapacidad (rehabilitaciòn, celebraciòn del día blanco)</t>
  </si>
  <si>
    <t>DISCAP</t>
  </si>
  <si>
    <t>META DE PRODUCTO 27</t>
  </si>
  <si>
    <t xml:space="preserve">Realizar campañas para promover  la afiliación Y ATENCION EN SALUS  A LA  POBLACION VICTIMA DEL CONFLICTO ARMADO  QUE SE ENCUENTRA EN EL MUNICIPIO DE GRANADA 
Fortalcer  en el cuatrenio las acciones de promoción y prevención en salud sexual y reproductiva al 100% de las personas victimas del conflicto armado identificadas  en el municipio de Granada
Mantener en el cuatrenio las acciones de promoción y prevención en salud mental  al 100% de las personas victimas del conflicto armado identificadas en el municipio de Granada
</t>
  </si>
  <si>
    <t xml:space="preserve">Implementar la estrategia “GRANADA ASEGURADA Y SALUDABLE” con enfoque diferencial  en PCVCA en el 100% </t>
  </si>
  <si>
    <t xml:space="preserve">implemtar al 100% la estartegia </t>
  </si>
  <si>
    <t>META DE PRODUCTO 28</t>
  </si>
  <si>
    <t xml:space="preserve">Mantener en el cuatrenio las acciones de promoción y prevención en vacunación al 100% de las personas víctimas del conflicto armado identificadas
Fortalcer  en el cuatrenio las acciones de promoción y prevención en salud sexual y reproductiva al 100% de las personas victimas del conflicto armado identificadas  en el municipio de Granada
Mantener en el cuatrenio las acciones de promoción y prevención en salud mental  al 100% de las personas victimas del conflicto armado identificadas en el municipio de Granada
</t>
  </si>
  <si>
    <t>Desarrollar  actividades   de promociòn y prevenciòn en  SSR-SALUD MENTAL-NUTRICION-PAI-SALUD INFANTIL  en el 100%  de la PVCA</t>
  </si>
  <si>
    <t xml:space="preserve">100% de la PVCA </t>
  </si>
  <si>
    <t>META DE PRODUCTO 29</t>
  </si>
  <si>
    <t>MANTENER ACTIVOS LOS MECANIMOS DE PARTICIPACION COMUNITARIA: COPACO, VEEDURIAS Y SAC EN EL MUNICIPIO DURANTE EL AÑO 2013</t>
  </si>
  <si>
    <t>Reglamentar  y mantener activo el COPACO, las Veedurias existentes y SAC en el Municipio  en un 80%</t>
  </si>
  <si>
    <t>% funcionamiento</t>
  </si>
  <si>
    <t>META DE PRODUCTO 30</t>
  </si>
  <si>
    <t xml:space="preserve">Realizar la vigilancia de la totalidad de los  eventos de interès en Salud Pùblica, acorde a los lineamientos establecidos ,con el fin  de mantener actualizados: SIVIGILA , RUAF ND y RIPS, informes  mensuales .
Dar cumplimiento a lo establecido en los protocolos de vigilancia  en relación a las acciones individuales y colectivas (Investigación Epidemiológica de Campo, Unidades de Análisis, barrido de vacunación y otras) acorde a La ocurrencia de eventos incluyendo brotes y epidemias, con su respectiva generacion de informes y envio oportuno.
</t>
  </si>
  <si>
    <t>Garantizar la inspección, vigilancia  y control de los factores de riesgo del ambiente que afectan la salud y el control de zoonosis de compentencia del sector salud, en el municipio.</t>
  </si>
  <si>
    <t>Cobertura de Acciones de IVC sobre sujetos susceptibles de intervencion en el Mpio</t>
  </si>
  <si>
    <t>META DE PRODUCTO 31</t>
  </si>
  <si>
    <t xml:space="preserve">Realizar la vigilancia de la totalidad de los  eventos de interès en Salud Pùblica, acorde a los lineamientos establecidos ,con el fin  de mantener actualizados: SIVIGILA , RUAF ND y RIPS, informes  semanal y mensuales . 
Realizar seguimiento y ajuste de los eventos notificados que así lo requieran, dentro del periodo epidemiológico posterior a su notificación.
</t>
  </si>
  <si>
    <t xml:space="preserve">% notificacion </t>
  </si>
  <si>
    <t>Mantener  al 100% la notificacion semanal de las unidades notificadoras al Departamento con el fin de fortalecer la vigilancia epidemiologica.</t>
  </si>
  <si>
    <t>100% la notificacion semanal de la unidad notificadora del Municipio con el fin de fortalecer la vigilancia epidemiologica  ( SIVIGILA, SISVAN, RUAF..)</t>
  </si>
  <si>
    <t>META DE PRODUCTO 32</t>
  </si>
  <si>
    <t xml:space="preserve">Recibir Asistencia tecnica por parte del Dpto en creacion y fortalecimiento de Copacos, Veedurias y SAC </t>
  </si>
  <si>
    <t xml:space="preserve">% asistencia </t>
  </si>
  <si>
    <t xml:space="preserve">4 asistencias </t>
  </si>
  <si>
    <t>Recibir Asistencia tecnica por parte del Dpto en creacion y fortalecimiento de Copacos, Veedurias y SAC</t>
  </si>
  <si>
    <t>Asistencia tècnica  al municipio de Granada por parte del referente de la Gobernaciòn de Cundinamarca</t>
  </si>
  <si>
    <t xml:space="preserve">100% asistencia </t>
  </si>
  <si>
    <t>SECTOR : A T E N C I Ó N   A  G R U P O S   V U L N E R A B L E S</t>
  </si>
  <si>
    <r>
      <t>PROGRAMA</t>
    </r>
    <r>
      <rPr>
        <b/>
        <sz val="10"/>
        <rFont val="Arial"/>
        <family val="2"/>
      </rPr>
      <t>:  G A R A N T I Z A N D O   L O S   D E R E C H O S   D E   L A   P R I M E R A   I N F A N C I A  </t>
    </r>
  </si>
  <si>
    <r>
      <t>OBJETIVOS</t>
    </r>
    <r>
      <rPr>
        <sz val="10"/>
        <rFont val="Arial"/>
        <family val="2"/>
      </rPr>
      <t>:  GARANTIZAR EL PLAN NUTRICIONAL PARA GESTANTES Y LACTANTES, DESAYUNOS INFANTILES, PLAN CRESER, MEDIANTE EL APROVECHAMIENTO DEL TIEMPO LIBRE</t>
    </r>
  </si>
  <si>
    <t xml:space="preserve">Garantizando los derechos de la primera infancia </t>
  </si>
  <si>
    <t xml:space="preserve">fortalecer el desarrollo de actividades ludicas y manuales, capacitando en programas de gestacion y lactancia a las madres del programa materno infantil </t>
  </si>
  <si>
    <t xml:space="preserve">No. Madres Gestantes y lactantes </t>
  </si>
  <si>
    <t xml:space="preserve">30 Madres gestantes y lactantes </t>
  </si>
  <si>
    <t>Sostenimiento del apoyo a 30 madres gestantes, puerperas y lactantes  en el programa   materno infantil.</t>
  </si>
  <si>
    <t> N° madres Gestantes y Lactantes.</t>
  </si>
  <si>
    <t xml:space="preserve">30 madres gestantes y lactantes </t>
  </si>
  <si>
    <t>MUJERES</t>
  </si>
  <si>
    <t>realizar la entrega de desayunos infantiles con amor atendiendo una amplia cobertura de NN</t>
  </si>
  <si>
    <t xml:space="preserve">No. NN </t>
  </si>
  <si>
    <t>181 NN</t>
  </si>
  <si>
    <t>Garantizar la cobertura  181 niños entre 0 y 5 años con desayunos infantiles con amor</t>
  </si>
  <si>
    <t xml:space="preserve">181 NN </t>
  </si>
  <si>
    <t>20,800,000</t>
  </si>
  <si>
    <t>PI, I</t>
  </si>
  <si>
    <t xml:space="preserve">Realizar entrega de complementos nutricionales, realizar capacitaciones a los beneficiarios del programa </t>
  </si>
  <si>
    <t xml:space="preserve">42 NN </t>
  </si>
  <si>
    <t>Sostenimiento del  apoyo a 42 niños anual  en el programa de recuperación nutricional</t>
  </si>
  <si>
    <t> N° NN recuperación nutricional</t>
  </si>
  <si>
    <t>42 NN</t>
  </si>
  <si>
    <t>Generar espacios de capacitacion y toma deTamizaje nutricional, vacunaciòn y entrega de complementos</t>
  </si>
  <si>
    <t xml:space="preserve">20 NN </t>
  </si>
  <si>
    <t>Sostenimiento del  apoyo a 20 niños anual  en el programa madres gestantes y lactantes en recuperación nutricional</t>
  </si>
  <si>
    <t>80 NN</t>
  </si>
  <si>
    <t>20 NN</t>
  </si>
  <si>
    <t xml:space="preserve">PRIMER EJE, MISIONAL:
LOS DERECHOS DE TODOS Y          TODAS YA!
GARANTIZANDO LOS DERECHOS DE LA NINEZ
</t>
  </si>
  <si>
    <t xml:space="preserve">coordinar actividades de recreacion con la ludateca municipal y apoyo con el programa de la policia de infancia y adolescencia en pro del aprovechamiento del tiempo libre a traves del juego  </t>
  </si>
  <si>
    <t xml:space="preserve">No. Espacios </t>
  </si>
  <si>
    <t xml:space="preserve">2 espacios </t>
  </si>
  <si>
    <t xml:space="preserve">Implementar 4 espacio  para puesta en marcha y fortalecimiento de los programas de educación y aprendizaje a través de juego con el  programa  de ludotecas y sitios de recreacion PRIMERA INFANCIA – </t>
  </si>
  <si>
    <t xml:space="preserve"> N° espacios </t>
  </si>
  <si>
    <t xml:space="preserve">4 espacios </t>
  </si>
  <si>
    <t>36,951,876</t>
  </si>
  <si>
    <t>PI</t>
  </si>
  <si>
    <r>
      <t>PROGRAMA</t>
    </r>
    <r>
      <rPr>
        <b/>
        <sz val="10"/>
        <rFont val="Arial"/>
        <family val="2"/>
      </rPr>
      <t>:  GARANTIZANDO LOS DERECHOS DE LA NIÑEZ</t>
    </r>
  </si>
  <si>
    <r>
      <t>OBJETIVOS</t>
    </r>
    <r>
      <rPr>
        <sz val="10"/>
        <rFont val="Arial"/>
        <family val="2"/>
      </rPr>
      <t>:  DESARROLLAR UN PROGRAMA INTEGRAL PARA PREVENIR EL TRABAJO INFANTIL, EL ABUSO SEXUAL Y LA VIOLENCIA INTRAFAMILIAR, MEDIANTE LA PARTICIPACION DE POLITICAS JUVENILES</t>
    </r>
  </si>
  <si>
    <t xml:space="preserve">gestionar charlas formativas para la prevencion y erradicacion del trabjao dirigida a la empresa privada, institucioneds educativas y a las familias del municipio </t>
  </si>
  <si>
    <t>No. Comites</t>
  </si>
  <si>
    <t xml:space="preserve">1 comité 2 charlas </t>
  </si>
  <si>
    <t>Crear el comité para la erradicación del trabajo, maltrato y abuso infantil CETI</t>
  </si>
  <si>
    <t xml:space="preserve"> N° Comités </t>
  </si>
  <si>
    <t xml:space="preserve">1 comité </t>
  </si>
  <si>
    <t xml:space="preserve">1 comité 2 charlas  </t>
  </si>
  <si>
    <t xml:space="preserve">PI,I,AD,JUV </t>
  </si>
  <si>
    <t xml:space="preserve">coordinar y transversalizar las necesidades de la niñez del municipio  con las diferentes instituciones para iniciar el proceso de diseño de la politica publica  </t>
  </si>
  <si>
    <t xml:space="preserve">No. De Politicas </t>
  </si>
  <si>
    <t xml:space="preserve">identificacion de necesidades </t>
  </si>
  <si>
    <t>Diseñar una politica publica institucional para la atencion a Niños y niñas  entre edades de 6 a 11 años</t>
  </si>
  <si>
    <t>No. De Politicas</t>
  </si>
  <si>
    <t xml:space="preserve">1 politica </t>
  </si>
  <si>
    <t>iniciar la gestion con fundaciones, ONG, entes gubernamentales y estimar una alianza intermuncipal para brindar a tencion a los casos que se presenten</t>
  </si>
  <si>
    <t xml:space="preserve">No. De convenios </t>
  </si>
  <si>
    <t>Realizar  1 convenio  para restitución de los derechos vulnerados  de los  NNA   que se encuentran en  alto riesgo  dentro del Municipio</t>
  </si>
  <si>
    <t> No. de Convenios</t>
  </si>
  <si>
    <t>PI;I;AD</t>
  </si>
  <si>
    <t xml:space="preserve">fortalecer y vincular  a las demas instituciones en participacion activa en identificacion y control de los casos presentados permitiendo identificar y atender los casos a tiempo necesario- capacitar y concientizar por medio de charlas en las instituciones 
</t>
  </si>
  <si>
    <t xml:space="preserve">1 programa 2 actividades </t>
  </si>
  <si>
    <t>Implementar  un programa  de Regulación y control de trabajo en  menores de 18 años con riesgo de vinculación laboral  y de Seguimiento a las condiciones laborales de adolescentes autorizados a trabajar  en el Municipio</t>
  </si>
  <si>
    <t> No. de programas</t>
  </si>
  <si>
    <t xml:space="preserve">2 actividades </t>
  </si>
  <si>
    <t>I,AD</t>
  </si>
  <si>
    <t xml:space="preserve">convocar  a la poblacion (mujeres y poblacion vulnerables) para realizar el reconocimiento de paternidad e igualdad de derechos en identificacion ciudadana </t>
  </si>
  <si>
    <t xml:space="preserve">No. Campañas </t>
  </si>
  <si>
    <t>registro 10 NN</t>
  </si>
  <si>
    <t>Gestionar con la Registraduria municipal una campaña  para la  documentación  de NNA</t>
  </si>
  <si>
    <t> No. de Campañas</t>
  </si>
  <si>
    <t xml:space="preserve">30 NN registrados </t>
  </si>
  <si>
    <t xml:space="preserve">10 NN registrados </t>
  </si>
  <si>
    <t xml:space="preserve">registrduria Municipal </t>
  </si>
  <si>
    <t>retomar los procesos de clubes juveniles, convocando a la comunidad juvenil a conformar grupos que representen el municipio</t>
  </si>
  <si>
    <t xml:space="preserve">No. Encuentros </t>
  </si>
  <si>
    <t xml:space="preserve">2 encuentros </t>
  </si>
  <si>
    <t>Participar en cuatro encuentro de PPJ</t>
  </si>
  <si>
    <t>No Encuentros</t>
  </si>
  <si>
    <t xml:space="preserve">4 encuentros </t>
  </si>
  <si>
    <t>JUV</t>
  </si>
  <si>
    <t xml:space="preserve">convocar a la comunidad para retomar el comité juvenil del municipio </t>
  </si>
  <si>
    <t xml:space="preserve">No. De consejos </t>
  </si>
  <si>
    <t xml:space="preserve">1 consejo </t>
  </si>
  <si>
    <t>Fortalecer el  Consejo  Municipal de  Juventud durante el periodo de gobierno. JUVENTUD</t>
  </si>
  <si>
    <t> No. de concejos</t>
  </si>
  <si>
    <r>
      <t>PROGRAMA</t>
    </r>
    <r>
      <rPr>
        <b/>
        <sz val="10"/>
        <rFont val="Arial"/>
        <family val="2"/>
      </rPr>
      <t xml:space="preserve">:  G A R A N T I Z A N D O   L O S   D E R E C H O S   D E  L A J  U V E N T U D </t>
    </r>
  </si>
  <si>
    <r>
      <t>OBJETIVOS</t>
    </r>
    <r>
      <rPr>
        <sz val="10"/>
        <rFont val="Arial"/>
        <family val="2"/>
      </rPr>
      <t>:  BRINDAR EDUCACION SEXUAL Y REPRODUCTIVA  Y PREVENCION DEL CONSUMO DE SUSTANCIAS PSICOATIVAS DESDE LA FORMACION INTEGRAL</t>
    </r>
  </si>
  <si>
    <t xml:space="preserve">por medio del comité de la red del buen trato y sustancia psicoactivas realizar charlas de sensibilizacion a la comunidad educativa del municipio para disminuir los casos de consumo en el municipio </t>
  </si>
  <si>
    <t xml:space="preserve">No. De proyectos </t>
  </si>
  <si>
    <t>1 proyecto</t>
  </si>
  <si>
    <t>Diseñar un proyecto  de educación  encaminado a mejorar la salud sexual y reproductiva la prevención del consumo de sustancias psicoactivas  desde la  formación integral, fortaleciendo el proyecto de vida.</t>
  </si>
  <si>
    <t xml:space="preserve">1 proyecto </t>
  </si>
  <si>
    <r>
      <t>PROGRAMA</t>
    </r>
    <r>
      <rPr>
        <b/>
        <sz val="10"/>
        <rFont val="Arial"/>
        <family val="2"/>
      </rPr>
      <t>:  GARANTIZANDO LOS DERECHOS DE LA MUJER Y LA FAMILIA</t>
    </r>
  </si>
  <si>
    <r>
      <t>OBJETIVOS</t>
    </r>
    <r>
      <rPr>
        <sz val="10"/>
        <rFont val="Arial"/>
        <family val="2"/>
      </rPr>
      <t>: BRINDAR Y GARANTIZAR EL PLENO DERECHO DE LA FAMILIA</t>
    </r>
  </si>
  <si>
    <t xml:space="preserve">PRIMER EJE, MISIONAL: 
LOS DERECHOS DE TODOS Y          TODAS YA!
GARANTIZANDO LOS DERECHOS DE LA NINEZ
</t>
  </si>
  <si>
    <t xml:space="preserve">
establecer encuentros de participacion y debate en las instituciones educativas del municipio en mancomundo acuerdo con programas de atencion integral familiar.
</t>
  </si>
  <si>
    <t xml:space="preserve">No. De Programas </t>
  </si>
  <si>
    <t xml:space="preserve">Implementar  un programa encaminado a mejorar la salud sexual y reproductiva desde la  formación integral, fortaleciendo el proyecto de vida desde perspectiva de familia. </t>
  </si>
  <si>
    <t xml:space="preserve">PRIMER EJE, MISIONAL: 
LOS DERECHOS DE TODOS Y          TODAS YA!
MUJER Y GENERO </t>
  </si>
  <si>
    <t xml:space="preserve">coordinar con otros programas la convocatoria para organizar un grupo estable de mujeres y capacitarlas en liderazgo politico y social </t>
  </si>
  <si>
    <t xml:space="preserve">No de programas </t>
  </si>
  <si>
    <t xml:space="preserve">2 capacitaciones </t>
  </si>
  <si>
    <t xml:space="preserve">Realizar un programa de formación y liderazgo político y social para mujeres. </t>
  </si>
  <si>
    <t xml:space="preserve">1 programa 2 capacitaciones </t>
  </si>
  <si>
    <t xml:space="preserve">Mujeres </t>
  </si>
  <si>
    <t xml:space="preserve">implementar escuelas de padres y nucleo familiar como programa de fomento y fortaleciendo de los valores de honestidad, puntualidad, respeto y tolerancia en corerelacion a los proyectos comunes  de las diferentes instituciones del municipio </t>
  </si>
  <si>
    <t xml:space="preserve">Implementar  un programa dirigido a garantizar el pleno ejercicio de los derechos de la familia. FAMILIA </t>
  </si>
  <si>
    <t xml:space="preserve">tramitar y gestionar medios para inciciar el programa de atencion a 100 madres cabezas de hogar en mejora de la calidad de vida </t>
  </si>
  <si>
    <t xml:space="preserve">No. De Madres </t>
  </si>
  <si>
    <t xml:space="preserve">Inciar el programa, atender a 10 madres </t>
  </si>
  <si>
    <t>Implementar un programa para beneficiar a 100 madres cabeza de hogar con materiales e insumos para mejorar calidad de vida</t>
  </si>
  <si>
    <t>No. De PROGRAMAS</t>
  </si>
  <si>
    <t xml:space="preserve">1 programa de atenciona 100 madres </t>
  </si>
  <si>
    <t xml:space="preserve">10 madres </t>
  </si>
  <si>
    <t xml:space="preserve">Instaurar conversatorios con las familias el municipio capacitando y formando sobre los valores e importancia de la familia en el desarrollo social e integral del municipio </t>
  </si>
  <si>
    <t xml:space="preserve">No. de Programas </t>
  </si>
  <si>
    <t xml:space="preserve">Diseñar  un programa para restitución de valores y composición familiar. </t>
  </si>
  <si>
    <r>
      <t>PROGRAMA</t>
    </r>
    <r>
      <rPr>
        <b/>
        <sz val="10"/>
        <rFont val="Arial"/>
        <family val="2"/>
      </rPr>
      <t>:  G A R A N T I Z A N D O   L O S   D E R E C H O S   D E L   A D U L T O  M A Y O R</t>
    </r>
  </si>
  <si>
    <r>
      <t>OBJETIVOS</t>
    </r>
    <r>
      <rPr>
        <sz val="10"/>
        <rFont val="Arial"/>
        <family val="2"/>
      </rPr>
      <t>: GESTIONAR SUBSIDIOS ECONOMICOS Y COMPLEMENTOS NUTRICIONALES, REALIZAR PROGRAMAS RECREATIVOS Y ATENCIO PRIORITARIA PARA EL ADULTO MAYOR.</t>
    </r>
  </si>
  <si>
    <t xml:space="preserve">PRIMER EJE,
MISIONAL: ¡DERECHOS DE TODOS Y TODAS YA
GARANTIZANDO LOS DERECHOS DE LOS DEL ADULTO MAYOR
</t>
  </si>
  <si>
    <t xml:space="preserve">Entregar el complemento nutricional en acompañamiento de la realizacion de actividades  lúdicas y recreativas, brindando atencion y control  de hipertensión. </t>
  </si>
  <si>
    <t xml:space="preserve">No. Complementos </t>
  </si>
  <si>
    <t xml:space="preserve">atender a 86 adultos mayores con complementos </t>
  </si>
  <si>
    <t>Entregar a 86 adultos mayores durante el período de gobierno. ODM –UNIDOS – ADULTOS MAYORES.</t>
  </si>
  <si>
    <t>No. de complementos</t>
  </si>
  <si>
    <t>86 AD-M</t>
  </si>
  <si>
    <t xml:space="preserve">86 AD-M anualmente </t>
  </si>
  <si>
    <t xml:space="preserve">86 adultos mayores </t>
  </si>
  <si>
    <t xml:space="preserve">AD-M </t>
  </si>
  <si>
    <t xml:space="preserve">realizar la entrega de subsidios a 102 Adultos mayores, brindadno a la vez espacios de recreacion y actividades ludica para retalivilizar la actividad fisica con el adultao mayor del municipio </t>
  </si>
  <si>
    <t xml:space="preserve">No. Subsidios </t>
  </si>
  <si>
    <t xml:space="preserve">102 subsidios </t>
  </si>
  <si>
    <t>Entregar a 102 Adultos mayores  durante el periodo de gobierno. ODM – UNIDOS – ADULTOS MAYORES.</t>
  </si>
  <si>
    <t xml:space="preserve">No. de Subsidios </t>
  </si>
  <si>
    <t xml:space="preserve">102 AD-M </t>
  </si>
  <si>
    <t xml:space="preserve">Establecer en la vigencia 2013 tres espacios para la realizacion de actividades ludicas, recreativas y culturales con los adultos mayores del municipio, integrando la poblacion mayor de las veredas y el casco urbano en puntos foclaizados </t>
  </si>
  <si>
    <t xml:space="preserve"> 3 Espacios </t>
  </si>
  <si>
    <t>Realizar un Programa recreativo, de  esparcimiento y cultural para adultos mayores durante el periodo de gobierno. ADULTOS MAYORES</t>
  </si>
  <si>
    <t xml:space="preserve">3 Espacios </t>
  </si>
  <si>
    <t xml:space="preserve">dar continuidad al funcionamiento del centro dia vitalizando las actividades que se ejecutan en proyeccion </t>
  </si>
  <si>
    <t xml:space="preserve">No. Centro dia </t>
  </si>
  <si>
    <t xml:space="preserve">1 centro dia </t>
  </si>
  <si>
    <t xml:space="preserve"> Implementar el centro dia para la atención prioritaria del adulto mayor  durante el periodo de gobierno. ADULTO MAYOR </t>
  </si>
  <si>
    <t> No. de Centro Día</t>
  </si>
  <si>
    <t xml:space="preserve">centro dia </t>
  </si>
  <si>
    <t>78,000,000</t>
  </si>
  <si>
    <r>
      <t>PROGRAMA</t>
    </r>
    <r>
      <rPr>
        <b/>
        <sz val="10"/>
        <rFont val="Arial"/>
        <family val="2"/>
      </rPr>
      <t>:  GARANTIZANDO LOS DERECHOS DE LAS  PERSONAS EN SITUACIÓN DE DISCAPACIDAD</t>
    </r>
  </si>
  <si>
    <r>
      <t>OBJETIVOS</t>
    </r>
    <r>
      <rPr>
        <sz val="10"/>
        <rFont val="Arial"/>
        <family val="2"/>
      </rPr>
      <t xml:space="preserve">: Programa Integral Atencion Poblacion Dispacitada </t>
    </r>
  </si>
  <si>
    <t xml:space="preserve">OBJETIVOS: Programa Integral Atencion Poblacion Dispacitada </t>
  </si>
  <si>
    <t>GARANTIZANDO LOS DERECHOS DE LAS  PERSONAS EN SITUACIÓN DE DISCAPACIDAD</t>
  </si>
  <si>
    <t xml:space="preserve">coordinar y inciar un  programa de atencion basica y formativa a la comunidad en situacion de discapacidad </t>
  </si>
  <si>
    <t xml:space="preserve">Realizar un Programa de atencion basico integral  para personas en situacion de  discapacidad durante el periodo de gobierno. </t>
  </si>
  <si>
    <t xml:space="preserve">DISCAP </t>
  </si>
  <si>
    <r>
      <t>PROGRAMA</t>
    </r>
    <r>
      <rPr>
        <b/>
        <sz val="10"/>
        <rFont val="Arial"/>
        <family val="2"/>
      </rPr>
      <t>:  PARA SUPERAR LA POBREZA EXTREMA  - UNIDOS</t>
    </r>
  </si>
  <si>
    <r>
      <t>OBJETIVOS</t>
    </r>
    <r>
      <rPr>
        <sz val="10"/>
        <rFont val="Arial"/>
        <family val="2"/>
      </rPr>
      <t>: ERRADICAR LA POBREZA EXTREMA</t>
    </r>
  </si>
  <si>
    <t>PARA SUPERAR LA POBREZA EXTREMA</t>
  </si>
  <si>
    <t xml:space="preserve">gestionar con el departamento de la prosperidad un convenio para la erradicacion de la pobreza extrema, coordinar y fortalecer el enlace muncipal de familias en accion con progrmas de capacitacion </t>
  </si>
  <si>
    <t>Gestionar un Convenio con el DEPARTAMENTO DE LA PROSPERIDAD SOCIAL.</t>
  </si>
  <si>
    <t>SECTOR : JUSTICIA</t>
  </si>
  <si>
    <r>
      <t>PROGRAMA</t>
    </r>
    <r>
      <rPr>
        <b/>
        <sz val="10"/>
        <rFont val="Arial"/>
        <family val="2"/>
      </rPr>
      <t>:  JUSTICIA</t>
    </r>
  </si>
  <si>
    <r>
      <t>OBJETIVOS</t>
    </r>
    <r>
      <rPr>
        <sz val="10"/>
        <rFont val="Arial"/>
        <family val="2"/>
      </rPr>
      <t xml:space="preserve">:  IMPLEMENTAR JUNTO CON LA POLICIA NACIONAL TODO LO RELACIONADO CON SEGURADA </t>
    </r>
  </si>
  <si>
    <t xml:space="preserve">DESARROLLO HUMANO  JUSTICIA </t>
  </si>
  <si>
    <t xml:space="preserve">Mantener la prestacion de servicios profesionales en atencion a la comunidad desde la inspeccion de policia y comisaria de familia </t>
  </si>
  <si>
    <t xml:space="preserve">No. Inspector No. Comisaria </t>
  </si>
  <si>
    <t xml:space="preserve">1 inspector </t>
  </si>
  <si>
    <t xml:space="preserve">Financiar la estabilidad y cumplimiento, para el debido funcionamiento  en las areas policivas y comisaria de familia </t>
  </si>
  <si>
    <t>No. Inspector de polica y No. de comisaria de familia</t>
  </si>
  <si>
    <t xml:space="preserve">gestionar un proyecto para la adquisicion de un vehiculo que permita el desplazamiento y movilidad de la fuerza publica del municipio, gestionar un proyecto en asocio con la policia nacional para ampliacion de la infraestructura de la estacion de policia </t>
  </si>
  <si>
    <t>No. Convenio</t>
  </si>
  <si>
    <t>Gestionar un convenio para el apoyo y fotalecimiento  a la fuerza publica (Ejercito, Policia)</t>
  </si>
  <si>
    <t>No. de convenios</t>
  </si>
  <si>
    <t>2 PROYECTOS</t>
  </si>
  <si>
    <t xml:space="preserve">gestionar un convenio con el ministerio del interior y justicia para la adjudicacion de sistema de comunicación para la fuerza publica (avanteles) y un circuito de seguridad ( camaras de vigilancia </t>
  </si>
  <si>
    <t xml:space="preserve">no. Proyectos </t>
  </si>
  <si>
    <t xml:space="preserve">1 Proyecto </t>
  </si>
  <si>
    <t>Gestionar  un sistema de vigilancia y comunicación para la Policía Nacional - Circuito de vigilancia con camaras</t>
  </si>
  <si>
    <t>No. de proyectos</t>
  </si>
  <si>
    <t>1 convenio</t>
  </si>
  <si>
    <t xml:space="preserve">implementar el plan de convivencia y seguridad ciudadana en el munciipio alcanzado un 25% de ejecuion </t>
  </si>
  <si>
    <t xml:space="preserve">No. Planes </t>
  </si>
  <si>
    <t xml:space="preserve">25% ejecucion </t>
  </si>
  <si>
    <t>Implementar el Plan Integral de Convivencia y Seguridad Ciudadana con enfoque intersectorial, diferencial y territorial, incluyendo las líneas de acción que se consideren pertinentes y que están previstas en la Política Nacional de Seguridad y Convivencia Ciudadana</t>
  </si>
  <si>
    <t>Plan Integral de Convivencia y Seguridad Ciudadana implementado</t>
  </si>
  <si>
    <t xml:space="preserve">1 plan </t>
  </si>
  <si>
    <t>SECTOR : PROMOCION DEL DESARROLLO</t>
  </si>
  <si>
    <r>
      <t>PROGRAMA</t>
    </r>
    <r>
      <rPr>
        <b/>
        <sz val="10"/>
        <rFont val="Arial"/>
        <family val="2"/>
      </rPr>
      <t>:  OPORTUNIDADES DE EDUCACIÓN PARA LA GENTE</t>
    </r>
  </si>
  <si>
    <r>
      <t>OBJETIVOS</t>
    </r>
    <r>
      <rPr>
        <sz val="10"/>
        <rFont val="Arial"/>
        <family val="2"/>
      </rPr>
      <t>:  Brindar oportunidades de capacitación a la población Granadina</t>
    </r>
  </si>
  <si>
    <t xml:space="preserve">  Brindar oportunidades de capacitación a la población Granadina</t>
  </si>
  <si>
    <t>programar capacitaciones, videoconferencias dirigidas a funcionarios publicos, lideres comunales y comunidad en general</t>
  </si>
  <si>
    <t xml:space="preserve">No. Programs </t>
  </si>
  <si>
    <t xml:space="preserve">3 capacitaciones </t>
  </si>
  <si>
    <t xml:space="preserve">Implementar un programa de capacitacion, asesoria  y asistencia tecnica  para consolidar procesos de participacion ciudadana  </t>
  </si>
  <si>
    <t xml:space="preserve">3 capcitaciones </t>
  </si>
  <si>
    <t xml:space="preserve">desarrollar actividades foramtivas en gestion publica dirigida a los fuincionarios publicos </t>
  </si>
  <si>
    <t xml:space="preserve">No. Estrtegias </t>
  </si>
  <si>
    <t xml:space="preserve">Implementar estrategias para la capacitacion ciudadana en politcas de participacion en gestion publica </t>
  </si>
  <si>
    <t>No. de estregias</t>
  </si>
  <si>
    <t>EJE: INFRAESTRUTURA</t>
  </si>
  <si>
    <t>SECTOR : VIVIENDA</t>
  </si>
  <si>
    <t>OBJETIVO DEL EJE / DIMENSIÓN: Mejorar la infraestructura municipal para garantizar una eficiente prestación de los servicios públicos y sociales que son responsabilidad del Municipio.</t>
  </si>
  <si>
    <r>
      <t>PROGRAMA</t>
    </r>
    <r>
      <rPr>
        <b/>
        <sz val="10"/>
        <rFont val="Arial"/>
        <family val="2"/>
      </rPr>
      <t xml:space="preserve">:  V I V I E N D A   D I G N A   E N G R A N A D A </t>
    </r>
  </si>
  <si>
    <r>
      <t>OBJETIVOS</t>
    </r>
    <r>
      <rPr>
        <sz val="10"/>
        <rFont val="Arial"/>
        <family val="2"/>
      </rPr>
      <t>: SUPLIR A LA MAYOR POBLACION NECESITADA DEL MUNICIPIO</t>
    </r>
  </si>
  <si>
    <t>LIZA YOHANA ROJAS</t>
  </si>
  <si>
    <t>PROYECTO DE VIVIENDA DE INTERES SOCIAL VILLA PAULA DE LA NUEVA GRANADA</t>
  </si>
  <si>
    <t>CONSTRUCCION DE 76 UNIDADES DE VIVIENDA  DE INTERES SOCIAL</t>
  </si>
  <si>
    <t>NUMERO DE VIVIENDAS</t>
  </si>
  <si>
    <t>Construcción 76 viviendas de interés social nuevas en la zona urbana  durante el periodo de gobierno</t>
  </si>
  <si>
    <t>No. de viviendas de interés social</t>
  </si>
  <si>
    <t>INFORME, REGISTRO FOTOGRAFICO Y PLANILLAS</t>
  </si>
  <si>
    <t xml:space="preserve">CAJAS DE COMPENSACION  FAMILIAR Y APORTES DE LOS BENEFICIARIOS </t>
  </si>
  <si>
    <t>ADMINNISTRACION MUNICIPAL</t>
  </si>
  <si>
    <t>VIVIENDA DIGNA EN GRANADA</t>
  </si>
  <si>
    <t>GESTIONAR CON LOS ENTES RELACIONADOS  MEDIANTE UN PROYECTO LA CONSECUCION DE DIFERENTES SUBSIDIOS DE VIVIEWNDA RURAL</t>
  </si>
  <si>
    <t>NUMERO DE PROYECTOS</t>
  </si>
  <si>
    <t>Gestión y consecución de 1 proyecto de subsidios para vivienda rural</t>
  </si>
  <si>
    <t xml:space="preserve"> No. de proyectos  </t>
  </si>
  <si>
    <t>ADQUICICI0N DEMATERIALES PARA MEJORAMIENTO DE VIVIENDAS EN SITIO PROPIO, EL CUAL SE CELEBRO CONTRATO EN DICIEMBRE Y SU EJECUCION SE LLEVARA A CABO EN EL PERIODO 2013</t>
  </si>
  <si>
    <t>NUMERO DE SUBCIDIOS</t>
  </si>
  <si>
    <t>ADQUISICIÓN DE MATERIALES</t>
  </si>
  <si>
    <t xml:space="preserve">Mejoramiento de 100 viviendas en la zona urbana y rural </t>
  </si>
  <si>
    <t> No. de mejoramientos</t>
  </si>
  <si>
    <t>EJE: INFRAESTRUCTURA</t>
  </si>
  <si>
    <t>SECTOR : SERVICIOS Públicos</t>
  </si>
  <si>
    <r>
      <t>PROGRAMA</t>
    </r>
    <r>
      <rPr>
        <b/>
        <sz val="10"/>
        <rFont val="Arial"/>
        <family val="2"/>
      </rPr>
      <t xml:space="preserve">:  G R A N A D A   C O N   S E R V I C I O S   P U B L I C O S   E F I C I E N T E S   </t>
    </r>
  </si>
  <si>
    <r>
      <t>OBJETIVOS</t>
    </r>
    <r>
      <rPr>
        <sz val="10"/>
        <rFont val="Arial"/>
        <family val="2"/>
      </rPr>
      <t xml:space="preserve">: Sensibilizar e implementar el programa de  recolección  de residuos sólidos en el área urbana. E implementar el plan Maestro de Acueducto y Alcantarillado </t>
    </r>
  </si>
  <si>
    <t>EDNA LEGUIZAMON</t>
  </si>
  <si>
    <t>G R A N A D A   C O N   S E R V I C I O S   P U B L I C O S   E F I C I E N T E S</t>
  </si>
  <si>
    <t>GESTIONAR CON LOS ENTES RELACIONADOS  LOS AJUSTES PERTIENETES AL PLAN MAESTRO DE  ACUEDUCTO Y ALCANTARILLADO.</t>
  </si>
  <si>
    <t> No. Ajustes ajustados</t>
  </si>
  <si>
    <t>Ajuste Plan Maestro de Acueducto y Alcantarillado</t>
  </si>
  <si>
    <t>Mujeres/Hombres</t>
  </si>
  <si>
    <t>Documento</t>
  </si>
  <si>
    <t>Empresas Publicas de Cundinamarca</t>
  </si>
  <si>
    <t>Oficina de Servicios Publicos</t>
  </si>
  <si>
    <t>Dar continuidad a los procesos de Gestion frente a  las diferentes instituciones para la adquisicion de Unidades Sanitarias.</t>
  </si>
  <si>
    <t> No. de unidades sanitarias</t>
  </si>
  <si>
    <t xml:space="preserve">Construcción   de 10 unidades sanitarias </t>
  </si>
  <si>
    <t>Informe Registro Fotografico</t>
  </si>
  <si>
    <t>CAR/Gobernacion.</t>
  </si>
  <si>
    <t xml:space="preserve"> realizar la actualizacion del censo de Usuarios de Aseo y Alcantarillado</t>
  </si>
  <si>
    <t> No. de actualizaciones</t>
  </si>
  <si>
    <t>Actualización del Censo de Usuarios de aseo y alcantarillado del Municipio</t>
  </si>
  <si>
    <t>Alcaldia Municipal de Granada</t>
  </si>
  <si>
    <t>gestionar la entrega del documento final del Plan Saneamiento y Manejo de Vertimientos (PSMV</t>
  </si>
  <si>
    <t> No. ajustes y correcciones</t>
  </si>
  <si>
    <t xml:space="preserve">Corrección y ajuste de acciones del PSMV  </t>
  </si>
  <si>
    <t>dar continuidad a las capacitaciones y talleres en el uso adecuado de los residuos solidos, Reciclaje y Aprovechamiento de Residuos Organicos</t>
  </si>
  <si>
    <t xml:space="preserve"> No. de usuarios </t>
  </si>
  <si>
    <t xml:space="preserve">Sensibilización e implementación a  150 usuarios  en el servicio de recolección de residuos sólidos en el área urbana y centros poblados </t>
  </si>
  <si>
    <t>Registro Fotografico/ Planilla</t>
  </si>
  <si>
    <t>continuar con las actividades correspondientes en el (PGIRS).</t>
  </si>
  <si>
    <t>Ajustar e Implementar  el plan integral de residuos sólidos (PGIRS) del municipio.</t>
  </si>
  <si>
    <t>Informe/ Planillas</t>
  </si>
  <si>
    <t>verificacion de normatividad para la legalizacion del predio</t>
  </si>
  <si>
    <t> No. de predios</t>
  </si>
  <si>
    <t xml:space="preserve">Adecuación  de un  predio propiedad del Municipio para la disposición escombros, disposición de manejos vegetales y manejo de residuos solidos </t>
  </si>
  <si>
    <t>Informe</t>
  </si>
  <si>
    <t>ADQUISICION VEHICULO COMPACTADOR</t>
  </si>
  <si>
    <t>implementar el funcionamiento del compáctador en el Municipio reorganizando y fortaleciendo el proceso de Recoleccion de Basuras</t>
  </si>
  <si>
    <t>Adquisición de un vehículo compactador</t>
  </si>
  <si>
    <t>No. de vehículos</t>
  </si>
  <si>
    <t>etc</t>
  </si>
  <si>
    <t>realizar durante el año 2013  las transferencias al Plan Departamental de Aguas</t>
  </si>
  <si>
    <t xml:space="preserve">No. De trasnferencias </t>
  </si>
  <si>
    <t xml:space="preserve">Dar cumplimiento a las transferencias Plan Deptal de Aguas </t>
  </si>
  <si>
    <t>Secretaria de Hacienda</t>
  </si>
  <si>
    <t>continuar con el contrato para la Disposicion Final de Residuos Solidos con la Empresa Nuevo Mondoñedo</t>
  </si>
  <si>
    <t>No. de contrato</t>
  </si>
  <si>
    <t xml:space="preserve">Realizar un Contrato para la Disposicion de Residuos Solidos </t>
  </si>
  <si>
    <t>Informes</t>
  </si>
  <si>
    <t>Empresa Nuevo Mondoñedo</t>
  </si>
  <si>
    <t xml:space="preserve">continuar con el mantenimiento y limpieza  de las redes de Alcantarillado </t>
  </si>
  <si>
    <t xml:space="preserve">No. De Mantenimientos </t>
  </si>
  <si>
    <t xml:space="preserve">Realizar mantenimientos de las redes de Alcantarillado </t>
  </si>
  <si>
    <t>SECTOR : TRANSPORTE Y VÍAS</t>
  </si>
  <si>
    <r>
      <t>PROGRAMA</t>
    </r>
    <r>
      <rPr>
        <b/>
        <sz val="10"/>
        <rFont val="Arial"/>
        <family val="2"/>
      </rPr>
      <t>:  V I A S   P A R A   G R A N A D A </t>
    </r>
  </si>
  <si>
    <r>
      <t>OBJETIVOS</t>
    </r>
    <r>
      <rPr>
        <sz val="10"/>
        <rFont val="Arial"/>
        <family val="2"/>
      </rPr>
      <t xml:space="preserve">: Mantener las vías municipales en buen estado durante el periodo de gobierno </t>
    </r>
  </si>
  <si>
    <t>AFIRMADO COMFORMACION Y REABILITACION DE VÍAS TERCIARIAS DEL MUNICIPIO</t>
  </si>
  <si>
    <t>AFIRMADO, COMFORMACION Y REABILITACION DE VÍAS TERCIARIAS DEL MUNICIPIO. CINTAS PLACAS HUELLAS UVICACION CAMINO ANTIGUO VEREDA LA 22</t>
  </si>
  <si>
    <t>NUMERO DE KILOMETROS</t>
  </si>
  <si>
    <t>10 km</t>
  </si>
  <si>
    <t>Mantenimiento preventivo y correctivo en conformación y afirmado de 40 km  de vías rurales.</t>
  </si>
  <si>
    <t xml:space="preserve"> No. de km a intervenir </t>
  </si>
  <si>
    <t>COMUNIDAD EN GENERAL</t>
  </si>
  <si>
    <t>EL DEPARTAMENTO</t>
  </si>
  <si>
    <t>SECRETARIA DE OBRAS PUBLICAS</t>
  </si>
  <si>
    <t>MANTENIMIENTO DE VÍAS TERCIARIAS</t>
  </si>
  <si>
    <t>CONSECUCION DE RECURZOS PARA LA ADECUACION DE VÍAS TERCIARIAS</t>
  </si>
  <si>
    <t>Gestionar dos convenios del orden departamental y nacional para el mejoramiento de  40 km de la malla vial rural (conformación y afirmado).</t>
  </si>
  <si>
    <t> No de convenios</t>
  </si>
  <si>
    <t>MEJORAMIENNTO VÍAS URBANAS EN AFIRMADO</t>
  </si>
  <si>
    <t>HACER MANTENIMIENTO Y AFIRMADO  DE LAS VIA DEL CASCO URBANO</t>
  </si>
  <si>
    <t>1 km</t>
  </si>
  <si>
    <t>Mejoramiento y mantenimiento de 1 km de vías en el casco urbano del municipio (afirmado)</t>
  </si>
  <si>
    <t> No. de km</t>
  </si>
  <si>
    <t>MEJORAMIENTO DE VÍAS URBANAS</t>
  </si>
  <si>
    <t>REPARCHEO DE VÍAS URBANAS SECTOR EL RAMAL  ENTRADA PRINCIPAL , TRAV 17 ENTRE CALLE 10 Y 11 CR 14 Y 15 DEL MUNICIPIPO DE GRTANADA</t>
  </si>
  <si>
    <t xml:space="preserve">NUMERO DE METROS </t>
  </si>
  <si>
    <t>300 MTR</t>
  </si>
  <si>
    <t>Formular un proyecto para Pavimentación de 300 mtr de las vías del casco urbano</t>
  </si>
  <si>
    <t> No. de Proyectos</t>
  </si>
  <si>
    <t>ELABORACION DE UN PROYECTO PARA LA SEÑALIZACION Y DEMARCACION DE VÍAS URBANAS ANTE LA GOBERNACION DE Cundinamarca</t>
  </si>
  <si>
    <t xml:space="preserve">NUMERO DE SEÑALES </t>
  </si>
  <si>
    <t>Gestionar un Proyecto para Viabilizacion de un proyecto para la señalización del área urbana y rural del municipio.</t>
  </si>
  <si>
    <t>SECTOR : EQUIPAMIENTO MUNICIPAL</t>
  </si>
  <si>
    <r>
      <t>PROGRAMA</t>
    </r>
    <r>
      <rPr>
        <b/>
        <sz val="10"/>
        <rFont val="Arial"/>
        <family val="2"/>
      </rPr>
      <t>:  G R A N A D A   E Q U I P A D A</t>
    </r>
  </si>
  <si>
    <r>
      <t>OBJETIVOS</t>
    </r>
    <r>
      <rPr>
        <sz val="10"/>
        <rFont val="Arial"/>
        <family val="2"/>
      </rPr>
      <t xml:space="preserve">: Aumentar el equipamiento y optimizar la planta de beneficio animal municipal para prestar  servicios a la ciudadanía en optima calidad  que aporten garantía durante el periodo de gobierno. </t>
    </r>
  </si>
  <si>
    <t>NUBIA ANGELICA ROMERO</t>
  </si>
  <si>
    <t xml:space="preserve">GRANADA EQUIPADA </t>
  </si>
  <si>
    <t>ELAVORAR PROYECTO PARA LACONSECUCION DE RECURZOS PARA LA CONSTRUCION DE LA CASA DE ADULTO MAYOR</t>
  </si>
  <si>
    <t>Formular proyecto para construcción casa adulto mayor.</t>
  </si>
  <si>
    <t>ELAVORAR PROYECTO PARA LACONSECUCION DE RECURZOS PARA LA CONSTRUCION DEL COLISEO DE DEPORTES DEL MUNICIPIO DE GRANADA</t>
  </si>
  <si>
    <t>Formular proyecto para construcción coliseo de deportes.</t>
  </si>
  <si>
    <t>GESTIONAR CON LOS ENTES RELACIONADOS  EL PROYECTO PARA LA TERMINACION DE LA CASA DE LA CULTURA.</t>
  </si>
  <si>
    <t>Formular y radicar  de un proyecto para la terminación de la casa de la Cultura</t>
  </si>
  <si>
    <t>GESTIONAR Y PROYECTAR UN PROYECTO  PARA  EL MANTENIMIENTO DE LA INFRAESTRUTURA PUBLICA</t>
  </si>
  <si>
    <t>Formulación y radicación de un proyecto para la adecuación y mantenimiento de la infraestructura publica.</t>
  </si>
  <si>
    <t xml:space="preserve"> PROYECTAR  Y GESTIONAR UN PROYECTO  PARA  LA CONSECUCION DE RECURSOS PARA LA CONSTRUCCION DE LA CASA DE LA MUJER.</t>
  </si>
  <si>
    <t>Gestión y consecución recursos para la construcción de la Casa de la Mujer</t>
  </si>
  <si>
    <t> No. de casas</t>
  </si>
  <si>
    <t xml:space="preserve"> PROYECTAR  Y GESTIONAR UN PROYECTO  PARA  LA CONSECUCION DE RECURSOS PARA LA CONSTRUCCION DE LA CASA DE RESTABLECIMIENTO DE LOS DERECHOS.</t>
  </si>
  <si>
    <t xml:space="preserve">Formular y radicar   un proyecto para la construcción de un Centro integral de restablecimiento de derechos. </t>
  </si>
  <si>
    <t>MANTENIMIENTO Y ARREGLOS DE LA ESTRUCTURA MUNICIPAL</t>
  </si>
  <si>
    <t>NUMERO DE MANTENIMIENTOS</t>
  </si>
  <si>
    <t xml:space="preserve">Realizar Mantenimiento a la  Infraestructura Municipal                                                </t>
  </si>
  <si>
    <t> No. de Manteniminetos</t>
  </si>
  <si>
    <t xml:space="preserve"> según las observaciones y requerimientos del INVIMA realizar las adecuaciones pertinentes. </t>
  </si>
  <si>
    <t> No. de mejoramientos y mantenimientos</t>
  </si>
  <si>
    <t>Mejoramiento y mantenimiento de la Planta de Beneficio Animal (PBA)</t>
  </si>
  <si>
    <t>Hombre / Mujer</t>
  </si>
  <si>
    <t>Administracion Municipal</t>
  </si>
  <si>
    <t>SECTOR : OTROS SERVICIOS Públicos</t>
  </si>
  <si>
    <r>
      <t>PROGRAMA</t>
    </r>
    <r>
      <rPr>
        <b/>
        <sz val="10"/>
        <rFont val="Arial"/>
        <family val="2"/>
      </rPr>
      <t>:  SERVICIOS Públicos</t>
    </r>
  </si>
  <si>
    <r>
      <t>OBJETIVOS</t>
    </r>
    <r>
      <rPr>
        <sz val="10"/>
        <rFont val="Arial"/>
        <family val="2"/>
      </rPr>
      <t xml:space="preserve">: Ampliarla cobertura de alumbrado publico en el área urbana y centros poblados y realizar </t>
    </r>
  </si>
  <si>
    <t xml:space="preserve">SERVICIOS PUBLICOS </t>
  </si>
  <si>
    <t>continuar con el mantenimiento y adecuacion del Alumbrado Publico en  Zona Urbana y Rural del Municipio</t>
  </si>
  <si>
    <t xml:space="preserve"> No. de mantenimientos </t>
  </si>
  <si>
    <t>cuatro mantenimiento de la cobertura de alumbrado público en el área urbana y centros poblados</t>
  </si>
  <si>
    <t>continuar con los estudios pertinente para la viabilidad de cobertura de Gas Domiciliario en la zona Urbana</t>
  </si>
  <si>
    <t xml:space="preserve">Realizar un estudio de viabilidad para la cobertura del Gas domiciliario en la zona urbana y centros poblados </t>
  </si>
  <si>
    <t>Hombre/ Mujer</t>
  </si>
</sst>
</file>

<file path=xl/styles.xml><?xml version="1.0" encoding="utf-8"?>
<styleSheet xmlns="http://schemas.openxmlformats.org/spreadsheetml/2006/main">
  <numFmts count="3">
    <numFmt numFmtId="164" formatCode="[$$-240A]\ #,##0.00"/>
    <numFmt numFmtId="165" formatCode="_ * #,##0_ ;_ * \-#,##0_ ;_ * &quot;-&quot;_ ;_ @_ 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mbria"/>
      <family val="1"/>
    </font>
    <font>
      <b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164" fontId="4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textRotation="90"/>
    </xf>
    <xf numFmtId="16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textRotation="90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" fillId="6" borderId="1" xfId="0" applyNumberFormat="1" applyFont="1" applyFill="1" applyBorder="1" applyAlignment="1" applyProtection="1">
      <alignment horizontal="center" vertical="center" textRotation="90" wrapText="1"/>
    </xf>
    <xf numFmtId="3" fontId="2" fillId="5" borderId="1" xfId="0" applyNumberFormat="1" applyFont="1" applyFill="1" applyBorder="1" applyAlignment="1" applyProtection="1">
      <alignment horizontal="center" vertical="center" textRotation="90" wrapText="1"/>
    </xf>
    <xf numFmtId="3" fontId="2" fillId="7" borderId="1" xfId="0" applyNumberFormat="1" applyFont="1" applyFill="1" applyBorder="1" applyAlignment="1" applyProtection="1">
      <alignment horizontal="center" vertical="center" textRotation="90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center" vertical="center" textRotation="90" wrapText="1"/>
    </xf>
    <xf numFmtId="3" fontId="1" fillId="4" borderId="1" xfId="0" applyNumberFormat="1" applyFont="1" applyFill="1" applyBorder="1" applyAlignment="1" applyProtection="1">
      <alignment horizontal="center" vertical="center" textRotation="90"/>
    </xf>
    <xf numFmtId="164" fontId="1" fillId="4" borderId="1" xfId="0" applyNumberFormat="1" applyFont="1" applyFill="1" applyBorder="1" applyAlignment="1" applyProtection="1">
      <alignment horizontal="center" vertical="center" textRotation="90"/>
    </xf>
    <xf numFmtId="3" fontId="1" fillId="5" borderId="1" xfId="0" applyNumberFormat="1" applyFont="1" applyFill="1" applyBorder="1" applyAlignment="1" applyProtection="1">
      <alignment horizontal="center" vertical="center" textRotation="90"/>
    </xf>
    <xf numFmtId="164" fontId="1" fillId="6" borderId="1" xfId="0" applyNumberFormat="1" applyFont="1" applyFill="1" applyBorder="1" applyAlignment="1" applyProtection="1">
      <alignment horizontal="center" vertical="center" textRotation="90"/>
    </xf>
    <xf numFmtId="164" fontId="1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textRotation="90"/>
    </xf>
    <xf numFmtId="0" fontId="4" fillId="0" borderId="0" xfId="0" applyNumberFormat="1" applyFont="1" applyFill="1" applyBorder="1" applyAlignment="1" applyProtection="1"/>
    <xf numFmtId="0" fontId="2" fillId="8" borderId="1" xfId="0" applyNumberFormat="1" applyFont="1" applyFill="1" applyBorder="1" applyAlignment="1" applyProtection="1">
      <alignment horizontal="center" vertical="center"/>
    </xf>
    <xf numFmtId="0" fontId="2" fillId="8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NumberFormat="1" applyFont="1" applyFill="1" applyBorder="1" applyAlignment="1" applyProtection="1">
      <alignment vertical="center" wrapText="1"/>
    </xf>
    <xf numFmtId="165" fontId="2" fillId="8" borderId="1" xfId="0" applyNumberFormat="1" applyFont="1" applyFill="1" applyBorder="1" applyAlignment="1" applyProtection="1">
      <alignment horizontal="center" vertical="center" wrapText="1"/>
    </xf>
    <xf numFmtId="0" fontId="2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0" applyNumberFormat="1" applyFont="1" applyFill="1" applyBorder="1" applyAlignment="1" applyProtection="1">
      <alignment textRotation="90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textRotation="90" wrapText="1"/>
    </xf>
    <xf numFmtId="3" fontId="1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textRotation="90" wrapText="1"/>
    </xf>
    <xf numFmtId="3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8" borderId="1" xfId="0" applyNumberFormat="1" applyFont="1" applyFill="1" applyBorder="1" applyAlignment="1" applyProtection="1">
      <alignment horizontal="center" vertical="center" textRotation="90" wrapText="1"/>
    </xf>
    <xf numFmtId="3" fontId="1" fillId="8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7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0" fontId="1" fillId="7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vertical="center" textRotation="90" wrapText="1"/>
    </xf>
    <xf numFmtId="0" fontId="1" fillId="0" borderId="1" xfId="0" applyNumberFormat="1" applyFont="1" applyFill="1" applyBorder="1" applyAlignment="1" applyProtection="1">
      <alignment vertical="center" textRotation="90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" xfId="0" applyNumberFormat="1" applyFont="1" applyFill="1" applyBorder="1" applyAlignment="1" applyProtection="1"/>
    <xf numFmtId="9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textRotation="90" wrapText="1"/>
      <protection locked="0"/>
    </xf>
    <xf numFmtId="0" fontId="1" fillId="7" borderId="1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3" fontId="1" fillId="7" borderId="1" xfId="0" applyNumberFormat="1" applyFont="1" applyFill="1" applyBorder="1" applyAlignment="1" applyProtection="1">
      <alignment vertical="center" textRotation="90" wrapText="1"/>
    </xf>
    <xf numFmtId="0" fontId="1" fillId="7" borderId="1" xfId="0" applyNumberFormat="1" applyFont="1" applyFill="1" applyBorder="1" applyAlignment="1" applyProtection="1">
      <alignment vertical="center" textRotation="90" wrapText="1"/>
    </xf>
    <xf numFmtId="166" fontId="1" fillId="7" borderId="1" xfId="0" applyNumberFormat="1" applyFont="1" applyFill="1" applyBorder="1" applyAlignment="1" applyProtection="1">
      <alignment horizontal="center" textRotation="90"/>
    </xf>
    <xf numFmtId="3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7" borderId="1" xfId="0" applyNumberFormat="1" applyFont="1" applyFill="1" applyBorder="1" applyAlignment="1" applyProtection="1">
      <alignment horizontal="center" vertical="center" textRotation="90" wrapText="1"/>
    </xf>
    <xf numFmtId="3" fontId="1" fillId="8" borderId="1" xfId="0" applyNumberFormat="1" applyFont="1" applyFill="1" applyBorder="1" applyAlignment="1" applyProtection="1">
      <alignment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textRotation="90" wrapText="1"/>
    </xf>
    <xf numFmtId="9" fontId="1" fillId="0" borderId="1" xfId="0" applyNumberFormat="1" applyFont="1" applyFill="1" applyBorder="1" applyAlignment="1" applyProtection="1">
      <alignment horizontal="center" vertical="center" textRotation="90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textRotation="90"/>
    </xf>
    <xf numFmtId="0" fontId="1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NumberFormat="1" applyFont="1" applyFill="1" applyBorder="1" applyAlignment="1" applyProtection="1">
      <alignment vertical="center" textRotation="90" wrapText="1"/>
    </xf>
    <xf numFmtId="10" fontId="1" fillId="0" borderId="1" xfId="0" applyNumberFormat="1" applyFont="1" applyFill="1" applyBorder="1" applyAlignment="1" applyProtection="1">
      <alignment horizontal="center" vertical="center" wrapText="1"/>
    </xf>
    <xf numFmtId="10" fontId="1" fillId="7" borderId="1" xfId="0" applyNumberFormat="1" applyFont="1" applyFill="1" applyBorder="1" applyAlignment="1" applyProtection="1">
      <alignment horizontal="center" vertical="center" wrapText="1"/>
    </xf>
    <xf numFmtId="9" fontId="1" fillId="7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 textRotation="90"/>
    </xf>
    <xf numFmtId="3" fontId="6" fillId="0" borderId="1" xfId="0" applyNumberFormat="1" applyFont="1" applyFill="1" applyBorder="1" applyAlignment="1" applyProtection="1">
      <alignment horizontal="center" vertical="center" textRotation="90" wrapText="1"/>
    </xf>
    <xf numFmtId="166" fontId="1" fillId="0" borderId="1" xfId="0" applyNumberFormat="1" applyFont="1" applyFill="1" applyBorder="1" applyAlignment="1" applyProtection="1">
      <alignment horizont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3" fontId="6" fillId="0" borderId="1" xfId="0" applyNumberFormat="1" applyFont="1" applyFill="1" applyBorder="1" applyAlignment="1" applyProtection="1">
      <alignment horizontal="center" vertical="center" textRotation="90"/>
    </xf>
    <xf numFmtId="0" fontId="2" fillId="8" borderId="1" xfId="0" applyNumberFormat="1" applyFont="1" applyFill="1" applyBorder="1" applyAlignment="1" applyProtection="1">
      <alignment horizontal="center" vertical="center" textRotation="90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textRotation="90"/>
    </xf>
    <xf numFmtId="3" fontId="4" fillId="0" borderId="1" xfId="0" applyNumberFormat="1" applyFont="1" applyFill="1" applyBorder="1" applyAlignment="1" applyProtection="1">
      <alignment textRotation="90"/>
    </xf>
    <xf numFmtId="3" fontId="4" fillId="0" borderId="1" xfId="0" applyNumberFormat="1" applyFont="1" applyFill="1" applyBorder="1" applyAlignment="1" applyProtection="1">
      <alignment horizontal="center" vertical="center" textRotation="90" wrapText="1"/>
    </xf>
    <xf numFmtId="164" fontId="2" fillId="8" borderId="1" xfId="0" applyNumberFormat="1" applyFont="1" applyFill="1" applyBorder="1" applyAlignment="1" applyProtection="1">
      <alignment horizontal="center" vertical="center"/>
    </xf>
    <xf numFmtId="164" fontId="2" fillId="8" borderId="1" xfId="0" applyNumberFormat="1" applyFont="1" applyFill="1" applyBorder="1" applyAlignment="1" applyProtection="1">
      <alignment horizontal="center" vertical="center" wrapText="1"/>
    </xf>
    <xf numFmtId="164" fontId="2" fillId="8" borderId="1" xfId="0" applyNumberFormat="1" applyFont="1" applyFill="1" applyBorder="1" applyAlignment="1" applyProtection="1">
      <alignment vertical="center" wrapText="1"/>
    </xf>
    <xf numFmtId="164" fontId="2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1" xfId="0" applyNumberFormat="1" applyFont="1" applyFill="1" applyBorder="1" applyAlignment="1" applyProtection="1">
      <alignment textRotation="90" wrapText="1"/>
    </xf>
    <xf numFmtId="164" fontId="5" fillId="0" borderId="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textRotation="90" wrapText="1"/>
    </xf>
    <xf numFmtId="164" fontId="4" fillId="0" borderId="1" xfId="0" applyNumberFormat="1" applyFont="1" applyFill="1" applyBorder="1" applyAlignment="1" applyProtection="1">
      <alignment vertical="center" textRotation="90" wrapText="1"/>
    </xf>
    <xf numFmtId="3" fontId="1" fillId="7" borderId="1" xfId="0" applyNumberFormat="1" applyFont="1" applyFill="1" applyBorder="1" applyAlignment="1" applyProtection="1">
      <alignment vertical="center" textRotation="90" wrapText="1"/>
      <protection locked="0"/>
    </xf>
    <xf numFmtId="166" fontId="1" fillId="0" borderId="1" xfId="0" applyNumberFormat="1" applyFont="1" applyFill="1" applyBorder="1" applyAlignment="1" applyProtection="1">
      <alignment vertical="center" textRotation="90" wrapText="1"/>
    </xf>
    <xf numFmtId="164" fontId="1" fillId="10" borderId="1" xfId="0" applyNumberFormat="1" applyFont="1" applyFill="1" applyBorder="1" applyAlignment="1" applyProtection="1">
      <alignment vertical="center" textRotation="90" wrapText="1"/>
      <protection locked="0"/>
    </xf>
    <xf numFmtId="164" fontId="1" fillId="7" borderId="1" xfId="0" applyNumberFormat="1" applyFont="1" applyFill="1" applyBorder="1" applyAlignment="1" applyProtection="1">
      <alignment vertical="center" textRotation="90" wrapText="1"/>
      <protection locked="0"/>
    </xf>
    <xf numFmtId="164" fontId="1" fillId="0" borderId="1" xfId="0" applyNumberFormat="1" applyFont="1" applyFill="1" applyBorder="1" applyAlignment="1" applyProtection="1">
      <alignment vertical="center" textRotation="90" wrapText="1"/>
      <protection locked="0"/>
    </xf>
    <xf numFmtId="164" fontId="1" fillId="0" borderId="1" xfId="0" applyNumberFormat="1" applyFont="1" applyFill="1" applyBorder="1" applyAlignment="1" applyProtection="1">
      <alignment vertical="center" textRotation="90" wrapText="1"/>
    </xf>
    <xf numFmtId="164" fontId="1" fillId="6" borderId="1" xfId="0" applyNumberFormat="1" applyFont="1" applyFill="1" applyBorder="1" applyAlignment="1" applyProtection="1">
      <alignment wrapText="1"/>
    </xf>
    <xf numFmtId="164" fontId="1" fillId="7" borderId="1" xfId="0" applyNumberFormat="1" applyFont="1" applyFill="1" applyBorder="1" applyAlignment="1" applyProtection="1">
      <alignment horizontal="center" vertical="center" textRotation="90" wrapText="1"/>
    </xf>
    <xf numFmtId="3" fontId="2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7" borderId="1" xfId="0" applyNumberFormat="1" applyFont="1" applyFill="1" applyBorder="1" applyAlignment="1" applyProtection="1">
      <alignment vertic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center" textRotation="90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vertical="center" wrapText="1"/>
    </xf>
    <xf numFmtId="3" fontId="1" fillId="0" borderId="1" xfId="0" applyNumberFormat="1" applyFont="1" applyFill="1" applyBorder="1" applyAlignment="1" applyProtection="1">
      <alignment horizontal="center" vertical="center" textRotation="90"/>
    </xf>
    <xf numFmtId="164" fontId="2" fillId="7" borderId="1" xfId="0" applyNumberFormat="1" applyFont="1" applyFill="1" applyBorder="1" applyAlignment="1" applyProtection="1">
      <alignment horizontal="center" vertical="center" wrapText="1"/>
    </xf>
    <xf numFmtId="9" fontId="1" fillId="7" borderId="1" xfId="0" applyNumberFormat="1" applyFont="1" applyFill="1" applyBorder="1" applyAlignment="1" applyProtection="1">
      <alignment horizontal="center" vertical="center" wrapText="1"/>
    </xf>
    <xf numFmtId="164" fontId="2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7" borderId="0" xfId="0" applyNumberFormat="1" applyFont="1" applyFill="1" applyBorder="1" applyAlignment="1" applyProtection="1"/>
    <xf numFmtId="164" fontId="4" fillId="0" borderId="13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 textRotation="90" wrapText="1"/>
    </xf>
    <xf numFmtId="164" fontId="4" fillId="0" borderId="1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>
      <alignment horizontal="center" vertical="center" textRotation="90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textRotation="90"/>
    </xf>
    <xf numFmtId="3" fontId="2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>
      <alignment textRotation="90"/>
    </xf>
    <xf numFmtId="0" fontId="5" fillId="0" borderId="1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1" fillId="7" borderId="1" xfId="0" applyNumberFormat="1" applyFont="1" applyFill="1" applyBorder="1" applyAlignment="1" applyProtection="1">
      <alignment horizontal="left" vertical="center" wrapText="1"/>
    </xf>
    <xf numFmtId="164" fontId="1" fillId="7" borderId="1" xfId="0" applyNumberFormat="1" applyFont="1" applyFill="1" applyBorder="1" applyAlignment="1" applyProtection="1">
      <alignment vertical="center" textRotation="90" wrapText="1"/>
    </xf>
    <xf numFmtId="164" fontId="6" fillId="7" borderId="0" xfId="0" applyNumberFormat="1" applyFont="1" applyFill="1" applyBorder="1" applyAlignment="1" applyProtection="1">
      <alignment horizontal="center" vertical="center" wrapText="1"/>
    </xf>
    <xf numFmtId="3" fontId="1" fillId="4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vertical="center" textRotation="9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3" fontId="1" fillId="5" borderId="1" xfId="0" applyNumberFormat="1" applyFont="1" applyFill="1" applyBorder="1" applyAlignment="1" applyProtection="1">
      <alignment horizontal="center" vertical="center" textRotation="90" wrapText="1"/>
    </xf>
    <xf numFmtId="1" fontId="1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9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7" borderId="1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textRotation="90" wrapText="1"/>
    </xf>
    <xf numFmtId="1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" fillId="10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1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6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10" borderId="1" xfId="0" applyNumberFormat="1" applyFont="1" applyFill="1" applyBorder="1" applyAlignment="1" applyProtection="1">
      <alignment vertical="center" wrapText="1"/>
      <protection locked="0"/>
    </xf>
    <xf numFmtId="164" fontId="2" fillId="4" borderId="7" xfId="0" applyNumberFormat="1" applyFont="1" applyFill="1" applyBorder="1" applyAlignment="1" applyProtection="1">
      <alignment horizontal="center" vertical="center" textRotation="90" wrapText="1"/>
    </xf>
    <xf numFmtId="164" fontId="2" fillId="4" borderId="8" xfId="0" applyNumberFormat="1" applyFont="1" applyFill="1" applyBorder="1" applyAlignment="1" applyProtection="1">
      <alignment horizontal="center" vertical="center" textRotation="90" wrapText="1"/>
    </xf>
    <xf numFmtId="164" fontId="2" fillId="2" borderId="2" xfId="0" applyNumberFormat="1" applyFont="1" applyFill="1" applyBorder="1" applyAlignment="1" applyProtection="1">
      <alignment horizontal="center"/>
    </xf>
    <xf numFmtId="164" fontId="2" fillId="2" borderId="4" xfId="0" applyNumberFormat="1" applyFont="1" applyFill="1" applyBorder="1" applyAlignment="1" applyProtection="1">
      <alignment horizontal="center"/>
    </xf>
    <xf numFmtId="164" fontId="2" fillId="2" borderId="3" xfId="0" applyNumberFormat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left" vertical="center" wrapText="1"/>
    </xf>
    <xf numFmtId="164" fontId="2" fillId="3" borderId="4" xfId="0" applyNumberFormat="1" applyFont="1" applyFill="1" applyBorder="1" applyAlignment="1" applyProtection="1">
      <alignment horizontal="left" vertical="center" wrapText="1"/>
    </xf>
    <xf numFmtId="164" fontId="2" fillId="3" borderId="3" xfId="0" applyNumberFormat="1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2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3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1" fillId="6" borderId="7" xfId="0" applyNumberFormat="1" applyFont="1" applyFill="1" applyBorder="1" applyAlignment="1" applyProtection="1">
      <alignment horizontal="center" vertical="center" textRotation="90" wrapText="1"/>
    </xf>
    <xf numFmtId="164" fontId="1" fillId="6" borderId="8" xfId="0" applyNumberFormat="1" applyFont="1" applyFill="1" applyBorder="1" applyAlignment="1" applyProtection="1">
      <alignment horizontal="center" vertical="center" textRotation="90" wrapText="1"/>
    </xf>
    <xf numFmtId="10" fontId="1" fillId="6" borderId="7" xfId="0" applyNumberFormat="1" applyFont="1" applyFill="1" applyBorder="1" applyAlignment="1" applyProtection="1">
      <alignment horizontal="center" vertical="center" textRotation="90" wrapText="1"/>
    </xf>
    <xf numFmtId="10" fontId="1" fillId="6" borderId="8" xfId="0" applyNumberFormat="1" applyFont="1" applyFill="1" applyBorder="1" applyAlignment="1" applyProtection="1">
      <alignment horizontal="center" vertical="center" textRotation="90" wrapText="1"/>
    </xf>
    <xf numFmtId="3" fontId="1" fillId="4" borderId="2" xfId="0" applyNumberFormat="1" applyFont="1" applyFill="1" applyBorder="1" applyAlignment="1" applyProtection="1">
      <alignment horizontal="center" vertical="center" wrapText="1"/>
    </xf>
    <xf numFmtId="3" fontId="1" fillId="4" borderId="4" xfId="0" applyNumberFormat="1" applyFont="1" applyFill="1" applyBorder="1" applyAlignment="1" applyProtection="1">
      <alignment horizontal="center" vertical="center" wrapText="1"/>
    </xf>
    <xf numFmtId="3" fontId="1" fillId="4" borderId="3" xfId="0" applyNumberFormat="1" applyFont="1" applyFill="1" applyBorder="1" applyAlignment="1" applyProtection="1">
      <alignment horizontal="center" vertical="center" wrapText="1"/>
    </xf>
    <xf numFmtId="3" fontId="2" fillId="5" borderId="2" xfId="0" applyNumberFormat="1" applyFont="1" applyFill="1" applyBorder="1" applyAlignment="1" applyProtection="1">
      <alignment horizontal="center" vertical="center" wrapText="1"/>
    </xf>
    <xf numFmtId="3" fontId="2" fillId="5" borderId="3" xfId="0" applyNumberFormat="1" applyFont="1" applyFill="1" applyBorder="1" applyAlignment="1" applyProtection="1">
      <alignment horizontal="center" vertical="center" wrapText="1"/>
    </xf>
    <xf numFmtId="3" fontId="1" fillId="6" borderId="7" xfId="0" applyNumberFormat="1" applyFont="1" applyFill="1" applyBorder="1" applyAlignment="1" applyProtection="1">
      <alignment horizontal="center" vertical="center" textRotation="90" wrapText="1"/>
    </xf>
    <xf numFmtId="3" fontId="1" fillId="6" borderId="8" xfId="0" applyNumberFormat="1" applyFont="1" applyFill="1" applyBorder="1" applyAlignment="1" applyProtection="1">
      <alignment horizontal="center" vertical="center" textRotation="90" wrapText="1"/>
    </xf>
    <xf numFmtId="164" fontId="1" fillId="4" borderId="7" xfId="0" applyNumberFormat="1" applyFont="1" applyFill="1" applyBorder="1" applyAlignment="1" applyProtection="1">
      <alignment horizontal="center" vertical="center"/>
    </xf>
    <xf numFmtId="164" fontId="1" fillId="4" borderId="8" xfId="0" applyNumberFormat="1" applyFont="1" applyFill="1" applyBorder="1" applyAlignment="1" applyProtection="1">
      <alignment horizontal="center" vertical="center"/>
    </xf>
    <xf numFmtId="165" fontId="2" fillId="4" borderId="5" xfId="0" applyNumberFormat="1" applyFont="1" applyFill="1" applyBorder="1" applyAlignment="1" applyProtection="1">
      <alignment horizontal="center" vertical="center" wrapText="1"/>
    </xf>
    <xf numFmtId="165" fontId="2" fillId="4" borderId="6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</xf>
    <xf numFmtId="165" fontId="2" fillId="4" borderId="10" xfId="0" applyNumberFormat="1" applyFont="1" applyFill="1" applyBorder="1" applyAlignment="1" applyProtection="1">
      <alignment horizontal="center" vertical="center" wrapText="1"/>
    </xf>
    <xf numFmtId="165" fontId="2" fillId="4" borderId="12" xfId="0" applyNumberFormat="1" applyFont="1" applyFill="1" applyBorder="1" applyAlignment="1" applyProtection="1">
      <alignment horizontal="center" vertical="center" wrapText="1"/>
    </xf>
    <xf numFmtId="165" fontId="2" fillId="4" borderId="11" xfId="0" applyNumberFormat="1" applyFont="1" applyFill="1" applyBorder="1" applyAlignment="1" applyProtection="1">
      <alignment horizontal="center" vertical="center" wrapText="1"/>
    </xf>
    <xf numFmtId="164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7" xfId="0" applyNumberFormat="1" applyFont="1" applyFill="1" applyBorder="1" applyAlignment="1" applyProtection="1">
      <alignment horizontal="center" vertical="center" textRotation="90" wrapText="1"/>
    </xf>
    <xf numFmtId="0" fontId="2" fillId="4" borderId="8" xfId="0" applyNumberFormat="1" applyFont="1" applyFill="1" applyBorder="1" applyAlignment="1" applyProtection="1">
      <alignment horizontal="center" vertical="center" textRotation="90" wrapText="1"/>
    </xf>
    <xf numFmtId="0" fontId="3" fillId="4" borderId="7" xfId="0" applyNumberFormat="1" applyFont="1" applyFill="1" applyBorder="1" applyAlignment="1" applyProtection="1">
      <alignment horizontal="center" vertical="center" textRotation="90" wrapText="1"/>
    </xf>
    <xf numFmtId="0" fontId="3" fillId="4" borderId="8" xfId="0" applyNumberFormat="1" applyFont="1" applyFill="1" applyBorder="1" applyAlignment="1" applyProtection="1">
      <alignment horizontal="center" vertical="center" textRotation="90" wrapText="1"/>
    </xf>
    <xf numFmtId="164" fontId="3" fillId="4" borderId="7" xfId="0" applyNumberFormat="1" applyFont="1" applyFill="1" applyBorder="1" applyAlignment="1" applyProtection="1">
      <alignment horizontal="center" vertical="center" textRotation="90" wrapText="1"/>
    </xf>
    <xf numFmtId="164" fontId="3" fillId="4" borderId="8" xfId="0" applyNumberFormat="1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79"/>
  <sheetViews>
    <sheetView tabSelected="1" topLeftCell="F10" workbookViewId="0">
      <selection activeCell="H11" sqref="H11"/>
    </sheetView>
  </sheetViews>
  <sheetFormatPr baseColWidth="10" defaultColWidth="11.5703125" defaultRowHeight="12.75"/>
  <cols>
    <col min="1" max="1" width="1.7109375" style="1" customWidth="1"/>
    <col min="2" max="3" width="11.5703125" style="2"/>
    <col min="4" max="4" width="11.5703125" style="3"/>
    <col min="5" max="7" width="11.5703125" style="1"/>
    <col min="8" max="9" width="11.5703125" style="4"/>
    <col min="10" max="11" width="11.5703125" style="5"/>
    <col min="12" max="14" width="11.5703125" style="1"/>
    <col min="15" max="32" width="4" style="1" customWidth="1"/>
    <col min="33" max="33" width="4" style="2" customWidth="1"/>
    <col min="34" max="35" width="4" style="1" customWidth="1"/>
    <col min="36" max="36" width="4" style="6" customWidth="1"/>
    <col min="37" max="16384" width="11.5703125" style="1"/>
  </cols>
  <sheetData>
    <row r="1" spans="2:37" ht="13.5" thickBot="1">
      <c r="B1" s="7"/>
      <c r="C1" s="7"/>
      <c r="D1" s="8"/>
      <c r="E1" s="7"/>
      <c r="F1" s="7"/>
      <c r="G1" s="7"/>
      <c r="H1" s="9"/>
      <c r="I1" s="9"/>
      <c r="J1" s="10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11"/>
    </row>
    <row r="2" spans="2:37" ht="13.5" thickBot="1">
      <c r="B2" s="178" t="s">
        <v>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80"/>
    </row>
    <row r="3" spans="2:37" ht="13.5" thickBot="1">
      <c r="B3" s="178" t="s">
        <v>1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80"/>
    </row>
    <row r="4" spans="2:37" ht="13.5" thickBot="1">
      <c r="B4" s="181" t="s">
        <v>2</v>
      </c>
      <c r="C4" s="182"/>
      <c r="D4" s="182"/>
      <c r="E4" s="182"/>
      <c r="F4" s="182"/>
      <c r="G4" s="182"/>
      <c r="H4" s="183"/>
      <c r="I4" s="184" t="s">
        <v>3</v>
      </c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6"/>
      <c r="U4" s="184" t="s">
        <v>4</v>
      </c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6"/>
    </row>
    <row r="5" spans="2:37" ht="13.5" thickBot="1">
      <c r="B5" s="187" t="s">
        <v>5</v>
      </c>
      <c r="C5" s="188"/>
      <c r="D5" s="189"/>
      <c r="E5" s="12"/>
      <c r="F5" s="181" t="s">
        <v>6</v>
      </c>
      <c r="G5" s="182"/>
      <c r="H5" s="182"/>
      <c r="I5" s="182"/>
      <c r="J5" s="182"/>
      <c r="K5" s="182"/>
      <c r="L5" s="182"/>
      <c r="M5" s="182"/>
      <c r="N5" s="183"/>
      <c r="O5" s="190" t="s">
        <v>7</v>
      </c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2"/>
      <c r="AG5" s="193" t="s">
        <v>8</v>
      </c>
      <c r="AH5" s="194"/>
      <c r="AI5" s="194"/>
      <c r="AJ5" s="195"/>
    </row>
    <row r="6" spans="2:37" ht="30.6" customHeight="1" thickBot="1">
      <c r="B6" s="207" t="s">
        <v>9</v>
      </c>
      <c r="C6" s="209" t="s">
        <v>10</v>
      </c>
      <c r="D6" s="210"/>
      <c r="E6" s="210"/>
      <c r="F6" s="210"/>
      <c r="G6" s="210"/>
      <c r="H6" s="211"/>
      <c r="I6" s="215" t="s">
        <v>11</v>
      </c>
      <c r="J6" s="217" t="s">
        <v>12</v>
      </c>
      <c r="K6" s="217" t="s">
        <v>13</v>
      </c>
      <c r="L6" s="176" t="s">
        <v>14</v>
      </c>
      <c r="M6" s="176" t="s">
        <v>15</v>
      </c>
      <c r="N6" s="176" t="s">
        <v>16</v>
      </c>
      <c r="O6" s="203" t="s">
        <v>17</v>
      </c>
      <c r="P6" s="204"/>
      <c r="Q6" s="203" t="s">
        <v>18</v>
      </c>
      <c r="R6" s="204"/>
      <c r="S6" s="203" t="s">
        <v>19</v>
      </c>
      <c r="T6" s="204"/>
      <c r="U6" s="203" t="s">
        <v>20</v>
      </c>
      <c r="V6" s="204"/>
      <c r="W6" s="203" t="s">
        <v>21</v>
      </c>
      <c r="X6" s="204"/>
      <c r="Y6" s="203" t="s">
        <v>22</v>
      </c>
      <c r="Z6" s="204"/>
      <c r="AA6" s="203" t="s">
        <v>23</v>
      </c>
      <c r="AB6" s="204"/>
      <c r="AC6" s="203" t="s">
        <v>24</v>
      </c>
      <c r="AD6" s="204"/>
      <c r="AE6" s="203" t="s">
        <v>25</v>
      </c>
      <c r="AF6" s="204"/>
      <c r="AG6" s="205" t="s">
        <v>26</v>
      </c>
      <c r="AH6" s="196" t="s">
        <v>27</v>
      </c>
      <c r="AI6" s="198" t="s">
        <v>28</v>
      </c>
      <c r="AJ6" s="196" t="s">
        <v>29</v>
      </c>
    </row>
    <row r="7" spans="2:37" ht="67.900000000000006" customHeight="1" thickBot="1">
      <c r="B7" s="208"/>
      <c r="C7" s="212"/>
      <c r="D7" s="213"/>
      <c r="E7" s="213"/>
      <c r="F7" s="213"/>
      <c r="G7" s="213"/>
      <c r="H7" s="214"/>
      <c r="I7" s="216"/>
      <c r="J7" s="218"/>
      <c r="K7" s="218"/>
      <c r="L7" s="177"/>
      <c r="M7" s="177"/>
      <c r="N7" s="177"/>
      <c r="O7" s="14" t="s">
        <v>30</v>
      </c>
      <c r="P7" s="15" t="s">
        <v>31</v>
      </c>
      <c r="Q7" s="14" t="s">
        <v>30</v>
      </c>
      <c r="R7" s="15" t="s">
        <v>31</v>
      </c>
      <c r="S7" s="14" t="s">
        <v>30</v>
      </c>
      <c r="T7" s="15" t="s">
        <v>31</v>
      </c>
      <c r="U7" s="14" t="s">
        <v>30</v>
      </c>
      <c r="V7" s="15" t="s">
        <v>31</v>
      </c>
      <c r="W7" s="14" t="s">
        <v>30</v>
      </c>
      <c r="X7" s="15" t="s">
        <v>31</v>
      </c>
      <c r="Y7" s="14" t="s">
        <v>30</v>
      </c>
      <c r="Z7" s="15" t="s">
        <v>31</v>
      </c>
      <c r="AA7" s="14" t="s">
        <v>30</v>
      </c>
      <c r="AB7" s="15" t="s">
        <v>32</v>
      </c>
      <c r="AC7" s="14" t="s">
        <v>30</v>
      </c>
      <c r="AD7" s="15" t="s">
        <v>32</v>
      </c>
      <c r="AE7" s="14" t="s">
        <v>30</v>
      </c>
      <c r="AF7" s="15" t="s">
        <v>32</v>
      </c>
      <c r="AG7" s="206"/>
      <c r="AH7" s="197"/>
      <c r="AI7" s="199"/>
      <c r="AJ7" s="197"/>
    </row>
    <row r="8" spans="2:37" ht="59.25" thickBot="1">
      <c r="B8" s="16" t="s">
        <v>33</v>
      </c>
      <c r="C8" s="200" t="s">
        <v>34</v>
      </c>
      <c r="D8" s="201"/>
      <c r="E8" s="201"/>
      <c r="F8" s="201"/>
      <c r="G8" s="201"/>
      <c r="H8" s="202"/>
      <c r="I8" s="18"/>
      <c r="J8" s="19"/>
      <c r="K8" s="20"/>
      <c r="L8" s="21"/>
      <c r="M8" s="22"/>
      <c r="N8" s="22"/>
      <c r="O8" s="23">
        <f t="shared" ref="O8:AG8" si="0">O10+O12+O14+O16+O18+O20+O22+O24+O26+O28+O30+O32+O34+O36+O38+O40+O42+O44</f>
        <v>37403816.32</v>
      </c>
      <c r="P8" s="23">
        <f t="shared" si="0"/>
        <v>0</v>
      </c>
      <c r="Q8" s="23">
        <f t="shared" si="0"/>
        <v>101920000</v>
      </c>
      <c r="R8" s="23">
        <f t="shared" si="0"/>
        <v>0</v>
      </c>
      <c r="S8" s="23">
        <f t="shared" si="0"/>
        <v>5200000</v>
      </c>
      <c r="T8" s="23">
        <f t="shared" si="0"/>
        <v>0</v>
      </c>
      <c r="U8" s="23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0</v>
      </c>
      <c r="Y8" s="23">
        <f t="shared" si="0"/>
        <v>0</v>
      </c>
      <c r="Z8" s="23">
        <f t="shared" si="0"/>
        <v>0</v>
      </c>
      <c r="AA8" s="23">
        <f t="shared" si="0"/>
        <v>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144523816.31999999</v>
      </c>
      <c r="AF8" s="23">
        <f t="shared" si="0"/>
        <v>0</v>
      </c>
      <c r="AG8" s="23">
        <f t="shared" si="0"/>
        <v>100</v>
      </c>
      <c r="AH8" s="24"/>
      <c r="AI8" s="24"/>
      <c r="AJ8" s="13"/>
    </row>
    <row r="9" spans="2:37" ht="13.5" thickBot="1">
      <c r="B9" s="25"/>
      <c r="C9" s="25"/>
      <c r="D9" s="26"/>
      <c r="E9" s="25"/>
      <c r="F9" s="25"/>
      <c r="G9" s="25"/>
      <c r="H9" s="25"/>
      <c r="I9" s="25"/>
      <c r="J9" s="27"/>
      <c r="K9" s="28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9"/>
    </row>
    <row r="10" spans="2:37" s="30" customFormat="1" ht="54" thickBot="1">
      <c r="B10" s="31" t="s">
        <v>35</v>
      </c>
      <c r="C10" s="32" t="s">
        <v>36</v>
      </c>
      <c r="D10" s="33" t="s">
        <v>37</v>
      </c>
      <c r="E10" s="32" t="s">
        <v>38</v>
      </c>
      <c r="F10" s="32" t="s">
        <v>39</v>
      </c>
      <c r="G10" s="32" t="s">
        <v>40</v>
      </c>
      <c r="H10" s="34" t="s">
        <v>41</v>
      </c>
      <c r="I10" s="32" t="s">
        <v>42</v>
      </c>
      <c r="J10" s="35"/>
      <c r="K10" s="35"/>
      <c r="L10" s="35"/>
      <c r="M10" s="35"/>
      <c r="N10" s="35"/>
      <c r="O10" s="36">
        <f t="shared" ref="O10:AD10" si="1">SUM(O11:O11)</f>
        <v>16603816.32</v>
      </c>
      <c r="P10" s="37">
        <f t="shared" si="1"/>
        <v>0</v>
      </c>
      <c r="Q10" s="36">
        <f t="shared" si="1"/>
        <v>67600000</v>
      </c>
      <c r="R10" s="37">
        <f t="shared" si="1"/>
        <v>0</v>
      </c>
      <c r="S10" s="36">
        <f t="shared" si="1"/>
        <v>5200000</v>
      </c>
      <c r="T10" s="37">
        <f t="shared" si="1"/>
        <v>0</v>
      </c>
      <c r="U10" s="36">
        <f t="shared" si="1"/>
        <v>0</v>
      </c>
      <c r="V10" s="37">
        <f t="shared" si="1"/>
        <v>0</v>
      </c>
      <c r="W10" s="36">
        <f t="shared" si="1"/>
        <v>0</v>
      </c>
      <c r="X10" s="37">
        <f t="shared" si="1"/>
        <v>0</v>
      </c>
      <c r="Y10" s="36">
        <f t="shared" si="1"/>
        <v>0</v>
      </c>
      <c r="Z10" s="37">
        <f t="shared" si="1"/>
        <v>0</v>
      </c>
      <c r="AA10" s="36">
        <f t="shared" si="1"/>
        <v>0</v>
      </c>
      <c r="AB10" s="37">
        <f t="shared" si="1"/>
        <v>0</v>
      </c>
      <c r="AC10" s="36">
        <f t="shared" si="1"/>
        <v>0</v>
      </c>
      <c r="AD10" s="37">
        <f t="shared" si="1"/>
        <v>0</v>
      </c>
      <c r="AE10" s="38">
        <f>O10+Q10+S10+U10+W10+Y10+AA10+AC10</f>
        <v>89403816.319999993</v>
      </c>
      <c r="AF10" s="37">
        <f>P10+R10+T10+V10+X10+Z10+AB10+AD10</f>
        <v>0</v>
      </c>
      <c r="AG10" s="39">
        <v>100</v>
      </c>
      <c r="AH10" s="40"/>
      <c r="AI10" s="40"/>
      <c r="AJ10" s="41"/>
    </row>
    <row r="11" spans="2:37" s="30" customFormat="1" ht="195" thickBot="1">
      <c r="B11" s="42" t="s">
        <v>43</v>
      </c>
      <c r="C11" s="42"/>
      <c r="D11" s="43" t="s">
        <v>44</v>
      </c>
      <c r="E11" s="28" t="s">
        <v>45</v>
      </c>
      <c r="F11" s="44">
        <v>100</v>
      </c>
      <c r="G11" s="45"/>
      <c r="H11" s="28" t="s">
        <v>46</v>
      </c>
      <c r="I11" s="28" t="s">
        <v>45</v>
      </c>
      <c r="J11" s="28">
        <v>0</v>
      </c>
      <c r="K11" s="46">
        <v>400</v>
      </c>
      <c r="L11" s="46">
        <v>100</v>
      </c>
      <c r="M11" s="46"/>
      <c r="N11" s="42"/>
      <c r="O11" s="47">
        <v>16603816.32</v>
      </c>
      <c r="P11" s="47"/>
      <c r="Q11" s="48">
        <v>67600000</v>
      </c>
      <c r="R11" s="49"/>
      <c r="S11" s="50">
        <v>5200000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/>
      <c r="AF11" s="50"/>
      <c r="AG11" s="51" t="s">
        <v>47</v>
      </c>
      <c r="AH11" s="52" t="s">
        <v>48</v>
      </c>
      <c r="AI11" s="52"/>
      <c r="AJ11" s="46" t="s">
        <v>49</v>
      </c>
    </row>
    <row r="12" spans="2:37" s="30" customFormat="1" ht="39" thickBot="1">
      <c r="B12" s="31" t="s">
        <v>35</v>
      </c>
      <c r="C12" s="32" t="s">
        <v>36</v>
      </c>
      <c r="D12" s="33" t="s">
        <v>37</v>
      </c>
      <c r="E12" s="32" t="s">
        <v>50</v>
      </c>
      <c r="F12" s="32" t="s">
        <v>39</v>
      </c>
      <c r="G12" s="32" t="s">
        <v>40</v>
      </c>
      <c r="H12" s="34" t="s">
        <v>51</v>
      </c>
      <c r="I12" s="32" t="s">
        <v>42</v>
      </c>
      <c r="J12" s="53"/>
      <c r="K12" s="54"/>
      <c r="L12" s="55"/>
      <c r="M12" s="35"/>
      <c r="N12" s="35"/>
      <c r="O12" s="36">
        <f t="shared" ref="O12:AD12" si="2">SUM(O13:O13)</f>
        <v>0</v>
      </c>
      <c r="P12" s="37">
        <f t="shared" si="2"/>
        <v>0</v>
      </c>
      <c r="Q12" s="36">
        <f t="shared" si="2"/>
        <v>0</v>
      </c>
      <c r="R12" s="37">
        <f t="shared" si="2"/>
        <v>0</v>
      </c>
      <c r="S12" s="36">
        <f t="shared" si="2"/>
        <v>0</v>
      </c>
      <c r="T12" s="37">
        <f t="shared" si="2"/>
        <v>0</v>
      </c>
      <c r="U12" s="36">
        <f t="shared" si="2"/>
        <v>0</v>
      </c>
      <c r="V12" s="37">
        <f t="shared" si="2"/>
        <v>0</v>
      </c>
      <c r="W12" s="36">
        <f t="shared" si="2"/>
        <v>0</v>
      </c>
      <c r="X12" s="37">
        <f t="shared" si="2"/>
        <v>0</v>
      </c>
      <c r="Y12" s="36">
        <f t="shared" si="2"/>
        <v>0</v>
      </c>
      <c r="Z12" s="37">
        <f t="shared" si="2"/>
        <v>0</v>
      </c>
      <c r="AA12" s="36">
        <f t="shared" si="2"/>
        <v>0</v>
      </c>
      <c r="AB12" s="37">
        <f t="shared" si="2"/>
        <v>0</v>
      </c>
      <c r="AC12" s="36">
        <f t="shared" si="2"/>
        <v>0</v>
      </c>
      <c r="AD12" s="37">
        <f t="shared" si="2"/>
        <v>0</v>
      </c>
      <c r="AE12" s="38">
        <f>O12+Q12+S12+U12+W12+Y12+AA12+AC12</f>
        <v>0</v>
      </c>
      <c r="AF12" s="37">
        <f>P12+R12+T12+V12+X12+Z12+AB12+AD12</f>
        <v>0</v>
      </c>
      <c r="AG12" s="39">
        <f>SUM(AG13:AG13)</f>
        <v>0</v>
      </c>
      <c r="AH12" s="40"/>
      <c r="AI12" s="40"/>
      <c r="AJ12" s="41"/>
    </row>
    <row r="13" spans="2:37" s="30" customFormat="1" ht="207" thickBot="1">
      <c r="B13" s="42" t="s">
        <v>43</v>
      </c>
      <c r="C13" s="42"/>
      <c r="D13" s="43" t="s">
        <v>52</v>
      </c>
      <c r="E13" s="28" t="s">
        <v>53</v>
      </c>
      <c r="F13" s="44">
        <v>3</v>
      </c>
      <c r="G13" s="28"/>
      <c r="H13" s="28" t="s">
        <v>54</v>
      </c>
      <c r="I13" s="28" t="s">
        <v>55</v>
      </c>
      <c r="J13" s="28">
        <v>0</v>
      </c>
      <c r="K13" s="56">
        <v>10</v>
      </c>
      <c r="L13" s="48">
        <v>3</v>
      </c>
      <c r="M13" s="57"/>
      <c r="N13" s="57"/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/>
      <c r="AF13" s="50"/>
      <c r="AG13" s="51" t="s">
        <v>56</v>
      </c>
      <c r="AH13" s="52" t="s">
        <v>57</v>
      </c>
      <c r="AI13" s="57"/>
      <c r="AJ13" s="56" t="s">
        <v>49</v>
      </c>
    </row>
    <row r="14" spans="2:37" s="30" customFormat="1" ht="48.75" thickBot="1">
      <c r="B14" s="31" t="s">
        <v>35</v>
      </c>
      <c r="C14" s="32" t="s">
        <v>36</v>
      </c>
      <c r="D14" s="33" t="s">
        <v>37</v>
      </c>
      <c r="E14" s="32" t="s">
        <v>50</v>
      </c>
      <c r="F14" s="32" t="s">
        <v>39</v>
      </c>
      <c r="G14" s="32" t="s">
        <v>40</v>
      </c>
      <c r="H14" s="34" t="s">
        <v>58</v>
      </c>
      <c r="I14" s="32" t="s">
        <v>42</v>
      </c>
      <c r="J14" s="53"/>
      <c r="K14" s="54"/>
      <c r="L14" s="55"/>
      <c r="M14" s="35"/>
      <c r="N14" s="35"/>
      <c r="O14" s="36">
        <f t="shared" ref="O14:AD14" si="3">SUM(O15:O15)</f>
        <v>0</v>
      </c>
      <c r="P14" s="37">
        <f t="shared" si="3"/>
        <v>0</v>
      </c>
      <c r="Q14" s="36">
        <f t="shared" si="3"/>
        <v>8320000</v>
      </c>
      <c r="R14" s="37">
        <f t="shared" si="3"/>
        <v>0</v>
      </c>
      <c r="S14" s="36">
        <f t="shared" si="3"/>
        <v>0</v>
      </c>
      <c r="T14" s="37">
        <f t="shared" si="3"/>
        <v>0</v>
      </c>
      <c r="U14" s="36">
        <f t="shared" si="3"/>
        <v>0</v>
      </c>
      <c r="V14" s="37">
        <f t="shared" si="3"/>
        <v>0</v>
      </c>
      <c r="W14" s="36">
        <f t="shared" si="3"/>
        <v>0</v>
      </c>
      <c r="X14" s="37">
        <f t="shared" si="3"/>
        <v>0</v>
      </c>
      <c r="Y14" s="36">
        <f t="shared" si="3"/>
        <v>0</v>
      </c>
      <c r="Z14" s="37">
        <f t="shared" si="3"/>
        <v>0</v>
      </c>
      <c r="AA14" s="36">
        <f t="shared" si="3"/>
        <v>0</v>
      </c>
      <c r="AB14" s="37">
        <f t="shared" si="3"/>
        <v>0</v>
      </c>
      <c r="AC14" s="36">
        <f t="shared" si="3"/>
        <v>0</v>
      </c>
      <c r="AD14" s="37">
        <f t="shared" si="3"/>
        <v>0</v>
      </c>
      <c r="AE14" s="38">
        <f>O14+Q14+S14+U14+W14+Y14+AA14+AC14</f>
        <v>8320000</v>
      </c>
      <c r="AF14" s="37">
        <f>P14+R14+T14+V14+X14+Z14+AB14+AD14</f>
        <v>0</v>
      </c>
      <c r="AG14" s="39">
        <f>SUM(AG15:AG15)</f>
        <v>0</v>
      </c>
      <c r="AH14" s="40"/>
      <c r="AI14" s="40"/>
      <c r="AJ14" s="41"/>
    </row>
    <row r="15" spans="2:37" s="30" customFormat="1" ht="285.75" thickBot="1">
      <c r="B15" s="42" t="s">
        <v>43</v>
      </c>
      <c r="C15" s="42"/>
      <c r="D15" s="43" t="s">
        <v>59</v>
      </c>
      <c r="E15" s="28" t="s">
        <v>60</v>
      </c>
      <c r="F15" s="44">
        <v>20</v>
      </c>
      <c r="G15" s="28"/>
      <c r="H15" s="28" t="s">
        <v>61</v>
      </c>
      <c r="I15" s="28" t="s">
        <v>62</v>
      </c>
      <c r="J15" s="28">
        <v>0</v>
      </c>
      <c r="K15" s="56">
        <v>100</v>
      </c>
      <c r="L15" s="48">
        <v>20</v>
      </c>
      <c r="M15" s="57"/>
      <c r="N15" s="57"/>
      <c r="O15" s="50">
        <v>0</v>
      </c>
      <c r="P15" s="50">
        <v>0</v>
      </c>
      <c r="Q15" s="50">
        <v>8320000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/>
      <c r="AF15" s="50"/>
      <c r="AG15" s="51" t="s">
        <v>63</v>
      </c>
      <c r="AH15" s="52" t="s">
        <v>64</v>
      </c>
      <c r="AI15" s="57"/>
      <c r="AJ15" s="56" t="s">
        <v>49</v>
      </c>
    </row>
    <row r="16" spans="2:37" s="30" customFormat="1" ht="48.75" thickBot="1">
      <c r="B16" s="31" t="s">
        <v>35</v>
      </c>
      <c r="C16" s="32" t="s">
        <v>36</v>
      </c>
      <c r="D16" s="33" t="s">
        <v>37</v>
      </c>
      <c r="E16" s="32" t="s">
        <v>50</v>
      </c>
      <c r="F16" s="32" t="s">
        <v>39</v>
      </c>
      <c r="G16" s="32" t="s">
        <v>40</v>
      </c>
      <c r="H16" s="34" t="s">
        <v>65</v>
      </c>
      <c r="I16" s="32" t="s">
        <v>42</v>
      </c>
      <c r="J16" s="53"/>
      <c r="K16" s="54"/>
      <c r="L16" s="55"/>
      <c r="M16" s="35"/>
      <c r="N16" s="35"/>
      <c r="O16" s="36">
        <f t="shared" ref="O16:AD16" si="4">SUM(O17:O17)</f>
        <v>5200000</v>
      </c>
      <c r="P16" s="37">
        <f t="shared" si="4"/>
        <v>0</v>
      </c>
      <c r="Q16" s="36">
        <f t="shared" si="4"/>
        <v>0</v>
      </c>
      <c r="R16" s="37">
        <f t="shared" si="4"/>
        <v>0</v>
      </c>
      <c r="S16" s="36">
        <f t="shared" si="4"/>
        <v>0</v>
      </c>
      <c r="T16" s="37">
        <f t="shared" si="4"/>
        <v>0</v>
      </c>
      <c r="U16" s="36">
        <f t="shared" si="4"/>
        <v>0</v>
      </c>
      <c r="V16" s="37">
        <f t="shared" si="4"/>
        <v>0</v>
      </c>
      <c r="W16" s="36">
        <f t="shared" si="4"/>
        <v>0</v>
      </c>
      <c r="X16" s="37">
        <f t="shared" si="4"/>
        <v>0</v>
      </c>
      <c r="Y16" s="36">
        <f t="shared" si="4"/>
        <v>0</v>
      </c>
      <c r="Z16" s="37">
        <f t="shared" si="4"/>
        <v>0</v>
      </c>
      <c r="AA16" s="36">
        <f t="shared" si="4"/>
        <v>0</v>
      </c>
      <c r="AB16" s="37">
        <f t="shared" si="4"/>
        <v>0</v>
      </c>
      <c r="AC16" s="36">
        <f t="shared" si="4"/>
        <v>0</v>
      </c>
      <c r="AD16" s="37">
        <f t="shared" si="4"/>
        <v>0</v>
      </c>
      <c r="AE16" s="38">
        <f>O16+Q16+S16+U16+W16+Y16+AA16+AC16</f>
        <v>5200000</v>
      </c>
      <c r="AF16" s="37">
        <f>P16+R16+T16+V16+X16+Z16+AB16+AD16</f>
        <v>0</v>
      </c>
      <c r="AG16" s="39">
        <f>SUM(AG17:AG17)</f>
        <v>0</v>
      </c>
      <c r="AH16" s="40"/>
      <c r="AI16" s="40"/>
      <c r="AJ16" s="41"/>
      <c r="AK16" s="58"/>
    </row>
    <row r="17" spans="2:37" s="30" customFormat="1" ht="268.5" thickBot="1">
      <c r="B17" s="42" t="s">
        <v>43</v>
      </c>
      <c r="C17" s="42"/>
      <c r="D17" s="43" t="s">
        <v>66</v>
      </c>
      <c r="E17" s="28" t="s">
        <v>67</v>
      </c>
      <c r="F17" s="44">
        <v>4</v>
      </c>
      <c r="G17" s="28"/>
      <c r="H17" s="28" t="s">
        <v>68</v>
      </c>
      <c r="I17" s="28" t="s">
        <v>69</v>
      </c>
      <c r="J17" s="28">
        <v>0</v>
      </c>
      <c r="K17" s="56">
        <v>16</v>
      </c>
      <c r="L17" s="48">
        <v>4</v>
      </c>
      <c r="M17" s="57"/>
      <c r="N17" s="57"/>
      <c r="O17" s="50">
        <v>5200000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/>
      <c r="AF17" s="50"/>
      <c r="AG17" s="51" t="s">
        <v>70</v>
      </c>
      <c r="AH17" s="52" t="s">
        <v>71</v>
      </c>
      <c r="AI17" s="57" t="s">
        <v>72</v>
      </c>
      <c r="AJ17" s="56" t="s">
        <v>49</v>
      </c>
      <c r="AK17" s="58"/>
    </row>
    <row r="18" spans="2:37" s="30" customFormat="1" ht="48.75" thickBot="1">
      <c r="B18" s="31" t="s">
        <v>35</v>
      </c>
      <c r="C18" s="32" t="s">
        <v>36</v>
      </c>
      <c r="D18" s="33" t="s">
        <v>37</v>
      </c>
      <c r="E18" s="32" t="s">
        <v>50</v>
      </c>
      <c r="F18" s="32" t="s">
        <v>39</v>
      </c>
      <c r="G18" s="32" t="s">
        <v>40</v>
      </c>
      <c r="H18" s="34" t="s">
        <v>73</v>
      </c>
      <c r="I18" s="32" t="s">
        <v>42</v>
      </c>
      <c r="J18" s="53"/>
      <c r="K18" s="54"/>
      <c r="L18" s="55"/>
      <c r="M18" s="35"/>
      <c r="N18" s="35"/>
      <c r="O18" s="36">
        <f t="shared" ref="O18:AD18" si="5">SUM(O19:O19)</f>
        <v>1040000</v>
      </c>
      <c r="P18" s="37">
        <f t="shared" si="5"/>
        <v>0</v>
      </c>
      <c r="Q18" s="36">
        <f t="shared" si="5"/>
        <v>0</v>
      </c>
      <c r="R18" s="37">
        <f t="shared" si="5"/>
        <v>0</v>
      </c>
      <c r="S18" s="36">
        <f t="shared" si="5"/>
        <v>0</v>
      </c>
      <c r="T18" s="37">
        <f t="shared" si="5"/>
        <v>0</v>
      </c>
      <c r="U18" s="36">
        <f t="shared" si="5"/>
        <v>0</v>
      </c>
      <c r="V18" s="37">
        <f t="shared" si="5"/>
        <v>0</v>
      </c>
      <c r="W18" s="36">
        <f t="shared" si="5"/>
        <v>0</v>
      </c>
      <c r="X18" s="37">
        <f t="shared" si="5"/>
        <v>0</v>
      </c>
      <c r="Y18" s="36">
        <f t="shared" si="5"/>
        <v>0</v>
      </c>
      <c r="Z18" s="37">
        <f t="shared" si="5"/>
        <v>0</v>
      </c>
      <c r="AA18" s="36">
        <f t="shared" si="5"/>
        <v>0</v>
      </c>
      <c r="AB18" s="37">
        <f t="shared" si="5"/>
        <v>0</v>
      </c>
      <c r="AC18" s="36">
        <f t="shared" si="5"/>
        <v>0</v>
      </c>
      <c r="AD18" s="37">
        <f t="shared" si="5"/>
        <v>0</v>
      </c>
      <c r="AE18" s="38">
        <f>O18+Q18+S18+U18+W18+Y18+AA18+AC18</f>
        <v>1040000</v>
      </c>
      <c r="AF18" s="37">
        <f>P18+R18+T18+V18+X18+Z18+AB18+AD18</f>
        <v>0</v>
      </c>
      <c r="AG18" s="39">
        <f>SUM(AG19:AG19)</f>
        <v>0</v>
      </c>
      <c r="AH18" s="40"/>
      <c r="AI18" s="40"/>
      <c r="AJ18" s="41"/>
      <c r="AK18" s="58"/>
    </row>
    <row r="19" spans="2:37" s="30" customFormat="1" ht="159" thickBot="1">
      <c r="B19" s="42" t="s">
        <v>43</v>
      </c>
      <c r="C19" s="42"/>
      <c r="D19" s="43" t="s">
        <v>74</v>
      </c>
      <c r="E19" s="59" t="s">
        <v>75</v>
      </c>
      <c r="F19" s="44">
        <v>1</v>
      </c>
      <c r="G19" s="28"/>
      <c r="H19" s="28" t="s">
        <v>76</v>
      </c>
      <c r="I19" s="28" t="s">
        <v>75</v>
      </c>
      <c r="J19" s="28">
        <v>0</v>
      </c>
      <c r="K19" s="56">
        <v>1</v>
      </c>
      <c r="L19" s="48">
        <v>1</v>
      </c>
      <c r="M19" s="57"/>
      <c r="N19" s="57"/>
      <c r="O19" s="50">
        <v>1040000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/>
      <c r="AF19" s="50"/>
      <c r="AG19" s="51"/>
      <c r="AH19" s="52" t="s">
        <v>77</v>
      </c>
      <c r="AI19" s="57"/>
      <c r="AJ19" s="56" t="s">
        <v>49</v>
      </c>
      <c r="AK19" s="58"/>
    </row>
    <row r="20" spans="2:37" s="30" customFormat="1" ht="54" thickBot="1">
      <c r="B20" s="31" t="s">
        <v>35</v>
      </c>
      <c r="C20" s="32" t="s">
        <v>36</v>
      </c>
      <c r="D20" s="33" t="s">
        <v>37</v>
      </c>
      <c r="E20" s="32" t="s">
        <v>50</v>
      </c>
      <c r="F20" s="32" t="s">
        <v>39</v>
      </c>
      <c r="G20" s="32" t="s">
        <v>40</v>
      </c>
      <c r="H20" s="34" t="s">
        <v>78</v>
      </c>
      <c r="I20" s="32" t="s">
        <v>42</v>
      </c>
      <c r="J20" s="53"/>
      <c r="K20" s="54"/>
      <c r="L20" s="55"/>
      <c r="M20" s="35"/>
      <c r="N20" s="35"/>
      <c r="O20" s="36">
        <f t="shared" ref="O20:AD20" si="6">SUM(O21:O21)</f>
        <v>8320000</v>
      </c>
      <c r="P20" s="37">
        <f t="shared" si="6"/>
        <v>0</v>
      </c>
      <c r="Q20" s="36">
        <f t="shared" si="6"/>
        <v>2080000</v>
      </c>
      <c r="R20" s="37">
        <f t="shared" si="6"/>
        <v>0</v>
      </c>
      <c r="S20" s="36">
        <f t="shared" si="6"/>
        <v>0</v>
      </c>
      <c r="T20" s="37">
        <f t="shared" si="6"/>
        <v>0</v>
      </c>
      <c r="U20" s="36">
        <f t="shared" si="6"/>
        <v>0</v>
      </c>
      <c r="V20" s="37">
        <f t="shared" si="6"/>
        <v>0</v>
      </c>
      <c r="W20" s="36">
        <f t="shared" si="6"/>
        <v>0</v>
      </c>
      <c r="X20" s="37">
        <f t="shared" si="6"/>
        <v>0</v>
      </c>
      <c r="Y20" s="36">
        <f t="shared" si="6"/>
        <v>0</v>
      </c>
      <c r="Z20" s="37">
        <f t="shared" si="6"/>
        <v>0</v>
      </c>
      <c r="AA20" s="36">
        <f t="shared" si="6"/>
        <v>0</v>
      </c>
      <c r="AB20" s="37">
        <f t="shared" si="6"/>
        <v>0</v>
      </c>
      <c r="AC20" s="36">
        <f t="shared" si="6"/>
        <v>0</v>
      </c>
      <c r="AD20" s="37">
        <f t="shared" si="6"/>
        <v>0</v>
      </c>
      <c r="AE20" s="38">
        <f>O20+Q20+S20+U20+W20+Y20+AA20+AC20</f>
        <v>10400000</v>
      </c>
      <c r="AF20" s="37">
        <f>P20+R20+T20+V20+X20+Z20+AB20+AD20</f>
        <v>0</v>
      </c>
      <c r="AG20" s="39">
        <f>SUM(AG21:AG38)</f>
        <v>0</v>
      </c>
      <c r="AH20" s="40"/>
      <c r="AI20" s="40"/>
      <c r="AJ20" s="41"/>
      <c r="AK20" s="58"/>
    </row>
    <row r="21" spans="2:37" s="30" customFormat="1" ht="243" thickBot="1">
      <c r="B21" s="42" t="s">
        <v>43</v>
      </c>
      <c r="C21" s="42"/>
      <c r="D21" s="43" t="s">
        <v>79</v>
      </c>
      <c r="E21" s="28" t="s">
        <v>80</v>
      </c>
      <c r="F21" s="44">
        <v>2</v>
      </c>
      <c r="G21" s="28"/>
      <c r="H21" s="28" t="s">
        <v>81</v>
      </c>
      <c r="I21" s="28" t="s">
        <v>80</v>
      </c>
      <c r="J21" s="28">
        <v>0</v>
      </c>
      <c r="K21" s="56">
        <v>4</v>
      </c>
      <c r="L21" s="48">
        <v>2</v>
      </c>
      <c r="M21" s="57"/>
      <c r="N21" s="57"/>
      <c r="O21" s="50">
        <v>8320000</v>
      </c>
      <c r="P21" s="60">
        <v>0</v>
      </c>
      <c r="Q21" s="50">
        <v>2080000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/>
      <c r="AF21" s="50"/>
      <c r="AG21" s="51" t="s">
        <v>82</v>
      </c>
      <c r="AH21" s="52" t="s">
        <v>83</v>
      </c>
      <c r="AI21" s="57"/>
      <c r="AJ21" s="56" t="s">
        <v>49</v>
      </c>
      <c r="AK21" s="58"/>
    </row>
    <row r="22" spans="2:37" s="30" customFormat="1" ht="48.75" thickBot="1">
      <c r="B22" s="31" t="s">
        <v>35</v>
      </c>
      <c r="C22" s="32" t="s">
        <v>36</v>
      </c>
      <c r="D22" s="33" t="s">
        <v>37</v>
      </c>
      <c r="E22" s="32" t="s">
        <v>50</v>
      </c>
      <c r="F22" s="32" t="s">
        <v>39</v>
      </c>
      <c r="G22" s="32" t="s">
        <v>40</v>
      </c>
      <c r="H22" s="34" t="s">
        <v>84</v>
      </c>
      <c r="I22" s="32" t="s">
        <v>42</v>
      </c>
      <c r="J22" s="53"/>
      <c r="K22" s="54"/>
      <c r="L22" s="55"/>
      <c r="M22" s="35"/>
      <c r="N22" s="35"/>
      <c r="O22" s="36">
        <f t="shared" ref="O22:AD22" si="7">SUM(O23:O23)</f>
        <v>0</v>
      </c>
      <c r="P22" s="37">
        <f t="shared" si="7"/>
        <v>0</v>
      </c>
      <c r="Q22" s="36">
        <f t="shared" si="7"/>
        <v>2080000</v>
      </c>
      <c r="R22" s="37">
        <f t="shared" si="7"/>
        <v>0</v>
      </c>
      <c r="S22" s="36">
        <f t="shared" si="7"/>
        <v>0</v>
      </c>
      <c r="T22" s="37">
        <f t="shared" si="7"/>
        <v>0</v>
      </c>
      <c r="U22" s="36">
        <f t="shared" si="7"/>
        <v>0</v>
      </c>
      <c r="V22" s="37">
        <f t="shared" si="7"/>
        <v>0</v>
      </c>
      <c r="W22" s="36">
        <f t="shared" si="7"/>
        <v>0</v>
      </c>
      <c r="X22" s="37">
        <f t="shared" si="7"/>
        <v>0</v>
      </c>
      <c r="Y22" s="36">
        <f t="shared" si="7"/>
        <v>0</v>
      </c>
      <c r="Z22" s="37">
        <f t="shared" si="7"/>
        <v>0</v>
      </c>
      <c r="AA22" s="36">
        <f t="shared" si="7"/>
        <v>0</v>
      </c>
      <c r="AB22" s="37">
        <f t="shared" si="7"/>
        <v>0</v>
      </c>
      <c r="AC22" s="36">
        <f t="shared" si="7"/>
        <v>0</v>
      </c>
      <c r="AD22" s="37">
        <f t="shared" si="7"/>
        <v>0</v>
      </c>
      <c r="AE22" s="38">
        <f>O22+Q22+S22+U22+W22+Y22+AA22+AC22</f>
        <v>2080000</v>
      </c>
      <c r="AF22" s="37">
        <f>P22+R22+T22+V22+X22+Z22+AB22+AD22</f>
        <v>0</v>
      </c>
      <c r="AG22" s="39">
        <f>SUM(AG23:AG23)</f>
        <v>0</v>
      </c>
      <c r="AH22" s="40"/>
      <c r="AI22" s="40"/>
      <c r="AJ22" s="41"/>
      <c r="AK22" s="58"/>
    </row>
    <row r="23" spans="2:37" s="30" customFormat="1" ht="159" thickBot="1">
      <c r="B23" s="42" t="s">
        <v>43</v>
      </c>
      <c r="C23" s="42"/>
      <c r="D23" s="43" t="s">
        <v>85</v>
      </c>
      <c r="E23" s="28" t="s">
        <v>86</v>
      </c>
      <c r="F23" s="44">
        <v>1</v>
      </c>
      <c r="G23" s="28"/>
      <c r="H23" s="28" t="s">
        <v>87</v>
      </c>
      <c r="I23" s="28" t="s">
        <v>88</v>
      </c>
      <c r="J23" s="28">
        <v>0</v>
      </c>
      <c r="K23" s="56">
        <v>1</v>
      </c>
      <c r="L23" s="48">
        <v>1</v>
      </c>
      <c r="M23" s="57"/>
      <c r="N23" s="57"/>
      <c r="O23" s="50">
        <v>0</v>
      </c>
      <c r="P23" s="50">
        <v>0</v>
      </c>
      <c r="Q23" s="50">
        <v>2080000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/>
      <c r="AF23" s="50"/>
      <c r="AG23" s="51" t="s">
        <v>89</v>
      </c>
      <c r="AH23" s="52" t="s">
        <v>90</v>
      </c>
      <c r="AI23" s="57" t="s">
        <v>91</v>
      </c>
      <c r="AJ23" s="56" t="s">
        <v>49</v>
      </c>
      <c r="AK23" s="58"/>
    </row>
    <row r="24" spans="2:37" s="30" customFormat="1" ht="48.75" thickBot="1">
      <c r="B24" s="31" t="s">
        <v>35</v>
      </c>
      <c r="C24" s="32" t="s">
        <v>36</v>
      </c>
      <c r="D24" s="33" t="s">
        <v>37</v>
      </c>
      <c r="E24" s="32" t="s">
        <v>50</v>
      </c>
      <c r="F24" s="32" t="s">
        <v>39</v>
      </c>
      <c r="G24" s="32" t="s">
        <v>40</v>
      </c>
      <c r="H24" s="34" t="s">
        <v>92</v>
      </c>
      <c r="I24" s="32" t="s">
        <v>42</v>
      </c>
      <c r="J24" s="53"/>
      <c r="K24" s="54"/>
      <c r="L24" s="55"/>
      <c r="M24" s="35"/>
      <c r="N24" s="35"/>
      <c r="O24" s="36">
        <f t="shared" ref="O24:AD24" si="8">SUM(O25:O25)</f>
        <v>0</v>
      </c>
      <c r="P24" s="37">
        <f t="shared" si="8"/>
        <v>0</v>
      </c>
      <c r="Q24" s="36">
        <f t="shared" si="8"/>
        <v>1040000</v>
      </c>
      <c r="R24" s="37">
        <f t="shared" si="8"/>
        <v>0</v>
      </c>
      <c r="S24" s="36">
        <f t="shared" si="8"/>
        <v>0</v>
      </c>
      <c r="T24" s="37">
        <f t="shared" si="8"/>
        <v>0</v>
      </c>
      <c r="U24" s="36">
        <f t="shared" si="8"/>
        <v>0</v>
      </c>
      <c r="V24" s="37">
        <f t="shared" si="8"/>
        <v>0</v>
      </c>
      <c r="W24" s="36">
        <f t="shared" si="8"/>
        <v>0</v>
      </c>
      <c r="X24" s="37">
        <f t="shared" si="8"/>
        <v>0</v>
      </c>
      <c r="Y24" s="36">
        <f t="shared" si="8"/>
        <v>0</v>
      </c>
      <c r="Z24" s="37">
        <f t="shared" si="8"/>
        <v>0</v>
      </c>
      <c r="AA24" s="36">
        <f t="shared" si="8"/>
        <v>0</v>
      </c>
      <c r="AB24" s="37">
        <f t="shared" si="8"/>
        <v>0</v>
      </c>
      <c r="AC24" s="36">
        <f t="shared" si="8"/>
        <v>0</v>
      </c>
      <c r="AD24" s="37">
        <f t="shared" si="8"/>
        <v>0</v>
      </c>
      <c r="AE24" s="38">
        <f>O24+Q24+S24+U24+W24+Y24+AA24+AC24</f>
        <v>1040000</v>
      </c>
      <c r="AF24" s="37">
        <f>P24+R24+T24+V24+X24+Z24+AB24+AD24</f>
        <v>0</v>
      </c>
      <c r="AG24" s="39">
        <f>SUM(AG25:AG25)</f>
        <v>0</v>
      </c>
      <c r="AH24" s="40"/>
      <c r="AI24" s="40"/>
      <c r="AJ24" s="41"/>
      <c r="AK24" s="58"/>
    </row>
    <row r="25" spans="2:37" s="30" customFormat="1" ht="268.5" thickBot="1">
      <c r="B25" s="42" t="s">
        <v>43</v>
      </c>
      <c r="C25" s="42"/>
      <c r="D25" s="43" t="s">
        <v>93</v>
      </c>
      <c r="E25" s="28" t="s">
        <v>94</v>
      </c>
      <c r="F25" s="44">
        <v>1</v>
      </c>
      <c r="G25" s="28"/>
      <c r="H25" s="28" t="s">
        <v>95</v>
      </c>
      <c r="I25" s="28" t="s">
        <v>96</v>
      </c>
      <c r="J25" s="28">
        <v>0</v>
      </c>
      <c r="K25" s="56">
        <v>4</v>
      </c>
      <c r="L25" s="48">
        <v>1</v>
      </c>
      <c r="M25" s="57"/>
      <c r="N25" s="57"/>
      <c r="O25" s="50">
        <v>0</v>
      </c>
      <c r="P25" s="50">
        <v>0</v>
      </c>
      <c r="Q25" s="50">
        <v>1040000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/>
      <c r="AF25" s="50"/>
      <c r="AG25" s="51" t="s">
        <v>97</v>
      </c>
      <c r="AH25" s="52" t="s">
        <v>98</v>
      </c>
      <c r="AI25" s="57" t="s">
        <v>99</v>
      </c>
      <c r="AJ25" s="56" t="s">
        <v>49</v>
      </c>
      <c r="AK25" s="58"/>
    </row>
    <row r="26" spans="2:37" s="30" customFormat="1" ht="39" thickBot="1">
      <c r="B26" s="31" t="s">
        <v>35</v>
      </c>
      <c r="C26" s="32" t="s">
        <v>36</v>
      </c>
      <c r="D26" s="33" t="s">
        <v>37</v>
      </c>
      <c r="E26" s="32" t="s">
        <v>50</v>
      </c>
      <c r="F26" s="32" t="s">
        <v>39</v>
      </c>
      <c r="G26" s="32" t="s">
        <v>40</v>
      </c>
      <c r="H26" s="34" t="s">
        <v>100</v>
      </c>
      <c r="I26" s="32" t="s">
        <v>42</v>
      </c>
      <c r="J26" s="53"/>
      <c r="K26" s="54"/>
      <c r="L26" s="55"/>
      <c r="M26" s="35"/>
      <c r="N26" s="35"/>
      <c r="O26" s="36">
        <f t="shared" ref="O26:AD26" si="9">SUM(O27:O27)</f>
        <v>0</v>
      </c>
      <c r="P26" s="37">
        <f t="shared" si="9"/>
        <v>0</v>
      </c>
      <c r="Q26" s="36">
        <f t="shared" si="9"/>
        <v>0</v>
      </c>
      <c r="R26" s="37">
        <f t="shared" si="9"/>
        <v>0</v>
      </c>
      <c r="S26" s="36">
        <f t="shared" si="9"/>
        <v>0</v>
      </c>
      <c r="T26" s="37">
        <f t="shared" si="9"/>
        <v>0</v>
      </c>
      <c r="U26" s="36">
        <f t="shared" si="9"/>
        <v>0</v>
      </c>
      <c r="V26" s="37">
        <f t="shared" si="9"/>
        <v>0</v>
      </c>
      <c r="W26" s="36">
        <f t="shared" si="9"/>
        <v>0</v>
      </c>
      <c r="X26" s="37">
        <f t="shared" si="9"/>
        <v>0</v>
      </c>
      <c r="Y26" s="36">
        <f t="shared" si="9"/>
        <v>0</v>
      </c>
      <c r="Z26" s="37">
        <f t="shared" si="9"/>
        <v>0</v>
      </c>
      <c r="AA26" s="36">
        <f t="shared" si="9"/>
        <v>0</v>
      </c>
      <c r="AB26" s="37">
        <f t="shared" si="9"/>
        <v>0</v>
      </c>
      <c r="AC26" s="36">
        <f t="shared" si="9"/>
        <v>0</v>
      </c>
      <c r="AD26" s="37">
        <f t="shared" si="9"/>
        <v>0</v>
      </c>
      <c r="AE26" s="38">
        <f>O26+Q26+S26+U26+W26+Y26+AA26+AC26</f>
        <v>0</v>
      </c>
      <c r="AF26" s="37">
        <f>P26+R26+T26+V26+X26+Z26+AB26+AD26</f>
        <v>0</v>
      </c>
      <c r="AG26" s="39">
        <f>SUM(AG27:AG27)</f>
        <v>0</v>
      </c>
      <c r="AH26" s="40"/>
      <c r="AI26" s="40"/>
      <c r="AJ26" s="41"/>
      <c r="AK26" s="58"/>
    </row>
    <row r="27" spans="2:37" s="30" customFormat="1" ht="205.5" thickBot="1">
      <c r="B27" s="42" t="s">
        <v>43</v>
      </c>
      <c r="C27" s="42"/>
      <c r="D27" s="43" t="s">
        <v>101</v>
      </c>
      <c r="E27" s="28" t="s">
        <v>102</v>
      </c>
      <c r="F27" s="44">
        <v>1</v>
      </c>
      <c r="G27" s="28"/>
      <c r="H27" s="28" t="s">
        <v>103</v>
      </c>
      <c r="I27" s="28" t="s">
        <v>104</v>
      </c>
      <c r="J27" s="28">
        <v>0</v>
      </c>
      <c r="K27" s="56">
        <v>6</v>
      </c>
      <c r="L27" s="48">
        <v>1</v>
      </c>
      <c r="M27" s="57"/>
      <c r="N27" s="57"/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/>
      <c r="AF27" s="50"/>
      <c r="AG27" s="51" t="s">
        <v>105</v>
      </c>
      <c r="AH27" s="52" t="s">
        <v>106</v>
      </c>
      <c r="AI27" s="61" t="s">
        <v>107</v>
      </c>
      <c r="AJ27" s="56" t="s">
        <v>49</v>
      </c>
      <c r="AK27" s="58"/>
    </row>
    <row r="28" spans="2:37" s="30" customFormat="1" ht="54" thickBot="1">
      <c r="B28" s="31" t="s">
        <v>35</v>
      </c>
      <c r="C28" s="32" t="s">
        <v>36</v>
      </c>
      <c r="D28" s="33" t="s">
        <v>37</v>
      </c>
      <c r="E28" s="32" t="s">
        <v>50</v>
      </c>
      <c r="F28" s="32" t="s">
        <v>39</v>
      </c>
      <c r="G28" s="32" t="s">
        <v>40</v>
      </c>
      <c r="H28" s="34" t="s">
        <v>108</v>
      </c>
      <c r="I28" s="32" t="s">
        <v>42</v>
      </c>
      <c r="J28" s="53"/>
      <c r="K28" s="54"/>
      <c r="L28" s="55"/>
      <c r="M28" s="35"/>
      <c r="N28" s="35"/>
      <c r="O28" s="36">
        <f t="shared" ref="O28:AD28" si="10">SUM(O29:O29)</f>
        <v>0</v>
      </c>
      <c r="P28" s="37">
        <f t="shared" si="10"/>
        <v>0</v>
      </c>
      <c r="Q28" s="36">
        <f t="shared" si="10"/>
        <v>10400000</v>
      </c>
      <c r="R28" s="37">
        <f t="shared" si="10"/>
        <v>0</v>
      </c>
      <c r="S28" s="36">
        <f t="shared" si="10"/>
        <v>0</v>
      </c>
      <c r="T28" s="37">
        <f t="shared" si="10"/>
        <v>0</v>
      </c>
      <c r="U28" s="36">
        <f t="shared" si="10"/>
        <v>0</v>
      </c>
      <c r="V28" s="37">
        <f t="shared" si="10"/>
        <v>0</v>
      </c>
      <c r="W28" s="36">
        <f t="shared" si="10"/>
        <v>0</v>
      </c>
      <c r="X28" s="37">
        <f t="shared" si="10"/>
        <v>0</v>
      </c>
      <c r="Y28" s="36">
        <f t="shared" si="10"/>
        <v>0</v>
      </c>
      <c r="Z28" s="37">
        <f t="shared" si="10"/>
        <v>0</v>
      </c>
      <c r="AA28" s="36">
        <f t="shared" si="10"/>
        <v>0</v>
      </c>
      <c r="AB28" s="37">
        <f t="shared" si="10"/>
        <v>0</v>
      </c>
      <c r="AC28" s="36">
        <f t="shared" si="10"/>
        <v>0</v>
      </c>
      <c r="AD28" s="37">
        <f t="shared" si="10"/>
        <v>0</v>
      </c>
      <c r="AE28" s="38">
        <f>O28+Q28+S28+U28+W28+Y28+AA28+AC28</f>
        <v>10400000</v>
      </c>
      <c r="AF28" s="37">
        <f>P28+R28+T28+V28+X28+Z28+AB28+AD28</f>
        <v>0</v>
      </c>
      <c r="AG28" s="39">
        <f>SUM(AG29:AG29)</f>
        <v>0</v>
      </c>
      <c r="AH28" s="40"/>
      <c r="AI28" s="40"/>
      <c r="AJ28" s="41"/>
      <c r="AK28" s="58"/>
    </row>
    <row r="29" spans="2:37" s="30" customFormat="1" ht="226.5" thickBot="1">
      <c r="B29" s="42" t="s">
        <v>43</v>
      </c>
      <c r="C29" s="42"/>
      <c r="D29" s="43" t="s">
        <v>109</v>
      </c>
      <c r="E29" s="28" t="s">
        <v>110</v>
      </c>
      <c r="F29" s="44">
        <v>1</v>
      </c>
      <c r="G29" s="28"/>
      <c r="H29" s="28" t="s">
        <v>111</v>
      </c>
      <c r="I29" s="28" t="s">
        <v>112</v>
      </c>
      <c r="J29" s="28">
        <v>0</v>
      </c>
      <c r="K29" s="56">
        <v>4</v>
      </c>
      <c r="L29" s="48">
        <v>1</v>
      </c>
      <c r="M29" s="57"/>
      <c r="N29" s="57"/>
      <c r="O29" s="50">
        <v>0</v>
      </c>
      <c r="P29" s="50">
        <v>0</v>
      </c>
      <c r="Q29" s="50">
        <v>10400000</v>
      </c>
      <c r="R29" s="50">
        <v>0</v>
      </c>
      <c r="S29" s="50">
        <v>0</v>
      </c>
      <c r="T29" s="50">
        <v>0</v>
      </c>
      <c r="U29" s="50">
        <v>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/>
      <c r="AF29" s="50"/>
      <c r="AG29" s="51" t="s">
        <v>113</v>
      </c>
      <c r="AH29" s="52" t="s">
        <v>114</v>
      </c>
      <c r="AI29" s="57" t="s">
        <v>115</v>
      </c>
      <c r="AJ29" s="56" t="s">
        <v>49</v>
      </c>
      <c r="AK29" s="58"/>
    </row>
    <row r="30" spans="2:37" s="30" customFormat="1" ht="48.75" thickBot="1">
      <c r="B30" s="31" t="s">
        <v>35</v>
      </c>
      <c r="C30" s="32" t="s">
        <v>36</v>
      </c>
      <c r="D30" s="33" t="s">
        <v>37</v>
      </c>
      <c r="E30" s="32" t="s">
        <v>50</v>
      </c>
      <c r="F30" s="32" t="s">
        <v>39</v>
      </c>
      <c r="G30" s="32" t="s">
        <v>40</v>
      </c>
      <c r="H30" s="34" t="s">
        <v>116</v>
      </c>
      <c r="I30" s="32" t="s">
        <v>42</v>
      </c>
      <c r="J30" s="53"/>
      <c r="K30" s="54"/>
      <c r="L30" s="55"/>
      <c r="M30" s="35"/>
      <c r="N30" s="35"/>
      <c r="O30" s="36">
        <f t="shared" ref="O30:AD30" si="11">SUM(O31:O31)</f>
        <v>4160000</v>
      </c>
      <c r="P30" s="37">
        <f t="shared" si="11"/>
        <v>0</v>
      </c>
      <c r="Q30" s="36">
        <f t="shared" si="11"/>
        <v>0</v>
      </c>
      <c r="R30" s="37">
        <f t="shared" si="11"/>
        <v>0</v>
      </c>
      <c r="S30" s="36">
        <f t="shared" si="11"/>
        <v>0</v>
      </c>
      <c r="T30" s="37">
        <f t="shared" si="11"/>
        <v>0</v>
      </c>
      <c r="U30" s="36">
        <f t="shared" si="11"/>
        <v>0</v>
      </c>
      <c r="V30" s="37">
        <f t="shared" si="11"/>
        <v>0</v>
      </c>
      <c r="W30" s="36">
        <f t="shared" si="11"/>
        <v>0</v>
      </c>
      <c r="X30" s="37">
        <f t="shared" si="11"/>
        <v>0</v>
      </c>
      <c r="Y30" s="36">
        <f t="shared" si="11"/>
        <v>0</v>
      </c>
      <c r="Z30" s="37">
        <f t="shared" si="11"/>
        <v>0</v>
      </c>
      <c r="AA30" s="36">
        <f t="shared" si="11"/>
        <v>0</v>
      </c>
      <c r="AB30" s="37">
        <f t="shared" si="11"/>
        <v>0</v>
      </c>
      <c r="AC30" s="36">
        <f t="shared" si="11"/>
        <v>0</v>
      </c>
      <c r="AD30" s="37">
        <f t="shared" si="11"/>
        <v>0</v>
      </c>
      <c r="AE30" s="38">
        <f>O30+Q30+S30+U30+W30+Y30+AA30+AC30</f>
        <v>4160000</v>
      </c>
      <c r="AF30" s="37">
        <f>P30+R30+T30+V30+X30+Z30+AB30+AD30</f>
        <v>0</v>
      </c>
      <c r="AG30" s="39">
        <f>SUM(AG31:AG31)</f>
        <v>0</v>
      </c>
      <c r="AH30" s="40"/>
      <c r="AI30" s="40"/>
      <c r="AJ30" s="41"/>
      <c r="AK30" s="58"/>
    </row>
    <row r="31" spans="2:37" s="30" customFormat="1" ht="294" thickBot="1">
      <c r="B31" s="42" t="s">
        <v>43</v>
      </c>
      <c r="C31" s="42"/>
      <c r="D31" s="43" t="s">
        <v>117</v>
      </c>
      <c r="E31" s="28" t="s">
        <v>118</v>
      </c>
      <c r="F31" s="44">
        <v>40</v>
      </c>
      <c r="G31" s="28"/>
      <c r="H31" s="28" t="s">
        <v>119</v>
      </c>
      <c r="I31" s="28" t="s">
        <v>120</v>
      </c>
      <c r="J31" s="28">
        <v>0</v>
      </c>
      <c r="K31" s="56">
        <v>100</v>
      </c>
      <c r="L31" s="48">
        <v>40</v>
      </c>
      <c r="M31" s="57"/>
      <c r="N31" s="57"/>
      <c r="O31" s="50">
        <v>4160000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/>
      <c r="AF31" s="50"/>
      <c r="AG31" s="51" t="s">
        <v>121</v>
      </c>
      <c r="AH31" s="52"/>
      <c r="AI31" s="57"/>
      <c r="AJ31" s="56" t="s">
        <v>49</v>
      </c>
      <c r="AK31" s="58"/>
    </row>
    <row r="32" spans="2:37" s="30" customFormat="1" ht="48.75" thickBot="1">
      <c r="B32" s="31" t="s">
        <v>35</v>
      </c>
      <c r="C32" s="32" t="s">
        <v>36</v>
      </c>
      <c r="D32" s="33" t="s">
        <v>37</v>
      </c>
      <c r="E32" s="32" t="s">
        <v>50</v>
      </c>
      <c r="F32" s="32" t="s">
        <v>39</v>
      </c>
      <c r="G32" s="32" t="s">
        <v>40</v>
      </c>
      <c r="H32" s="34" t="s">
        <v>122</v>
      </c>
      <c r="I32" s="32" t="s">
        <v>42</v>
      </c>
      <c r="J32" s="53"/>
      <c r="K32" s="54"/>
      <c r="L32" s="55"/>
      <c r="M32" s="35"/>
      <c r="N32" s="35"/>
      <c r="O32" s="36">
        <f t="shared" ref="O32:AD32" si="12">SUM(O33:O33)</f>
        <v>2080000</v>
      </c>
      <c r="P32" s="37">
        <f t="shared" si="12"/>
        <v>0</v>
      </c>
      <c r="Q32" s="36">
        <f t="shared" si="12"/>
        <v>0</v>
      </c>
      <c r="R32" s="37">
        <f t="shared" si="12"/>
        <v>0</v>
      </c>
      <c r="S32" s="36">
        <f t="shared" si="12"/>
        <v>0</v>
      </c>
      <c r="T32" s="37">
        <f t="shared" si="12"/>
        <v>0</v>
      </c>
      <c r="U32" s="36">
        <f t="shared" si="12"/>
        <v>0</v>
      </c>
      <c r="V32" s="37">
        <f t="shared" si="12"/>
        <v>0</v>
      </c>
      <c r="W32" s="36">
        <f t="shared" si="12"/>
        <v>0</v>
      </c>
      <c r="X32" s="37">
        <f t="shared" si="12"/>
        <v>0</v>
      </c>
      <c r="Y32" s="36">
        <f t="shared" si="12"/>
        <v>0</v>
      </c>
      <c r="Z32" s="37">
        <f t="shared" si="12"/>
        <v>0</v>
      </c>
      <c r="AA32" s="36">
        <f t="shared" si="12"/>
        <v>0</v>
      </c>
      <c r="AB32" s="37">
        <f t="shared" si="12"/>
        <v>0</v>
      </c>
      <c r="AC32" s="36">
        <f t="shared" si="12"/>
        <v>0</v>
      </c>
      <c r="AD32" s="37">
        <f t="shared" si="12"/>
        <v>0</v>
      </c>
      <c r="AE32" s="38">
        <f>O32+Q32+S32+U32+W32+Y32+AA32+AC32</f>
        <v>2080000</v>
      </c>
      <c r="AF32" s="37">
        <f>P32+R32+T32+V32+X32+Z32+AB32+AD32</f>
        <v>0</v>
      </c>
      <c r="AG32" s="39">
        <f>SUM(AG33:AG33)</f>
        <v>0</v>
      </c>
      <c r="AH32" s="40"/>
      <c r="AI32" s="40"/>
      <c r="AJ32" s="41"/>
      <c r="AK32" s="58"/>
    </row>
    <row r="33" spans="2:37" s="30" customFormat="1" ht="159" thickBot="1">
      <c r="B33" s="42" t="s">
        <v>43</v>
      </c>
      <c r="C33" s="42"/>
      <c r="D33" s="43" t="s">
        <v>123</v>
      </c>
      <c r="E33" s="28" t="s">
        <v>124</v>
      </c>
      <c r="F33" s="44">
        <v>2</v>
      </c>
      <c r="G33" s="28"/>
      <c r="H33" s="28" t="s">
        <v>125</v>
      </c>
      <c r="I33" s="28" t="s">
        <v>124</v>
      </c>
      <c r="J33" s="28">
        <v>0</v>
      </c>
      <c r="K33" s="56">
        <v>8</v>
      </c>
      <c r="L33" s="48">
        <v>2</v>
      </c>
      <c r="M33" s="57"/>
      <c r="N33" s="57"/>
      <c r="O33" s="50">
        <v>2080000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/>
      <c r="AF33" s="50"/>
      <c r="AG33" s="51" t="s">
        <v>105</v>
      </c>
      <c r="AH33" s="52" t="s">
        <v>126</v>
      </c>
      <c r="AI33" s="57" t="s">
        <v>127</v>
      </c>
      <c r="AJ33" s="56" t="s">
        <v>49</v>
      </c>
      <c r="AK33" s="58"/>
    </row>
    <row r="34" spans="2:37" s="30" customFormat="1" ht="39" thickBot="1">
      <c r="B34" s="31" t="s">
        <v>35</v>
      </c>
      <c r="C34" s="32" t="s">
        <v>36</v>
      </c>
      <c r="D34" s="33" t="s">
        <v>37</v>
      </c>
      <c r="E34" s="32" t="s">
        <v>50</v>
      </c>
      <c r="F34" s="32" t="s">
        <v>39</v>
      </c>
      <c r="G34" s="32" t="s">
        <v>40</v>
      </c>
      <c r="H34" s="34" t="s">
        <v>128</v>
      </c>
      <c r="I34" s="32" t="s">
        <v>42</v>
      </c>
      <c r="J34" s="53"/>
      <c r="K34" s="54"/>
      <c r="L34" s="55"/>
      <c r="M34" s="35"/>
      <c r="N34" s="35"/>
      <c r="O34" s="36">
        <f t="shared" ref="O34:AD34" si="13">SUM(O35:O35)</f>
        <v>0</v>
      </c>
      <c r="P34" s="37">
        <f t="shared" si="13"/>
        <v>0</v>
      </c>
      <c r="Q34" s="36">
        <f t="shared" si="13"/>
        <v>0</v>
      </c>
      <c r="R34" s="37">
        <f t="shared" si="13"/>
        <v>0</v>
      </c>
      <c r="S34" s="36">
        <f t="shared" si="13"/>
        <v>0</v>
      </c>
      <c r="T34" s="37">
        <f t="shared" si="13"/>
        <v>0</v>
      </c>
      <c r="U34" s="36">
        <f t="shared" si="13"/>
        <v>0</v>
      </c>
      <c r="V34" s="37">
        <f t="shared" si="13"/>
        <v>0</v>
      </c>
      <c r="W34" s="36">
        <f t="shared" si="13"/>
        <v>0</v>
      </c>
      <c r="X34" s="37">
        <f t="shared" si="13"/>
        <v>0</v>
      </c>
      <c r="Y34" s="36">
        <f t="shared" si="13"/>
        <v>0</v>
      </c>
      <c r="Z34" s="37">
        <f t="shared" si="13"/>
        <v>0</v>
      </c>
      <c r="AA34" s="36">
        <f t="shared" si="13"/>
        <v>0</v>
      </c>
      <c r="AB34" s="37">
        <f t="shared" si="13"/>
        <v>0</v>
      </c>
      <c r="AC34" s="36">
        <f t="shared" si="13"/>
        <v>0</v>
      </c>
      <c r="AD34" s="37">
        <f t="shared" si="13"/>
        <v>0</v>
      </c>
      <c r="AE34" s="38">
        <f>O34+Q34+S34+U34+W34+Y34+AA34+AC34</f>
        <v>0</v>
      </c>
      <c r="AF34" s="37">
        <f>P34+R34+T34+V34+X34+Z34+AB34+AD34</f>
        <v>0</v>
      </c>
      <c r="AG34" s="39">
        <f>SUM(AG35:AG35)</f>
        <v>0</v>
      </c>
      <c r="AH34" s="40"/>
      <c r="AI34" s="40"/>
      <c r="AJ34" s="41"/>
      <c r="AK34" s="58"/>
    </row>
    <row r="35" spans="2:37" s="30" customFormat="1" ht="159" thickBot="1">
      <c r="B35" s="42" t="s">
        <v>43</v>
      </c>
      <c r="C35" s="42"/>
      <c r="D35" s="43" t="s">
        <v>129</v>
      </c>
      <c r="E35" s="28" t="s">
        <v>124</v>
      </c>
      <c r="F35" s="44">
        <v>1</v>
      </c>
      <c r="G35" s="28"/>
      <c r="H35" s="28" t="s">
        <v>130</v>
      </c>
      <c r="I35" s="28" t="s">
        <v>124</v>
      </c>
      <c r="J35" s="28">
        <v>0</v>
      </c>
      <c r="K35" s="56">
        <v>1</v>
      </c>
      <c r="L35" s="48">
        <v>1</v>
      </c>
      <c r="M35" s="57"/>
      <c r="N35" s="57"/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/>
      <c r="AF35" s="50"/>
      <c r="AG35" s="51" t="s">
        <v>131</v>
      </c>
      <c r="AH35" s="52" t="s">
        <v>126</v>
      </c>
      <c r="AI35" s="57" t="s">
        <v>127</v>
      </c>
      <c r="AJ35" s="56" t="s">
        <v>49</v>
      </c>
      <c r="AK35" s="58"/>
    </row>
    <row r="36" spans="2:37" s="30" customFormat="1" ht="54" thickBot="1">
      <c r="B36" s="31" t="s">
        <v>35</v>
      </c>
      <c r="C36" s="32" t="s">
        <v>36</v>
      </c>
      <c r="D36" s="33" t="s">
        <v>37</v>
      </c>
      <c r="E36" s="32" t="s">
        <v>50</v>
      </c>
      <c r="F36" s="32" t="s">
        <v>39</v>
      </c>
      <c r="G36" s="32" t="s">
        <v>40</v>
      </c>
      <c r="H36" s="34" t="s">
        <v>132</v>
      </c>
      <c r="I36" s="32" t="s">
        <v>42</v>
      </c>
      <c r="J36" s="53"/>
      <c r="K36" s="54"/>
      <c r="L36" s="55"/>
      <c r="M36" s="35"/>
      <c r="N36" s="35"/>
      <c r="O36" s="36">
        <f t="shared" ref="O36:AD36" si="14">SUM(O37:O37)</f>
        <v>0</v>
      </c>
      <c r="P36" s="37">
        <f t="shared" si="14"/>
        <v>0</v>
      </c>
      <c r="Q36" s="36">
        <f t="shared" si="14"/>
        <v>10400000</v>
      </c>
      <c r="R36" s="37">
        <f t="shared" si="14"/>
        <v>0</v>
      </c>
      <c r="S36" s="36">
        <f t="shared" si="14"/>
        <v>0</v>
      </c>
      <c r="T36" s="37">
        <f t="shared" si="14"/>
        <v>0</v>
      </c>
      <c r="U36" s="36">
        <f t="shared" si="14"/>
        <v>0</v>
      </c>
      <c r="V36" s="37">
        <f t="shared" si="14"/>
        <v>0</v>
      </c>
      <c r="W36" s="36">
        <f t="shared" si="14"/>
        <v>0</v>
      </c>
      <c r="X36" s="37">
        <f t="shared" si="14"/>
        <v>0</v>
      </c>
      <c r="Y36" s="36">
        <f t="shared" si="14"/>
        <v>0</v>
      </c>
      <c r="Z36" s="37">
        <f t="shared" si="14"/>
        <v>0</v>
      </c>
      <c r="AA36" s="36">
        <f t="shared" si="14"/>
        <v>0</v>
      </c>
      <c r="AB36" s="37">
        <f t="shared" si="14"/>
        <v>0</v>
      </c>
      <c r="AC36" s="36">
        <f t="shared" si="14"/>
        <v>0</v>
      </c>
      <c r="AD36" s="37">
        <f t="shared" si="14"/>
        <v>0</v>
      </c>
      <c r="AE36" s="38">
        <f>O36+Q36+S36+U36+W36+Y36+AA36+AC36</f>
        <v>10400000</v>
      </c>
      <c r="AF36" s="37">
        <f>P36+R36+T36+V36+X36+Z36+AB36+AD36</f>
        <v>0</v>
      </c>
      <c r="AG36" s="39">
        <f>SUM(AG37:AG37)</f>
        <v>0</v>
      </c>
      <c r="AH36" s="40"/>
      <c r="AI36" s="40"/>
      <c r="AJ36" s="41"/>
      <c r="AK36" s="58"/>
    </row>
    <row r="37" spans="2:37" s="30" customFormat="1" ht="243" thickBot="1">
      <c r="B37" s="42" t="s">
        <v>43</v>
      </c>
      <c r="C37" s="42"/>
      <c r="D37" s="43" t="s">
        <v>133</v>
      </c>
      <c r="E37" s="28" t="s">
        <v>134</v>
      </c>
      <c r="F37" s="44">
        <v>1</v>
      </c>
      <c r="G37" s="28"/>
      <c r="H37" s="28" t="s">
        <v>135</v>
      </c>
      <c r="I37" s="28" t="s">
        <v>134</v>
      </c>
      <c r="J37" s="28">
        <v>0</v>
      </c>
      <c r="K37" s="56">
        <v>4</v>
      </c>
      <c r="L37" s="48">
        <v>1</v>
      </c>
      <c r="M37" s="57"/>
      <c r="N37" s="57"/>
      <c r="O37" s="50">
        <v>0</v>
      </c>
      <c r="P37" s="50">
        <v>0</v>
      </c>
      <c r="Q37" s="50">
        <v>10400000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/>
      <c r="AF37" s="50"/>
      <c r="AG37" s="51" t="s">
        <v>136</v>
      </c>
      <c r="AH37" s="52" t="s">
        <v>137</v>
      </c>
      <c r="AI37" s="57"/>
      <c r="AJ37" s="56" t="s">
        <v>49</v>
      </c>
      <c r="AK37" s="58"/>
    </row>
    <row r="38" spans="2:37" s="30" customFormat="1" ht="39" thickBot="1">
      <c r="B38" s="31" t="s">
        <v>35</v>
      </c>
      <c r="C38" s="32" t="s">
        <v>36</v>
      </c>
      <c r="D38" s="33" t="s">
        <v>37</v>
      </c>
      <c r="E38" s="32" t="s">
        <v>50</v>
      </c>
      <c r="F38" s="32" t="s">
        <v>39</v>
      </c>
      <c r="G38" s="32" t="s">
        <v>40</v>
      </c>
      <c r="H38" s="34" t="s">
        <v>138</v>
      </c>
      <c r="I38" s="32" t="s">
        <v>42</v>
      </c>
      <c r="J38" s="53"/>
      <c r="K38" s="54"/>
      <c r="L38" s="55"/>
      <c r="M38" s="35"/>
      <c r="N38" s="35"/>
      <c r="O38" s="36">
        <f t="shared" ref="O38:AD38" si="15">SUM(O39:O39)</f>
        <v>0</v>
      </c>
      <c r="P38" s="37">
        <f t="shared" si="15"/>
        <v>0</v>
      </c>
      <c r="Q38" s="36">
        <f t="shared" si="15"/>
        <v>0</v>
      </c>
      <c r="R38" s="37">
        <f t="shared" si="15"/>
        <v>0</v>
      </c>
      <c r="S38" s="36">
        <f t="shared" si="15"/>
        <v>0</v>
      </c>
      <c r="T38" s="37">
        <f t="shared" si="15"/>
        <v>0</v>
      </c>
      <c r="U38" s="36">
        <f t="shared" si="15"/>
        <v>0</v>
      </c>
      <c r="V38" s="37">
        <f t="shared" si="15"/>
        <v>0</v>
      </c>
      <c r="W38" s="36">
        <f t="shared" si="15"/>
        <v>0</v>
      </c>
      <c r="X38" s="37">
        <f t="shared" si="15"/>
        <v>0</v>
      </c>
      <c r="Y38" s="36">
        <f t="shared" si="15"/>
        <v>0</v>
      </c>
      <c r="Z38" s="37">
        <f t="shared" si="15"/>
        <v>0</v>
      </c>
      <c r="AA38" s="36">
        <f t="shared" si="15"/>
        <v>0</v>
      </c>
      <c r="AB38" s="37">
        <f t="shared" si="15"/>
        <v>0</v>
      </c>
      <c r="AC38" s="36">
        <f t="shared" si="15"/>
        <v>0</v>
      </c>
      <c r="AD38" s="37">
        <f t="shared" si="15"/>
        <v>0</v>
      </c>
      <c r="AE38" s="38">
        <f>O38+Q38+S38+U38+W38+Y38+AA38+AC38</f>
        <v>0</v>
      </c>
      <c r="AF38" s="37">
        <f>P38+R38+T38+V38+X38+Z38+AB38+AD38</f>
        <v>0</v>
      </c>
      <c r="AG38" s="39">
        <f>SUM(AG39:AG39)</f>
        <v>0</v>
      </c>
      <c r="AH38" s="40"/>
      <c r="AI38" s="40"/>
      <c r="AJ38" s="41"/>
      <c r="AK38" s="58"/>
    </row>
    <row r="39" spans="2:37" s="30" customFormat="1" ht="159" thickBot="1">
      <c r="B39" s="42" t="s">
        <v>43</v>
      </c>
      <c r="C39" s="42"/>
      <c r="D39" s="43" t="s">
        <v>139</v>
      </c>
      <c r="E39" s="28" t="s">
        <v>140</v>
      </c>
      <c r="F39" s="44">
        <v>1</v>
      </c>
      <c r="G39" s="28"/>
      <c r="H39" s="28" t="s">
        <v>141</v>
      </c>
      <c r="I39" s="28" t="s">
        <v>140</v>
      </c>
      <c r="J39" s="28">
        <v>0</v>
      </c>
      <c r="K39" s="56">
        <v>1</v>
      </c>
      <c r="L39" s="48">
        <v>1</v>
      </c>
      <c r="M39" s="57"/>
      <c r="N39" s="57"/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0">
        <v>0</v>
      </c>
      <c r="AB39" s="50">
        <v>0</v>
      </c>
      <c r="AC39" s="50">
        <v>0</v>
      </c>
      <c r="AD39" s="50">
        <v>0</v>
      </c>
      <c r="AE39" s="50"/>
      <c r="AF39" s="50"/>
      <c r="AG39" s="51" t="s">
        <v>142</v>
      </c>
      <c r="AH39" s="52" t="s">
        <v>143</v>
      </c>
      <c r="AI39" s="57"/>
      <c r="AJ39" s="56" t="s">
        <v>49</v>
      </c>
      <c r="AK39" s="58"/>
    </row>
    <row r="40" spans="2:37" s="30" customFormat="1" ht="39" thickBot="1">
      <c r="B40" s="31" t="s">
        <v>35</v>
      </c>
      <c r="C40" s="32" t="s">
        <v>36</v>
      </c>
      <c r="D40" s="33" t="s">
        <v>37</v>
      </c>
      <c r="E40" s="32" t="s">
        <v>50</v>
      </c>
      <c r="F40" s="32" t="s">
        <v>39</v>
      </c>
      <c r="G40" s="32" t="s">
        <v>40</v>
      </c>
      <c r="H40" s="34" t="s">
        <v>144</v>
      </c>
      <c r="I40" s="32" t="s">
        <v>42</v>
      </c>
      <c r="J40" s="53"/>
      <c r="K40" s="54"/>
      <c r="L40" s="55"/>
      <c r="M40" s="35"/>
      <c r="N40" s="35"/>
      <c r="O40" s="36">
        <f t="shared" ref="O40:AD40" si="16">SUM(O41:O41)</f>
        <v>0</v>
      </c>
      <c r="P40" s="37">
        <f t="shared" si="16"/>
        <v>0</v>
      </c>
      <c r="Q40" s="36">
        <f t="shared" si="16"/>
        <v>0</v>
      </c>
      <c r="R40" s="37">
        <f t="shared" si="16"/>
        <v>0</v>
      </c>
      <c r="S40" s="36">
        <f t="shared" si="16"/>
        <v>0</v>
      </c>
      <c r="T40" s="37">
        <f t="shared" si="16"/>
        <v>0</v>
      </c>
      <c r="U40" s="36">
        <f t="shared" si="16"/>
        <v>0</v>
      </c>
      <c r="V40" s="37">
        <f t="shared" si="16"/>
        <v>0</v>
      </c>
      <c r="W40" s="36">
        <f t="shared" si="16"/>
        <v>0</v>
      </c>
      <c r="X40" s="37">
        <f t="shared" si="16"/>
        <v>0</v>
      </c>
      <c r="Y40" s="36">
        <f t="shared" si="16"/>
        <v>0</v>
      </c>
      <c r="Z40" s="37">
        <f t="shared" si="16"/>
        <v>0</v>
      </c>
      <c r="AA40" s="36">
        <f t="shared" si="16"/>
        <v>0</v>
      </c>
      <c r="AB40" s="37">
        <f t="shared" si="16"/>
        <v>0</v>
      </c>
      <c r="AC40" s="36">
        <f t="shared" si="16"/>
        <v>0</v>
      </c>
      <c r="AD40" s="37">
        <f t="shared" si="16"/>
        <v>0</v>
      </c>
      <c r="AE40" s="38">
        <f>O40+Q40+S40+U40+W40+Y40+AA40+AC40</f>
        <v>0</v>
      </c>
      <c r="AF40" s="37">
        <f>P40+R40+T40+V40+X40+Z40+AB40+AD40</f>
        <v>0</v>
      </c>
      <c r="AG40" s="39">
        <f>SUM(AG41:AG41)</f>
        <v>0</v>
      </c>
      <c r="AH40" s="40"/>
      <c r="AI40" s="40"/>
      <c r="AJ40" s="41"/>
      <c r="AK40" s="58"/>
    </row>
    <row r="41" spans="2:37" s="30" customFormat="1" ht="243" thickBot="1">
      <c r="B41" s="42" t="s">
        <v>43</v>
      </c>
      <c r="C41" s="42"/>
      <c r="D41" s="43" t="s">
        <v>145</v>
      </c>
      <c r="E41" s="59" t="s">
        <v>146</v>
      </c>
      <c r="F41" s="44">
        <v>1</v>
      </c>
      <c r="G41" s="28"/>
      <c r="H41" s="28" t="s">
        <v>147</v>
      </c>
      <c r="I41" s="28" t="s">
        <v>146</v>
      </c>
      <c r="J41" s="28">
        <v>0</v>
      </c>
      <c r="K41" s="56">
        <v>1</v>
      </c>
      <c r="L41" s="48">
        <v>1</v>
      </c>
      <c r="M41" s="57"/>
      <c r="N41" s="57"/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/>
      <c r="AF41" s="50"/>
      <c r="AG41" s="51" t="s">
        <v>148</v>
      </c>
      <c r="AH41" s="52" t="s">
        <v>149</v>
      </c>
      <c r="AI41" s="57" t="s">
        <v>150</v>
      </c>
      <c r="AJ41" s="56" t="s">
        <v>49</v>
      </c>
      <c r="AK41" s="58"/>
    </row>
    <row r="42" spans="2:37" s="30" customFormat="1" ht="39" thickBot="1">
      <c r="B42" s="31" t="s">
        <v>35</v>
      </c>
      <c r="C42" s="32" t="s">
        <v>36</v>
      </c>
      <c r="D42" s="33" t="s">
        <v>37</v>
      </c>
      <c r="E42" s="32" t="s">
        <v>50</v>
      </c>
      <c r="F42" s="32" t="s">
        <v>39</v>
      </c>
      <c r="G42" s="32" t="s">
        <v>40</v>
      </c>
      <c r="H42" s="34" t="s">
        <v>151</v>
      </c>
      <c r="I42" s="32" t="s">
        <v>42</v>
      </c>
      <c r="J42" s="53"/>
      <c r="K42" s="54"/>
      <c r="L42" s="55"/>
      <c r="M42" s="35"/>
      <c r="N42" s="35"/>
      <c r="O42" s="36">
        <f t="shared" ref="O42:AD42" si="17">SUM(O43:O43)</f>
        <v>0</v>
      </c>
      <c r="P42" s="37">
        <f t="shared" si="17"/>
        <v>0</v>
      </c>
      <c r="Q42" s="36">
        <f t="shared" si="17"/>
        <v>0</v>
      </c>
      <c r="R42" s="37">
        <f t="shared" si="17"/>
        <v>0</v>
      </c>
      <c r="S42" s="36">
        <f t="shared" si="17"/>
        <v>0</v>
      </c>
      <c r="T42" s="37">
        <f t="shared" si="17"/>
        <v>0</v>
      </c>
      <c r="U42" s="36">
        <f t="shared" si="17"/>
        <v>0</v>
      </c>
      <c r="V42" s="37">
        <f t="shared" si="17"/>
        <v>0</v>
      </c>
      <c r="W42" s="36">
        <f t="shared" si="17"/>
        <v>0</v>
      </c>
      <c r="X42" s="37">
        <f t="shared" si="17"/>
        <v>0</v>
      </c>
      <c r="Y42" s="36">
        <f t="shared" si="17"/>
        <v>0</v>
      </c>
      <c r="Z42" s="37">
        <f t="shared" si="17"/>
        <v>0</v>
      </c>
      <c r="AA42" s="36">
        <f t="shared" si="17"/>
        <v>0</v>
      </c>
      <c r="AB42" s="37">
        <f t="shared" si="17"/>
        <v>0</v>
      </c>
      <c r="AC42" s="36">
        <f t="shared" si="17"/>
        <v>0</v>
      </c>
      <c r="AD42" s="37">
        <f t="shared" si="17"/>
        <v>0</v>
      </c>
      <c r="AE42" s="38">
        <f>O42+Q42+S42+U42+W42+Y42+AA42+AC42</f>
        <v>0</v>
      </c>
      <c r="AF42" s="37">
        <f>P42+R42+T42+V42+X42+Z42+AB42+AD42</f>
        <v>0</v>
      </c>
      <c r="AG42" s="39">
        <f>SUM(AG43:AG43)</f>
        <v>0</v>
      </c>
      <c r="AH42" s="40"/>
      <c r="AI42" s="40"/>
      <c r="AJ42" s="41"/>
      <c r="AK42" s="58"/>
    </row>
    <row r="43" spans="2:37" s="30" customFormat="1" ht="294" thickBot="1">
      <c r="B43" s="42" t="s">
        <v>43</v>
      </c>
      <c r="C43" s="42"/>
      <c r="D43" s="43" t="s">
        <v>152</v>
      </c>
      <c r="E43" s="28" t="s">
        <v>153</v>
      </c>
      <c r="F43" s="44">
        <v>1</v>
      </c>
      <c r="G43" s="28"/>
      <c r="H43" s="28" t="s">
        <v>154</v>
      </c>
      <c r="I43" s="28" t="s">
        <v>155</v>
      </c>
      <c r="J43" s="28">
        <v>0</v>
      </c>
      <c r="K43" s="56">
        <v>3</v>
      </c>
      <c r="L43" s="48">
        <v>1</v>
      </c>
      <c r="M43" s="57"/>
      <c r="N43" s="57"/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/>
      <c r="AF43" s="50"/>
      <c r="AG43" s="51" t="s">
        <v>156</v>
      </c>
      <c r="AH43" s="52"/>
      <c r="AI43" s="57"/>
      <c r="AJ43" s="56" t="s">
        <v>49</v>
      </c>
      <c r="AK43" s="58"/>
    </row>
    <row r="44" spans="2:37" s="30" customFormat="1" ht="39" thickBot="1">
      <c r="B44" s="31" t="s">
        <v>35</v>
      </c>
      <c r="C44" s="32" t="s">
        <v>36</v>
      </c>
      <c r="D44" s="33" t="s">
        <v>37</v>
      </c>
      <c r="E44" s="32" t="s">
        <v>50</v>
      </c>
      <c r="F44" s="32" t="s">
        <v>39</v>
      </c>
      <c r="G44" s="32" t="s">
        <v>40</v>
      </c>
      <c r="H44" s="34" t="s">
        <v>157</v>
      </c>
      <c r="I44" s="32" t="s">
        <v>42</v>
      </c>
      <c r="J44" s="53"/>
      <c r="K44" s="54"/>
      <c r="L44" s="55"/>
      <c r="M44" s="35"/>
      <c r="N44" s="35"/>
      <c r="O44" s="36">
        <f t="shared" ref="O44:AD44" si="18">SUM(O45:O45)</f>
        <v>0</v>
      </c>
      <c r="P44" s="37">
        <f t="shared" si="18"/>
        <v>0</v>
      </c>
      <c r="Q44" s="36">
        <f t="shared" si="18"/>
        <v>0</v>
      </c>
      <c r="R44" s="37">
        <f t="shared" si="18"/>
        <v>0</v>
      </c>
      <c r="S44" s="36">
        <f t="shared" si="18"/>
        <v>0</v>
      </c>
      <c r="T44" s="37">
        <f t="shared" si="18"/>
        <v>0</v>
      </c>
      <c r="U44" s="36">
        <f t="shared" si="18"/>
        <v>0</v>
      </c>
      <c r="V44" s="37">
        <f t="shared" si="18"/>
        <v>0</v>
      </c>
      <c r="W44" s="36">
        <f t="shared" si="18"/>
        <v>0</v>
      </c>
      <c r="X44" s="37">
        <f t="shared" si="18"/>
        <v>0</v>
      </c>
      <c r="Y44" s="36">
        <f t="shared" si="18"/>
        <v>0</v>
      </c>
      <c r="Z44" s="37">
        <f t="shared" si="18"/>
        <v>0</v>
      </c>
      <c r="AA44" s="36">
        <f t="shared" si="18"/>
        <v>0</v>
      </c>
      <c r="AB44" s="37">
        <f t="shared" si="18"/>
        <v>0</v>
      </c>
      <c r="AC44" s="36">
        <f t="shared" si="18"/>
        <v>0</v>
      </c>
      <c r="AD44" s="37">
        <f t="shared" si="18"/>
        <v>0</v>
      </c>
      <c r="AE44" s="38">
        <f>O44+Q44+S44+U44+W44+Y44+AA44+AC44</f>
        <v>0</v>
      </c>
      <c r="AF44" s="37">
        <f>P44+R44+T44+V44+X44+Z44+AB44+AD44</f>
        <v>0</v>
      </c>
      <c r="AG44" s="39">
        <f>SUM(AG45:AG45)</f>
        <v>0</v>
      </c>
      <c r="AH44" s="40"/>
      <c r="AI44" s="40"/>
      <c r="AJ44" s="41"/>
      <c r="AK44" s="58"/>
    </row>
    <row r="45" spans="2:37" s="30" customFormat="1" ht="159" thickBot="1">
      <c r="B45" s="42" t="s">
        <v>43</v>
      </c>
      <c r="C45" s="42"/>
      <c r="D45" s="43" t="s">
        <v>158</v>
      </c>
      <c r="E45" s="28" t="s">
        <v>159</v>
      </c>
      <c r="F45" s="44">
        <v>2</v>
      </c>
      <c r="G45" s="28"/>
      <c r="H45" s="28" t="s">
        <v>160</v>
      </c>
      <c r="I45" s="28" t="s">
        <v>159</v>
      </c>
      <c r="J45" s="28">
        <v>0</v>
      </c>
      <c r="K45" s="56">
        <v>4</v>
      </c>
      <c r="L45" s="48">
        <v>2</v>
      </c>
      <c r="M45" s="57"/>
      <c r="N45" s="57"/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/>
      <c r="AF45" s="50"/>
      <c r="AG45" s="51" t="s">
        <v>161</v>
      </c>
      <c r="AH45" s="52"/>
      <c r="AI45" s="57"/>
      <c r="AJ45" s="56" t="s">
        <v>49</v>
      </c>
      <c r="AK45" s="58"/>
    </row>
    <row r="46" spans="2:37" ht="13.5" thickBot="1">
      <c r="B46" s="181" t="s">
        <v>2</v>
      </c>
      <c r="C46" s="182"/>
      <c r="D46" s="182"/>
      <c r="E46" s="182"/>
      <c r="F46" s="182"/>
      <c r="G46" s="182"/>
      <c r="H46" s="183"/>
      <c r="I46" s="184" t="s">
        <v>162</v>
      </c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6"/>
      <c r="U46" s="184" t="s">
        <v>163</v>
      </c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6"/>
    </row>
    <row r="47" spans="2:37" ht="13.5" thickBot="1">
      <c r="B47" s="187" t="s">
        <v>164</v>
      </c>
      <c r="C47" s="188"/>
      <c r="D47" s="189"/>
      <c r="E47" s="12"/>
      <c r="F47" s="181" t="s">
        <v>165</v>
      </c>
      <c r="G47" s="182"/>
      <c r="H47" s="182"/>
      <c r="I47" s="182"/>
      <c r="J47" s="182"/>
      <c r="K47" s="182"/>
      <c r="L47" s="182"/>
      <c r="M47" s="182"/>
      <c r="N47" s="183"/>
      <c r="O47" s="190" t="s">
        <v>7</v>
      </c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2"/>
      <c r="AG47" s="193" t="s">
        <v>8</v>
      </c>
      <c r="AH47" s="194"/>
      <c r="AI47" s="194"/>
      <c r="AJ47" s="195"/>
    </row>
    <row r="48" spans="2:37" ht="13.5" thickBot="1">
      <c r="B48" s="207" t="s">
        <v>9</v>
      </c>
      <c r="C48" s="209" t="s">
        <v>10</v>
      </c>
      <c r="D48" s="210"/>
      <c r="E48" s="210"/>
      <c r="F48" s="210"/>
      <c r="G48" s="210"/>
      <c r="H48" s="211"/>
      <c r="I48" s="215" t="s">
        <v>11</v>
      </c>
      <c r="J48" s="217" t="s">
        <v>12</v>
      </c>
      <c r="K48" s="217" t="s">
        <v>13</v>
      </c>
      <c r="L48" s="176" t="s">
        <v>14</v>
      </c>
      <c r="M48" s="176" t="s">
        <v>15</v>
      </c>
      <c r="N48" s="176" t="s">
        <v>16</v>
      </c>
      <c r="O48" s="203" t="s">
        <v>17</v>
      </c>
      <c r="P48" s="204"/>
      <c r="Q48" s="203" t="s">
        <v>166</v>
      </c>
      <c r="R48" s="204"/>
      <c r="S48" s="203" t="s">
        <v>19</v>
      </c>
      <c r="T48" s="204"/>
      <c r="U48" s="203" t="s">
        <v>20</v>
      </c>
      <c r="V48" s="204"/>
      <c r="W48" s="203" t="s">
        <v>21</v>
      </c>
      <c r="X48" s="204"/>
      <c r="Y48" s="203" t="s">
        <v>22</v>
      </c>
      <c r="Z48" s="204"/>
      <c r="AA48" s="203" t="s">
        <v>23</v>
      </c>
      <c r="AB48" s="204"/>
      <c r="AC48" s="203" t="s">
        <v>24</v>
      </c>
      <c r="AD48" s="204"/>
      <c r="AE48" s="203" t="s">
        <v>25</v>
      </c>
      <c r="AF48" s="204"/>
      <c r="AG48" s="205" t="s">
        <v>26</v>
      </c>
      <c r="AH48" s="196" t="s">
        <v>27</v>
      </c>
      <c r="AI48" s="198" t="s">
        <v>28</v>
      </c>
      <c r="AJ48" s="196" t="s">
        <v>29</v>
      </c>
    </row>
    <row r="49" spans="2:36" ht="64.5" thickBot="1">
      <c r="B49" s="208"/>
      <c r="C49" s="212"/>
      <c r="D49" s="213"/>
      <c r="E49" s="213"/>
      <c r="F49" s="213"/>
      <c r="G49" s="213"/>
      <c r="H49" s="214"/>
      <c r="I49" s="216"/>
      <c r="J49" s="218"/>
      <c r="K49" s="218"/>
      <c r="L49" s="177"/>
      <c r="M49" s="177"/>
      <c r="N49" s="177"/>
      <c r="O49" s="14" t="s">
        <v>30</v>
      </c>
      <c r="P49" s="15" t="s">
        <v>31</v>
      </c>
      <c r="Q49" s="14" t="s">
        <v>30</v>
      </c>
      <c r="R49" s="15" t="s">
        <v>31</v>
      </c>
      <c r="S49" s="14" t="s">
        <v>30</v>
      </c>
      <c r="T49" s="15" t="s">
        <v>31</v>
      </c>
      <c r="U49" s="14" t="s">
        <v>30</v>
      </c>
      <c r="V49" s="15" t="s">
        <v>31</v>
      </c>
      <c r="W49" s="14" t="s">
        <v>30</v>
      </c>
      <c r="X49" s="15" t="s">
        <v>31</v>
      </c>
      <c r="Y49" s="14" t="s">
        <v>30</v>
      </c>
      <c r="Z49" s="15" t="s">
        <v>31</v>
      </c>
      <c r="AA49" s="14" t="s">
        <v>30</v>
      </c>
      <c r="AB49" s="15" t="s">
        <v>32</v>
      </c>
      <c r="AC49" s="14" t="s">
        <v>30</v>
      </c>
      <c r="AD49" s="15" t="s">
        <v>32</v>
      </c>
      <c r="AE49" s="14" t="s">
        <v>30</v>
      </c>
      <c r="AF49" s="15" t="s">
        <v>32</v>
      </c>
      <c r="AG49" s="206"/>
      <c r="AH49" s="197"/>
      <c r="AI49" s="199"/>
      <c r="AJ49" s="197"/>
    </row>
    <row r="50" spans="2:36" ht="54" thickBot="1">
      <c r="B50" s="16" t="s">
        <v>33</v>
      </c>
      <c r="C50" s="200" t="s">
        <v>34</v>
      </c>
      <c r="D50" s="201"/>
      <c r="E50" s="201"/>
      <c r="F50" s="201"/>
      <c r="G50" s="201"/>
      <c r="H50" s="202"/>
      <c r="I50" s="18"/>
      <c r="J50" s="19"/>
      <c r="K50" s="20"/>
      <c r="L50" s="21"/>
      <c r="M50" s="22"/>
      <c r="N50" s="22"/>
      <c r="O50" s="23">
        <f t="shared" ref="O50:AG50" si="19">O52+O54+O56+O58+O60+O62+O64+O66</f>
        <v>38480000</v>
      </c>
      <c r="P50" s="23">
        <f t="shared" si="19"/>
        <v>0</v>
      </c>
      <c r="Q50" s="23">
        <f t="shared" si="19"/>
        <v>0</v>
      </c>
      <c r="R50" s="23">
        <f t="shared" si="19"/>
        <v>0</v>
      </c>
      <c r="S50" s="23">
        <f t="shared" si="19"/>
        <v>26000000</v>
      </c>
      <c r="T50" s="23">
        <f t="shared" si="19"/>
        <v>0</v>
      </c>
      <c r="U50" s="23">
        <f t="shared" si="19"/>
        <v>0</v>
      </c>
      <c r="V50" s="23">
        <f t="shared" si="19"/>
        <v>0</v>
      </c>
      <c r="W50" s="23">
        <f t="shared" si="19"/>
        <v>0</v>
      </c>
      <c r="X50" s="23">
        <f t="shared" si="19"/>
        <v>0</v>
      </c>
      <c r="Y50" s="23">
        <f t="shared" si="19"/>
        <v>0</v>
      </c>
      <c r="Z50" s="23">
        <f t="shared" si="19"/>
        <v>0</v>
      </c>
      <c r="AA50" s="23">
        <f t="shared" si="19"/>
        <v>0</v>
      </c>
      <c r="AB50" s="23">
        <f t="shared" si="19"/>
        <v>0</v>
      </c>
      <c r="AC50" s="23">
        <f t="shared" si="19"/>
        <v>0</v>
      </c>
      <c r="AD50" s="23">
        <f t="shared" si="19"/>
        <v>0</v>
      </c>
      <c r="AE50" s="23">
        <f t="shared" si="19"/>
        <v>64480000</v>
      </c>
      <c r="AF50" s="23">
        <f t="shared" si="19"/>
        <v>0</v>
      </c>
      <c r="AG50" s="23">
        <f t="shared" si="19"/>
        <v>0</v>
      </c>
      <c r="AH50" s="24"/>
      <c r="AI50" s="24"/>
      <c r="AJ50" s="13"/>
    </row>
    <row r="51" spans="2:36" ht="13.5" thickBot="1">
      <c r="B51" s="25"/>
      <c r="C51" s="25"/>
      <c r="D51" s="26"/>
      <c r="E51" s="25"/>
      <c r="F51" s="25"/>
      <c r="G51" s="25"/>
      <c r="H51" s="25"/>
      <c r="I51" s="25"/>
      <c r="J51" s="27"/>
      <c r="K51" s="28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9"/>
    </row>
    <row r="52" spans="2:36" s="30" customFormat="1" ht="54" thickBot="1">
      <c r="B52" s="31" t="s">
        <v>35</v>
      </c>
      <c r="C52" s="32" t="s">
        <v>36</v>
      </c>
      <c r="D52" s="33" t="s">
        <v>37</v>
      </c>
      <c r="E52" s="32" t="s">
        <v>38</v>
      </c>
      <c r="F52" s="32" t="s">
        <v>39</v>
      </c>
      <c r="G52" s="32" t="s">
        <v>40</v>
      </c>
      <c r="H52" s="34" t="s">
        <v>41</v>
      </c>
      <c r="I52" s="32" t="s">
        <v>42</v>
      </c>
      <c r="J52" s="35"/>
      <c r="K52" s="35"/>
      <c r="L52" s="35"/>
      <c r="M52" s="35"/>
      <c r="N52" s="35"/>
      <c r="O52" s="36">
        <f t="shared" ref="O52:AD52" si="20">SUM(O53:O53)</f>
        <v>0</v>
      </c>
      <c r="P52" s="37">
        <f t="shared" si="20"/>
        <v>0</v>
      </c>
      <c r="Q52" s="36">
        <f t="shared" si="20"/>
        <v>0</v>
      </c>
      <c r="R52" s="37">
        <f t="shared" si="20"/>
        <v>0</v>
      </c>
      <c r="S52" s="36">
        <f t="shared" si="20"/>
        <v>26000000</v>
      </c>
      <c r="T52" s="37">
        <f t="shared" si="20"/>
        <v>0</v>
      </c>
      <c r="U52" s="36">
        <f t="shared" si="20"/>
        <v>0</v>
      </c>
      <c r="V52" s="37">
        <f t="shared" si="20"/>
        <v>0</v>
      </c>
      <c r="W52" s="36">
        <f t="shared" si="20"/>
        <v>0</v>
      </c>
      <c r="X52" s="37">
        <f t="shared" si="20"/>
        <v>0</v>
      </c>
      <c r="Y52" s="36">
        <f t="shared" si="20"/>
        <v>0</v>
      </c>
      <c r="Z52" s="37">
        <f t="shared" si="20"/>
        <v>0</v>
      </c>
      <c r="AA52" s="36">
        <f t="shared" si="20"/>
        <v>0</v>
      </c>
      <c r="AB52" s="37">
        <f t="shared" si="20"/>
        <v>0</v>
      </c>
      <c r="AC52" s="36">
        <f t="shared" si="20"/>
        <v>0</v>
      </c>
      <c r="AD52" s="37">
        <f t="shared" si="20"/>
        <v>0</v>
      </c>
      <c r="AE52" s="38">
        <f>O52+Q52+S52+U52+W52+Y52+AA52+AC52</f>
        <v>26000000</v>
      </c>
      <c r="AF52" s="37">
        <f>P52+R52+T52+V52+X52+Z52+AB52+AD52</f>
        <v>0</v>
      </c>
      <c r="AG52" s="39">
        <f>SUM(AG53:AG53)</f>
        <v>0</v>
      </c>
      <c r="AH52" s="40"/>
      <c r="AI52" s="40"/>
      <c r="AJ52" s="41"/>
    </row>
    <row r="53" spans="2:36" s="30" customFormat="1" ht="191.25" thickBot="1">
      <c r="B53" s="42" t="s">
        <v>167</v>
      </c>
      <c r="C53" s="42"/>
      <c r="D53" s="43" t="s">
        <v>168</v>
      </c>
      <c r="E53" s="28" t="s">
        <v>169</v>
      </c>
      <c r="F53" s="44">
        <v>2</v>
      </c>
      <c r="G53" s="28"/>
      <c r="H53" s="28" t="s">
        <v>170</v>
      </c>
      <c r="I53" s="28" t="s">
        <v>169</v>
      </c>
      <c r="J53" s="28">
        <v>0</v>
      </c>
      <c r="K53" s="46">
        <v>5</v>
      </c>
      <c r="L53" s="46">
        <v>1</v>
      </c>
      <c r="M53" s="46"/>
      <c r="N53" s="42"/>
      <c r="O53" s="47">
        <v>0</v>
      </c>
      <c r="P53" s="47">
        <v>0</v>
      </c>
      <c r="Q53" s="47">
        <v>0</v>
      </c>
      <c r="R53" s="47">
        <v>0</v>
      </c>
      <c r="S53" s="50">
        <v>26000000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/>
      <c r="AF53" s="50"/>
      <c r="AG53" s="51" t="s">
        <v>171</v>
      </c>
      <c r="AH53" s="52" t="s">
        <v>172</v>
      </c>
      <c r="AI53" s="52" t="s">
        <v>99</v>
      </c>
      <c r="AJ53" s="46" t="s">
        <v>49</v>
      </c>
    </row>
    <row r="54" spans="2:36" s="30" customFormat="1" ht="54" thickBot="1">
      <c r="B54" s="31" t="s">
        <v>35</v>
      </c>
      <c r="C54" s="32" t="s">
        <v>36</v>
      </c>
      <c r="D54" s="33" t="s">
        <v>37</v>
      </c>
      <c r="E54" s="32" t="s">
        <v>50</v>
      </c>
      <c r="F54" s="32" t="s">
        <v>39</v>
      </c>
      <c r="G54" s="32" t="s">
        <v>40</v>
      </c>
      <c r="H54" s="34" t="s">
        <v>51</v>
      </c>
      <c r="I54" s="32" t="s">
        <v>42</v>
      </c>
      <c r="J54" s="53"/>
      <c r="K54" s="54"/>
      <c r="L54" s="55"/>
      <c r="M54" s="35"/>
      <c r="N54" s="35"/>
      <c r="O54" s="36">
        <f t="shared" ref="O54:AD54" si="21">SUM(O55:O55)</f>
        <v>31200000</v>
      </c>
      <c r="P54" s="37">
        <f t="shared" si="21"/>
        <v>0</v>
      </c>
      <c r="Q54" s="36">
        <f t="shared" si="21"/>
        <v>0</v>
      </c>
      <c r="R54" s="37">
        <f t="shared" si="21"/>
        <v>0</v>
      </c>
      <c r="S54" s="36">
        <f t="shared" si="21"/>
        <v>0</v>
      </c>
      <c r="T54" s="37">
        <f t="shared" si="21"/>
        <v>0</v>
      </c>
      <c r="U54" s="36">
        <f t="shared" si="21"/>
        <v>0</v>
      </c>
      <c r="V54" s="37">
        <f t="shared" si="21"/>
        <v>0</v>
      </c>
      <c r="W54" s="36">
        <f t="shared" si="21"/>
        <v>0</v>
      </c>
      <c r="X54" s="37">
        <f t="shared" si="21"/>
        <v>0</v>
      </c>
      <c r="Y54" s="36">
        <f t="shared" si="21"/>
        <v>0</v>
      </c>
      <c r="Z54" s="37">
        <f t="shared" si="21"/>
        <v>0</v>
      </c>
      <c r="AA54" s="36">
        <f t="shared" si="21"/>
        <v>0</v>
      </c>
      <c r="AB54" s="37">
        <f t="shared" si="21"/>
        <v>0</v>
      </c>
      <c r="AC54" s="36">
        <f t="shared" si="21"/>
        <v>0</v>
      </c>
      <c r="AD54" s="37">
        <f t="shared" si="21"/>
        <v>0</v>
      </c>
      <c r="AE54" s="38">
        <f>O54+Q54+S54+U54+W54+Y54+AA54+AC54</f>
        <v>31200000</v>
      </c>
      <c r="AF54" s="37">
        <f>P54+R54+T54+V54+X54+Z54+AB54+AD54</f>
        <v>0</v>
      </c>
      <c r="AG54" s="39">
        <f>SUM(AG55:AG55)</f>
        <v>0</v>
      </c>
      <c r="AH54" s="40"/>
      <c r="AI54" s="40"/>
      <c r="AJ54" s="41"/>
    </row>
    <row r="55" spans="2:36" s="30" customFormat="1" ht="191.25" thickBot="1">
      <c r="B55" s="42" t="s">
        <v>167</v>
      </c>
      <c r="C55" s="42"/>
      <c r="D55" s="43" t="s">
        <v>173</v>
      </c>
      <c r="E55" s="28" t="s">
        <v>174</v>
      </c>
      <c r="F55" s="44">
        <v>1</v>
      </c>
      <c r="G55" s="28"/>
      <c r="H55" s="28" t="s">
        <v>175</v>
      </c>
      <c r="I55" s="28" t="s">
        <v>174</v>
      </c>
      <c r="J55" s="28">
        <v>0</v>
      </c>
      <c r="K55" s="56">
        <v>4</v>
      </c>
      <c r="L55" s="48">
        <v>1</v>
      </c>
      <c r="M55" s="57"/>
      <c r="N55" s="57"/>
      <c r="O55" s="50">
        <v>31200000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/>
      <c r="AF55" s="50"/>
      <c r="AG55" s="51" t="s">
        <v>171</v>
      </c>
      <c r="AH55" s="52" t="s">
        <v>172</v>
      </c>
      <c r="AI55" s="57" t="s">
        <v>99</v>
      </c>
      <c r="AJ55" s="56" t="s">
        <v>49</v>
      </c>
    </row>
    <row r="56" spans="2:36" s="30" customFormat="1" ht="39" thickBot="1">
      <c r="B56" s="31" t="s">
        <v>35</v>
      </c>
      <c r="C56" s="32" t="s">
        <v>36</v>
      </c>
      <c r="D56" s="33" t="s">
        <v>37</v>
      </c>
      <c r="E56" s="32" t="s">
        <v>50</v>
      </c>
      <c r="F56" s="32" t="s">
        <v>39</v>
      </c>
      <c r="G56" s="32" t="s">
        <v>40</v>
      </c>
      <c r="H56" s="34" t="s">
        <v>58</v>
      </c>
      <c r="I56" s="32" t="s">
        <v>42</v>
      </c>
      <c r="J56" s="53"/>
      <c r="K56" s="54"/>
      <c r="L56" s="55"/>
      <c r="M56" s="35"/>
      <c r="N56" s="35"/>
      <c r="O56" s="36">
        <v>0</v>
      </c>
      <c r="P56" s="37">
        <f t="shared" ref="P56:AD56" si="22">SUM(P57:P68)</f>
        <v>0</v>
      </c>
      <c r="Q56" s="36">
        <f t="shared" si="22"/>
        <v>0</v>
      </c>
      <c r="R56" s="37">
        <f t="shared" si="22"/>
        <v>0</v>
      </c>
      <c r="S56" s="36">
        <f t="shared" si="22"/>
        <v>0</v>
      </c>
      <c r="T56" s="37">
        <f t="shared" si="22"/>
        <v>0</v>
      </c>
      <c r="U56" s="36">
        <f t="shared" si="22"/>
        <v>0</v>
      </c>
      <c r="V56" s="37">
        <f t="shared" si="22"/>
        <v>0</v>
      </c>
      <c r="W56" s="36">
        <f t="shared" si="22"/>
        <v>0</v>
      </c>
      <c r="X56" s="37">
        <f t="shared" si="22"/>
        <v>0</v>
      </c>
      <c r="Y56" s="36">
        <f t="shared" si="22"/>
        <v>0</v>
      </c>
      <c r="Z56" s="37">
        <f t="shared" si="22"/>
        <v>0</v>
      </c>
      <c r="AA56" s="36">
        <f t="shared" si="22"/>
        <v>0</v>
      </c>
      <c r="AB56" s="37">
        <f t="shared" si="22"/>
        <v>0</v>
      </c>
      <c r="AC56" s="36">
        <f t="shared" si="22"/>
        <v>0</v>
      </c>
      <c r="AD56" s="37">
        <f t="shared" si="22"/>
        <v>0</v>
      </c>
      <c r="AE56" s="38">
        <f>O56+Q56+S56+U56+W56+Y56+AA56+AC56</f>
        <v>0</v>
      </c>
      <c r="AF56" s="37">
        <f>P56+R56+T56+V56+X56+Z56+AB56+AD56</f>
        <v>0</v>
      </c>
      <c r="AG56" s="39">
        <f>SUM(AG57:AG68)</f>
        <v>0</v>
      </c>
      <c r="AH56" s="40"/>
      <c r="AI56" s="40"/>
      <c r="AJ56" s="41"/>
    </row>
    <row r="57" spans="2:36" s="30" customFormat="1" ht="192" thickBot="1">
      <c r="B57" s="62" t="s">
        <v>167</v>
      </c>
      <c r="C57" s="42"/>
      <c r="D57" s="43" t="s">
        <v>176</v>
      </c>
      <c r="E57" s="28" t="s">
        <v>177</v>
      </c>
      <c r="F57" s="44">
        <v>1</v>
      </c>
      <c r="G57" s="28"/>
      <c r="H57" s="28" t="s">
        <v>178</v>
      </c>
      <c r="I57" s="28" t="s">
        <v>177</v>
      </c>
      <c r="J57" s="28">
        <v>0</v>
      </c>
      <c r="K57" s="56">
        <v>4</v>
      </c>
      <c r="L57" s="48">
        <v>1</v>
      </c>
      <c r="M57" s="63"/>
      <c r="N57" s="63"/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/>
      <c r="AF57" s="50"/>
      <c r="AG57" s="51" t="s">
        <v>171</v>
      </c>
      <c r="AH57" s="57" t="s">
        <v>77</v>
      </c>
      <c r="AI57" s="64"/>
      <c r="AJ57" s="56" t="s">
        <v>49</v>
      </c>
    </row>
    <row r="58" spans="2:36" s="30" customFormat="1" ht="48.75" thickBot="1">
      <c r="B58" s="31" t="s">
        <v>35</v>
      </c>
      <c r="C58" s="32" t="s">
        <v>36</v>
      </c>
      <c r="D58" s="33" t="s">
        <v>37</v>
      </c>
      <c r="E58" s="32" t="s">
        <v>38</v>
      </c>
      <c r="F58" s="32" t="s">
        <v>39</v>
      </c>
      <c r="G58" s="32" t="s">
        <v>40</v>
      </c>
      <c r="H58" s="34" t="s">
        <v>65</v>
      </c>
      <c r="I58" s="32" t="s">
        <v>42</v>
      </c>
      <c r="J58" s="35"/>
      <c r="K58" s="35"/>
      <c r="L58" s="35"/>
      <c r="M58" s="35"/>
      <c r="N58" s="35"/>
      <c r="O58" s="36">
        <f t="shared" ref="O58:AD58" si="23">SUM(O59:O59)</f>
        <v>3120000</v>
      </c>
      <c r="P58" s="37">
        <f t="shared" si="23"/>
        <v>0</v>
      </c>
      <c r="Q58" s="36">
        <f t="shared" si="23"/>
        <v>0</v>
      </c>
      <c r="R58" s="37">
        <f t="shared" si="23"/>
        <v>0</v>
      </c>
      <c r="S58" s="36">
        <f t="shared" si="23"/>
        <v>0</v>
      </c>
      <c r="T58" s="37">
        <f t="shared" si="23"/>
        <v>0</v>
      </c>
      <c r="U58" s="36">
        <f t="shared" si="23"/>
        <v>0</v>
      </c>
      <c r="V58" s="37">
        <f t="shared" si="23"/>
        <v>0</v>
      </c>
      <c r="W58" s="36">
        <f t="shared" si="23"/>
        <v>0</v>
      </c>
      <c r="X58" s="37">
        <f t="shared" si="23"/>
        <v>0</v>
      </c>
      <c r="Y58" s="36">
        <f t="shared" si="23"/>
        <v>0</v>
      </c>
      <c r="Z58" s="37">
        <f t="shared" si="23"/>
        <v>0</v>
      </c>
      <c r="AA58" s="36">
        <f t="shared" si="23"/>
        <v>0</v>
      </c>
      <c r="AB58" s="37">
        <f t="shared" si="23"/>
        <v>0</v>
      </c>
      <c r="AC58" s="36">
        <f t="shared" si="23"/>
        <v>0</v>
      </c>
      <c r="AD58" s="37">
        <f t="shared" si="23"/>
        <v>0</v>
      </c>
      <c r="AE58" s="38">
        <f>O58+Q58+S58+U58+W58+Y58+AA58+AC58</f>
        <v>3120000</v>
      </c>
      <c r="AF58" s="37">
        <f>P58+R58+T58+V58+X58+Z58+AB58+AD58</f>
        <v>0</v>
      </c>
      <c r="AG58" s="39">
        <f>SUM(AG65:AG65)</f>
        <v>0</v>
      </c>
      <c r="AH58" s="39"/>
      <c r="AI58" s="39"/>
      <c r="AJ58" s="39"/>
    </row>
    <row r="59" spans="2:36" s="30" customFormat="1" ht="191.25" thickBot="1">
      <c r="B59" s="42" t="s">
        <v>167</v>
      </c>
      <c r="C59" s="42"/>
      <c r="D59" s="43" t="s">
        <v>179</v>
      </c>
      <c r="E59" s="28" t="s">
        <v>180</v>
      </c>
      <c r="F59" s="44">
        <v>1</v>
      </c>
      <c r="G59" s="28"/>
      <c r="H59" s="28" t="s">
        <v>181</v>
      </c>
      <c r="I59" s="28" t="s">
        <v>182</v>
      </c>
      <c r="J59" s="28">
        <v>0</v>
      </c>
      <c r="K59" s="46">
        <v>2</v>
      </c>
      <c r="L59" s="46">
        <v>1</v>
      </c>
      <c r="M59" s="46"/>
      <c r="N59" s="42"/>
      <c r="O59" s="65">
        <v>3120000</v>
      </c>
      <c r="P59" s="47">
        <v>0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7">
        <v>0</v>
      </c>
      <c r="AC59" s="47">
        <v>0</v>
      </c>
      <c r="AD59" s="47">
        <v>0</v>
      </c>
      <c r="AE59" s="50"/>
      <c r="AF59" s="50"/>
      <c r="AG59" s="51" t="s">
        <v>171</v>
      </c>
      <c r="AH59" s="57" t="s">
        <v>77</v>
      </c>
      <c r="AI59" s="66"/>
      <c r="AJ59" s="56" t="s">
        <v>49</v>
      </c>
    </row>
    <row r="60" spans="2:36" s="30" customFormat="1" ht="48.75" thickBot="1">
      <c r="B60" s="31" t="s">
        <v>35</v>
      </c>
      <c r="C60" s="32" t="s">
        <v>36</v>
      </c>
      <c r="D60" s="33" t="s">
        <v>37</v>
      </c>
      <c r="E60" s="32" t="s">
        <v>38</v>
      </c>
      <c r="F60" s="32" t="s">
        <v>39</v>
      </c>
      <c r="G60" s="32" t="s">
        <v>40</v>
      </c>
      <c r="H60" s="34" t="s">
        <v>73</v>
      </c>
      <c r="I60" s="32" t="s">
        <v>42</v>
      </c>
      <c r="J60" s="35"/>
      <c r="K60" s="35"/>
      <c r="L60" s="35"/>
      <c r="M60" s="35"/>
      <c r="N60" s="35"/>
      <c r="O60" s="36">
        <f t="shared" ref="O60:AD60" si="24">SUM(O61:O61)</f>
        <v>2080000</v>
      </c>
      <c r="P60" s="37">
        <f t="shared" si="24"/>
        <v>0</v>
      </c>
      <c r="Q60" s="36">
        <f t="shared" si="24"/>
        <v>0</v>
      </c>
      <c r="R60" s="37">
        <f t="shared" si="24"/>
        <v>0</v>
      </c>
      <c r="S60" s="36">
        <f t="shared" si="24"/>
        <v>0</v>
      </c>
      <c r="T60" s="37">
        <f t="shared" si="24"/>
        <v>0</v>
      </c>
      <c r="U60" s="36">
        <f t="shared" si="24"/>
        <v>0</v>
      </c>
      <c r="V60" s="37">
        <f t="shared" si="24"/>
        <v>0</v>
      </c>
      <c r="W60" s="36">
        <f t="shared" si="24"/>
        <v>0</v>
      </c>
      <c r="X60" s="37">
        <f t="shared" si="24"/>
        <v>0</v>
      </c>
      <c r="Y60" s="36">
        <f t="shared" si="24"/>
        <v>0</v>
      </c>
      <c r="Z60" s="37">
        <f t="shared" si="24"/>
        <v>0</v>
      </c>
      <c r="AA60" s="36">
        <f t="shared" si="24"/>
        <v>0</v>
      </c>
      <c r="AB60" s="37">
        <f t="shared" si="24"/>
        <v>0</v>
      </c>
      <c r="AC60" s="36">
        <f t="shared" si="24"/>
        <v>0</v>
      </c>
      <c r="AD60" s="37">
        <f t="shared" si="24"/>
        <v>0</v>
      </c>
      <c r="AE60" s="38">
        <f>O60+Q60+S60+U60+W60+Y60+AA60+AC60</f>
        <v>2080000</v>
      </c>
      <c r="AF60" s="37">
        <f>P60+R60+T60+V60+X60+Z60+AB60+AD60</f>
        <v>0</v>
      </c>
      <c r="AG60" s="39">
        <f>SUM(AG61:AG61)</f>
        <v>0</v>
      </c>
      <c r="AH60" s="39"/>
      <c r="AI60" s="39"/>
      <c r="AJ60" s="39"/>
    </row>
    <row r="61" spans="2:36" s="30" customFormat="1" ht="159" thickBot="1">
      <c r="B61" s="42" t="s">
        <v>167</v>
      </c>
      <c r="C61" s="42"/>
      <c r="D61" s="43" t="s">
        <v>183</v>
      </c>
      <c r="E61" s="28" t="s">
        <v>184</v>
      </c>
      <c r="F61" s="44">
        <v>1</v>
      </c>
      <c r="G61" s="28"/>
      <c r="H61" s="28" t="s">
        <v>185</v>
      </c>
      <c r="I61" s="28" t="s">
        <v>184</v>
      </c>
      <c r="J61" s="28">
        <v>0</v>
      </c>
      <c r="K61" s="46">
        <v>2</v>
      </c>
      <c r="L61" s="46">
        <v>1</v>
      </c>
      <c r="M61" s="46"/>
      <c r="N61" s="42"/>
      <c r="O61" s="65">
        <v>2080000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50"/>
      <c r="AF61" s="50"/>
      <c r="AG61" s="51" t="s">
        <v>186</v>
      </c>
      <c r="AH61" s="57" t="s">
        <v>77</v>
      </c>
      <c r="AI61" s="51"/>
      <c r="AJ61" s="56" t="s">
        <v>49</v>
      </c>
    </row>
    <row r="62" spans="2:36" s="30" customFormat="1" ht="48.75" thickBot="1">
      <c r="B62" s="31" t="s">
        <v>35</v>
      </c>
      <c r="C62" s="32" t="s">
        <v>36</v>
      </c>
      <c r="D62" s="33" t="s">
        <v>37</v>
      </c>
      <c r="E62" s="32" t="s">
        <v>38</v>
      </c>
      <c r="F62" s="32" t="s">
        <v>39</v>
      </c>
      <c r="G62" s="32" t="s">
        <v>40</v>
      </c>
      <c r="H62" s="34" t="s">
        <v>78</v>
      </c>
      <c r="I62" s="32" t="s">
        <v>42</v>
      </c>
      <c r="J62" s="35"/>
      <c r="K62" s="35"/>
      <c r="L62" s="35"/>
      <c r="M62" s="35"/>
      <c r="N62" s="35"/>
      <c r="O62" s="36">
        <f t="shared" ref="O62:AD62" si="25">SUM(O63:O63)</f>
        <v>1040000</v>
      </c>
      <c r="P62" s="37">
        <f t="shared" si="25"/>
        <v>0</v>
      </c>
      <c r="Q62" s="36">
        <f t="shared" si="25"/>
        <v>0</v>
      </c>
      <c r="R62" s="37">
        <f t="shared" si="25"/>
        <v>0</v>
      </c>
      <c r="S62" s="36">
        <f t="shared" si="25"/>
        <v>0</v>
      </c>
      <c r="T62" s="37">
        <f t="shared" si="25"/>
        <v>0</v>
      </c>
      <c r="U62" s="36">
        <f t="shared" si="25"/>
        <v>0</v>
      </c>
      <c r="V62" s="37">
        <f t="shared" si="25"/>
        <v>0</v>
      </c>
      <c r="W62" s="36">
        <f t="shared" si="25"/>
        <v>0</v>
      </c>
      <c r="X62" s="37">
        <f t="shared" si="25"/>
        <v>0</v>
      </c>
      <c r="Y62" s="36">
        <f t="shared" si="25"/>
        <v>0</v>
      </c>
      <c r="Z62" s="37">
        <f t="shared" si="25"/>
        <v>0</v>
      </c>
      <c r="AA62" s="36">
        <f t="shared" si="25"/>
        <v>0</v>
      </c>
      <c r="AB62" s="37">
        <f t="shared" si="25"/>
        <v>0</v>
      </c>
      <c r="AC62" s="36">
        <f t="shared" si="25"/>
        <v>0</v>
      </c>
      <c r="AD62" s="37">
        <f t="shared" si="25"/>
        <v>0</v>
      </c>
      <c r="AE62" s="38">
        <f>O62+Q62+S62+U62+W62+Y62+AA62+AC62</f>
        <v>1040000</v>
      </c>
      <c r="AF62" s="37">
        <f>P62+R62+T62+V62+X62+Z62+AB62+AD62</f>
        <v>0</v>
      </c>
      <c r="AG62" s="39">
        <f>SUM(AG63:AG63)</f>
        <v>0</v>
      </c>
      <c r="AH62" s="39"/>
      <c r="AI62" s="39"/>
      <c r="AJ62" s="39"/>
    </row>
    <row r="63" spans="2:36" s="30" customFormat="1" ht="159" thickBot="1">
      <c r="B63" s="42" t="s">
        <v>167</v>
      </c>
      <c r="C63" s="42"/>
      <c r="D63" s="43" t="s">
        <v>187</v>
      </c>
      <c r="E63" s="28" t="s">
        <v>188</v>
      </c>
      <c r="F63" s="44">
        <v>10</v>
      </c>
      <c r="G63" s="28"/>
      <c r="H63" s="28" t="s">
        <v>189</v>
      </c>
      <c r="I63" s="28" t="s">
        <v>188</v>
      </c>
      <c r="J63" s="28">
        <v>0</v>
      </c>
      <c r="K63" s="46">
        <v>20</v>
      </c>
      <c r="L63" s="46">
        <v>10</v>
      </c>
      <c r="M63" s="46"/>
      <c r="N63" s="42"/>
      <c r="O63" s="65">
        <v>1040000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50"/>
      <c r="AF63" s="50"/>
      <c r="AG63" s="51" t="s">
        <v>190</v>
      </c>
      <c r="AH63" s="57" t="s">
        <v>77</v>
      </c>
      <c r="AI63" s="51"/>
      <c r="AJ63" s="56" t="s">
        <v>49</v>
      </c>
    </row>
    <row r="64" spans="2:36" s="30" customFormat="1" ht="48.75" thickBot="1">
      <c r="B64" s="31" t="s">
        <v>35</v>
      </c>
      <c r="C64" s="32" t="s">
        <v>36</v>
      </c>
      <c r="D64" s="33" t="s">
        <v>37</v>
      </c>
      <c r="E64" s="32" t="s">
        <v>38</v>
      </c>
      <c r="F64" s="32" t="s">
        <v>39</v>
      </c>
      <c r="G64" s="32" t="s">
        <v>40</v>
      </c>
      <c r="H64" s="34" t="s">
        <v>84</v>
      </c>
      <c r="I64" s="32" t="s">
        <v>42</v>
      </c>
      <c r="J64" s="35"/>
      <c r="K64" s="35"/>
      <c r="L64" s="35"/>
      <c r="M64" s="35"/>
      <c r="N64" s="35"/>
      <c r="O64" s="36">
        <f t="shared" ref="O64:AD64" si="26">SUM(O65:O65)</f>
        <v>1040000</v>
      </c>
      <c r="P64" s="37">
        <f t="shared" si="26"/>
        <v>0</v>
      </c>
      <c r="Q64" s="36">
        <f t="shared" si="26"/>
        <v>0</v>
      </c>
      <c r="R64" s="37">
        <f t="shared" si="26"/>
        <v>0</v>
      </c>
      <c r="S64" s="36">
        <f t="shared" si="26"/>
        <v>0</v>
      </c>
      <c r="T64" s="37">
        <f t="shared" si="26"/>
        <v>0</v>
      </c>
      <c r="U64" s="36">
        <f t="shared" si="26"/>
        <v>0</v>
      </c>
      <c r="V64" s="37">
        <f t="shared" si="26"/>
        <v>0</v>
      </c>
      <c r="W64" s="36">
        <f t="shared" si="26"/>
        <v>0</v>
      </c>
      <c r="X64" s="37">
        <f t="shared" si="26"/>
        <v>0</v>
      </c>
      <c r="Y64" s="36">
        <f t="shared" si="26"/>
        <v>0</v>
      </c>
      <c r="Z64" s="37">
        <f t="shared" si="26"/>
        <v>0</v>
      </c>
      <c r="AA64" s="36">
        <f t="shared" si="26"/>
        <v>0</v>
      </c>
      <c r="AB64" s="37">
        <f t="shared" si="26"/>
        <v>0</v>
      </c>
      <c r="AC64" s="36">
        <f t="shared" si="26"/>
        <v>0</v>
      </c>
      <c r="AD64" s="37">
        <f t="shared" si="26"/>
        <v>0</v>
      </c>
      <c r="AE64" s="38">
        <f>O64+Q64+S64+U64+W64+Y64+AA64+AC64</f>
        <v>1040000</v>
      </c>
      <c r="AF64" s="37">
        <f>P64+R64+T64+V64+X64+Z64+AB64+AD64</f>
        <v>0</v>
      </c>
      <c r="AG64" s="39">
        <v>0</v>
      </c>
      <c r="AH64" s="39"/>
      <c r="AI64" s="39"/>
      <c r="AJ64" s="39"/>
    </row>
    <row r="65" spans="2:36" s="30" customFormat="1" ht="166.5" thickBot="1">
      <c r="B65" s="42" t="s">
        <v>167</v>
      </c>
      <c r="C65" s="42"/>
      <c r="D65" s="43" t="s">
        <v>191</v>
      </c>
      <c r="E65" s="28" t="s">
        <v>180</v>
      </c>
      <c r="F65" s="44">
        <v>1</v>
      </c>
      <c r="G65" s="28"/>
      <c r="H65" s="28" t="s">
        <v>192</v>
      </c>
      <c r="I65" s="28" t="s">
        <v>180</v>
      </c>
      <c r="J65" s="28">
        <v>0</v>
      </c>
      <c r="K65" s="46">
        <v>1</v>
      </c>
      <c r="L65" s="46">
        <v>1</v>
      </c>
      <c r="M65" s="46"/>
      <c r="N65" s="42"/>
      <c r="O65" s="65">
        <v>1040000</v>
      </c>
      <c r="P65" s="47">
        <v>0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v>0</v>
      </c>
      <c r="AB65" s="47">
        <v>0</v>
      </c>
      <c r="AC65" s="47">
        <v>0</v>
      </c>
      <c r="AD65" s="47">
        <v>0</v>
      </c>
      <c r="AE65" s="50"/>
      <c r="AF65" s="50"/>
      <c r="AG65" s="51" t="s">
        <v>193</v>
      </c>
      <c r="AH65" s="51" t="s">
        <v>77</v>
      </c>
      <c r="AI65" s="51" t="s">
        <v>194</v>
      </c>
      <c r="AJ65" s="51" t="s">
        <v>49</v>
      </c>
    </row>
    <row r="66" spans="2:36" s="30" customFormat="1" ht="39" thickBot="1">
      <c r="B66" s="31" t="s">
        <v>35</v>
      </c>
      <c r="C66" s="32" t="s">
        <v>36</v>
      </c>
      <c r="D66" s="33" t="s">
        <v>37</v>
      </c>
      <c r="E66" s="32" t="s">
        <v>38</v>
      </c>
      <c r="F66" s="32" t="s">
        <v>39</v>
      </c>
      <c r="G66" s="32" t="s">
        <v>40</v>
      </c>
      <c r="H66" s="34" t="s">
        <v>92</v>
      </c>
      <c r="I66" s="32" t="s">
        <v>42</v>
      </c>
      <c r="J66" s="35"/>
      <c r="K66" s="35"/>
      <c r="L66" s="35"/>
      <c r="M66" s="35"/>
      <c r="N66" s="35"/>
      <c r="O66" s="36">
        <f t="shared" ref="O66:AD66" si="27">SUM(O67:O67)</f>
        <v>0</v>
      </c>
      <c r="P66" s="37">
        <f t="shared" si="27"/>
        <v>0</v>
      </c>
      <c r="Q66" s="36">
        <f t="shared" si="27"/>
        <v>0</v>
      </c>
      <c r="R66" s="37">
        <f t="shared" si="27"/>
        <v>0</v>
      </c>
      <c r="S66" s="36">
        <f t="shared" si="27"/>
        <v>0</v>
      </c>
      <c r="T66" s="37">
        <f t="shared" si="27"/>
        <v>0</v>
      </c>
      <c r="U66" s="36">
        <f t="shared" si="27"/>
        <v>0</v>
      </c>
      <c r="V66" s="37">
        <f t="shared" si="27"/>
        <v>0</v>
      </c>
      <c r="W66" s="36">
        <f t="shared" si="27"/>
        <v>0</v>
      </c>
      <c r="X66" s="37">
        <f t="shared" si="27"/>
        <v>0</v>
      </c>
      <c r="Y66" s="36">
        <f t="shared" si="27"/>
        <v>0</v>
      </c>
      <c r="Z66" s="37">
        <f t="shared" si="27"/>
        <v>0</v>
      </c>
      <c r="AA66" s="36">
        <f t="shared" si="27"/>
        <v>0</v>
      </c>
      <c r="AB66" s="37">
        <f t="shared" si="27"/>
        <v>0</v>
      </c>
      <c r="AC66" s="36">
        <f t="shared" si="27"/>
        <v>0</v>
      </c>
      <c r="AD66" s="37">
        <f t="shared" si="27"/>
        <v>0</v>
      </c>
      <c r="AE66" s="38">
        <f>O66+Q66+S66+U66+W66+Y66+AA66+AC66</f>
        <v>0</v>
      </c>
      <c r="AF66" s="37">
        <f>P66+R66+T66+V66+X66+Z66+AB66+AD66</f>
        <v>0</v>
      </c>
      <c r="AG66" s="39">
        <f>SUM(AG67:AG67)</f>
        <v>0</v>
      </c>
      <c r="AH66" s="39"/>
      <c r="AI66" s="39"/>
      <c r="AJ66" s="39"/>
    </row>
    <row r="67" spans="2:36" s="30" customFormat="1" ht="159" thickBot="1">
      <c r="B67" s="42" t="s">
        <v>167</v>
      </c>
      <c r="C67" s="42"/>
      <c r="D67" s="43" t="s">
        <v>195</v>
      </c>
      <c r="E67" s="28" t="s">
        <v>196</v>
      </c>
      <c r="F67" s="67">
        <v>0.2</v>
      </c>
      <c r="G67" s="28"/>
      <c r="H67" s="28" t="s">
        <v>197</v>
      </c>
      <c r="I67" s="28" t="s">
        <v>196</v>
      </c>
      <c r="J67" s="28"/>
      <c r="K67" s="46"/>
      <c r="L67" s="46"/>
      <c r="M67" s="46"/>
      <c r="N67" s="42"/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0</v>
      </c>
      <c r="W67" s="47">
        <v>0</v>
      </c>
      <c r="X67" s="47">
        <v>0</v>
      </c>
      <c r="Y67" s="47">
        <v>0</v>
      </c>
      <c r="Z67" s="47">
        <v>0</v>
      </c>
      <c r="AA67" s="47">
        <v>0</v>
      </c>
      <c r="AB67" s="47">
        <v>0</v>
      </c>
      <c r="AC67" s="47">
        <v>0</v>
      </c>
      <c r="AD67" s="47">
        <v>0</v>
      </c>
      <c r="AE67" s="68"/>
      <c r="AF67" s="68"/>
      <c r="AG67" s="51" t="s">
        <v>193</v>
      </c>
      <c r="AH67" s="51" t="s">
        <v>77</v>
      </c>
      <c r="AI67" s="64"/>
      <c r="AJ67" s="51" t="s">
        <v>49</v>
      </c>
    </row>
    <row r="68" spans="2:36" ht="13.5" thickBot="1">
      <c r="B68" s="181" t="s">
        <v>2</v>
      </c>
      <c r="C68" s="182"/>
      <c r="D68" s="182"/>
      <c r="E68" s="182"/>
      <c r="F68" s="182"/>
      <c r="G68" s="182"/>
      <c r="H68" s="183"/>
      <c r="I68" s="184" t="s">
        <v>198</v>
      </c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6"/>
      <c r="U68" s="184" t="s">
        <v>4</v>
      </c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6"/>
    </row>
    <row r="69" spans="2:36" ht="13.5" thickBot="1">
      <c r="B69" s="187" t="s">
        <v>199</v>
      </c>
      <c r="C69" s="188"/>
      <c r="D69" s="189"/>
      <c r="E69" s="12"/>
      <c r="F69" s="181" t="s">
        <v>200</v>
      </c>
      <c r="G69" s="182"/>
      <c r="H69" s="182"/>
      <c r="I69" s="182"/>
      <c r="J69" s="182"/>
      <c r="K69" s="182"/>
      <c r="L69" s="182"/>
      <c r="M69" s="182"/>
      <c r="N69" s="183"/>
      <c r="O69" s="190" t="s">
        <v>7</v>
      </c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2"/>
      <c r="AG69" s="193" t="s">
        <v>8</v>
      </c>
      <c r="AH69" s="194"/>
      <c r="AI69" s="194"/>
      <c r="AJ69" s="195"/>
    </row>
    <row r="70" spans="2:36" ht="13.5" thickBot="1">
      <c r="B70" s="207" t="s">
        <v>9</v>
      </c>
      <c r="C70" s="209" t="s">
        <v>10</v>
      </c>
      <c r="D70" s="210"/>
      <c r="E70" s="210"/>
      <c r="F70" s="210"/>
      <c r="G70" s="210"/>
      <c r="H70" s="211"/>
      <c r="I70" s="215" t="s">
        <v>11</v>
      </c>
      <c r="J70" s="217" t="s">
        <v>12</v>
      </c>
      <c r="K70" s="217" t="s">
        <v>13</v>
      </c>
      <c r="L70" s="176" t="s">
        <v>14</v>
      </c>
      <c r="M70" s="176" t="s">
        <v>15</v>
      </c>
      <c r="N70" s="176" t="s">
        <v>16</v>
      </c>
      <c r="O70" s="203" t="s">
        <v>17</v>
      </c>
      <c r="P70" s="204"/>
      <c r="Q70" s="203" t="s">
        <v>166</v>
      </c>
      <c r="R70" s="204"/>
      <c r="S70" s="203" t="s">
        <v>19</v>
      </c>
      <c r="T70" s="204"/>
      <c r="U70" s="203" t="s">
        <v>20</v>
      </c>
      <c r="V70" s="204"/>
      <c r="W70" s="203" t="s">
        <v>21</v>
      </c>
      <c r="X70" s="204"/>
      <c r="Y70" s="203" t="s">
        <v>22</v>
      </c>
      <c r="Z70" s="204"/>
      <c r="AA70" s="203" t="s">
        <v>23</v>
      </c>
      <c r="AB70" s="204"/>
      <c r="AC70" s="203" t="s">
        <v>24</v>
      </c>
      <c r="AD70" s="204"/>
      <c r="AE70" s="203" t="s">
        <v>25</v>
      </c>
      <c r="AF70" s="204"/>
      <c r="AG70" s="205" t="s">
        <v>26</v>
      </c>
      <c r="AH70" s="196" t="s">
        <v>27</v>
      </c>
      <c r="AI70" s="198" t="s">
        <v>28</v>
      </c>
      <c r="AJ70" s="196" t="s">
        <v>29</v>
      </c>
    </row>
    <row r="71" spans="2:36" ht="64.5" thickBot="1">
      <c r="B71" s="208"/>
      <c r="C71" s="212"/>
      <c r="D71" s="213"/>
      <c r="E71" s="213"/>
      <c r="F71" s="213"/>
      <c r="G71" s="213"/>
      <c r="H71" s="214"/>
      <c r="I71" s="216"/>
      <c r="J71" s="218"/>
      <c r="K71" s="218"/>
      <c r="L71" s="177"/>
      <c r="M71" s="177"/>
      <c r="N71" s="177"/>
      <c r="O71" s="14" t="s">
        <v>30</v>
      </c>
      <c r="P71" s="15" t="s">
        <v>31</v>
      </c>
      <c r="Q71" s="14" t="s">
        <v>30</v>
      </c>
      <c r="R71" s="15" t="s">
        <v>31</v>
      </c>
      <c r="S71" s="14" t="s">
        <v>30</v>
      </c>
      <c r="T71" s="15" t="s">
        <v>31</v>
      </c>
      <c r="U71" s="14" t="s">
        <v>30</v>
      </c>
      <c r="V71" s="15" t="s">
        <v>31</v>
      </c>
      <c r="W71" s="14" t="s">
        <v>30</v>
      </c>
      <c r="X71" s="15" t="s">
        <v>31</v>
      </c>
      <c r="Y71" s="14" t="s">
        <v>30</v>
      </c>
      <c r="Z71" s="15" t="s">
        <v>31</v>
      </c>
      <c r="AA71" s="14" t="s">
        <v>30</v>
      </c>
      <c r="AB71" s="15" t="s">
        <v>32</v>
      </c>
      <c r="AC71" s="14" t="s">
        <v>30</v>
      </c>
      <c r="AD71" s="15" t="s">
        <v>32</v>
      </c>
      <c r="AE71" s="14" t="s">
        <v>30</v>
      </c>
      <c r="AF71" s="15" t="s">
        <v>32</v>
      </c>
      <c r="AG71" s="206"/>
      <c r="AH71" s="197"/>
      <c r="AI71" s="199"/>
      <c r="AJ71" s="197"/>
    </row>
    <row r="72" spans="2:36" ht="54" thickBot="1">
      <c r="B72" s="16" t="s">
        <v>201</v>
      </c>
      <c r="C72" s="200" t="s">
        <v>34</v>
      </c>
      <c r="D72" s="201"/>
      <c r="E72" s="201"/>
      <c r="F72" s="201"/>
      <c r="G72" s="201"/>
      <c r="H72" s="202"/>
      <c r="I72" s="18"/>
      <c r="J72" s="19"/>
      <c r="K72" s="20"/>
      <c r="L72" s="21"/>
      <c r="M72" s="22"/>
      <c r="N72" s="22"/>
      <c r="O72" s="23">
        <f t="shared" ref="O72:AF72" si="28">O74+O76+O78+O80</f>
        <v>0</v>
      </c>
      <c r="P72" s="23">
        <f t="shared" si="28"/>
        <v>0</v>
      </c>
      <c r="Q72" s="23">
        <f t="shared" si="28"/>
        <v>10400000</v>
      </c>
      <c r="R72" s="23">
        <f t="shared" si="28"/>
        <v>0</v>
      </c>
      <c r="S72" s="23">
        <f t="shared" si="28"/>
        <v>0</v>
      </c>
      <c r="T72" s="23">
        <f t="shared" si="28"/>
        <v>0</v>
      </c>
      <c r="U72" s="23">
        <f t="shared" si="28"/>
        <v>0</v>
      </c>
      <c r="V72" s="23">
        <f t="shared" si="28"/>
        <v>0</v>
      </c>
      <c r="W72" s="23">
        <f t="shared" si="28"/>
        <v>0</v>
      </c>
      <c r="X72" s="23">
        <f t="shared" si="28"/>
        <v>0</v>
      </c>
      <c r="Y72" s="23">
        <f t="shared" si="28"/>
        <v>0</v>
      </c>
      <c r="Z72" s="23">
        <f t="shared" si="28"/>
        <v>0</v>
      </c>
      <c r="AA72" s="23">
        <f t="shared" si="28"/>
        <v>0</v>
      </c>
      <c r="AB72" s="23">
        <f t="shared" si="28"/>
        <v>0</v>
      </c>
      <c r="AC72" s="23">
        <f t="shared" si="28"/>
        <v>0</v>
      </c>
      <c r="AD72" s="23">
        <f t="shared" si="28"/>
        <v>0</v>
      </c>
      <c r="AE72" s="23">
        <f t="shared" si="28"/>
        <v>10400000</v>
      </c>
      <c r="AF72" s="23">
        <f t="shared" si="28"/>
        <v>0</v>
      </c>
      <c r="AG72" s="24">
        <f>AG74+AG76+AG78</f>
        <v>0</v>
      </c>
      <c r="AH72" s="24"/>
      <c r="AI72" s="24"/>
      <c r="AJ72" s="13"/>
    </row>
    <row r="73" spans="2:36" ht="13.5" thickBot="1">
      <c r="B73" s="25"/>
      <c r="C73" s="25"/>
      <c r="D73" s="26"/>
      <c r="E73" s="25"/>
      <c r="F73" s="25"/>
      <c r="G73" s="25"/>
      <c r="H73" s="25"/>
      <c r="I73" s="25"/>
      <c r="J73" s="27"/>
      <c r="K73" s="28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9"/>
    </row>
    <row r="74" spans="2:36" s="30" customFormat="1" ht="48.75" thickBot="1">
      <c r="B74" s="31" t="s">
        <v>35</v>
      </c>
      <c r="C74" s="32" t="s">
        <v>36</v>
      </c>
      <c r="D74" s="32" t="s">
        <v>37</v>
      </c>
      <c r="E74" s="32" t="s">
        <v>38</v>
      </c>
      <c r="F74" s="32" t="s">
        <v>202</v>
      </c>
      <c r="G74" s="32" t="s">
        <v>203</v>
      </c>
      <c r="H74" s="34" t="s">
        <v>41</v>
      </c>
      <c r="I74" s="32" t="s">
        <v>42</v>
      </c>
      <c r="J74" s="35"/>
      <c r="K74" s="35"/>
      <c r="L74" s="35"/>
      <c r="M74" s="35"/>
      <c r="N74" s="35"/>
      <c r="O74" s="36">
        <f t="shared" ref="O74:AD74" si="29">SUM(O75:O75)</f>
        <v>0</v>
      </c>
      <c r="P74" s="37">
        <f t="shared" si="29"/>
        <v>0</v>
      </c>
      <c r="Q74" s="36">
        <f t="shared" si="29"/>
        <v>4160000</v>
      </c>
      <c r="R74" s="37">
        <f t="shared" si="29"/>
        <v>0</v>
      </c>
      <c r="S74" s="36">
        <f t="shared" si="29"/>
        <v>0</v>
      </c>
      <c r="T74" s="37">
        <f t="shared" si="29"/>
        <v>0</v>
      </c>
      <c r="U74" s="36">
        <f t="shared" si="29"/>
        <v>0</v>
      </c>
      <c r="V74" s="37">
        <f t="shared" si="29"/>
        <v>0</v>
      </c>
      <c r="W74" s="36">
        <f t="shared" si="29"/>
        <v>0</v>
      </c>
      <c r="X74" s="37">
        <f t="shared" si="29"/>
        <v>0</v>
      </c>
      <c r="Y74" s="36">
        <f t="shared" si="29"/>
        <v>0</v>
      </c>
      <c r="Z74" s="37">
        <f t="shared" si="29"/>
        <v>0</v>
      </c>
      <c r="AA74" s="36">
        <f t="shared" si="29"/>
        <v>0</v>
      </c>
      <c r="AB74" s="37">
        <f t="shared" si="29"/>
        <v>0</v>
      </c>
      <c r="AC74" s="36">
        <f t="shared" si="29"/>
        <v>0</v>
      </c>
      <c r="AD74" s="37">
        <f t="shared" si="29"/>
        <v>0</v>
      </c>
      <c r="AE74" s="38">
        <f>O74+Q74+S74+U74+W74+Y74+AA74+AC74</f>
        <v>4160000</v>
      </c>
      <c r="AF74" s="37">
        <f>P74+R74+T74+V74+X74+Z74+AB74+AD74</f>
        <v>0</v>
      </c>
      <c r="AG74" s="39">
        <f>SUM(AG75:AG75)</f>
        <v>0</v>
      </c>
      <c r="AH74" s="40"/>
      <c r="AI74" s="40"/>
      <c r="AJ74" s="41"/>
    </row>
    <row r="75" spans="2:36" s="30" customFormat="1" ht="128.25" thickBot="1">
      <c r="B75" s="42" t="s">
        <v>204</v>
      </c>
      <c r="C75" s="62"/>
      <c r="D75" s="69" t="s">
        <v>205</v>
      </c>
      <c r="E75" s="69" t="s">
        <v>206</v>
      </c>
      <c r="F75" s="44">
        <v>1</v>
      </c>
      <c r="G75" s="42"/>
      <c r="H75" s="70" t="s">
        <v>207</v>
      </c>
      <c r="I75" s="70" t="s">
        <v>208</v>
      </c>
      <c r="J75" s="42">
        <v>0</v>
      </c>
      <c r="K75" s="71">
        <v>2</v>
      </c>
      <c r="L75" s="46">
        <v>1</v>
      </c>
      <c r="M75" s="72"/>
      <c r="N75" s="62"/>
      <c r="O75" s="47">
        <v>0</v>
      </c>
      <c r="P75" s="47">
        <v>0</v>
      </c>
      <c r="Q75" s="73">
        <v>4160000</v>
      </c>
      <c r="R75" s="74">
        <v>0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4">
        <v>0</v>
      </c>
      <c r="Y75" s="74">
        <v>0</v>
      </c>
      <c r="Z75" s="74">
        <v>0</v>
      </c>
      <c r="AA75" s="74">
        <v>0</v>
      </c>
      <c r="AB75" s="74">
        <v>0</v>
      </c>
      <c r="AC75" s="74">
        <v>0</v>
      </c>
      <c r="AD75" s="74">
        <v>0</v>
      </c>
      <c r="AE75" s="47"/>
      <c r="AF75" s="47"/>
      <c r="AG75" s="51"/>
      <c r="AH75" s="52"/>
      <c r="AI75" s="52"/>
      <c r="AJ75" s="46" t="s">
        <v>209</v>
      </c>
    </row>
    <row r="76" spans="2:36" s="30" customFormat="1" ht="39" thickBot="1">
      <c r="B76" s="31" t="s">
        <v>35</v>
      </c>
      <c r="C76" s="32" t="s">
        <v>36</v>
      </c>
      <c r="D76" s="32" t="s">
        <v>37</v>
      </c>
      <c r="E76" s="32" t="s">
        <v>50</v>
      </c>
      <c r="F76" s="32" t="s">
        <v>202</v>
      </c>
      <c r="G76" s="32" t="s">
        <v>203</v>
      </c>
      <c r="H76" s="34" t="s">
        <v>51</v>
      </c>
      <c r="I76" s="32" t="s">
        <v>42</v>
      </c>
      <c r="J76" s="53"/>
      <c r="K76" s="55"/>
      <c r="L76" s="55"/>
      <c r="M76" s="35"/>
      <c r="N76" s="35"/>
      <c r="O76" s="36">
        <f t="shared" ref="O76:AD76" si="30">SUM(O77:O77)</f>
        <v>0</v>
      </c>
      <c r="P76" s="37">
        <f t="shared" si="30"/>
        <v>0</v>
      </c>
      <c r="Q76" s="36">
        <f t="shared" si="30"/>
        <v>0</v>
      </c>
      <c r="R76" s="37">
        <f t="shared" si="30"/>
        <v>0</v>
      </c>
      <c r="S76" s="36">
        <f t="shared" si="30"/>
        <v>0</v>
      </c>
      <c r="T76" s="37">
        <f t="shared" si="30"/>
        <v>0</v>
      </c>
      <c r="U76" s="36">
        <f t="shared" si="30"/>
        <v>0</v>
      </c>
      <c r="V76" s="37">
        <f t="shared" si="30"/>
        <v>0</v>
      </c>
      <c r="W76" s="36">
        <f t="shared" si="30"/>
        <v>0</v>
      </c>
      <c r="X76" s="37">
        <f t="shared" si="30"/>
        <v>0</v>
      </c>
      <c r="Y76" s="36">
        <f t="shared" si="30"/>
        <v>0</v>
      </c>
      <c r="Z76" s="37">
        <f t="shared" si="30"/>
        <v>0</v>
      </c>
      <c r="AA76" s="36">
        <f t="shared" si="30"/>
        <v>0</v>
      </c>
      <c r="AB76" s="37">
        <f t="shared" si="30"/>
        <v>0</v>
      </c>
      <c r="AC76" s="36">
        <f t="shared" si="30"/>
        <v>0</v>
      </c>
      <c r="AD76" s="37">
        <f t="shared" si="30"/>
        <v>0</v>
      </c>
      <c r="AE76" s="38">
        <f>O76+Q76+S76+U76+W76+Y76+AA76+AC76</f>
        <v>0</v>
      </c>
      <c r="AF76" s="37">
        <f>P76+R76+T76+V76+X76+Z76+AB76+AD76</f>
        <v>0</v>
      </c>
      <c r="AG76" s="39">
        <f>SUM(AG77:AG77)</f>
        <v>0</v>
      </c>
      <c r="AH76" s="40"/>
      <c r="AI76" s="40"/>
      <c r="AJ76" s="41"/>
    </row>
    <row r="77" spans="2:36" s="30" customFormat="1" ht="116.25" thickBot="1">
      <c r="B77" s="42" t="s">
        <v>204</v>
      </c>
      <c r="C77" s="42"/>
      <c r="D77" s="69" t="s">
        <v>210</v>
      </c>
      <c r="E77" s="69" t="s">
        <v>211</v>
      </c>
      <c r="F77" s="44">
        <v>2</v>
      </c>
      <c r="G77" s="42"/>
      <c r="H77" s="70" t="s">
        <v>212</v>
      </c>
      <c r="I77" s="70" t="s">
        <v>208</v>
      </c>
      <c r="J77" s="42">
        <v>1</v>
      </c>
      <c r="K77" s="75">
        <v>6</v>
      </c>
      <c r="L77" s="75">
        <v>2</v>
      </c>
      <c r="M77" s="52"/>
      <c r="N77" s="52"/>
      <c r="O77" s="47">
        <v>0</v>
      </c>
      <c r="P77" s="47">
        <v>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7">
        <v>0</v>
      </c>
      <c r="AB77" s="47">
        <v>0</v>
      </c>
      <c r="AC77" s="47">
        <v>0</v>
      </c>
      <c r="AD77" s="47">
        <v>0</v>
      </c>
      <c r="AE77" s="47"/>
      <c r="AF77" s="47"/>
      <c r="AG77" s="51"/>
      <c r="AH77" s="52"/>
      <c r="AI77" s="52"/>
      <c r="AJ77" s="46" t="s">
        <v>209</v>
      </c>
    </row>
    <row r="78" spans="2:36" s="30" customFormat="1" ht="39" thickBot="1">
      <c r="B78" s="31" t="s">
        <v>35</v>
      </c>
      <c r="C78" s="32" t="s">
        <v>36</v>
      </c>
      <c r="D78" s="32" t="s">
        <v>213</v>
      </c>
      <c r="E78" s="32" t="s">
        <v>50</v>
      </c>
      <c r="F78" s="32" t="s">
        <v>202</v>
      </c>
      <c r="G78" s="32" t="s">
        <v>203</v>
      </c>
      <c r="H78" s="34" t="s">
        <v>58</v>
      </c>
      <c r="I78" s="32" t="s">
        <v>42</v>
      </c>
      <c r="J78" s="53"/>
      <c r="K78" s="76"/>
      <c r="L78" s="55"/>
      <c r="M78" s="35"/>
      <c r="N78" s="35"/>
      <c r="O78" s="36">
        <f t="shared" ref="O78:AD78" si="31">SUM(O82:O82)</f>
        <v>0</v>
      </c>
      <c r="P78" s="37">
        <f t="shared" si="31"/>
        <v>0</v>
      </c>
      <c r="Q78" s="36">
        <f t="shared" si="31"/>
        <v>0</v>
      </c>
      <c r="R78" s="37">
        <f t="shared" si="31"/>
        <v>0</v>
      </c>
      <c r="S78" s="36">
        <f t="shared" si="31"/>
        <v>0</v>
      </c>
      <c r="T78" s="37">
        <f t="shared" si="31"/>
        <v>0</v>
      </c>
      <c r="U78" s="36">
        <f t="shared" si="31"/>
        <v>0</v>
      </c>
      <c r="V78" s="37">
        <f t="shared" si="31"/>
        <v>0</v>
      </c>
      <c r="W78" s="36">
        <f t="shared" si="31"/>
        <v>0</v>
      </c>
      <c r="X78" s="37">
        <f t="shared" si="31"/>
        <v>0</v>
      </c>
      <c r="Y78" s="36">
        <f t="shared" si="31"/>
        <v>0</v>
      </c>
      <c r="Z78" s="37">
        <f t="shared" si="31"/>
        <v>0</v>
      </c>
      <c r="AA78" s="36">
        <f t="shared" si="31"/>
        <v>0</v>
      </c>
      <c r="AB78" s="37">
        <f t="shared" si="31"/>
        <v>0</v>
      </c>
      <c r="AC78" s="36">
        <f t="shared" si="31"/>
        <v>0</v>
      </c>
      <c r="AD78" s="37">
        <f t="shared" si="31"/>
        <v>0</v>
      </c>
      <c r="AE78" s="38">
        <f>O78+Q78+S78+U78+W78+Y78+AA78+AC78</f>
        <v>0</v>
      </c>
      <c r="AF78" s="37">
        <f>P78+R78+T78+V78+X78+Z78+AB78+AD78</f>
        <v>0</v>
      </c>
      <c r="AG78" s="39">
        <f>SUM(AG82:AG82)</f>
        <v>0</v>
      </c>
      <c r="AH78" s="40"/>
      <c r="AI78" s="40"/>
      <c r="AJ78" s="41"/>
    </row>
    <row r="79" spans="2:36" s="30" customFormat="1" ht="306.75" thickBot="1">
      <c r="B79" s="42" t="s">
        <v>214</v>
      </c>
      <c r="C79" s="42"/>
      <c r="D79" s="28" t="s">
        <v>215</v>
      </c>
      <c r="E79" s="59" t="s">
        <v>216</v>
      </c>
      <c r="F79" s="44" t="s">
        <v>217</v>
      </c>
      <c r="G79" s="28"/>
      <c r="H79" s="77" t="s">
        <v>218</v>
      </c>
      <c r="I79" s="28" t="s">
        <v>219</v>
      </c>
      <c r="J79" s="28">
        <v>0</v>
      </c>
      <c r="K79" s="48" t="s">
        <v>220</v>
      </c>
      <c r="L79" s="48" t="s">
        <v>217</v>
      </c>
      <c r="M79" s="48"/>
      <c r="N79" s="48"/>
      <c r="O79" s="50">
        <v>0</v>
      </c>
      <c r="P79" s="50">
        <v>0</v>
      </c>
      <c r="Q79" s="50">
        <v>0</v>
      </c>
      <c r="R79" s="50">
        <v>0</v>
      </c>
      <c r="S79" s="50">
        <v>0</v>
      </c>
      <c r="T79" s="50">
        <v>0</v>
      </c>
      <c r="U79" s="50">
        <v>0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0">
        <v>0</v>
      </c>
      <c r="AB79" s="50">
        <v>0</v>
      </c>
      <c r="AC79" s="50">
        <v>0</v>
      </c>
      <c r="AD79" s="50">
        <v>0</v>
      </c>
      <c r="AE79" s="50"/>
      <c r="AF79" s="50"/>
      <c r="AG79" s="51" t="s">
        <v>221</v>
      </c>
      <c r="AH79" s="57"/>
      <c r="AI79" s="57"/>
      <c r="AJ79" s="56" t="s">
        <v>222</v>
      </c>
    </row>
    <row r="80" spans="2:36" s="30" customFormat="1" ht="48.75" thickBot="1">
      <c r="B80" s="31" t="s">
        <v>35</v>
      </c>
      <c r="C80" s="32" t="s">
        <v>36</v>
      </c>
      <c r="D80" s="32" t="s">
        <v>37</v>
      </c>
      <c r="E80" s="32" t="s">
        <v>38</v>
      </c>
      <c r="F80" s="32" t="s">
        <v>202</v>
      </c>
      <c r="G80" s="32" t="s">
        <v>203</v>
      </c>
      <c r="H80" s="34" t="s">
        <v>65</v>
      </c>
      <c r="I80" s="32" t="s">
        <v>42</v>
      </c>
      <c r="J80" s="35"/>
      <c r="K80" s="35"/>
      <c r="L80" s="35"/>
      <c r="M80" s="35"/>
      <c r="N80" s="35"/>
      <c r="O80" s="36">
        <f t="shared" ref="O80:AD80" si="32">SUM(O81:O81)</f>
        <v>0</v>
      </c>
      <c r="P80" s="37">
        <f t="shared" si="32"/>
        <v>0</v>
      </c>
      <c r="Q80" s="36">
        <f t="shared" si="32"/>
        <v>6240000</v>
      </c>
      <c r="R80" s="37">
        <f t="shared" si="32"/>
        <v>0</v>
      </c>
      <c r="S80" s="36">
        <f t="shared" si="32"/>
        <v>0</v>
      </c>
      <c r="T80" s="37">
        <f t="shared" si="32"/>
        <v>0</v>
      </c>
      <c r="U80" s="36">
        <f t="shared" si="32"/>
        <v>0</v>
      </c>
      <c r="V80" s="37">
        <f t="shared" si="32"/>
        <v>0</v>
      </c>
      <c r="W80" s="36">
        <f t="shared" si="32"/>
        <v>0</v>
      </c>
      <c r="X80" s="37">
        <f t="shared" si="32"/>
        <v>0</v>
      </c>
      <c r="Y80" s="36">
        <f t="shared" si="32"/>
        <v>0</v>
      </c>
      <c r="Z80" s="37">
        <f t="shared" si="32"/>
        <v>0</v>
      </c>
      <c r="AA80" s="36">
        <f t="shared" si="32"/>
        <v>0</v>
      </c>
      <c r="AB80" s="37">
        <f t="shared" si="32"/>
        <v>0</v>
      </c>
      <c r="AC80" s="36">
        <f t="shared" si="32"/>
        <v>0</v>
      </c>
      <c r="AD80" s="37">
        <f t="shared" si="32"/>
        <v>0</v>
      </c>
      <c r="AE80" s="38">
        <f>O80+Q80+S80+U80+W80+Y80+AA80+AC80</f>
        <v>6240000</v>
      </c>
      <c r="AF80" s="37">
        <f>P80+R80+T80+V80+X80+Z80+AB80+AD80</f>
        <v>0</v>
      </c>
      <c r="AG80" s="39">
        <f>SUM(AG81:AG81)</f>
        <v>0</v>
      </c>
      <c r="AH80" s="40"/>
      <c r="AI80" s="40"/>
      <c r="AJ80" s="41"/>
    </row>
    <row r="81" spans="2:36" s="30" customFormat="1" ht="345" thickBot="1">
      <c r="B81" s="42" t="s">
        <v>214</v>
      </c>
      <c r="C81" s="62"/>
      <c r="D81" s="28" t="s">
        <v>223</v>
      </c>
      <c r="E81" s="59" t="s">
        <v>224</v>
      </c>
      <c r="F81" s="44" t="s">
        <v>225</v>
      </c>
      <c r="G81" s="28"/>
      <c r="H81" s="77" t="s">
        <v>226</v>
      </c>
      <c r="I81" s="43" t="s">
        <v>227</v>
      </c>
      <c r="J81" s="28">
        <v>0</v>
      </c>
      <c r="K81" s="71" t="s">
        <v>228</v>
      </c>
      <c r="L81" s="46" t="s">
        <v>229</v>
      </c>
      <c r="M81" s="72"/>
      <c r="N81" s="62"/>
      <c r="O81" s="47">
        <v>0</v>
      </c>
      <c r="P81" s="47">
        <v>0</v>
      </c>
      <c r="Q81" s="48">
        <v>6240000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6240000</v>
      </c>
      <c r="AF81" s="50"/>
      <c r="AG81" s="51" t="s">
        <v>221</v>
      </c>
      <c r="AH81" s="52"/>
      <c r="AI81" s="52"/>
      <c r="AJ81" s="46" t="s">
        <v>230</v>
      </c>
    </row>
    <row r="82" spans="2:36" ht="13.5" thickBot="1">
      <c r="B82" s="78"/>
      <c r="C82" s="78"/>
      <c r="D82" s="26"/>
      <c r="E82" s="79"/>
      <c r="F82" s="80"/>
      <c r="G82" s="81"/>
      <c r="H82" s="81"/>
      <c r="I82" s="81"/>
      <c r="J82" s="28"/>
      <c r="K82" s="56"/>
      <c r="L82" s="48"/>
      <c r="M82" s="48"/>
      <c r="N82" s="48"/>
      <c r="O82" s="50"/>
      <c r="P82" s="50"/>
      <c r="Q82" s="47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82"/>
      <c r="AH82" s="83"/>
      <c r="AI82" s="83"/>
      <c r="AJ82" s="84"/>
    </row>
    <row r="83" spans="2:36" ht="13.5" thickBot="1">
      <c r="B83" s="181" t="s">
        <v>2</v>
      </c>
      <c r="C83" s="182"/>
      <c r="D83" s="182"/>
      <c r="E83" s="182"/>
      <c r="F83" s="182"/>
      <c r="G83" s="182"/>
      <c r="H83" s="183"/>
      <c r="I83" s="184" t="s">
        <v>231</v>
      </c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6"/>
      <c r="U83" s="184" t="s">
        <v>4</v>
      </c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85"/>
      <c r="AJ83" s="186"/>
    </row>
    <row r="84" spans="2:36" ht="13.5" thickBot="1">
      <c r="B84" s="187" t="s">
        <v>232</v>
      </c>
      <c r="C84" s="188"/>
      <c r="D84" s="189"/>
      <c r="E84" s="12"/>
      <c r="F84" s="181" t="s">
        <v>233</v>
      </c>
      <c r="G84" s="182"/>
      <c r="H84" s="182"/>
      <c r="I84" s="182"/>
      <c r="J84" s="182"/>
      <c r="K84" s="182"/>
      <c r="L84" s="182"/>
      <c r="M84" s="182"/>
      <c r="N84" s="183"/>
      <c r="O84" s="190" t="s">
        <v>7</v>
      </c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2"/>
      <c r="AG84" s="193" t="s">
        <v>8</v>
      </c>
      <c r="AH84" s="194"/>
      <c r="AI84" s="194"/>
      <c r="AJ84" s="195"/>
    </row>
    <row r="85" spans="2:36" ht="13.5" thickBot="1">
      <c r="B85" s="207" t="s">
        <v>9</v>
      </c>
      <c r="C85" s="209" t="s">
        <v>10</v>
      </c>
      <c r="D85" s="210"/>
      <c r="E85" s="210"/>
      <c r="F85" s="210"/>
      <c r="G85" s="210"/>
      <c r="H85" s="211"/>
      <c r="I85" s="215" t="s">
        <v>11</v>
      </c>
      <c r="J85" s="217" t="s">
        <v>12</v>
      </c>
      <c r="K85" s="217" t="s">
        <v>13</v>
      </c>
      <c r="L85" s="176" t="s">
        <v>14</v>
      </c>
      <c r="M85" s="176" t="s">
        <v>15</v>
      </c>
      <c r="N85" s="176" t="s">
        <v>16</v>
      </c>
      <c r="O85" s="203" t="s">
        <v>17</v>
      </c>
      <c r="P85" s="204"/>
      <c r="Q85" s="203" t="s">
        <v>166</v>
      </c>
      <c r="R85" s="204"/>
      <c r="S85" s="203" t="s">
        <v>19</v>
      </c>
      <c r="T85" s="204"/>
      <c r="U85" s="203" t="s">
        <v>20</v>
      </c>
      <c r="V85" s="204"/>
      <c r="W85" s="203" t="s">
        <v>21</v>
      </c>
      <c r="X85" s="204"/>
      <c r="Y85" s="203" t="s">
        <v>22</v>
      </c>
      <c r="Z85" s="204"/>
      <c r="AA85" s="203" t="s">
        <v>23</v>
      </c>
      <c r="AB85" s="204"/>
      <c r="AC85" s="203" t="s">
        <v>24</v>
      </c>
      <c r="AD85" s="204"/>
      <c r="AE85" s="203" t="s">
        <v>25</v>
      </c>
      <c r="AF85" s="204"/>
      <c r="AG85" s="205" t="s">
        <v>26</v>
      </c>
      <c r="AH85" s="196" t="s">
        <v>27</v>
      </c>
      <c r="AI85" s="198" t="s">
        <v>28</v>
      </c>
      <c r="AJ85" s="196" t="s">
        <v>29</v>
      </c>
    </row>
    <row r="86" spans="2:36" ht="64.5" thickBot="1">
      <c r="B86" s="208"/>
      <c r="C86" s="212"/>
      <c r="D86" s="213"/>
      <c r="E86" s="213"/>
      <c r="F86" s="213"/>
      <c r="G86" s="213"/>
      <c r="H86" s="214"/>
      <c r="I86" s="216"/>
      <c r="J86" s="218"/>
      <c r="K86" s="218"/>
      <c r="L86" s="177"/>
      <c r="M86" s="177"/>
      <c r="N86" s="177"/>
      <c r="O86" s="14" t="s">
        <v>30</v>
      </c>
      <c r="P86" s="15" t="s">
        <v>31</v>
      </c>
      <c r="Q86" s="14" t="s">
        <v>30</v>
      </c>
      <c r="R86" s="15" t="s">
        <v>31</v>
      </c>
      <c r="S86" s="14" t="s">
        <v>30</v>
      </c>
      <c r="T86" s="15" t="s">
        <v>31</v>
      </c>
      <c r="U86" s="14" t="s">
        <v>30</v>
      </c>
      <c r="V86" s="15" t="s">
        <v>31</v>
      </c>
      <c r="W86" s="14" t="s">
        <v>30</v>
      </c>
      <c r="X86" s="15" t="s">
        <v>31</v>
      </c>
      <c r="Y86" s="14" t="s">
        <v>30</v>
      </c>
      <c r="Z86" s="15" t="s">
        <v>31</v>
      </c>
      <c r="AA86" s="14" t="s">
        <v>30</v>
      </c>
      <c r="AB86" s="15" t="s">
        <v>32</v>
      </c>
      <c r="AC86" s="14" t="s">
        <v>30</v>
      </c>
      <c r="AD86" s="15" t="s">
        <v>32</v>
      </c>
      <c r="AE86" s="14" t="s">
        <v>30</v>
      </c>
      <c r="AF86" s="15" t="s">
        <v>32</v>
      </c>
      <c r="AG86" s="206"/>
      <c r="AH86" s="197"/>
      <c r="AI86" s="199"/>
      <c r="AJ86" s="197"/>
    </row>
    <row r="87" spans="2:36" ht="64.5" thickBot="1">
      <c r="B87" s="16" t="s">
        <v>234</v>
      </c>
      <c r="C87" s="200" t="s">
        <v>34</v>
      </c>
      <c r="D87" s="201"/>
      <c r="E87" s="201"/>
      <c r="F87" s="201"/>
      <c r="G87" s="201"/>
      <c r="H87" s="202"/>
      <c r="I87" s="18"/>
      <c r="J87" s="19"/>
      <c r="K87" s="20"/>
      <c r="L87" s="21"/>
      <c r="M87" s="22"/>
      <c r="N87" s="22"/>
      <c r="O87" s="23">
        <f t="shared" ref="O87:AG87" si="33">O89+O91+O93+O95+O97+O99+O101+O103+O105+O107+O109+O111+O113+O115+O117+O119+O121++O123+O125+O127</f>
        <v>0</v>
      </c>
      <c r="P87" s="23">
        <f t="shared" si="33"/>
        <v>0</v>
      </c>
      <c r="Q87" s="23">
        <f t="shared" si="33"/>
        <v>0</v>
      </c>
      <c r="R87" s="23">
        <f t="shared" si="33"/>
        <v>0</v>
      </c>
      <c r="S87" s="23">
        <f t="shared" si="33"/>
        <v>35360000</v>
      </c>
      <c r="T87" s="23">
        <f t="shared" si="33"/>
        <v>0</v>
      </c>
      <c r="U87" s="23">
        <f t="shared" si="33"/>
        <v>0</v>
      </c>
      <c r="V87" s="23">
        <f t="shared" si="33"/>
        <v>0</v>
      </c>
      <c r="W87" s="23">
        <f t="shared" si="33"/>
        <v>0</v>
      </c>
      <c r="X87" s="23">
        <f t="shared" si="33"/>
        <v>0</v>
      </c>
      <c r="Y87" s="23">
        <f t="shared" si="33"/>
        <v>0</v>
      </c>
      <c r="Z87" s="23">
        <f t="shared" si="33"/>
        <v>0</v>
      </c>
      <c r="AA87" s="23">
        <f t="shared" si="33"/>
        <v>0</v>
      </c>
      <c r="AB87" s="23">
        <f t="shared" si="33"/>
        <v>0</v>
      </c>
      <c r="AC87" s="23">
        <f t="shared" si="33"/>
        <v>0</v>
      </c>
      <c r="AD87" s="23">
        <f t="shared" si="33"/>
        <v>0</v>
      </c>
      <c r="AE87" s="23">
        <f t="shared" si="33"/>
        <v>35360000</v>
      </c>
      <c r="AF87" s="23">
        <f t="shared" si="33"/>
        <v>0</v>
      </c>
      <c r="AG87" s="23">
        <f t="shared" si="33"/>
        <v>0</v>
      </c>
      <c r="AH87" s="24"/>
      <c r="AI87" s="24"/>
      <c r="AJ87" s="13"/>
    </row>
    <row r="88" spans="2:36" ht="13.5" thickBot="1">
      <c r="B88" s="25"/>
      <c r="C88" s="25"/>
      <c r="D88" s="26"/>
      <c r="E88" s="25"/>
      <c r="F88" s="25"/>
      <c r="G88" s="25"/>
      <c r="H88" s="25"/>
      <c r="I88" s="25"/>
      <c r="J88" s="27"/>
      <c r="K88" s="28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9"/>
    </row>
    <row r="89" spans="2:36" s="30" customFormat="1" ht="39" thickBot="1">
      <c r="B89" s="31" t="s">
        <v>35</v>
      </c>
      <c r="C89" s="32" t="s">
        <v>36</v>
      </c>
      <c r="D89" s="32" t="s">
        <v>37</v>
      </c>
      <c r="E89" s="32" t="s">
        <v>38</v>
      </c>
      <c r="F89" s="32" t="s">
        <v>202</v>
      </c>
      <c r="G89" s="32" t="s">
        <v>203</v>
      </c>
      <c r="H89" s="34" t="s">
        <v>41</v>
      </c>
      <c r="I89" s="32" t="s">
        <v>42</v>
      </c>
      <c r="J89" s="35"/>
      <c r="K89" s="35"/>
      <c r="L89" s="35"/>
      <c r="M89" s="35"/>
      <c r="N89" s="35"/>
      <c r="O89" s="36">
        <f t="shared" ref="O89:AD89" si="34">SUM(O90:O90)</f>
        <v>0</v>
      </c>
      <c r="P89" s="37">
        <f t="shared" si="34"/>
        <v>0</v>
      </c>
      <c r="Q89" s="36">
        <f t="shared" si="34"/>
        <v>0</v>
      </c>
      <c r="R89" s="37">
        <f t="shared" si="34"/>
        <v>0</v>
      </c>
      <c r="S89" s="36">
        <f t="shared" si="34"/>
        <v>0</v>
      </c>
      <c r="T89" s="37">
        <f t="shared" si="34"/>
        <v>0</v>
      </c>
      <c r="U89" s="36">
        <f t="shared" si="34"/>
        <v>0</v>
      </c>
      <c r="V89" s="37">
        <f t="shared" si="34"/>
        <v>0</v>
      </c>
      <c r="W89" s="36">
        <f t="shared" si="34"/>
        <v>0</v>
      </c>
      <c r="X89" s="37">
        <f t="shared" si="34"/>
        <v>0</v>
      </c>
      <c r="Y89" s="36">
        <f t="shared" si="34"/>
        <v>0</v>
      </c>
      <c r="Z89" s="37">
        <f t="shared" si="34"/>
        <v>0</v>
      </c>
      <c r="AA89" s="36">
        <f t="shared" si="34"/>
        <v>0</v>
      </c>
      <c r="AB89" s="37">
        <f t="shared" si="34"/>
        <v>0</v>
      </c>
      <c r="AC89" s="36">
        <f t="shared" si="34"/>
        <v>0</v>
      </c>
      <c r="AD89" s="37">
        <f t="shared" si="34"/>
        <v>0</v>
      </c>
      <c r="AE89" s="38">
        <f>O89+Q89+S89+U89+W89+Y89+AA89+AC89</f>
        <v>0</v>
      </c>
      <c r="AF89" s="37">
        <f>P89+R89+T89+V89+X89+Z89+AB89+AD89</f>
        <v>0</v>
      </c>
      <c r="AG89" s="39">
        <f>SUM(AG90:AG90)</f>
        <v>0</v>
      </c>
      <c r="AH89" s="40"/>
      <c r="AI89" s="40"/>
      <c r="AJ89" s="41"/>
    </row>
    <row r="90" spans="2:36" s="30" customFormat="1" ht="128.25" thickBot="1">
      <c r="B90" s="42" t="s">
        <v>235</v>
      </c>
      <c r="C90" s="42"/>
      <c r="D90" s="59" t="s">
        <v>236</v>
      </c>
      <c r="E90" s="59" t="s">
        <v>237</v>
      </c>
      <c r="F90" s="44">
        <v>40</v>
      </c>
      <c r="G90" s="28"/>
      <c r="H90" s="28" t="s">
        <v>238</v>
      </c>
      <c r="I90" s="28" t="s">
        <v>239</v>
      </c>
      <c r="J90" s="28">
        <v>54</v>
      </c>
      <c r="K90" s="28">
        <v>20</v>
      </c>
      <c r="L90" s="28">
        <v>40</v>
      </c>
      <c r="M90" s="28"/>
      <c r="N90" s="28"/>
      <c r="O90" s="52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7">
        <v>0</v>
      </c>
      <c r="W90" s="47">
        <v>0</v>
      </c>
      <c r="X90" s="47">
        <v>0</v>
      </c>
      <c r="Y90" s="47">
        <v>0</v>
      </c>
      <c r="Z90" s="47">
        <v>0</v>
      </c>
      <c r="AA90" s="47">
        <v>0</v>
      </c>
      <c r="AB90" s="47">
        <v>0</v>
      </c>
      <c r="AC90" s="47">
        <v>0</v>
      </c>
      <c r="AD90" s="47">
        <v>0</v>
      </c>
      <c r="AE90" s="47">
        <v>0</v>
      </c>
      <c r="AF90" s="47">
        <v>0</v>
      </c>
      <c r="AG90" s="51"/>
      <c r="AH90" s="52"/>
      <c r="AI90" s="52"/>
      <c r="AJ90" s="46"/>
    </row>
    <row r="91" spans="2:36" s="30" customFormat="1" ht="39" thickBot="1">
      <c r="B91" s="31" t="s">
        <v>35</v>
      </c>
      <c r="C91" s="32" t="s">
        <v>36</v>
      </c>
      <c r="D91" s="32" t="s">
        <v>37</v>
      </c>
      <c r="E91" s="32" t="s">
        <v>50</v>
      </c>
      <c r="F91" s="32" t="s">
        <v>202</v>
      </c>
      <c r="G91" s="32" t="s">
        <v>203</v>
      </c>
      <c r="H91" s="34" t="s">
        <v>51</v>
      </c>
      <c r="I91" s="32" t="s">
        <v>42</v>
      </c>
      <c r="J91" s="53"/>
      <c r="K91" s="55"/>
      <c r="L91" s="55"/>
      <c r="M91" s="35"/>
      <c r="N91" s="35"/>
      <c r="O91" s="36">
        <f t="shared" ref="O91:AD91" si="35">SUM(O92:O92)</f>
        <v>0</v>
      </c>
      <c r="P91" s="37">
        <f t="shared" si="35"/>
        <v>0</v>
      </c>
      <c r="Q91" s="36">
        <f t="shared" si="35"/>
        <v>0</v>
      </c>
      <c r="R91" s="37">
        <f t="shared" si="35"/>
        <v>0</v>
      </c>
      <c r="S91" s="36">
        <f t="shared" si="35"/>
        <v>0</v>
      </c>
      <c r="T91" s="37">
        <f t="shared" si="35"/>
        <v>0</v>
      </c>
      <c r="U91" s="36">
        <f t="shared" si="35"/>
        <v>0</v>
      </c>
      <c r="V91" s="37">
        <f t="shared" si="35"/>
        <v>0</v>
      </c>
      <c r="W91" s="36">
        <f t="shared" si="35"/>
        <v>0</v>
      </c>
      <c r="X91" s="37">
        <f t="shared" si="35"/>
        <v>0</v>
      </c>
      <c r="Y91" s="36">
        <f t="shared" si="35"/>
        <v>0</v>
      </c>
      <c r="Z91" s="37">
        <f t="shared" si="35"/>
        <v>0</v>
      </c>
      <c r="AA91" s="36">
        <f t="shared" si="35"/>
        <v>0</v>
      </c>
      <c r="AB91" s="37">
        <f t="shared" si="35"/>
        <v>0</v>
      </c>
      <c r="AC91" s="36">
        <f t="shared" si="35"/>
        <v>0</v>
      </c>
      <c r="AD91" s="37">
        <f t="shared" si="35"/>
        <v>0</v>
      </c>
      <c r="AE91" s="38">
        <f>O91+Q91+S91+U91+W91+Y91+AA91+AC91</f>
        <v>0</v>
      </c>
      <c r="AF91" s="37">
        <f>P91+R91+T91+V91+X91+Z91+AB91+AD91</f>
        <v>0</v>
      </c>
      <c r="AG91" s="39">
        <f>SUM(AG92:AG92)</f>
        <v>0</v>
      </c>
      <c r="AH91" s="40"/>
      <c r="AI91" s="40"/>
      <c r="AJ91" s="41"/>
    </row>
    <row r="92" spans="2:36" s="30" customFormat="1" ht="153.75" thickBot="1">
      <c r="B92" s="42" t="s">
        <v>235</v>
      </c>
      <c r="C92" s="42"/>
      <c r="D92" s="59" t="s">
        <v>240</v>
      </c>
      <c r="E92" s="28" t="s">
        <v>241</v>
      </c>
      <c r="F92" s="44" t="s">
        <v>242</v>
      </c>
      <c r="G92" s="28"/>
      <c r="H92" s="77" t="s">
        <v>243</v>
      </c>
      <c r="I92" s="77" t="s">
        <v>244</v>
      </c>
      <c r="J92" s="28">
        <v>0</v>
      </c>
      <c r="K92" s="85">
        <v>1</v>
      </c>
      <c r="L92" s="48" t="s">
        <v>242</v>
      </c>
      <c r="M92" s="57"/>
      <c r="N92" s="57"/>
      <c r="O92" s="50">
        <v>0</v>
      </c>
      <c r="P92" s="50">
        <v>0</v>
      </c>
      <c r="Q92" s="50">
        <v>0</v>
      </c>
      <c r="R92" s="50">
        <v>0</v>
      </c>
      <c r="S92" s="50">
        <v>0</v>
      </c>
      <c r="T92" s="50">
        <v>0</v>
      </c>
      <c r="U92" s="50">
        <v>0</v>
      </c>
      <c r="V92" s="50">
        <v>0</v>
      </c>
      <c r="W92" s="50">
        <v>0</v>
      </c>
      <c r="X92" s="50">
        <v>0</v>
      </c>
      <c r="Y92" s="50">
        <v>0</v>
      </c>
      <c r="Z92" s="50">
        <v>0</v>
      </c>
      <c r="AA92" s="50">
        <v>0</v>
      </c>
      <c r="AB92" s="50">
        <v>0</v>
      </c>
      <c r="AC92" s="50">
        <v>0</v>
      </c>
      <c r="AD92" s="50">
        <v>0</v>
      </c>
      <c r="AE92" s="50"/>
      <c r="AF92" s="50"/>
      <c r="AG92" s="51" t="s">
        <v>245</v>
      </c>
      <c r="AH92" s="52"/>
      <c r="AI92" s="57"/>
      <c r="AJ92" s="56" t="s">
        <v>246</v>
      </c>
    </row>
    <row r="93" spans="2:36" s="30" customFormat="1" ht="54" thickBot="1">
      <c r="B93" s="31" t="s">
        <v>35</v>
      </c>
      <c r="C93" s="32" t="s">
        <v>36</v>
      </c>
      <c r="D93" s="32" t="s">
        <v>37</v>
      </c>
      <c r="E93" s="32" t="s">
        <v>50</v>
      </c>
      <c r="F93" s="32" t="s">
        <v>202</v>
      </c>
      <c r="G93" s="32" t="s">
        <v>203</v>
      </c>
      <c r="H93" s="34" t="s">
        <v>58</v>
      </c>
      <c r="I93" s="32" t="s">
        <v>42</v>
      </c>
      <c r="J93" s="53"/>
      <c r="K93" s="76"/>
      <c r="L93" s="55"/>
      <c r="M93" s="35"/>
      <c r="N93" s="35"/>
      <c r="O93" s="36">
        <f t="shared" ref="O93:AB93" si="36">SUM(O111:O128)</f>
        <v>0</v>
      </c>
      <c r="P93" s="37">
        <f t="shared" si="36"/>
        <v>0</v>
      </c>
      <c r="Q93" s="36">
        <f t="shared" si="36"/>
        <v>0</v>
      </c>
      <c r="R93" s="37">
        <f t="shared" si="36"/>
        <v>0</v>
      </c>
      <c r="S93" s="36">
        <f t="shared" si="36"/>
        <v>16640000</v>
      </c>
      <c r="T93" s="37">
        <f t="shared" si="36"/>
        <v>0</v>
      </c>
      <c r="U93" s="36">
        <f t="shared" si="36"/>
        <v>0</v>
      </c>
      <c r="V93" s="37">
        <f t="shared" si="36"/>
        <v>0</v>
      </c>
      <c r="W93" s="36">
        <f t="shared" si="36"/>
        <v>0</v>
      </c>
      <c r="X93" s="37">
        <f t="shared" si="36"/>
        <v>0</v>
      </c>
      <c r="Y93" s="36">
        <f t="shared" si="36"/>
        <v>0</v>
      </c>
      <c r="Z93" s="37">
        <f t="shared" si="36"/>
        <v>0</v>
      </c>
      <c r="AA93" s="36">
        <f t="shared" si="36"/>
        <v>0</v>
      </c>
      <c r="AB93" s="37">
        <f t="shared" si="36"/>
        <v>0</v>
      </c>
      <c r="AC93" s="36">
        <f>SUM(AC94:AC94)</f>
        <v>0</v>
      </c>
      <c r="AD93" s="37">
        <f>SUM(AD94:AD94)</f>
        <v>0</v>
      </c>
      <c r="AE93" s="38">
        <f>O93+Q93+S93+U93+W93+Y93+AA93+AC93</f>
        <v>16640000</v>
      </c>
      <c r="AF93" s="37">
        <f>P93+R93+T93+V93+X93+Z93+AB93+AD93</f>
        <v>0</v>
      </c>
      <c r="AG93" s="39">
        <f>SUM(AG96:AG96)</f>
        <v>0</v>
      </c>
      <c r="AH93" s="40"/>
      <c r="AI93" s="40"/>
      <c r="AJ93" s="41"/>
    </row>
    <row r="94" spans="2:36" s="30" customFormat="1" ht="230.25" thickBot="1">
      <c r="B94" s="42" t="s">
        <v>235</v>
      </c>
      <c r="C94" s="42"/>
      <c r="D94" s="59" t="s">
        <v>247</v>
      </c>
      <c r="E94" s="59" t="s">
        <v>248</v>
      </c>
      <c r="F94" s="67" t="s">
        <v>249</v>
      </c>
      <c r="G94" s="86"/>
      <c r="H94" s="77" t="s">
        <v>250</v>
      </c>
      <c r="I94" s="77" t="s">
        <v>251</v>
      </c>
      <c r="J94" s="28">
        <v>0</v>
      </c>
      <c r="K94" s="63" t="s">
        <v>252</v>
      </c>
      <c r="L94" s="48" t="s">
        <v>249</v>
      </c>
      <c r="M94" s="63"/>
      <c r="N94" s="63"/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50"/>
      <c r="AF94" s="50"/>
      <c r="AG94" s="51" t="s">
        <v>253</v>
      </c>
      <c r="AH94" s="66"/>
      <c r="AI94" s="64"/>
      <c r="AJ94" s="87" t="s">
        <v>254</v>
      </c>
    </row>
    <row r="95" spans="2:36" s="30" customFormat="1" ht="54" thickBot="1">
      <c r="B95" s="31" t="s">
        <v>35</v>
      </c>
      <c r="C95" s="32" t="s">
        <v>36</v>
      </c>
      <c r="D95" s="32" t="s">
        <v>37</v>
      </c>
      <c r="E95" s="32" t="s">
        <v>38</v>
      </c>
      <c r="F95" s="32" t="s">
        <v>202</v>
      </c>
      <c r="G95" s="32" t="s">
        <v>203</v>
      </c>
      <c r="H95" s="34" t="s">
        <v>65</v>
      </c>
      <c r="I95" s="32" t="s">
        <v>42</v>
      </c>
      <c r="J95" s="35"/>
      <c r="K95" s="35"/>
      <c r="L95" s="35"/>
      <c r="M95" s="35"/>
      <c r="N95" s="35"/>
      <c r="O95" s="36">
        <f>SUM(O96:O96)</f>
        <v>0</v>
      </c>
      <c r="P95" s="37">
        <f>SUM(P96:P96)</f>
        <v>0</v>
      </c>
      <c r="Q95" s="88">
        <v>0</v>
      </c>
      <c r="R95" s="37">
        <v>0</v>
      </c>
      <c r="S95" s="36">
        <f t="shared" ref="S95:AD95" si="37">SUM(S96:S96)</f>
        <v>10400000</v>
      </c>
      <c r="T95" s="37">
        <f t="shared" si="37"/>
        <v>0</v>
      </c>
      <c r="U95" s="36">
        <f t="shared" si="37"/>
        <v>0</v>
      </c>
      <c r="V95" s="37">
        <f t="shared" si="37"/>
        <v>0</v>
      </c>
      <c r="W95" s="36">
        <f t="shared" si="37"/>
        <v>0</v>
      </c>
      <c r="X95" s="37">
        <f t="shared" si="37"/>
        <v>0</v>
      </c>
      <c r="Y95" s="36">
        <f t="shared" si="37"/>
        <v>0</v>
      </c>
      <c r="Z95" s="37">
        <f t="shared" si="37"/>
        <v>0</v>
      </c>
      <c r="AA95" s="36">
        <f t="shared" si="37"/>
        <v>0</v>
      </c>
      <c r="AB95" s="37">
        <f t="shared" si="37"/>
        <v>0</v>
      </c>
      <c r="AC95" s="36">
        <f t="shared" si="37"/>
        <v>0</v>
      </c>
      <c r="AD95" s="37">
        <f t="shared" si="37"/>
        <v>0</v>
      </c>
      <c r="AE95" s="38">
        <f>S96</f>
        <v>10400000</v>
      </c>
      <c r="AF95" s="37">
        <v>0</v>
      </c>
      <c r="AG95" s="39">
        <v>0</v>
      </c>
      <c r="AH95" s="40"/>
      <c r="AI95" s="40"/>
      <c r="AJ95" s="41"/>
    </row>
    <row r="96" spans="2:36" s="30" customFormat="1" ht="113.25" thickBot="1">
      <c r="B96" s="62" t="s">
        <v>235</v>
      </c>
      <c r="C96" s="42"/>
      <c r="D96" s="28" t="s">
        <v>255</v>
      </c>
      <c r="E96" s="59" t="s">
        <v>256</v>
      </c>
      <c r="F96" s="67" t="s">
        <v>257</v>
      </c>
      <c r="G96" s="86"/>
      <c r="H96" s="28" t="s">
        <v>258</v>
      </c>
      <c r="I96" s="28" t="s">
        <v>259</v>
      </c>
      <c r="J96" s="28">
        <v>0</v>
      </c>
      <c r="K96" s="63" t="s">
        <v>260</v>
      </c>
      <c r="L96" s="48" t="s">
        <v>261</v>
      </c>
      <c r="M96" s="63"/>
      <c r="N96" s="63"/>
      <c r="O96" s="47">
        <v>0</v>
      </c>
      <c r="P96" s="47">
        <v>0</v>
      </c>
      <c r="Q96" s="47">
        <v>0</v>
      </c>
      <c r="R96" s="47">
        <v>0</v>
      </c>
      <c r="S96" s="57">
        <v>10400000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57">
        <v>10400000</v>
      </c>
      <c r="AF96" s="50"/>
      <c r="AG96" s="51" t="s">
        <v>253</v>
      </c>
      <c r="AH96" s="64"/>
      <c r="AI96" s="57"/>
      <c r="AJ96" s="89" t="s">
        <v>262</v>
      </c>
    </row>
    <row r="97" spans="2:36" s="30" customFormat="1" ht="39" thickBot="1">
      <c r="B97" s="31" t="s">
        <v>35</v>
      </c>
      <c r="C97" s="32" t="s">
        <v>36</v>
      </c>
      <c r="D97" s="32" t="s">
        <v>37</v>
      </c>
      <c r="E97" s="32" t="s">
        <v>38</v>
      </c>
      <c r="F97" s="32" t="s">
        <v>202</v>
      </c>
      <c r="G97" s="32" t="s">
        <v>203</v>
      </c>
      <c r="H97" s="34" t="s">
        <v>73</v>
      </c>
      <c r="I97" s="32" t="s">
        <v>42</v>
      </c>
      <c r="J97" s="35"/>
      <c r="K97" s="35"/>
      <c r="L97" s="35"/>
      <c r="M97" s="35"/>
      <c r="N97" s="35"/>
      <c r="O97" s="36">
        <f t="shared" ref="O97:AD97" si="38">SUM(O98:O98)</f>
        <v>0</v>
      </c>
      <c r="P97" s="37">
        <f t="shared" si="38"/>
        <v>0</v>
      </c>
      <c r="Q97" s="36">
        <f t="shared" si="38"/>
        <v>0</v>
      </c>
      <c r="R97" s="37">
        <f t="shared" si="38"/>
        <v>0</v>
      </c>
      <c r="S97" s="36">
        <f t="shared" si="38"/>
        <v>0</v>
      </c>
      <c r="T97" s="37">
        <f t="shared" si="38"/>
        <v>0</v>
      </c>
      <c r="U97" s="36">
        <f t="shared" si="38"/>
        <v>0</v>
      </c>
      <c r="V97" s="37">
        <f t="shared" si="38"/>
        <v>0</v>
      </c>
      <c r="W97" s="36">
        <f t="shared" si="38"/>
        <v>0</v>
      </c>
      <c r="X97" s="37">
        <f t="shared" si="38"/>
        <v>0</v>
      </c>
      <c r="Y97" s="36">
        <f t="shared" si="38"/>
        <v>0</v>
      </c>
      <c r="Z97" s="37">
        <f t="shared" si="38"/>
        <v>0</v>
      </c>
      <c r="AA97" s="36">
        <f t="shared" si="38"/>
        <v>0</v>
      </c>
      <c r="AB97" s="37">
        <f t="shared" si="38"/>
        <v>0</v>
      </c>
      <c r="AC97" s="36">
        <f t="shared" si="38"/>
        <v>0</v>
      </c>
      <c r="AD97" s="37">
        <f t="shared" si="38"/>
        <v>0</v>
      </c>
      <c r="AE97" s="38">
        <f>O97+Q97+S97+U97+W97+Y97+AA97+AC97</f>
        <v>0</v>
      </c>
      <c r="AF97" s="37">
        <f>P97+R97+T97+V97+X97+Z97+AB97+AD97</f>
        <v>0</v>
      </c>
      <c r="AG97" s="39">
        <f>SUM(AG98:AG98)</f>
        <v>0</v>
      </c>
      <c r="AH97" s="40"/>
      <c r="AI97" s="40"/>
      <c r="AJ97" s="41"/>
    </row>
    <row r="98" spans="2:36" s="30" customFormat="1" ht="108.75" thickBot="1">
      <c r="B98" s="42" t="s">
        <v>235</v>
      </c>
      <c r="C98" s="42"/>
      <c r="D98" s="59" t="s">
        <v>263</v>
      </c>
      <c r="E98" s="59" t="s">
        <v>237</v>
      </c>
      <c r="F98" s="44">
        <v>14595000000</v>
      </c>
      <c r="G98" s="28"/>
      <c r="H98" s="28" t="s">
        <v>264</v>
      </c>
      <c r="I98" s="28" t="s">
        <v>265</v>
      </c>
      <c r="J98" s="28">
        <v>0</v>
      </c>
      <c r="K98" s="86">
        <v>0.05</v>
      </c>
      <c r="L98" s="90">
        <v>1.2500000000000001E-2</v>
      </c>
      <c r="M98" s="90"/>
      <c r="N98" s="91"/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1" t="s">
        <v>266</v>
      </c>
      <c r="AH98" s="52"/>
      <c r="AI98" s="57"/>
      <c r="AJ98" s="56" t="s">
        <v>267</v>
      </c>
    </row>
    <row r="99" spans="2:36" s="30" customFormat="1" ht="39" thickBot="1">
      <c r="B99" s="31" t="s">
        <v>35</v>
      </c>
      <c r="C99" s="32" t="s">
        <v>36</v>
      </c>
      <c r="D99" s="32" t="s">
        <v>37</v>
      </c>
      <c r="E99" s="32" t="s">
        <v>38</v>
      </c>
      <c r="F99" s="32" t="s">
        <v>202</v>
      </c>
      <c r="G99" s="32" t="s">
        <v>203</v>
      </c>
      <c r="H99" s="34" t="s">
        <v>78</v>
      </c>
      <c r="I99" s="32" t="s">
        <v>42</v>
      </c>
      <c r="J99" s="35"/>
      <c r="K99" s="35"/>
      <c r="L99" s="35"/>
      <c r="M99" s="35"/>
      <c r="N99" s="35"/>
      <c r="O99" s="36">
        <f t="shared" ref="O99:AD99" si="39">SUM(O100:O100)</f>
        <v>0</v>
      </c>
      <c r="P99" s="37">
        <f t="shared" si="39"/>
        <v>0</v>
      </c>
      <c r="Q99" s="36">
        <f t="shared" si="39"/>
        <v>0</v>
      </c>
      <c r="R99" s="37">
        <f t="shared" si="39"/>
        <v>0</v>
      </c>
      <c r="S99" s="36">
        <f t="shared" si="39"/>
        <v>0</v>
      </c>
      <c r="T99" s="37">
        <f t="shared" si="39"/>
        <v>0</v>
      </c>
      <c r="U99" s="36">
        <f t="shared" si="39"/>
        <v>0</v>
      </c>
      <c r="V99" s="37">
        <f t="shared" si="39"/>
        <v>0</v>
      </c>
      <c r="W99" s="36">
        <f t="shared" si="39"/>
        <v>0</v>
      </c>
      <c r="X99" s="37">
        <f t="shared" si="39"/>
        <v>0</v>
      </c>
      <c r="Y99" s="36">
        <f t="shared" si="39"/>
        <v>0</v>
      </c>
      <c r="Z99" s="37">
        <f t="shared" si="39"/>
        <v>0</v>
      </c>
      <c r="AA99" s="36">
        <f t="shared" si="39"/>
        <v>0</v>
      </c>
      <c r="AB99" s="37">
        <f t="shared" si="39"/>
        <v>0</v>
      </c>
      <c r="AC99" s="36">
        <f t="shared" si="39"/>
        <v>0</v>
      </c>
      <c r="AD99" s="37">
        <f t="shared" si="39"/>
        <v>0</v>
      </c>
      <c r="AE99" s="38">
        <f>O99+Q99+S99+U99+W99+Y99+AA99+AC99</f>
        <v>0</v>
      </c>
      <c r="AF99" s="37">
        <f>P99+R99+T99+V99+X99+Z99+AB99+AD99</f>
        <v>0</v>
      </c>
      <c r="AG99" s="39">
        <f>SUM(AG100:AG100)</f>
        <v>0</v>
      </c>
      <c r="AH99" s="40"/>
      <c r="AI99" s="40"/>
      <c r="AJ99" s="41"/>
    </row>
    <row r="100" spans="2:36" s="30" customFormat="1" ht="115.5" thickBot="1">
      <c r="B100" s="42" t="s">
        <v>235</v>
      </c>
      <c r="C100" s="42"/>
      <c r="D100" s="59" t="s">
        <v>268</v>
      </c>
      <c r="E100" s="59" t="s">
        <v>237</v>
      </c>
      <c r="F100" s="44">
        <v>13000000</v>
      </c>
      <c r="G100" s="28"/>
      <c r="H100" s="28" t="s">
        <v>269</v>
      </c>
      <c r="I100" s="28" t="s">
        <v>270</v>
      </c>
      <c r="J100" s="28">
        <v>0</v>
      </c>
      <c r="K100" s="86">
        <v>0.15</v>
      </c>
      <c r="L100" s="90">
        <v>3.7499999999999999E-2</v>
      </c>
      <c r="M100" s="90"/>
      <c r="N100" s="91"/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2">
        <v>0</v>
      </c>
      <c r="AG100" s="51" t="s">
        <v>253</v>
      </c>
      <c r="AH100" s="52"/>
      <c r="AI100" s="57"/>
      <c r="AJ100" s="56" t="s">
        <v>267</v>
      </c>
    </row>
    <row r="101" spans="2:36" s="30" customFormat="1" ht="39" thickBot="1">
      <c r="B101" s="31" t="s">
        <v>35</v>
      </c>
      <c r="C101" s="32" t="s">
        <v>36</v>
      </c>
      <c r="D101" s="32" t="s">
        <v>37</v>
      </c>
      <c r="E101" s="32" t="s">
        <v>38</v>
      </c>
      <c r="F101" s="32" t="s">
        <v>202</v>
      </c>
      <c r="G101" s="32" t="s">
        <v>203</v>
      </c>
      <c r="H101" s="34" t="s">
        <v>84</v>
      </c>
      <c r="I101" s="32" t="s">
        <v>42</v>
      </c>
      <c r="J101" s="35"/>
      <c r="K101" s="35"/>
      <c r="L101" s="35"/>
      <c r="M101" s="35"/>
      <c r="N101" s="35"/>
      <c r="O101" s="36">
        <f t="shared" ref="O101:AD101" si="40">SUM(O102:O102)</f>
        <v>0</v>
      </c>
      <c r="P101" s="37">
        <f t="shared" si="40"/>
        <v>0</v>
      </c>
      <c r="Q101" s="36">
        <f t="shared" si="40"/>
        <v>0</v>
      </c>
      <c r="R101" s="37">
        <f t="shared" si="40"/>
        <v>0</v>
      </c>
      <c r="S101" s="36">
        <f t="shared" si="40"/>
        <v>0</v>
      </c>
      <c r="T101" s="37">
        <f t="shared" si="40"/>
        <v>0</v>
      </c>
      <c r="U101" s="36">
        <f t="shared" si="40"/>
        <v>0</v>
      </c>
      <c r="V101" s="37">
        <f t="shared" si="40"/>
        <v>0</v>
      </c>
      <c r="W101" s="36">
        <f t="shared" si="40"/>
        <v>0</v>
      </c>
      <c r="X101" s="37">
        <f t="shared" si="40"/>
        <v>0</v>
      </c>
      <c r="Y101" s="36">
        <f t="shared" si="40"/>
        <v>0</v>
      </c>
      <c r="Z101" s="37">
        <f t="shared" si="40"/>
        <v>0</v>
      </c>
      <c r="AA101" s="36">
        <f t="shared" si="40"/>
        <v>0</v>
      </c>
      <c r="AB101" s="37">
        <f t="shared" si="40"/>
        <v>0</v>
      </c>
      <c r="AC101" s="36">
        <f t="shared" si="40"/>
        <v>0</v>
      </c>
      <c r="AD101" s="37">
        <f t="shared" si="40"/>
        <v>0</v>
      </c>
      <c r="AE101" s="38">
        <f>O101+Q101+S101+U101+W101+Y101+AA101+AC101</f>
        <v>0</v>
      </c>
      <c r="AF101" s="37">
        <f>P101+R101+T101+V101+X101+Z101+AB101+AD101</f>
        <v>0</v>
      </c>
      <c r="AG101" s="39">
        <f>SUM(AG102:AG102)</f>
        <v>0</v>
      </c>
      <c r="AH101" s="40"/>
      <c r="AI101" s="40"/>
      <c r="AJ101" s="41"/>
    </row>
    <row r="102" spans="2:36" s="30" customFormat="1" ht="179.25" thickBot="1">
      <c r="B102" s="42" t="s">
        <v>235</v>
      </c>
      <c r="C102" s="42"/>
      <c r="D102" s="59" t="s">
        <v>271</v>
      </c>
      <c r="E102" s="59" t="s">
        <v>237</v>
      </c>
      <c r="F102" s="44">
        <v>1</v>
      </c>
      <c r="G102" s="28"/>
      <c r="H102" s="28" t="s">
        <v>272</v>
      </c>
      <c r="I102" s="28" t="s">
        <v>273</v>
      </c>
      <c r="J102" s="28">
        <v>0</v>
      </c>
      <c r="K102" s="75">
        <v>1</v>
      </c>
      <c r="L102" s="46">
        <v>1</v>
      </c>
      <c r="M102" s="46">
        <v>1</v>
      </c>
      <c r="N102" s="4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2">
        <v>0</v>
      </c>
      <c r="AG102" s="51"/>
      <c r="AH102" s="52"/>
      <c r="AI102" s="57"/>
      <c r="AJ102" s="56" t="s">
        <v>267</v>
      </c>
    </row>
    <row r="103" spans="2:36" s="30" customFormat="1" ht="39" thickBot="1">
      <c r="B103" s="31" t="s">
        <v>35</v>
      </c>
      <c r="C103" s="32" t="s">
        <v>36</v>
      </c>
      <c r="D103" s="32" t="s">
        <v>37</v>
      </c>
      <c r="E103" s="32" t="s">
        <v>38</v>
      </c>
      <c r="F103" s="32" t="s">
        <v>202</v>
      </c>
      <c r="G103" s="32" t="s">
        <v>203</v>
      </c>
      <c r="H103" s="34" t="s">
        <v>92</v>
      </c>
      <c r="I103" s="32" t="s">
        <v>42</v>
      </c>
      <c r="J103" s="35"/>
      <c r="K103" s="35"/>
      <c r="L103" s="35"/>
      <c r="M103" s="35"/>
      <c r="N103" s="35"/>
      <c r="O103" s="36">
        <f t="shared" ref="O103:AD103" si="41">SUM(O104:O104)</f>
        <v>0</v>
      </c>
      <c r="P103" s="37">
        <f t="shared" si="41"/>
        <v>0</v>
      </c>
      <c r="Q103" s="36">
        <f t="shared" si="41"/>
        <v>0</v>
      </c>
      <c r="R103" s="37">
        <f t="shared" si="41"/>
        <v>0</v>
      </c>
      <c r="S103" s="36">
        <f t="shared" si="41"/>
        <v>0</v>
      </c>
      <c r="T103" s="37">
        <f t="shared" si="41"/>
        <v>0</v>
      </c>
      <c r="U103" s="36">
        <f t="shared" si="41"/>
        <v>0</v>
      </c>
      <c r="V103" s="37">
        <f t="shared" si="41"/>
        <v>0</v>
      </c>
      <c r="W103" s="36">
        <f t="shared" si="41"/>
        <v>0</v>
      </c>
      <c r="X103" s="37">
        <f t="shared" si="41"/>
        <v>0</v>
      </c>
      <c r="Y103" s="36">
        <f t="shared" si="41"/>
        <v>0</v>
      </c>
      <c r="Z103" s="37">
        <f t="shared" si="41"/>
        <v>0</v>
      </c>
      <c r="AA103" s="36">
        <f t="shared" si="41"/>
        <v>0</v>
      </c>
      <c r="AB103" s="37">
        <f t="shared" si="41"/>
        <v>0</v>
      </c>
      <c r="AC103" s="36">
        <f t="shared" si="41"/>
        <v>0</v>
      </c>
      <c r="AD103" s="37">
        <f t="shared" si="41"/>
        <v>0</v>
      </c>
      <c r="AE103" s="38">
        <f>O103+Q103+S103+U103+W103+Y103+AA103+AC103</f>
        <v>0</v>
      </c>
      <c r="AF103" s="37">
        <f>P103+R103+T103+V103+X103+Z103+AB103+AD103</f>
        <v>0</v>
      </c>
      <c r="AG103" s="39">
        <f>SUM(AG104:AG104)</f>
        <v>0</v>
      </c>
      <c r="AH103" s="40"/>
      <c r="AI103" s="40"/>
      <c r="AJ103" s="41"/>
    </row>
    <row r="104" spans="2:36" s="30" customFormat="1" ht="204.75" thickBot="1">
      <c r="B104" s="42" t="s">
        <v>235</v>
      </c>
      <c r="C104" s="42"/>
      <c r="D104" s="59" t="s">
        <v>274</v>
      </c>
      <c r="E104" s="59" t="s">
        <v>275</v>
      </c>
      <c r="F104" s="67">
        <v>1</v>
      </c>
      <c r="G104" s="86"/>
      <c r="H104" s="28" t="s">
        <v>276</v>
      </c>
      <c r="I104" s="28" t="s">
        <v>277</v>
      </c>
      <c r="J104" s="28">
        <v>0</v>
      </c>
      <c r="K104" s="85">
        <v>1</v>
      </c>
      <c r="L104" s="92">
        <v>1</v>
      </c>
      <c r="M104" s="92"/>
      <c r="N104" s="92"/>
      <c r="O104" s="47">
        <v>0</v>
      </c>
      <c r="P104" s="47">
        <v>0</v>
      </c>
      <c r="Q104" s="47">
        <v>0</v>
      </c>
      <c r="R104" s="47">
        <v>0</v>
      </c>
      <c r="S104" s="47">
        <v>0</v>
      </c>
      <c r="T104" s="47">
        <v>0</v>
      </c>
      <c r="U104" s="47">
        <v>0</v>
      </c>
      <c r="V104" s="47">
        <v>0</v>
      </c>
      <c r="W104" s="47">
        <v>0</v>
      </c>
      <c r="X104" s="47">
        <v>0</v>
      </c>
      <c r="Y104" s="47">
        <v>0</v>
      </c>
      <c r="Z104" s="47">
        <v>0</v>
      </c>
      <c r="AA104" s="47">
        <v>0</v>
      </c>
      <c r="AB104" s="47">
        <v>0</v>
      </c>
      <c r="AC104" s="47">
        <v>0</v>
      </c>
      <c r="AD104" s="47">
        <v>0</v>
      </c>
      <c r="AE104" s="47">
        <v>0</v>
      </c>
      <c r="AF104" s="47">
        <v>0</v>
      </c>
      <c r="AG104" s="51"/>
      <c r="AH104" s="52"/>
      <c r="AI104" s="57"/>
      <c r="AJ104" s="56" t="s">
        <v>267</v>
      </c>
    </row>
    <row r="105" spans="2:36" s="30" customFormat="1" ht="39" thickBot="1">
      <c r="B105" s="31" t="s">
        <v>35</v>
      </c>
      <c r="C105" s="32" t="s">
        <v>36</v>
      </c>
      <c r="D105" s="32" t="s">
        <v>37</v>
      </c>
      <c r="E105" s="32" t="s">
        <v>38</v>
      </c>
      <c r="F105" s="32" t="s">
        <v>202</v>
      </c>
      <c r="G105" s="32" t="s">
        <v>203</v>
      </c>
      <c r="H105" s="34" t="s">
        <v>100</v>
      </c>
      <c r="I105" s="32" t="s">
        <v>42</v>
      </c>
      <c r="J105" s="35"/>
      <c r="K105" s="35"/>
      <c r="L105" s="35"/>
      <c r="M105" s="35"/>
      <c r="N105" s="35"/>
      <c r="O105" s="36">
        <f t="shared" ref="O105:AD105" si="42">SUM(O106:O106)</f>
        <v>0</v>
      </c>
      <c r="P105" s="37">
        <f t="shared" si="42"/>
        <v>0</v>
      </c>
      <c r="Q105" s="36">
        <f t="shared" si="42"/>
        <v>0</v>
      </c>
      <c r="R105" s="37">
        <f t="shared" si="42"/>
        <v>0</v>
      </c>
      <c r="S105" s="36">
        <f t="shared" si="42"/>
        <v>0</v>
      </c>
      <c r="T105" s="37">
        <f t="shared" si="42"/>
        <v>0</v>
      </c>
      <c r="U105" s="36">
        <f t="shared" si="42"/>
        <v>0</v>
      </c>
      <c r="V105" s="37">
        <f t="shared" si="42"/>
        <v>0</v>
      </c>
      <c r="W105" s="36">
        <f t="shared" si="42"/>
        <v>0</v>
      </c>
      <c r="X105" s="37">
        <f t="shared" si="42"/>
        <v>0</v>
      </c>
      <c r="Y105" s="36">
        <f t="shared" si="42"/>
        <v>0</v>
      </c>
      <c r="Z105" s="37">
        <f t="shared" si="42"/>
        <v>0</v>
      </c>
      <c r="AA105" s="36">
        <f t="shared" si="42"/>
        <v>0</v>
      </c>
      <c r="AB105" s="37">
        <f t="shared" si="42"/>
        <v>0</v>
      </c>
      <c r="AC105" s="36">
        <f t="shared" si="42"/>
        <v>0</v>
      </c>
      <c r="AD105" s="37">
        <f t="shared" si="42"/>
        <v>0</v>
      </c>
      <c r="AE105" s="38">
        <f>O105+Q105+S105+U105+W105+Y105+AA105+AC105</f>
        <v>0</v>
      </c>
      <c r="AF105" s="37">
        <f>P105+R105+T105+V105+X105+Z105+AB105+AD105</f>
        <v>0</v>
      </c>
      <c r="AG105" s="39">
        <f>SUM(AG106:AG106)</f>
        <v>0</v>
      </c>
      <c r="AH105" s="40"/>
      <c r="AI105" s="40"/>
      <c r="AJ105" s="41"/>
    </row>
    <row r="106" spans="2:36" s="30" customFormat="1" ht="166.5" thickBot="1">
      <c r="B106" s="62" t="s">
        <v>235</v>
      </c>
      <c r="C106" s="42"/>
      <c r="D106" s="59" t="s">
        <v>278</v>
      </c>
      <c r="E106" s="59" t="s">
        <v>279</v>
      </c>
      <c r="F106" s="44" t="s">
        <v>280</v>
      </c>
      <c r="G106" s="28"/>
      <c r="H106" s="28" t="s">
        <v>281</v>
      </c>
      <c r="I106" s="28" t="s">
        <v>282</v>
      </c>
      <c r="J106" s="28">
        <v>0</v>
      </c>
      <c r="K106" s="75" t="s">
        <v>283</v>
      </c>
      <c r="L106" s="46" t="s">
        <v>280</v>
      </c>
      <c r="M106" s="46"/>
      <c r="N106" s="42"/>
      <c r="O106" s="47">
        <v>0</v>
      </c>
      <c r="P106" s="47">
        <v>0</v>
      </c>
      <c r="Q106" s="47">
        <v>0</v>
      </c>
      <c r="R106" s="47">
        <v>0</v>
      </c>
      <c r="S106" s="47">
        <v>0</v>
      </c>
      <c r="T106" s="47">
        <v>0</v>
      </c>
      <c r="U106" s="47">
        <v>0</v>
      </c>
      <c r="V106" s="47">
        <v>0</v>
      </c>
      <c r="W106" s="47">
        <v>0</v>
      </c>
      <c r="X106" s="47">
        <v>0</v>
      </c>
      <c r="Y106" s="47">
        <v>0</v>
      </c>
      <c r="Z106" s="47">
        <v>0</v>
      </c>
      <c r="AA106" s="47">
        <v>0</v>
      </c>
      <c r="AB106" s="47">
        <v>0</v>
      </c>
      <c r="AC106" s="47">
        <v>0</v>
      </c>
      <c r="AD106" s="47">
        <v>0</v>
      </c>
      <c r="AE106" s="50"/>
      <c r="AF106" s="50"/>
      <c r="AG106" s="51" t="s">
        <v>221</v>
      </c>
      <c r="AH106" s="52"/>
      <c r="AI106" s="57"/>
      <c r="AJ106" s="56" t="s">
        <v>246</v>
      </c>
    </row>
    <row r="107" spans="2:36" s="30" customFormat="1" ht="39" thickBot="1">
      <c r="B107" s="31" t="s">
        <v>35</v>
      </c>
      <c r="C107" s="32" t="s">
        <v>36</v>
      </c>
      <c r="D107" s="32" t="s">
        <v>37</v>
      </c>
      <c r="E107" s="32" t="s">
        <v>38</v>
      </c>
      <c r="F107" s="32" t="s">
        <v>202</v>
      </c>
      <c r="G107" s="32" t="s">
        <v>203</v>
      </c>
      <c r="H107" s="34" t="s">
        <v>108</v>
      </c>
      <c r="I107" s="32" t="s">
        <v>42</v>
      </c>
      <c r="J107" s="35"/>
      <c r="K107" s="35"/>
      <c r="L107" s="35"/>
      <c r="M107" s="35"/>
      <c r="N107" s="35"/>
      <c r="O107" s="36">
        <f t="shared" ref="O107:AD107" si="43">SUM(O108:O108)</f>
        <v>0</v>
      </c>
      <c r="P107" s="37">
        <f t="shared" si="43"/>
        <v>0</v>
      </c>
      <c r="Q107" s="36">
        <f t="shared" si="43"/>
        <v>0</v>
      </c>
      <c r="R107" s="37">
        <f t="shared" si="43"/>
        <v>0</v>
      </c>
      <c r="S107" s="36">
        <f t="shared" si="43"/>
        <v>0</v>
      </c>
      <c r="T107" s="37">
        <f t="shared" si="43"/>
        <v>0</v>
      </c>
      <c r="U107" s="36">
        <f t="shared" si="43"/>
        <v>0</v>
      </c>
      <c r="V107" s="37">
        <f t="shared" si="43"/>
        <v>0</v>
      </c>
      <c r="W107" s="36">
        <f t="shared" si="43"/>
        <v>0</v>
      </c>
      <c r="X107" s="37">
        <f t="shared" si="43"/>
        <v>0</v>
      </c>
      <c r="Y107" s="36">
        <f t="shared" si="43"/>
        <v>0</v>
      </c>
      <c r="Z107" s="37">
        <f t="shared" si="43"/>
        <v>0</v>
      </c>
      <c r="AA107" s="36">
        <f t="shared" si="43"/>
        <v>0</v>
      </c>
      <c r="AB107" s="37">
        <f t="shared" si="43"/>
        <v>0</v>
      </c>
      <c r="AC107" s="36">
        <f t="shared" si="43"/>
        <v>0</v>
      </c>
      <c r="AD107" s="37">
        <f t="shared" si="43"/>
        <v>0</v>
      </c>
      <c r="AE107" s="38">
        <f>O107+Q107+S107+U107+W107+Y107+AA107+AC107</f>
        <v>0</v>
      </c>
      <c r="AF107" s="37">
        <f>P107+R107+T107+V107+X107+Z107+AB107+AD107</f>
        <v>0</v>
      </c>
      <c r="AG107" s="39">
        <f>SUM(AG108:AG108)</f>
        <v>0</v>
      </c>
      <c r="AH107" s="40"/>
      <c r="AI107" s="40"/>
      <c r="AJ107" s="41"/>
    </row>
    <row r="108" spans="2:36" s="30" customFormat="1" ht="357.75" thickBot="1">
      <c r="B108" s="62" t="s">
        <v>235</v>
      </c>
      <c r="C108" s="42"/>
      <c r="D108" s="59" t="s">
        <v>284</v>
      </c>
      <c r="E108" s="59" t="s">
        <v>285</v>
      </c>
      <c r="F108" s="44" t="s">
        <v>286</v>
      </c>
      <c r="G108" s="28"/>
      <c r="H108" s="77" t="s">
        <v>287</v>
      </c>
      <c r="I108" s="77" t="s">
        <v>288</v>
      </c>
      <c r="J108" s="28">
        <v>0</v>
      </c>
      <c r="K108" s="75" t="s">
        <v>289</v>
      </c>
      <c r="L108" s="46" t="s">
        <v>286</v>
      </c>
      <c r="M108" s="46"/>
      <c r="N108" s="42"/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>
        <v>0</v>
      </c>
      <c r="X108" s="47">
        <v>0</v>
      </c>
      <c r="Y108" s="47">
        <v>0</v>
      </c>
      <c r="Z108" s="47">
        <v>0</v>
      </c>
      <c r="AA108" s="47">
        <v>0</v>
      </c>
      <c r="AB108" s="47">
        <v>0</v>
      </c>
      <c r="AC108" s="47">
        <v>0</v>
      </c>
      <c r="AD108" s="47">
        <v>0</v>
      </c>
      <c r="AE108" s="50"/>
      <c r="AF108" s="50"/>
      <c r="AG108" s="51"/>
      <c r="AH108" s="52"/>
      <c r="AI108" s="57"/>
      <c r="AJ108" s="56" t="s">
        <v>290</v>
      </c>
    </row>
    <row r="109" spans="2:36" s="30" customFormat="1" ht="39" thickBot="1">
      <c r="B109" s="31" t="s">
        <v>35</v>
      </c>
      <c r="C109" s="32" t="s">
        <v>36</v>
      </c>
      <c r="D109" s="32" t="s">
        <v>37</v>
      </c>
      <c r="E109" s="32" t="s">
        <v>38</v>
      </c>
      <c r="F109" s="32" t="s">
        <v>202</v>
      </c>
      <c r="G109" s="32" t="s">
        <v>203</v>
      </c>
      <c r="H109" s="34" t="s">
        <v>116</v>
      </c>
      <c r="I109" s="32" t="s">
        <v>42</v>
      </c>
      <c r="J109" s="35"/>
      <c r="K109" s="35"/>
      <c r="L109" s="35"/>
      <c r="M109" s="35"/>
      <c r="N109" s="35"/>
      <c r="O109" s="36">
        <f t="shared" ref="O109:AD109" si="44">SUM(O110:O110)</f>
        <v>0</v>
      </c>
      <c r="P109" s="37">
        <f t="shared" si="44"/>
        <v>0</v>
      </c>
      <c r="Q109" s="36">
        <f t="shared" si="44"/>
        <v>0</v>
      </c>
      <c r="R109" s="37">
        <f t="shared" si="44"/>
        <v>0</v>
      </c>
      <c r="S109" s="36">
        <f t="shared" si="44"/>
        <v>0</v>
      </c>
      <c r="T109" s="37">
        <f t="shared" si="44"/>
        <v>0</v>
      </c>
      <c r="U109" s="36">
        <f t="shared" si="44"/>
        <v>0</v>
      </c>
      <c r="V109" s="37">
        <f t="shared" si="44"/>
        <v>0</v>
      </c>
      <c r="W109" s="36">
        <f t="shared" si="44"/>
        <v>0</v>
      </c>
      <c r="X109" s="37">
        <f t="shared" si="44"/>
        <v>0</v>
      </c>
      <c r="Y109" s="36">
        <f t="shared" si="44"/>
        <v>0</v>
      </c>
      <c r="Z109" s="37">
        <f t="shared" si="44"/>
        <v>0</v>
      </c>
      <c r="AA109" s="36">
        <f t="shared" si="44"/>
        <v>0</v>
      </c>
      <c r="AB109" s="37">
        <f t="shared" si="44"/>
        <v>0</v>
      </c>
      <c r="AC109" s="36">
        <f t="shared" si="44"/>
        <v>0</v>
      </c>
      <c r="AD109" s="37">
        <f t="shared" si="44"/>
        <v>0</v>
      </c>
      <c r="AE109" s="38">
        <f>O109+Q109+S109+U109+W109+Y109+AA109+AC109</f>
        <v>0</v>
      </c>
      <c r="AF109" s="37">
        <f>P109+R109+T109+V109+X109+Z109+AB109+AD109</f>
        <v>0</v>
      </c>
      <c r="AG109" s="39">
        <f>SUM(AG110:AG110)</f>
        <v>0</v>
      </c>
      <c r="AH109" s="40"/>
      <c r="AI109" s="40"/>
      <c r="AJ109" s="41"/>
    </row>
    <row r="110" spans="2:36" s="30" customFormat="1" ht="268.5" thickBot="1">
      <c r="B110" s="42" t="s">
        <v>235</v>
      </c>
      <c r="C110" s="42"/>
      <c r="D110" s="59" t="s">
        <v>291</v>
      </c>
      <c r="E110" s="59" t="s">
        <v>292</v>
      </c>
      <c r="F110" s="44">
        <v>1</v>
      </c>
      <c r="G110" s="28"/>
      <c r="H110" s="28" t="s">
        <v>293</v>
      </c>
      <c r="I110" s="28" t="s">
        <v>294</v>
      </c>
      <c r="J110" s="28">
        <v>0</v>
      </c>
      <c r="K110" s="75">
        <v>1</v>
      </c>
      <c r="L110" s="46">
        <v>1</v>
      </c>
      <c r="M110" s="46"/>
      <c r="N110" s="42"/>
      <c r="O110" s="47">
        <v>0</v>
      </c>
      <c r="P110" s="47">
        <v>0</v>
      </c>
      <c r="Q110" s="47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</v>
      </c>
      <c r="AD110" s="49">
        <v>0</v>
      </c>
      <c r="AE110" s="50"/>
      <c r="AF110" s="50"/>
      <c r="AG110" s="51"/>
      <c r="AH110" s="52"/>
      <c r="AI110" s="57"/>
      <c r="AJ110" s="56" t="s">
        <v>295</v>
      </c>
    </row>
    <row r="111" spans="2:36" s="30" customFormat="1" ht="39" thickBot="1">
      <c r="B111" s="31" t="s">
        <v>35</v>
      </c>
      <c r="C111" s="32" t="s">
        <v>36</v>
      </c>
      <c r="D111" s="32" t="s">
        <v>37</v>
      </c>
      <c r="E111" s="32" t="s">
        <v>38</v>
      </c>
      <c r="F111" s="32" t="s">
        <v>202</v>
      </c>
      <c r="G111" s="32" t="s">
        <v>203</v>
      </c>
      <c r="H111" s="34" t="s">
        <v>122</v>
      </c>
      <c r="I111" s="32" t="s">
        <v>42</v>
      </c>
      <c r="J111" s="35"/>
      <c r="K111" s="35"/>
      <c r="L111" s="35"/>
      <c r="M111" s="35"/>
      <c r="N111" s="35"/>
      <c r="O111" s="36">
        <f t="shared" ref="O111:AD111" si="45">SUM(O112:O112)</f>
        <v>0</v>
      </c>
      <c r="P111" s="37">
        <f t="shared" si="45"/>
        <v>0</v>
      </c>
      <c r="Q111" s="36">
        <f t="shared" si="45"/>
        <v>0</v>
      </c>
      <c r="R111" s="37">
        <f t="shared" si="45"/>
        <v>0</v>
      </c>
      <c r="S111" s="36">
        <f t="shared" si="45"/>
        <v>0</v>
      </c>
      <c r="T111" s="37">
        <f t="shared" si="45"/>
        <v>0</v>
      </c>
      <c r="U111" s="36">
        <f t="shared" si="45"/>
        <v>0</v>
      </c>
      <c r="V111" s="37">
        <f t="shared" si="45"/>
        <v>0</v>
      </c>
      <c r="W111" s="36">
        <f t="shared" si="45"/>
        <v>0</v>
      </c>
      <c r="X111" s="37">
        <f t="shared" si="45"/>
        <v>0</v>
      </c>
      <c r="Y111" s="36">
        <f t="shared" si="45"/>
        <v>0</v>
      </c>
      <c r="Z111" s="37">
        <f t="shared" si="45"/>
        <v>0</v>
      </c>
      <c r="AA111" s="36">
        <f t="shared" si="45"/>
        <v>0</v>
      </c>
      <c r="AB111" s="37">
        <f t="shared" si="45"/>
        <v>0</v>
      </c>
      <c r="AC111" s="36">
        <f t="shared" si="45"/>
        <v>0</v>
      </c>
      <c r="AD111" s="37">
        <f t="shared" si="45"/>
        <v>0</v>
      </c>
      <c r="AE111" s="38">
        <f>O111+Q111+S111+U111+W111+Y111+AA111+AC111</f>
        <v>0</v>
      </c>
      <c r="AF111" s="37">
        <f>P111+R111+T111+V111+X111+Z111+AB111+AD111</f>
        <v>0</v>
      </c>
      <c r="AG111" s="39">
        <f>SUM(AG112:AG112)</f>
        <v>0</v>
      </c>
      <c r="AH111" s="40"/>
      <c r="AI111" s="40"/>
      <c r="AJ111" s="41"/>
    </row>
    <row r="112" spans="2:36" s="30" customFormat="1" ht="204.75" thickBot="1">
      <c r="B112" s="62" t="s">
        <v>235</v>
      </c>
      <c r="C112" s="42"/>
      <c r="D112" s="59" t="s">
        <v>296</v>
      </c>
      <c r="E112" s="59" t="s">
        <v>297</v>
      </c>
      <c r="F112" s="44" t="s">
        <v>298</v>
      </c>
      <c r="G112" s="28"/>
      <c r="H112" s="28" t="s">
        <v>299</v>
      </c>
      <c r="I112" s="28" t="s">
        <v>300</v>
      </c>
      <c r="J112" s="28">
        <v>0</v>
      </c>
      <c r="K112" s="75" t="s">
        <v>301</v>
      </c>
      <c r="L112" s="46" t="s">
        <v>302</v>
      </c>
      <c r="M112" s="46"/>
      <c r="N112" s="42"/>
      <c r="O112" s="47">
        <v>0</v>
      </c>
      <c r="P112" s="47">
        <v>0</v>
      </c>
      <c r="Q112" s="47">
        <v>0</v>
      </c>
      <c r="R112" s="47">
        <v>0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0</v>
      </c>
      <c r="Y112" s="47">
        <v>0</v>
      </c>
      <c r="Z112" s="47">
        <v>0</v>
      </c>
      <c r="AA112" s="47">
        <v>0</v>
      </c>
      <c r="AB112" s="47">
        <v>0</v>
      </c>
      <c r="AC112" s="47">
        <v>0</v>
      </c>
      <c r="AD112" s="47">
        <v>0</v>
      </c>
      <c r="AE112" s="50"/>
      <c r="AF112" s="50"/>
      <c r="AG112" s="51" t="s">
        <v>221</v>
      </c>
      <c r="AH112" s="52"/>
      <c r="AI112" s="57"/>
      <c r="AJ112" s="56" t="s">
        <v>246</v>
      </c>
    </row>
    <row r="113" spans="2:36" s="30" customFormat="1" ht="48.75" thickBot="1">
      <c r="B113" s="31" t="s">
        <v>35</v>
      </c>
      <c r="C113" s="32" t="s">
        <v>36</v>
      </c>
      <c r="D113" s="32" t="s">
        <v>37</v>
      </c>
      <c r="E113" s="32" t="s">
        <v>38</v>
      </c>
      <c r="F113" s="32" t="s">
        <v>202</v>
      </c>
      <c r="G113" s="32" t="s">
        <v>203</v>
      </c>
      <c r="H113" s="34" t="s">
        <v>128</v>
      </c>
      <c r="I113" s="32" t="s">
        <v>42</v>
      </c>
      <c r="J113" s="35"/>
      <c r="K113" s="35"/>
      <c r="L113" s="35"/>
      <c r="M113" s="35"/>
      <c r="N113" s="35"/>
      <c r="O113" s="36">
        <f t="shared" ref="O113:AD113" si="46">SUM(O114:O114)</f>
        <v>0</v>
      </c>
      <c r="P113" s="37">
        <f t="shared" si="46"/>
        <v>0</v>
      </c>
      <c r="Q113" s="36">
        <f t="shared" si="46"/>
        <v>0</v>
      </c>
      <c r="R113" s="37">
        <f t="shared" si="46"/>
        <v>0</v>
      </c>
      <c r="S113" s="36">
        <f t="shared" si="46"/>
        <v>4160000</v>
      </c>
      <c r="T113" s="37">
        <f t="shared" si="46"/>
        <v>0</v>
      </c>
      <c r="U113" s="36">
        <f t="shared" si="46"/>
        <v>0</v>
      </c>
      <c r="V113" s="37">
        <f t="shared" si="46"/>
        <v>0</v>
      </c>
      <c r="W113" s="36">
        <f t="shared" si="46"/>
        <v>0</v>
      </c>
      <c r="X113" s="37">
        <f t="shared" si="46"/>
        <v>0</v>
      </c>
      <c r="Y113" s="36">
        <f t="shared" si="46"/>
        <v>0</v>
      </c>
      <c r="Z113" s="37">
        <f t="shared" si="46"/>
        <v>0</v>
      </c>
      <c r="AA113" s="36">
        <f t="shared" si="46"/>
        <v>0</v>
      </c>
      <c r="AB113" s="37">
        <f t="shared" si="46"/>
        <v>0</v>
      </c>
      <c r="AC113" s="36">
        <f t="shared" si="46"/>
        <v>0</v>
      </c>
      <c r="AD113" s="37">
        <f t="shared" si="46"/>
        <v>0</v>
      </c>
      <c r="AE113" s="38">
        <f>O113+Q113+S113+U113+W113+Y113+AA113+AC113</f>
        <v>4160000</v>
      </c>
      <c r="AF113" s="37">
        <f>P113+R113+T113+V113+X113+Z113+AB113+AD113</f>
        <v>0</v>
      </c>
      <c r="AG113" s="39">
        <f>SUM(AG114:AG114)</f>
        <v>0</v>
      </c>
      <c r="AH113" s="40"/>
      <c r="AI113" s="40"/>
      <c r="AJ113" s="41"/>
    </row>
    <row r="114" spans="2:36" s="58" customFormat="1" ht="153.75" thickBot="1">
      <c r="B114" s="62" t="s">
        <v>235</v>
      </c>
      <c r="C114" s="42"/>
      <c r="D114" s="69" t="s">
        <v>303</v>
      </c>
      <c r="E114" s="69" t="s">
        <v>304</v>
      </c>
      <c r="F114" s="44" t="s">
        <v>305</v>
      </c>
      <c r="G114" s="42"/>
      <c r="H114" s="42" t="s">
        <v>306</v>
      </c>
      <c r="I114" s="42" t="s">
        <v>307</v>
      </c>
      <c r="J114" s="42">
        <v>0</v>
      </c>
      <c r="K114" s="75">
        <v>1</v>
      </c>
      <c r="L114" s="46">
        <v>1</v>
      </c>
      <c r="M114" s="46"/>
      <c r="N114" s="42"/>
      <c r="O114" s="47"/>
      <c r="P114" s="47"/>
      <c r="Q114" s="47"/>
      <c r="R114" s="47"/>
      <c r="S114" s="47">
        <v>4160000</v>
      </c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>
        <v>4160000</v>
      </c>
      <c r="AF114" s="47"/>
      <c r="AG114" s="51" t="s">
        <v>221</v>
      </c>
      <c r="AH114" s="52"/>
      <c r="AI114" s="52"/>
      <c r="AJ114" s="46" t="s">
        <v>308</v>
      </c>
    </row>
    <row r="115" spans="2:36" s="30" customFormat="1" ht="48.75" thickBot="1">
      <c r="B115" s="31" t="s">
        <v>35</v>
      </c>
      <c r="C115" s="32" t="s">
        <v>36</v>
      </c>
      <c r="D115" s="32" t="s">
        <v>37</v>
      </c>
      <c r="E115" s="32" t="s">
        <v>38</v>
      </c>
      <c r="F115" s="32" t="s">
        <v>202</v>
      </c>
      <c r="G115" s="32" t="s">
        <v>203</v>
      </c>
      <c r="H115" s="34" t="s">
        <v>132</v>
      </c>
      <c r="I115" s="32" t="s">
        <v>42</v>
      </c>
      <c r="J115" s="35"/>
      <c r="K115" s="35"/>
      <c r="L115" s="35"/>
      <c r="M115" s="35"/>
      <c r="N115" s="35"/>
      <c r="O115" s="36">
        <f>SUM(O127:O127)</f>
        <v>0</v>
      </c>
      <c r="P115" s="37">
        <f>SUM(P127:P127)</f>
        <v>0</v>
      </c>
      <c r="Q115" s="36">
        <f>SUM(Q127:Q127)</f>
        <v>0</v>
      </c>
      <c r="R115" s="37">
        <f>SUM(R127:R127)</f>
        <v>0</v>
      </c>
      <c r="S115" s="36">
        <f>SUM(S116:S116)</f>
        <v>4160000</v>
      </c>
      <c r="T115" s="37">
        <f t="shared" ref="T115:AD115" si="47">SUM(T127:T127)</f>
        <v>0</v>
      </c>
      <c r="U115" s="36">
        <f t="shared" si="47"/>
        <v>0</v>
      </c>
      <c r="V115" s="37">
        <f t="shared" si="47"/>
        <v>0</v>
      </c>
      <c r="W115" s="36">
        <f t="shared" si="47"/>
        <v>0</v>
      </c>
      <c r="X115" s="37">
        <f t="shared" si="47"/>
        <v>0</v>
      </c>
      <c r="Y115" s="36">
        <f t="shared" si="47"/>
        <v>0</v>
      </c>
      <c r="Z115" s="37">
        <f t="shared" si="47"/>
        <v>0</v>
      </c>
      <c r="AA115" s="36">
        <f t="shared" si="47"/>
        <v>0</v>
      </c>
      <c r="AB115" s="37">
        <f t="shared" si="47"/>
        <v>0</v>
      </c>
      <c r="AC115" s="36">
        <f t="shared" si="47"/>
        <v>0</v>
      </c>
      <c r="AD115" s="37">
        <f t="shared" si="47"/>
        <v>0</v>
      </c>
      <c r="AE115" s="38">
        <f>O115+Q115+S115+U115+W115+Y115+AA115+AC115</f>
        <v>4160000</v>
      </c>
      <c r="AF115" s="37">
        <f>P115+R115+T115+V115+X115+Z115+AB115+AD115</f>
        <v>0</v>
      </c>
      <c r="AG115" s="39">
        <f>SUM(AG116:AG116)</f>
        <v>0</v>
      </c>
      <c r="AH115" s="40"/>
      <c r="AI115" s="40"/>
      <c r="AJ115" s="41"/>
    </row>
    <row r="116" spans="2:36" s="30" customFormat="1" ht="153.75" thickBot="1">
      <c r="B116" s="62" t="s">
        <v>235</v>
      </c>
      <c r="C116" s="42"/>
      <c r="D116" s="59" t="s">
        <v>309</v>
      </c>
      <c r="E116" s="59" t="s">
        <v>310</v>
      </c>
      <c r="F116" s="44" t="s">
        <v>311</v>
      </c>
      <c r="G116" s="28"/>
      <c r="H116" s="28" t="s">
        <v>312</v>
      </c>
      <c r="I116" s="28" t="s">
        <v>313</v>
      </c>
      <c r="J116" s="28"/>
      <c r="K116" s="75"/>
      <c r="L116" s="46"/>
      <c r="M116" s="46"/>
      <c r="N116" s="42"/>
      <c r="O116" s="47">
        <v>0</v>
      </c>
      <c r="P116" s="47">
        <v>0</v>
      </c>
      <c r="Q116" s="47">
        <v>0</v>
      </c>
      <c r="R116" s="47">
        <v>0</v>
      </c>
      <c r="S116" s="50">
        <v>4160000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50">
        <v>4160000</v>
      </c>
      <c r="AF116" s="50"/>
      <c r="AG116" s="51" t="s">
        <v>314</v>
      </c>
      <c r="AH116" s="52"/>
      <c r="AI116" s="57"/>
      <c r="AJ116" s="56" t="s">
        <v>209</v>
      </c>
    </row>
    <row r="117" spans="2:36" s="30" customFormat="1" ht="39" thickBot="1">
      <c r="B117" s="31" t="s">
        <v>35</v>
      </c>
      <c r="C117" s="32" t="s">
        <v>36</v>
      </c>
      <c r="D117" s="32" t="s">
        <v>37</v>
      </c>
      <c r="E117" s="32" t="s">
        <v>38</v>
      </c>
      <c r="F117" s="32" t="s">
        <v>202</v>
      </c>
      <c r="G117" s="32" t="s">
        <v>203</v>
      </c>
      <c r="H117" s="34" t="s">
        <v>138</v>
      </c>
      <c r="I117" s="32" t="s">
        <v>42</v>
      </c>
      <c r="J117" s="35"/>
      <c r="K117" s="35"/>
      <c r="L117" s="35"/>
      <c r="M117" s="35"/>
      <c r="N117" s="35"/>
      <c r="O117" s="36">
        <f t="shared" ref="O117:AD117" si="48">SUM(O118:O118)</f>
        <v>0</v>
      </c>
      <c r="P117" s="37">
        <f t="shared" si="48"/>
        <v>0</v>
      </c>
      <c r="Q117" s="36">
        <f t="shared" si="48"/>
        <v>0</v>
      </c>
      <c r="R117" s="37">
        <f t="shared" si="48"/>
        <v>0</v>
      </c>
      <c r="S117" s="36">
        <f t="shared" si="48"/>
        <v>0</v>
      </c>
      <c r="T117" s="37">
        <f t="shared" si="48"/>
        <v>0</v>
      </c>
      <c r="U117" s="36">
        <f t="shared" si="48"/>
        <v>0</v>
      </c>
      <c r="V117" s="37">
        <f t="shared" si="48"/>
        <v>0</v>
      </c>
      <c r="W117" s="36">
        <f t="shared" si="48"/>
        <v>0</v>
      </c>
      <c r="X117" s="37">
        <f t="shared" si="48"/>
        <v>0</v>
      </c>
      <c r="Y117" s="36">
        <f t="shared" si="48"/>
        <v>0</v>
      </c>
      <c r="Z117" s="37">
        <f t="shared" si="48"/>
        <v>0</v>
      </c>
      <c r="AA117" s="36">
        <f t="shared" si="48"/>
        <v>0</v>
      </c>
      <c r="AB117" s="37">
        <f t="shared" si="48"/>
        <v>0</v>
      </c>
      <c r="AC117" s="36">
        <f t="shared" si="48"/>
        <v>0</v>
      </c>
      <c r="AD117" s="37">
        <f t="shared" si="48"/>
        <v>0</v>
      </c>
      <c r="AE117" s="38">
        <f>O117+Q117+S117+U117+W117+Y117+AA117+AC117</f>
        <v>0</v>
      </c>
      <c r="AF117" s="37">
        <f>P117+R117+T117+V117+X117+Z117+AB117+AD117</f>
        <v>0</v>
      </c>
      <c r="AG117" s="39">
        <f>SUM(AG118:AG118)</f>
        <v>0</v>
      </c>
      <c r="AH117" s="40"/>
      <c r="AI117" s="40"/>
      <c r="AJ117" s="41"/>
    </row>
    <row r="118" spans="2:36" s="30" customFormat="1" ht="255.75" thickBot="1">
      <c r="B118" s="42" t="s">
        <v>235</v>
      </c>
      <c r="C118" s="42"/>
      <c r="D118" s="59" t="s">
        <v>315</v>
      </c>
      <c r="E118" s="59" t="s">
        <v>316</v>
      </c>
      <c r="F118" s="44" t="s">
        <v>317</v>
      </c>
      <c r="G118" s="28"/>
      <c r="H118" s="28" t="s">
        <v>318</v>
      </c>
      <c r="I118" s="28" t="s">
        <v>319</v>
      </c>
      <c r="J118" s="28">
        <v>0</v>
      </c>
      <c r="K118" s="75"/>
      <c r="L118" s="46" t="s">
        <v>317</v>
      </c>
      <c r="M118" s="46"/>
      <c r="N118" s="42"/>
      <c r="O118" s="47">
        <v>0</v>
      </c>
      <c r="P118" s="47">
        <v>0</v>
      </c>
      <c r="Q118" s="47">
        <v>0</v>
      </c>
      <c r="R118" s="47">
        <v>0</v>
      </c>
      <c r="S118" s="47">
        <v>0</v>
      </c>
      <c r="T118" s="47">
        <v>0</v>
      </c>
      <c r="U118" s="47">
        <v>0</v>
      </c>
      <c r="V118" s="47">
        <v>0</v>
      </c>
      <c r="W118" s="47">
        <v>0</v>
      </c>
      <c r="X118" s="47">
        <v>0</v>
      </c>
      <c r="Y118" s="47">
        <v>0</v>
      </c>
      <c r="Z118" s="47">
        <v>0</v>
      </c>
      <c r="AA118" s="47">
        <v>0</v>
      </c>
      <c r="AB118" s="47">
        <v>0</v>
      </c>
      <c r="AC118" s="47">
        <v>0</v>
      </c>
      <c r="AD118" s="47">
        <v>0</v>
      </c>
      <c r="AE118" s="50"/>
      <c r="AF118" s="50"/>
      <c r="AG118" s="51"/>
      <c r="AH118" s="52"/>
      <c r="AI118" s="57"/>
      <c r="AJ118" s="56" t="s">
        <v>246</v>
      </c>
    </row>
    <row r="119" spans="2:36" s="30" customFormat="1" ht="39" thickBot="1">
      <c r="B119" s="31" t="s">
        <v>35</v>
      </c>
      <c r="C119" s="32" t="s">
        <v>36</v>
      </c>
      <c r="D119" s="32" t="s">
        <v>37</v>
      </c>
      <c r="E119" s="32" t="s">
        <v>38</v>
      </c>
      <c r="F119" s="32" t="s">
        <v>202</v>
      </c>
      <c r="G119" s="32" t="s">
        <v>203</v>
      </c>
      <c r="H119" s="34" t="s">
        <v>144</v>
      </c>
      <c r="I119" s="32" t="s">
        <v>42</v>
      </c>
      <c r="J119" s="35"/>
      <c r="K119" s="35"/>
      <c r="L119" s="35"/>
      <c r="M119" s="35"/>
      <c r="N119" s="35"/>
      <c r="O119" s="36">
        <f t="shared" ref="O119:AD119" si="49">SUM(O120:O120)</f>
        <v>0</v>
      </c>
      <c r="P119" s="37">
        <f t="shared" si="49"/>
        <v>0</v>
      </c>
      <c r="Q119" s="36">
        <f t="shared" si="49"/>
        <v>0</v>
      </c>
      <c r="R119" s="37">
        <f t="shared" si="49"/>
        <v>0</v>
      </c>
      <c r="S119" s="36">
        <f t="shared" si="49"/>
        <v>0</v>
      </c>
      <c r="T119" s="37">
        <f t="shared" si="49"/>
        <v>0</v>
      </c>
      <c r="U119" s="36">
        <f t="shared" si="49"/>
        <v>0</v>
      </c>
      <c r="V119" s="37">
        <f t="shared" si="49"/>
        <v>0</v>
      </c>
      <c r="W119" s="36">
        <f t="shared" si="49"/>
        <v>0</v>
      </c>
      <c r="X119" s="37">
        <f t="shared" si="49"/>
        <v>0</v>
      </c>
      <c r="Y119" s="36">
        <f t="shared" si="49"/>
        <v>0</v>
      </c>
      <c r="Z119" s="37">
        <f t="shared" si="49"/>
        <v>0</v>
      </c>
      <c r="AA119" s="36">
        <f t="shared" si="49"/>
        <v>0</v>
      </c>
      <c r="AB119" s="37">
        <f t="shared" si="49"/>
        <v>0</v>
      </c>
      <c r="AC119" s="36">
        <f t="shared" si="49"/>
        <v>0</v>
      </c>
      <c r="AD119" s="37">
        <f t="shared" si="49"/>
        <v>0</v>
      </c>
      <c r="AE119" s="38">
        <f>O119+Q119+S119+U119+W119+Y119+AA119+AC119</f>
        <v>0</v>
      </c>
      <c r="AF119" s="37">
        <f>P119+R119+T119+V119+X119+Z119+AB119+AD119</f>
        <v>0</v>
      </c>
      <c r="AG119" s="39">
        <f>SUM(AG120:AG120)</f>
        <v>0</v>
      </c>
      <c r="AH119" s="40"/>
      <c r="AI119" s="40"/>
      <c r="AJ119" s="41"/>
    </row>
    <row r="120" spans="2:36" s="30" customFormat="1" ht="243" thickBot="1">
      <c r="B120" s="42" t="s">
        <v>235</v>
      </c>
      <c r="C120" s="42"/>
      <c r="D120" s="59" t="s">
        <v>320</v>
      </c>
      <c r="E120" s="59" t="s">
        <v>321</v>
      </c>
      <c r="F120" s="44" t="s">
        <v>322</v>
      </c>
      <c r="G120" s="28"/>
      <c r="H120" s="28" t="s">
        <v>323</v>
      </c>
      <c r="I120" s="28" t="s">
        <v>324</v>
      </c>
      <c r="J120" s="28">
        <v>0</v>
      </c>
      <c r="K120" s="75" t="s">
        <v>325</v>
      </c>
      <c r="L120" s="46" t="s">
        <v>326</v>
      </c>
      <c r="M120" s="46"/>
      <c r="N120" s="42"/>
      <c r="O120" s="49">
        <v>0</v>
      </c>
      <c r="P120" s="49">
        <v>0</v>
      </c>
      <c r="Q120" s="49">
        <v>0</v>
      </c>
      <c r="R120" s="49">
        <v>0</v>
      </c>
      <c r="S120" s="49">
        <v>0</v>
      </c>
      <c r="T120" s="49">
        <v>0</v>
      </c>
      <c r="U120" s="49">
        <v>0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0</v>
      </c>
      <c r="AE120" s="50"/>
      <c r="AF120" s="50"/>
      <c r="AG120" s="51" t="s">
        <v>221</v>
      </c>
      <c r="AH120" s="52"/>
      <c r="AI120" s="57"/>
      <c r="AJ120" s="56" t="s">
        <v>230</v>
      </c>
    </row>
    <row r="121" spans="2:36" s="30" customFormat="1" ht="39" thickBot="1">
      <c r="B121" s="31" t="s">
        <v>35</v>
      </c>
      <c r="C121" s="32" t="s">
        <v>36</v>
      </c>
      <c r="D121" s="32" t="s">
        <v>37</v>
      </c>
      <c r="E121" s="32" t="s">
        <v>38</v>
      </c>
      <c r="F121" s="32" t="s">
        <v>202</v>
      </c>
      <c r="G121" s="32" t="s">
        <v>203</v>
      </c>
      <c r="H121" s="34" t="s">
        <v>151</v>
      </c>
      <c r="I121" s="32" t="s">
        <v>42</v>
      </c>
      <c r="J121" s="35"/>
      <c r="K121" s="35"/>
      <c r="L121" s="35"/>
      <c r="M121" s="35"/>
      <c r="N121" s="35"/>
      <c r="O121" s="36">
        <f t="shared" ref="O121:AD121" si="50">SUM(O122:O122)</f>
        <v>0</v>
      </c>
      <c r="P121" s="37">
        <f t="shared" si="50"/>
        <v>0</v>
      </c>
      <c r="Q121" s="36">
        <f t="shared" si="50"/>
        <v>0</v>
      </c>
      <c r="R121" s="37">
        <f t="shared" si="50"/>
        <v>0</v>
      </c>
      <c r="S121" s="36">
        <f t="shared" si="50"/>
        <v>0</v>
      </c>
      <c r="T121" s="37">
        <f t="shared" si="50"/>
        <v>0</v>
      </c>
      <c r="U121" s="36">
        <f t="shared" si="50"/>
        <v>0</v>
      </c>
      <c r="V121" s="37">
        <f t="shared" si="50"/>
        <v>0</v>
      </c>
      <c r="W121" s="36">
        <f t="shared" si="50"/>
        <v>0</v>
      </c>
      <c r="X121" s="37">
        <f t="shared" si="50"/>
        <v>0</v>
      </c>
      <c r="Y121" s="36">
        <f t="shared" si="50"/>
        <v>0</v>
      </c>
      <c r="Z121" s="37">
        <f t="shared" si="50"/>
        <v>0</v>
      </c>
      <c r="AA121" s="36">
        <f t="shared" si="50"/>
        <v>0</v>
      </c>
      <c r="AB121" s="37">
        <f t="shared" si="50"/>
        <v>0</v>
      </c>
      <c r="AC121" s="36">
        <f t="shared" si="50"/>
        <v>0</v>
      </c>
      <c r="AD121" s="37">
        <f t="shared" si="50"/>
        <v>0</v>
      </c>
      <c r="AE121" s="38">
        <f>O121+Q121+S121+U121+W121+Y121+AA121+AC121</f>
        <v>0</v>
      </c>
      <c r="AF121" s="37">
        <f>P121+R121+T121+V121+X121+Z121+AB121+AD121</f>
        <v>0</v>
      </c>
      <c r="AG121" s="39">
        <f>SUM(AG122:AG122)</f>
        <v>0</v>
      </c>
      <c r="AH121" s="40"/>
      <c r="AI121" s="40"/>
      <c r="AJ121" s="41"/>
    </row>
    <row r="122" spans="2:36" s="30" customFormat="1" ht="192" thickBot="1">
      <c r="B122" s="42" t="s">
        <v>235</v>
      </c>
      <c r="C122" s="42"/>
      <c r="D122" s="28" t="s">
        <v>327</v>
      </c>
      <c r="E122" s="59" t="s">
        <v>328</v>
      </c>
      <c r="F122" s="44" t="s">
        <v>329</v>
      </c>
      <c r="G122" s="28"/>
      <c r="H122" s="28" t="s">
        <v>330</v>
      </c>
      <c r="I122" s="28" t="s">
        <v>331</v>
      </c>
      <c r="J122" s="28">
        <v>0</v>
      </c>
      <c r="K122" s="75" t="s">
        <v>332</v>
      </c>
      <c r="L122" s="46" t="s">
        <v>333</v>
      </c>
      <c r="M122" s="46"/>
      <c r="N122" s="42"/>
      <c r="O122" s="49">
        <v>0</v>
      </c>
      <c r="P122" s="49">
        <v>0</v>
      </c>
      <c r="Q122" s="49">
        <v>0</v>
      </c>
      <c r="R122" s="49">
        <v>0</v>
      </c>
      <c r="S122" s="49">
        <v>0</v>
      </c>
      <c r="T122" s="49">
        <v>0</v>
      </c>
      <c r="U122" s="49">
        <v>0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0</v>
      </c>
      <c r="AE122" s="50"/>
      <c r="AF122" s="50"/>
      <c r="AG122" s="51" t="s">
        <v>334</v>
      </c>
      <c r="AH122" s="52"/>
      <c r="AI122" s="57"/>
      <c r="AJ122" s="56" t="s">
        <v>246</v>
      </c>
    </row>
    <row r="123" spans="2:36" s="30" customFormat="1" ht="39" thickBot="1">
      <c r="B123" s="31" t="s">
        <v>35</v>
      </c>
      <c r="C123" s="32" t="s">
        <v>36</v>
      </c>
      <c r="D123" s="32" t="s">
        <v>37</v>
      </c>
      <c r="E123" s="32" t="s">
        <v>38</v>
      </c>
      <c r="F123" s="32" t="s">
        <v>202</v>
      </c>
      <c r="G123" s="32" t="s">
        <v>203</v>
      </c>
      <c r="H123" s="34" t="s">
        <v>157</v>
      </c>
      <c r="I123" s="32" t="s">
        <v>42</v>
      </c>
      <c r="J123" s="35"/>
      <c r="K123" s="35"/>
      <c r="L123" s="35"/>
      <c r="M123" s="35"/>
      <c r="N123" s="35"/>
      <c r="O123" s="36">
        <f t="shared" ref="O123:AD123" si="51">SUM(O124:O124)</f>
        <v>0</v>
      </c>
      <c r="P123" s="37">
        <f t="shared" si="51"/>
        <v>0</v>
      </c>
      <c r="Q123" s="36">
        <f t="shared" si="51"/>
        <v>0</v>
      </c>
      <c r="R123" s="37">
        <f t="shared" si="51"/>
        <v>0</v>
      </c>
      <c r="S123" s="36">
        <f t="shared" si="51"/>
        <v>0</v>
      </c>
      <c r="T123" s="37">
        <f t="shared" si="51"/>
        <v>0</v>
      </c>
      <c r="U123" s="36">
        <f t="shared" si="51"/>
        <v>0</v>
      </c>
      <c r="V123" s="37">
        <f t="shared" si="51"/>
        <v>0</v>
      </c>
      <c r="W123" s="36">
        <f t="shared" si="51"/>
        <v>0</v>
      </c>
      <c r="X123" s="37">
        <f t="shared" si="51"/>
        <v>0</v>
      </c>
      <c r="Y123" s="36">
        <f t="shared" si="51"/>
        <v>0</v>
      </c>
      <c r="Z123" s="37">
        <f t="shared" si="51"/>
        <v>0</v>
      </c>
      <c r="AA123" s="36">
        <f t="shared" si="51"/>
        <v>0</v>
      </c>
      <c r="AB123" s="37">
        <f t="shared" si="51"/>
        <v>0</v>
      </c>
      <c r="AC123" s="36">
        <f t="shared" si="51"/>
        <v>0</v>
      </c>
      <c r="AD123" s="37">
        <f t="shared" si="51"/>
        <v>0</v>
      </c>
      <c r="AE123" s="38">
        <f>O123+Q123+S123+U123+W123+Y123+AA123+AC123</f>
        <v>0</v>
      </c>
      <c r="AF123" s="37">
        <f>P123+R123+T123+V123+X123+Z123+AB123+AD123</f>
        <v>0</v>
      </c>
      <c r="AG123" s="39">
        <f>SUM(AG124:AG124)</f>
        <v>0</v>
      </c>
      <c r="AH123" s="40"/>
      <c r="AI123" s="40"/>
      <c r="AJ123" s="41"/>
    </row>
    <row r="124" spans="2:36" s="30" customFormat="1" ht="115.5" thickBot="1">
      <c r="B124" s="42" t="s">
        <v>235</v>
      </c>
      <c r="C124" s="42"/>
      <c r="D124" s="59" t="s">
        <v>335</v>
      </c>
      <c r="E124" s="59" t="s">
        <v>336</v>
      </c>
      <c r="F124" s="44" t="s">
        <v>337</v>
      </c>
      <c r="G124" s="28"/>
      <c r="H124" s="28" t="s">
        <v>338</v>
      </c>
      <c r="I124" s="77" t="s">
        <v>339</v>
      </c>
      <c r="J124" s="28">
        <v>0</v>
      </c>
      <c r="K124" s="75" t="s">
        <v>340</v>
      </c>
      <c r="L124" s="46" t="s">
        <v>341</v>
      </c>
      <c r="M124" s="46"/>
      <c r="N124" s="42"/>
      <c r="O124" s="49">
        <v>0</v>
      </c>
      <c r="P124" s="49">
        <v>0</v>
      </c>
      <c r="Q124" s="49">
        <v>0</v>
      </c>
      <c r="R124" s="49">
        <v>0</v>
      </c>
      <c r="S124" s="49">
        <v>0</v>
      </c>
      <c r="T124" s="49">
        <v>0</v>
      </c>
      <c r="U124" s="49">
        <v>0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0</v>
      </c>
      <c r="AE124" s="50"/>
      <c r="AF124" s="50"/>
      <c r="AG124" s="51" t="s">
        <v>314</v>
      </c>
      <c r="AH124" s="52"/>
      <c r="AI124" s="57"/>
      <c r="AJ124" s="56" t="s">
        <v>246</v>
      </c>
    </row>
    <row r="125" spans="2:36" s="30" customFormat="1" ht="39" thickBot="1">
      <c r="B125" s="31" t="s">
        <v>35</v>
      </c>
      <c r="C125" s="32" t="s">
        <v>36</v>
      </c>
      <c r="D125" s="32" t="s">
        <v>37</v>
      </c>
      <c r="E125" s="32" t="s">
        <v>38</v>
      </c>
      <c r="F125" s="32" t="s">
        <v>202</v>
      </c>
      <c r="G125" s="32" t="s">
        <v>203</v>
      </c>
      <c r="H125" s="34" t="s">
        <v>342</v>
      </c>
      <c r="I125" s="32" t="s">
        <v>42</v>
      </c>
      <c r="J125" s="35"/>
      <c r="K125" s="35"/>
      <c r="L125" s="35"/>
      <c r="M125" s="35"/>
      <c r="N125" s="35"/>
      <c r="O125" s="36">
        <f t="shared" ref="O125:AD125" si="52">SUM(O126:O126)</f>
        <v>0</v>
      </c>
      <c r="P125" s="37">
        <f t="shared" si="52"/>
        <v>0</v>
      </c>
      <c r="Q125" s="36">
        <f t="shared" si="52"/>
        <v>0</v>
      </c>
      <c r="R125" s="37">
        <f t="shared" si="52"/>
        <v>0</v>
      </c>
      <c r="S125" s="36">
        <f t="shared" si="52"/>
        <v>0</v>
      </c>
      <c r="T125" s="37">
        <f t="shared" si="52"/>
        <v>0</v>
      </c>
      <c r="U125" s="36">
        <f t="shared" si="52"/>
        <v>0</v>
      </c>
      <c r="V125" s="37">
        <f t="shared" si="52"/>
        <v>0</v>
      </c>
      <c r="W125" s="36">
        <f t="shared" si="52"/>
        <v>0</v>
      </c>
      <c r="X125" s="37">
        <f t="shared" si="52"/>
        <v>0</v>
      </c>
      <c r="Y125" s="36">
        <f t="shared" si="52"/>
        <v>0</v>
      </c>
      <c r="Z125" s="37">
        <f t="shared" si="52"/>
        <v>0</v>
      </c>
      <c r="AA125" s="36">
        <f t="shared" si="52"/>
        <v>0</v>
      </c>
      <c r="AB125" s="37">
        <f t="shared" si="52"/>
        <v>0</v>
      </c>
      <c r="AC125" s="36">
        <f t="shared" si="52"/>
        <v>0</v>
      </c>
      <c r="AD125" s="37">
        <f t="shared" si="52"/>
        <v>0</v>
      </c>
      <c r="AE125" s="38">
        <f>O125+Q125+S125+U125+W125+Y125+AA125+AC125</f>
        <v>0</v>
      </c>
      <c r="AF125" s="37">
        <f>P125+R125+T125+V125+X125+Z125+AB125+AD125</f>
        <v>0</v>
      </c>
      <c r="AG125" s="39">
        <f>SUM(AG126:AG126)</f>
        <v>0</v>
      </c>
      <c r="AH125" s="40"/>
      <c r="AI125" s="40"/>
      <c r="AJ125" s="41"/>
    </row>
    <row r="126" spans="2:36" s="30" customFormat="1" ht="166.5" thickBot="1">
      <c r="B126" s="42" t="s">
        <v>235</v>
      </c>
      <c r="C126" s="42"/>
      <c r="D126" s="59" t="s">
        <v>343</v>
      </c>
      <c r="E126" s="59" t="s">
        <v>344</v>
      </c>
      <c r="F126" s="44" t="s">
        <v>345</v>
      </c>
      <c r="G126" s="28"/>
      <c r="H126" s="28" t="s">
        <v>346</v>
      </c>
      <c r="I126" s="28" t="s">
        <v>347</v>
      </c>
      <c r="J126" s="28">
        <v>0</v>
      </c>
      <c r="K126" s="75" t="s">
        <v>348</v>
      </c>
      <c r="L126" s="46" t="s">
        <v>345</v>
      </c>
      <c r="M126" s="46"/>
      <c r="N126" s="42"/>
      <c r="O126" s="49">
        <v>0</v>
      </c>
      <c r="P126" s="49">
        <v>0</v>
      </c>
      <c r="Q126" s="49">
        <v>0</v>
      </c>
      <c r="R126" s="49">
        <v>0</v>
      </c>
      <c r="S126" s="49">
        <v>0</v>
      </c>
      <c r="T126" s="49">
        <v>0</v>
      </c>
      <c r="U126" s="49">
        <v>0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</v>
      </c>
      <c r="AE126" s="50"/>
      <c r="AF126" s="50"/>
      <c r="AG126" s="51" t="s">
        <v>349</v>
      </c>
      <c r="AH126" s="52"/>
      <c r="AI126" s="57"/>
      <c r="AJ126" s="56" t="s">
        <v>246</v>
      </c>
    </row>
    <row r="127" spans="2:36" s="30" customFormat="1" ht="39" thickBot="1">
      <c r="B127" s="31" t="s">
        <v>35</v>
      </c>
      <c r="C127" s="32" t="s">
        <v>36</v>
      </c>
      <c r="D127" s="32" t="s">
        <v>37</v>
      </c>
      <c r="E127" s="32" t="s">
        <v>38</v>
      </c>
      <c r="F127" s="32" t="s">
        <v>202</v>
      </c>
      <c r="G127" s="32" t="s">
        <v>203</v>
      </c>
      <c r="H127" s="34" t="s">
        <v>350</v>
      </c>
      <c r="I127" s="32" t="s">
        <v>42</v>
      </c>
      <c r="J127" s="35"/>
      <c r="K127" s="35"/>
      <c r="L127" s="35"/>
      <c r="M127" s="35"/>
      <c r="N127" s="35"/>
      <c r="O127" s="36">
        <f t="shared" ref="O127:AD127" si="53">SUM(O128:O128)</f>
        <v>0</v>
      </c>
      <c r="P127" s="37">
        <f t="shared" si="53"/>
        <v>0</v>
      </c>
      <c r="Q127" s="36">
        <f t="shared" si="53"/>
        <v>0</v>
      </c>
      <c r="R127" s="37">
        <f t="shared" si="53"/>
        <v>0</v>
      </c>
      <c r="S127" s="36">
        <f t="shared" si="53"/>
        <v>0</v>
      </c>
      <c r="T127" s="37">
        <f t="shared" si="53"/>
        <v>0</v>
      </c>
      <c r="U127" s="36">
        <f t="shared" si="53"/>
        <v>0</v>
      </c>
      <c r="V127" s="37">
        <f t="shared" si="53"/>
        <v>0</v>
      </c>
      <c r="W127" s="36">
        <f t="shared" si="53"/>
        <v>0</v>
      </c>
      <c r="X127" s="37">
        <f t="shared" si="53"/>
        <v>0</v>
      </c>
      <c r="Y127" s="36">
        <f t="shared" si="53"/>
        <v>0</v>
      </c>
      <c r="Z127" s="37">
        <f t="shared" si="53"/>
        <v>0</v>
      </c>
      <c r="AA127" s="36">
        <f t="shared" si="53"/>
        <v>0</v>
      </c>
      <c r="AB127" s="37">
        <f t="shared" si="53"/>
        <v>0</v>
      </c>
      <c r="AC127" s="36">
        <f t="shared" si="53"/>
        <v>0</v>
      </c>
      <c r="AD127" s="37">
        <f t="shared" si="53"/>
        <v>0</v>
      </c>
      <c r="AE127" s="38">
        <f>O127+Q127+S127+U127+W127+Y127+AA127+AC127</f>
        <v>0</v>
      </c>
      <c r="AF127" s="37">
        <f>P127+R127+T127+V127+X127+Z127+AB127+AD127</f>
        <v>0</v>
      </c>
      <c r="AG127" s="39">
        <f>SUM(AG128:AG128)</f>
        <v>0</v>
      </c>
      <c r="AH127" s="40"/>
      <c r="AI127" s="40"/>
      <c r="AJ127" s="41"/>
    </row>
    <row r="128" spans="2:36" s="30" customFormat="1" ht="230.25" thickBot="1">
      <c r="B128" s="42" t="s">
        <v>235</v>
      </c>
      <c r="C128" s="42"/>
      <c r="D128" s="28" t="s">
        <v>351</v>
      </c>
      <c r="E128" s="59" t="s">
        <v>352</v>
      </c>
      <c r="F128" s="44" t="s">
        <v>353</v>
      </c>
      <c r="G128" s="28"/>
      <c r="H128" s="28" t="s">
        <v>354</v>
      </c>
      <c r="I128" s="28" t="s">
        <v>355</v>
      </c>
      <c r="J128" s="28">
        <v>0</v>
      </c>
      <c r="K128" s="75" t="s">
        <v>356</v>
      </c>
      <c r="L128" s="46" t="s">
        <v>357</v>
      </c>
      <c r="M128" s="46"/>
      <c r="N128" s="42"/>
      <c r="O128" s="49">
        <v>0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0</v>
      </c>
      <c r="AE128" s="66"/>
      <c r="AF128" s="66"/>
      <c r="AG128" s="51" t="s">
        <v>221</v>
      </c>
      <c r="AH128" s="93"/>
      <c r="AI128" s="66"/>
      <c r="AJ128" s="61" t="s">
        <v>230</v>
      </c>
    </row>
    <row r="129" spans="2:36" ht="13.5" thickBot="1">
      <c r="B129" s="181" t="s">
        <v>358</v>
      </c>
      <c r="C129" s="182"/>
      <c r="D129" s="182"/>
      <c r="E129" s="182"/>
      <c r="F129" s="182"/>
      <c r="G129" s="182"/>
      <c r="H129" s="183"/>
      <c r="I129" s="184" t="s">
        <v>359</v>
      </c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6"/>
      <c r="U129" s="184" t="s">
        <v>360</v>
      </c>
      <c r="V129" s="185"/>
      <c r="W129" s="185"/>
      <c r="X129" s="185"/>
      <c r="Y129" s="185"/>
      <c r="Z129" s="185"/>
      <c r="AA129" s="185"/>
      <c r="AB129" s="185"/>
      <c r="AC129" s="185"/>
      <c r="AD129" s="185"/>
      <c r="AE129" s="185"/>
      <c r="AF129" s="185"/>
      <c r="AG129" s="185"/>
      <c r="AH129" s="185"/>
      <c r="AI129" s="185"/>
      <c r="AJ129" s="186"/>
    </row>
    <row r="130" spans="2:36" ht="13.5" thickBot="1">
      <c r="B130" s="187" t="s">
        <v>361</v>
      </c>
      <c r="C130" s="188"/>
      <c r="D130" s="189"/>
      <c r="E130" s="12"/>
      <c r="F130" s="181" t="s">
        <v>362</v>
      </c>
      <c r="G130" s="182"/>
      <c r="H130" s="182"/>
      <c r="I130" s="182"/>
      <c r="J130" s="182"/>
      <c r="K130" s="182"/>
      <c r="L130" s="182"/>
      <c r="M130" s="182"/>
      <c r="N130" s="183"/>
      <c r="O130" s="190" t="s">
        <v>7</v>
      </c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2"/>
      <c r="AG130" s="193" t="s">
        <v>8</v>
      </c>
      <c r="AH130" s="194"/>
      <c r="AI130" s="194"/>
      <c r="AJ130" s="195"/>
    </row>
    <row r="131" spans="2:36" ht="13.5" thickBot="1">
      <c r="B131" s="207" t="s">
        <v>9</v>
      </c>
      <c r="C131" s="209" t="s">
        <v>10</v>
      </c>
      <c r="D131" s="210"/>
      <c r="E131" s="210"/>
      <c r="F131" s="210"/>
      <c r="G131" s="210"/>
      <c r="H131" s="211"/>
      <c r="I131" s="215" t="s">
        <v>11</v>
      </c>
      <c r="J131" s="217" t="s">
        <v>12</v>
      </c>
      <c r="K131" s="217" t="s">
        <v>13</v>
      </c>
      <c r="L131" s="176" t="s">
        <v>14</v>
      </c>
      <c r="M131" s="176" t="s">
        <v>15</v>
      </c>
      <c r="N131" s="176" t="s">
        <v>16</v>
      </c>
      <c r="O131" s="203" t="s">
        <v>17</v>
      </c>
      <c r="P131" s="204"/>
      <c r="Q131" s="203" t="s">
        <v>166</v>
      </c>
      <c r="R131" s="204"/>
      <c r="S131" s="203" t="s">
        <v>19</v>
      </c>
      <c r="T131" s="204"/>
      <c r="U131" s="203" t="s">
        <v>20</v>
      </c>
      <c r="V131" s="204"/>
      <c r="W131" s="203" t="s">
        <v>21</v>
      </c>
      <c r="X131" s="204"/>
      <c r="Y131" s="203" t="s">
        <v>22</v>
      </c>
      <c r="Z131" s="204"/>
      <c r="AA131" s="203" t="s">
        <v>23</v>
      </c>
      <c r="AB131" s="204"/>
      <c r="AC131" s="203" t="s">
        <v>24</v>
      </c>
      <c r="AD131" s="204"/>
      <c r="AE131" s="203" t="s">
        <v>25</v>
      </c>
      <c r="AF131" s="204"/>
      <c r="AG131" s="205" t="s">
        <v>26</v>
      </c>
      <c r="AH131" s="196" t="s">
        <v>27</v>
      </c>
      <c r="AI131" s="198" t="s">
        <v>28</v>
      </c>
      <c r="AJ131" s="196" t="s">
        <v>29</v>
      </c>
    </row>
    <row r="132" spans="2:36" ht="64.5" thickBot="1">
      <c r="B132" s="208"/>
      <c r="C132" s="212"/>
      <c r="D132" s="213"/>
      <c r="E132" s="213"/>
      <c r="F132" s="213"/>
      <c r="G132" s="213"/>
      <c r="H132" s="214"/>
      <c r="I132" s="216"/>
      <c r="J132" s="218"/>
      <c r="K132" s="218"/>
      <c r="L132" s="177"/>
      <c r="M132" s="177"/>
      <c r="N132" s="177"/>
      <c r="O132" s="14" t="s">
        <v>30</v>
      </c>
      <c r="P132" s="15" t="s">
        <v>31</v>
      </c>
      <c r="Q132" s="14" t="s">
        <v>30</v>
      </c>
      <c r="R132" s="15" t="s">
        <v>31</v>
      </c>
      <c r="S132" s="14" t="s">
        <v>30</v>
      </c>
      <c r="T132" s="15" t="s">
        <v>31</v>
      </c>
      <c r="U132" s="14" t="s">
        <v>30</v>
      </c>
      <c r="V132" s="15" t="s">
        <v>31</v>
      </c>
      <c r="W132" s="14" t="s">
        <v>30</v>
      </c>
      <c r="X132" s="15" t="s">
        <v>31</v>
      </c>
      <c r="Y132" s="14" t="s">
        <v>30</v>
      </c>
      <c r="Z132" s="15" t="s">
        <v>31</v>
      </c>
      <c r="AA132" s="14" t="s">
        <v>30</v>
      </c>
      <c r="AB132" s="15" t="s">
        <v>32</v>
      </c>
      <c r="AC132" s="14" t="s">
        <v>30</v>
      </c>
      <c r="AD132" s="15" t="s">
        <v>32</v>
      </c>
      <c r="AE132" s="14" t="s">
        <v>30</v>
      </c>
      <c r="AF132" s="15" t="s">
        <v>32</v>
      </c>
      <c r="AG132" s="206"/>
      <c r="AH132" s="197"/>
      <c r="AI132" s="199"/>
      <c r="AJ132" s="197"/>
    </row>
    <row r="133" spans="2:36" ht="59.25" thickBot="1">
      <c r="B133" s="16" t="s">
        <v>363</v>
      </c>
      <c r="C133" s="200" t="s">
        <v>34</v>
      </c>
      <c r="D133" s="201"/>
      <c r="E133" s="201"/>
      <c r="F133" s="201"/>
      <c r="G133" s="201"/>
      <c r="H133" s="202"/>
      <c r="I133" s="18"/>
      <c r="J133" s="19"/>
      <c r="K133" s="20"/>
      <c r="L133" s="21"/>
      <c r="M133" s="22"/>
      <c r="N133" s="22"/>
      <c r="O133" s="23">
        <f t="shared" ref="O133:AG133" si="54">O135+O137+O139+O141+O143+O145+O147+O149+O151+O153+O155+O157+O159+O161</f>
        <v>77400000</v>
      </c>
      <c r="P133" s="23">
        <f t="shared" si="54"/>
        <v>15000000</v>
      </c>
      <c r="Q133" s="23">
        <f t="shared" si="54"/>
        <v>72677885.879999995</v>
      </c>
      <c r="R133" s="23">
        <f t="shared" si="54"/>
        <v>45994973</v>
      </c>
      <c r="S133" s="23">
        <f t="shared" si="54"/>
        <v>0</v>
      </c>
      <c r="T133" s="23">
        <f t="shared" si="54"/>
        <v>0</v>
      </c>
      <c r="U133" s="23">
        <f t="shared" si="54"/>
        <v>0</v>
      </c>
      <c r="V133" s="23">
        <f t="shared" si="54"/>
        <v>0</v>
      </c>
      <c r="W133" s="23">
        <f t="shared" si="54"/>
        <v>0</v>
      </c>
      <c r="X133" s="23">
        <f t="shared" si="54"/>
        <v>0</v>
      </c>
      <c r="Y133" s="23">
        <f t="shared" si="54"/>
        <v>0</v>
      </c>
      <c r="Z133" s="23">
        <f t="shared" si="54"/>
        <v>0</v>
      </c>
      <c r="AA133" s="23">
        <f t="shared" si="54"/>
        <v>0</v>
      </c>
      <c r="AB133" s="23">
        <f t="shared" si="54"/>
        <v>0</v>
      </c>
      <c r="AC133" s="23">
        <f t="shared" si="54"/>
        <v>0</v>
      </c>
      <c r="AD133" s="23">
        <f t="shared" si="54"/>
        <v>0</v>
      </c>
      <c r="AE133" s="23">
        <f t="shared" si="54"/>
        <v>150077885.88</v>
      </c>
      <c r="AF133" s="23">
        <f t="shared" si="54"/>
        <v>60994973</v>
      </c>
      <c r="AG133" s="23">
        <f t="shared" si="54"/>
        <v>0</v>
      </c>
      <c r="AH133" s="24"/>
      <c r="AI133" s="24"/>
      <c r="AJ133" s="13"/>
    </row>
    <row r="134" spans="2:36" ht="13.5" thickBot="1">
      <c r="B134" s="25"/>
      <c r="C134" s="25"/>
      <c r="D134" s="26"/>
      <c r="E134" s="25"/>
      <c r="F134" s="25"/>
      <c r="G134" s="25"/>
      <c r="H134" s="25"/>
      <c r="I134" s="25"/>
      <c r="J134" s="27"/>
      <c r="K134" s="28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9"/>
    </row>
    <row r="135" spans="2:36" s="30" customFormat="1" ht="54" thickBot="1">
      <c r="B135" s="31" t="s">
        <v>35</v>
      </c>
      <c r="C135" s="32" t="s">
        <v>36</v>
      </c>
      <c r="D135" s="32" t="s">
        <v>37</v>
      </c>
      <c r="E135" s="32" t="s">
        <v>38</v>
      </c>
      <c r="F135" s="32" t="s">
        <v>202</v>
      </c>
      <c r="G135" s="32" t="s">
        <v>203</v>
      </c>
      <c r="H135" s="34" t="s">
        <v>41</v>
      </c>
      <c r="I135" s="32" t="s">
        <v>42</v>
      </c>
      <c r="J135" s="35"/>
      <c r="K135" s="35"/>
      <c r="L135" s="35"/>
      <c r="M135" s="35"/>
      <c r="N135" s="35"/>
      <c r="O135" s="36">
        <f t="shared" ref="O135:AD135" si="55">SUM(O136:O136)</f>
        <v>15000000</v>
      </c>
      <c r="P135" s="37">
        <f t="shared" si="55"/>
        <v>15000000</v>
      </c>
      <c r="Q135" s="36">
        <f t="shared" si="55"/>
        <v>15994973</v>
      </c>
      <c r="R135" s="37">
        <f t="shared" si="55"/>
        <v>15994973</v>
      </c>
      <c r="S135" s="36">
        <f t="shared" si="55"/>
        <v>0</v>
      </c>
      <c r="T135" s="37">
        <f t="shared" si="55"/>
        <v>0</v>
      </c>
      <c r="U135" s="36">
        <f t="shared" si="55"/>
        <v>0</v>
      </c>
      <c r="V135" s="37">
        <f t="shared" si="55"/>
        <v>0</v>
      </c>
      <c r="W135" s="36">
        <f t="shared" si="55"/>
        <v>0</v>
      </c>
      <c r="X135" s="37">
        <f t="shared" si="55"/>
        <v>0</v>
      </c>
      <c r="Y135" s="36">
        <f t="shared" si="55"/>
        <v>0</v>
      </c>
      <c r="Z135" s="37">
        <f t="shared" si="55"/>
        <v>0</v>
      </c>
      <c r="AA135" s="36">
        <f t="shared" si="55"/>
        <v>0</v>
      </c>
      <c r="AB135" s="37">
        <f t="shared" si="55"/>
        <v>0</v>
      </c>
      <c r="AC135" s="36">
        <f t="shared" si="55"/>
        <v>0</v>
      </c>
      <c r="AD135" s="37">
        <f t="shared" si="55"/>
        <v>0</v>
      </c>
      <c r="AE135" s="38">
        <f>O135+Q135+S135+U135+W135+Y135+AA135+AC135</f>
        <v>30994973</v>
      </c>
      <c r="AF135" s="37">
        <f>P135+R135+T135+V135+X135+Z135+AB135+AD135</f>
        <v>30994973</v>
      </c>
      <c r="AG135" s="39">
        <f>SUM(AG136:AG136)</f>
        <v>0</v>
      </c>
      <c r="AH135" s="40"/>
      <c r="AI135" s="40"/>
      <c r="AJ135" s="41"/>
    </row>
    <row r="136" spans="2:36" s="30" customFormat="1" ht="179.25" thickBot="1">
      <c r="B136" s="42" t="s">
        <v>364</v>
      </c>
      <c r="C136" s="42"/>
      <c r="D136" s="28" t="s">
        <v>365</v>
      </c>
      <c r="E136" s="59" t="s">
        <v>366</v>
      </c>
      <c r="F136" s="44" t="s">
        <v>367</v>
      </c>
      <c r="G136" s="28"/>
      <c r="H136" s="28" t="s">
        <v>368</v>
      </c>
      <c r="I136" s="28" t="s">
        <v>369</v>
      </c>
      <c r="J136" s="28">
        <v>0</v>
      </c>
      <c r="K136" s="75" t="s">
        <v>370</v>
      </c>
      <c r="L136" s="46" t="s">
        <v>371</v>
      </c>
      <c r="M136" s="46"/>
      <c r="N136" s="42"/>
      <c r="O136" s="65">
        <v>15000000</v>
      </c>
      <c r="P136" s="94">
        <v>15000000</v>
      </c>
      <c r="Q136" s="95">
        <v>15994973</v>
      </c>
      <c r="R136" s="50">
        <v>15994973</v>
      </c>
      <c r="S136" s="49">
        <v>0</v>
      </c>
      <c r="T136" s="49">
        <v>0</v>
      </c>
      <c r="U136" s="49">
        <v>0</v>
      </c>
      <c r="V136" s="49">
        <v>0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</v>
      </c>
      <c r="AE136" s="50">
        <v>30994973</v>
      </c>
      <c r="AF136" s="50">
        <v>30994973</v>
      </c>
      <c r="AG136" s="51" t="s">
        <v>372</v>
      </c>
      <c r="AH136" s="52" t="s">
        <v>373</v>
      </c>
      <c r="AI136" s="52"/>
      <c r="AJ136" s="46" t="s">
        <v>246</v>
      </c>
    </row>
    <row r="137" spans="2:36" s="30" customFormat="1" ht="54" thickBot="1">
      <c r="B137" s="31" t="s">
        <v>35</v>
      </c>
      <c r="C137" s="32" t="s">
        <v>36</v>
      </c>
      <c r="D137" s="32" t="s">
        <v>37</v>
      </c>
      <c r="E137" s="32" t="s">
        <v>50</v>
      </c>
      <c r="F137" s="32" t="s">
        <v>202</v>
      </c>
      <c r="G137" s="32" t="s">
        <v>203</v>
      </c>
      <c r="H137" s="34" t="s">
        <v>51</v>
      </c>
      <c r="I137" s="32" t="s">
        <v>42</v>
      </c>
      <c r="J137" s="53"/>
      <c r="K137" s="55"/>
      <c r="L137" s="55"/>
      <c r="M137" s="35"/>
      <c r="N137" s="35"/>
      <c r="O137" s="36">
        <f t="shared" ref="O137:AD137" si="56">SUM(O138:O138)</f>
        <v>0</v>
      </c>
      <c r="P137" s="37">
        <f t="shared" si="56"/>
        <v>0</v>
      </c>
      <c r="Q137" s="36">
        <f t="shared" si="56"/>
        <v>30000000</v>
      </c>
      <c r="R137" s="37">
        <f t="shared" si="56"/>
        <v>30000000</v>
      </c>
      <c r="S137" s="36">
        <f t="shared" si="56"/>
        <v>0</v>
      </c>
      <c r="T137" s="37">
        <f t="shared" si="56"/>
        <v>0</v>
      </c>
      <c r="U137" s="36">
        <f t="shared" si="56"/>
        <v>0</v>
      </c>
      <c r="V137" s="37">
        <f t="shared" si="56"/>
        <v>0</v>
      </c>
      <c r="W137" s="36">
        <f t="shared" si="56"/>
        <v>0</v>
      </c>
      <c r="X137" s="37">
        <f t="shared" si="56"/>
        <v>0</v>
      </c>
      <c r="Y137" s="36">
        <f t="shared" si="56"/>
        <v>0</v>
      </c>
      <c r="Z137" s="37">
        <f t="shared" si="56"/>
        <v>0</v>
      </c>
      <c r="AA137" s="36">
        <f t="shared" si="56"/>
        <v>0</v>
      </c>
      <c r="AB137" s="37">
        <f t="shared" si="56"/>
        <v>0</v>
      </c>
      <c r="AC137" s="36">
        <f t="shared" si="56"/>
        <v>0</v>
      </c>
      <c r="AD137" s="37">
        <f t="shared" si="56"/>
        <v>0</v>
      </c>
      <c r="AE137" s="38">
        <f>O137+Q137+S137+U137+W137+Y137+AA137+AC137</f>
        <v>30000000</v>
      </c>
      <c r="AF137" s="37">
        <f>P137+R137+T137+V137+X137+Z137+AB137+AD137</f>
        <v>30000000</v>
      </c>
      <c r="AG137" s="39">
        <f>SUM(AG138:AG138)</f>
        <v>0</v>
      </c>
      <c r="AH137" s="40"/>
      <c r="AI137" s="40"/>
      <c r="AJ137" s="41"/>
    </row>
    <row r="138" spans="2:36" s="30" customFormat="1" ht="179.25" thickBot="1">
      <c r="B138" s="42" t="s">
        <v>364</v>
      </c>
      <c r="C138" s="42"/>
      <c r="D138" s="28" t="s">
        <v>365</v>
      </c>
      <c r="E138" s="59" t="s">
        <v>374</v>
      </c>
      <c r="F138" s="44" t="s">
        <v>375</v>
      </c>
      <c r="G138" s="28"/>
      <c r="H138" s="28" t="s">
        <v>376</v>
      </c>
      <c r="I138" s="28" t="s">
        <v>377</v>
      </c>
      <c r="J138" s="28">
        <v>0</v>
      </c>
      <c r="K138" s="48" t="s">
        <v>378</v>
      </c>
      <c r="L138" s="48" t="s">
        <v>375</v>
      </c>
      <c r="M138" s="57"/>
      <c r="N138" s="57"/>
      <c r="O138" s="50">
        <v>0</v>
      </c>
      <c r="P138" s="50">
        <v>0</v>
      </c>
      <c r="Q138" s="50">
        <v>30000000</v>
      </c>
      <c r="R138" s="50">
        <v>30000000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  <c r="AB138" s="50">
        <v>0</v>
      </c>
      <c r="AC138" s="50">
        <v>0</v>
      </c>
      <c r="AD138" s="50">
        <v>0</v>
      </c>
      <c r="AE138" s="50">
        <v>30000000</v>
      </c>
      <c r="AF138" s="50">
        <v>30000000</v>
      </c>
      <c r="AG138" s="51" t="s">
        <v>372</v>
      </c>
      <c r="AH138" s="52" t="s">
        <v>373</v>
      </c>
      <c r="AI138" s="57"/>
      <c r="AJ138" s="56" t="s">
        <v>379</v>
      </c>
    </row>
    <row r="139" spans="2:36" s="30" customFormat="1" ht="48.75" thickBot="1">
      <c r="B139" s="31" t="s">
        <v>35</v>
      </c>
      <c r="C139" s="32" t="s">
        <v>36</v>
      </c>
      <c r="D139" s="32" t="s">
        <v>37</v>
      </c>
      <c r="E139" s="32" t="s">
        <v>50</v>
      </c>
      <c r="F139" s="32" t="s">
        <v>202</v>
      </c>
      <c r="G139" s="32" t="s">
        <v>203</v>
      </c>
      <c r="H139" s="34" t="s">
        <v>58</v>
      </c>
      <c r="I139" s="32" t="s">
        <v>42</v>
      </c>
      <c r="J139" s="53"/>
      <c r="K139" s="76"/>
      <c r="L139" s="55"/>
      <c r="M139" s="35"/>
      <c r="N139" s="35"/>
      <c r="O139" s="36">
        <f t="shared" ref="O139:AD139" si="57">SUM(O140)</f>
        <v>0</v>
      </c>
      <c r="P139" s="37">
        <f t="shared" si="57"/>
        <v>0</v>
      </c>
      <c r="Q139" s="36">
        <f t="shared" si="57"/>
        <v>5200000</v>
      </c>
      <c r="R139" s="37">
        <f t="shared" si="57"/>
        <v>0</v>
      </c>
      <c r="S139" s="36">
        <f t="shared" si="57"/>
        <v>0</v>
      </c>
      <c r="T139" s="37">
        <f t="shared" si="57"/>
        <v>0</v>
      </c>
      <c r="U139" s="36">
        <f t="shared" si="57"/>
        <v>0</v>
      </c>
      <c r="V139" s="37">
        <f t="shared" si="57"/>
        <v>0</v>
      </c>
      <c r="W139" s="36">
        <f t="shared" si="57"/>
        <v>0</v>
      </c>
      <c r="X139" s="37">
        <f t="shared" si="57"/>
        <v>0</v>
      </c>
      <c r="Y139" s="36">
        <f t="shared" si="57"/>
        <v>0</v>
      </c>
      <c r="Z139" s="37">
        <f t="shared" si="57"/>
        <v>0</v>
      </c>
      <c r="AA139" s="36">
        <f t="shared" si="57"/>
        <v>0</v>
      </c>
      <c r="AB139" s="37">
        <f t="shared" si="57"/>
        <v>0</v>
      </c>
      <c r="AC139" s="36">
        <f t="shared" si="57"/>
        <v>0</v>
      </c>
      <c r="AD139" s="37">
        <f t="shared" si="57"/>
        <v>0</v>
      </c>
      <c r="AE139" s="38">
        <f>O139+Q139+S139+U139+W139+Y139+AA139+AC139</f>
        <v>5200000</v>
      </c>
      <c r="AF139" s="37">
        <f>P139+R139+T139+V139+X139+Z139+AB139+AD139</f>
        <v>0</v>
      </c>
      <c r="AG139" s="39">
        <f>SUM(AG140:AG140)</f>
        <v>0</v>
      </c>
      <c r="AH139" s="40"/>
      <c r="AI139" s="40"/>
      <c r="AJ139" s="41"/>
    </row>
    <row r="140" spans="2:36" s="30" customFormat="1" ht="306.75" thickBot="1">
      <c r="B140" s="42" t="s">
        <v>364</v>
      </c>
      <c r="C140" s="42"/>
      <c r="D140" s="28" t="s">
        <v>380</v>
      </c>
      <c r="E140" s="59" t="s">
        <v>381</v>
      </c>
      <c r="F140" s="44" t="s">
        <v>382</v>
      </c>
      <c r="G140" s="28"/>
      <c r="H140" s="77" t="s">
        <v>383</v>
      </c>
      <c r="I140" s="77" t="s">
        <v>384</v>
      </c>
      <c r="J140" s="28">
        <v>0</v>
      </c>
      <c r="K140" s="63" t="s">
        <v>385</v>
      </c>
      <c r="L140" s="48" t="s">
        <v>386</v>
      </c>
      <c r="M140" s="63"/>
      <c r="N140" s="63"/>
      <c r="O140" s="50">
        <v>0</v>
      </c>
      <c r="P140" s="50">
        <v>0</v>
      </c>
      <c r="Q140" s="94">
        <v>5200000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  <c r="AA140" s="50">
        <v>0</v>
      </c>
      <c r="AB140" s="50">
        <v>0</v>
      </c>
      <c r="AC140" s="50">
        <v>0</v>
      </c>
      <c r="AD140" s="50">
        <v>0</v>
      </c>
      <c r="AE140" s="50" t="s">
        <v>387</v>
      </c>
      <c r="AF140" s="50"/>
      <c r="AG140" s="51" t="s">
        <v>372</v>
      </c>
      <c r="AH140" s="52"/>
      <c r="AI140" s="57"/>
      <c r="AJ140" s="56" t="s">
        <v>246</v>
      </c>
    </row>
    <row r="141" spans="2:36" s="30" customFormat="1" ht="54" thickBot="1">
      <c r="B141" s="31" t="s">
        <v>35</v>
      </c>
      <c r="C141" s="32" t="s">
        <v>36</v>
      </c>
      <c r="D141" s="32" t="s">
        <v>37</v>
      </c>
      <c r="E141" s="32" t="s">
        <v>50</v>
      </c>
      <c r="F141" s="32" t="s">
        <v>202</v>
      </c>
      <c r="G141" s="32" t="s">
        <v>203</v>
      </c>
      <c r="H141" s="34" t="s">
        <v>65</v>
      </c>
      <c r="I141" s="32" t="s">
        <v>42</v>
      </c>
      <c r="J141" s="53"/>
      <c r="K141" s="76"/>
      <c r="L141" s="55"/>
      <c r="M141" s="35"/>
      <c r="N141" s="35"/>
      <c r="O141" s="36">
        <f t="shared" ref="O141:AD141" si="58">SUM(O142)</f>
        <v>36400000</v>
      </c>
      <c r="P141" s="37">
        <f t="shared" si="58"/>
        <v>0</v>
      </c>
      <c r="Q141" s="36">
        <f t="shared" si="58"/>
        <v>0</v>
      </c>
      <c r="R141" s="37">
        <f t="shared" si="58"/>
        <v>0</v>
      </c>
      <c r="S141" s="36">
        <f t="shared" si="58"/>
        <v>0</v>
      </c>
      <c r="T141" s="37">
        <f t="shared" si="58"/>
        <v>0</v>
      </c>
      <c r="U141" s="36">
        <f t="shared" si="58"/>
        <v>0</v>
      </c>
      <c r="V141" s="37">
        <f t="shared" si="58"/>
        <v>0</v>
      </c>
      <c r="W141" s="36">
        <f t="shared" si="58"/>
        <v>0</v>
      </c>
      <c r="X141" s="37">
        <f t="shared" si="58"/>
        <v>0</v>
      </c>
      <c r="Y141" s="36">
        <f t="shared" si="58"/>
        <v>0</v>
      </c>
      <c r="Z141" s="37">
        <f t="shared" si="58"/>
        <v>0</v>
      </c>
      <c r="AA141" s="36">
        <f t="shared" si="58"/>
        <v>0</v>
      </c>
      <c r="AB141" s="37">
        <f t="shared" si="58"/>
        <v>0</v>
      </c>
      <c r="AC141" s="36">
        <f t="shared" si="58"/>
        <v>0</v>
      </c>
      <c r="AD141" s="37">
        <f t="shared" si="58"/>
        <v>0</v>
      </c>
      <c r="AE141" s="38">
        <f>O141+Q141+S141+U141+W141+Y141+AA141+AC141</f>
        <v>36400000</v>
      </c>
      <c r="AF141" s="37">
        <f>P141+R141+T141+V141+X141+Z141+AB141+AD141</f>
        <v>0</v>
      </c>
      <c r="AG141" s="39">
        <f>SUM(AG142:AG142)</f>
        <v>0</v>
      </c>
      <c r="AH141" s="40"/>
      <c r="AI141" s="40"/>
      <c r="AJ141" s="41"/>
    </row>
    <row r="142" spans="2:36" s="30" customFormat="1" ht="204.75" thickBot="1">
      <c r="B142" s="42" t="s">
        <v>364</v>
      </c>
      <c r="C142" s="42"/>
      <c r="D142" s="59" t="s">
        <v>388</v>
      </c>
      <c r="E142" s="59" t="s">
        <v>389</v>
      </c>
      <c r="F142" s="44" t="s">
        <v>390</v>
      </c>
      <c r="G142" s="28"/>
      <c r="H142" s="28" t="s">
        <v>391</v>
      </c>
      <c r="I142" s="28" t="s">
        <v>392</v>
      </c>
      <c r="J142" s="28">
        <v>0</v>
      </c>
      <c r="K142" s="63" t="s">
        <v>393</v>
      </c>
      <c r="L142" s="48" t="s">
        <v>394</v>
      </c>
      <c r="M142" s="63"/>
      <c r="N142" s="63"/>
      <c r="O142" s="96">
        <v>36400000</v>
      </c>
      <c r="P142" s="50">
        <v>0</v>
      </c>
      <c r="Q142" s="50">
        <v>0</v>
      </c>
      <c r="R142" s="50">
        <v>0</v>
      </c>
      <c r="S142" s="50">
        <v>0</v>
      </c>
      <c r="T142" s="50">
        <v>0</v>
      </c>
      <c r="U142" s="50">
        <v>0</v>
      </c>
      <c r="V142" s="50">
        <v>0</v>
      </c>
      <c r="W142" s="50">
        <v>0</v>
      </c>
      <c r="X142" s="50">
        <v>0</v>
      </c>
      <c r="Y142" s="50">
        <v>0</v>
      </c>
      <c r="Z142" s="50">
        <v>0</v>
      </c>
      <c r="AA142" s="50">
        <v>0</v>
      </c>
      <c r="AB142" s="50">
        <v>0</v>
      </c>
      <c r="AC142" s="50">
        <v>0</v>
      </c>
      <c r="AD142" s="50">
        <v>0</v>
      </c>
      <c r="AE142" s="96">
        <v>36400000</v>
      </c>
      <c r="AF142" s="50"/>
      <c r="AG142" s="51" t="s">
        <v>372</v>
      </c>
      <c r="AH142" s="52"/>
      <c r="AI142" s="57"/>
      <c r="AJ142" s="56" t="s">
        <v>246</v>
      </c>
    </row>
    <row r="143" spans="2:36" s="30" customFormat="1" ht="54" thickBot="1">
      <c r="B143" s="31" t="s">
        <v>35</v>
      </c>
      <c r="C143" s="32" t="s">
        <v>36</v>
      </c>
      <c r="D143" s="32" t="s">
        <v>37</v>
      </c>
      <c r="E143" s="32" t="s">
        <v>50</v>
      </c>
      <c r="F143" s="32" t="s">
        <v>202</v>
      </c>
      <c r="G143" s="32" t="s">
        <v>203</v>
      </c>
      <c r="H143" s="34" t="s">
        <v>73</v>
      </c>
      <c r="I143" s="32" t="s">
        <v>42</v>
      </c>
      <c r="J143" s="53"/>
      <c r="K143" s="76"/>
      <c r="L143" s="55"/>
      <c r="M143" s="35"/>
      <c r="N143" s="35"/>
      <c r="O143" s="36">
        <f t="shared" ref="O143:AD143" si="59">SUM(O144)</f>
        <v>0</v>
      </c>
      <c r="P143" s="37">
        <f t="shared" si="59"/>
        <v>0</v>
      </c>
      <c r="Q143" s="36">
        <f t="shared" si="59"/>
        <v>20800000</v>
      </c>
      <c r="R143" s="37">
        <f t="shared" si="59"/>
        <v>0</v>
      </c>
      <c r="S143" s="36">
        <f t="shared" si="59"/>
        <v>0</v>
      </c>
      <c r="T143" s="37">
        <f t="shared" si="59"/>
        <v>0</v>
      </c>
      <c r="U143" s="36">
        <f t="shared" si="59"/>
        <v>0</v>
      </c>
      <c r="V143" s="37">
        <f t="shared" si="59"/>
        <v>0</v>
      </c>
      <c r="W143" s="36">
        <f t="shared" si="59"/>
        <v>0</v>
      </c>
      <c r="X143" s="37">
        <f t="shared" si="59"/>
        <v>0</v>
      </c>
      <c r="Y143" s="36">
        <f t="shared" si="59"/>
        <v>0</v>
      </c>
      <c r="Z143" s="37">
        <f t="shared" si="59"/>
        <v>0</v>
      </c>
      <c r="AA143" s="36">
        <f t="shared" si="59"/>
        <v>0</v>
      </c>
      <c r="AB143" s="37">
        <f t="shared" si="59"/>
        <v>0</v>
      </c>
      <c r="AC143" s="36">
        <f t="shared" si="59"/>
        <v>0</v>
      </c>
      <c r="AD143" s="37">
        <f t="shared" si="59"/>
        <v>0</v>
      </c>
      <c r="AE143" s="38">
        <f>O143+Q143+S143+U143+W143+Y143+AA143+AC143</f>
        <v>20800000</v>
      </c>
      <c r="AF143" s="37">
        <f>P143+R143+T143+V143+X143+Z143+AB143+AD143</f>
        <v>0</v>
      </c>
      <c r="AG143" s="39">
        <f>SUM(AG144:AG144)</f>
        <v>0</v>
      </c>
      <c r="AH143" s="40"/>
      <c r="AI143" s="40"/>
      <c r="AJ143" s="41"/>
    </row>
    <row r="144" spans="2:36" s="30" customFormat="1" ht="128.25" thickBot="1">
      <c r="B144" s="42" t="s">
        <v>364</v>
      </c>
      <c r="C144" s="42"/>
      <c r="D144" s="59" t="s">
        <v>395</v>
      </c>
      <c r="E144" s="59" t="s">
        <v>396</v>
      </c>
      <c r="F144" s="44" t="s">
        <v>397</v>
      </c>
      <c r="G144" s="28"/>
      <c r="H144" s="77" t="s">
        <v>398</v>
      </c>
      <c r="I144" s="77" t="s">
        <v>399</v>
      </c>
      <c r="J144" s="28">
        <v>0</v>
      </c>
      <c r="K144" s="63" t="s">
        <v>400</v>
      </c>
      <c r="L144" s="48" t="s">
        <v>401</v>
      </c>
      <c r="M144" s="63"/>
      <c r="N144" s="63"/>
      <c r="O144" s="50">
        <v>0</v>
      </c>
      <c r="P144" s="50">
        <v>0</v>
      </c>
      <c r="Q144" s="97">
        <v>20800000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0</v>
      </c>
      <c r="X144" s="50">
        <v>0</v>
      </c>
      <c r="Y144" s="50">
        <v>0</v>
      </c>
      <c r="Z144" s="50">
        <v>0</v>
      </c>
      <c r="AA144" s="50">
        <v>0</v>
      </c>
      <c r="AB144" s="50">
        <v>0</v>
      </c>
      <c r="AC144" s="50">
        <v>0</v>
      </c>
      <c r="AD144" s="50">
        <v>0</v>
      </c>
      <c r="AE144" s="97">
        <v>20800000</v>
      </c>
      <c r="AF144" s="50"/>
      <c r="AG144" s="51" t="s">
        <v>372</v>
      </c>
      <c r="AH144" s="52"/>
      <c r="AI144" s="57"/>
      <c r="AJ144" s="56" t="s">
        <v>246</v>
      </c>
    </row>
    <row r="145" spans="2:36" s="30" customFormat="1" ht="40.5" thickBot="1">
      <c r="B145" s="31" t="s">
        <v>35</v>
      </c>
      <c r="C145" s="32" t="s">
        <v>36</v>
      </c>
      <c r="D145" s="32" t="s">
        <v>37</v>
      </c>
      <c r="E145" s="32" t="s">
        <v>50</v>
      </c>
      <c r="F145" s="32" t="s">
        <v>202</v>
      </c>
      <c r="G145" s="32" t="s">
        <v>203</v>
      </c>
      <c r="H145" s="34" t="s">
        <v>78</v>
      </c>
      <c r="I145" s="32" t="s">
        <v>42</v>
      </c>
      <c r="J145" s="53"/>
      <c r="K145" s="76"/>
      <c r="L145" s="55"/>
      <c r="M145" s="35"/>
      <c r="N145" s="35"/>
      <c r="O145" s="36">
        <f t="shared" ref="O145:AD145" si="60">SUM(O146)</f>
        <v>0</v>
      </c>
      <c r="P145" s="37">
        <f t="shared" si="60"/>
        <v>0</v>
      </c>
      <c r="Q145" s="36">
        <f t="shared" si="60"/>
        <v>682912.88</v>
      </c>
      <c r="R145" s="37">
        <f t="shared" si="60"/>
        <v>0</v>
      </c>
      <c r="S145" s="36">
        <f t="shared" si="60"/>
        <v>0</v>
      </c>
      <c r="T145" s="37">
        <f t="shared" si="60"/>
        <v>0</v>
      </c>
      <c r="U145" s="36">
        <f t="shared" si="60"/>
        <v>0</v>
      </c>
      <c r="V145" s="37">
        <f t="shared" si="60"/>
        <v>0</v>
      </c>
      <c r="W145" s="36">
        <f t="shared" si="60"/>
        <v>0</v>
      </c>
      <c r="X145" s="37">
        <f t="shared" si="60"/>
        <v>0</v>
      </c>
      <c r="Y145" s="36">
        <f t="shared" si="60"/>
        <v>0</v>
      </c>
      <c r="Z145" s="37">
        <f t="shared" si="60"/>
        <v>0</v>
      </c>
      <c r="AA145" s="36">
        <f t="shared" si="60"/>
        <v>0</v>
      </c>
      <c r="AB145" s="37">
        <f t="shared" si="60"/>
        <v>0</v>
      </c>
      <c r="AC145" s="36">
        <f t="shared" si="60"/>
        <v>0</v>
      </c>
      <c r="AD145" s="37">
        <f t="shared" si="60"/>
        <v>0</v>
      </c>
      <c r="AE145" s="38">
        <f>O145+Q145+S145+U145+W145+Y145+AA145+AC145</f>
        <v>682912.88</v>
      </c>
      <c r="AF145" s="37">
        <f>P145+R145+T145+V145+X145+Z145+AB145+AD145</f>
        <v>0</v>
      </c>
      <c r="AG145" s="39">
        <f>SUM(AG146:AG146)</f>
        <v>0</v>
      </c>
      <c r="AH145" s="40"/>
      <c r="AI145" s="40"/>
      <c r="AJ145" s="41"/>
    </row>
    <row r="146" spans="2:36" s="30" customFormat="1" ht="141" thickBot="1">
      <c r="B146" s="42" t="s">
        <v>364</v>
      </c>
      <c r="C146" s="42"/>
      <c r="D146" s="59" t="s">
        <v>402</v>
      </c>
      <c r="E146" s="59" t="s">
        <v>403</v>
      </c>
      <c r="F146" s="44" t="s">
        <v>404</v>
      </c>
      <c r="G146" s="28"/>
      <c r="H146" s="77" t="s">
        <v>405</v>
      </c>
      <c r="I146" s="77" t="s">
        <v>406</v>
      </c>
      <c r="J146" s="28">
        <v>0</v>
      </c>
      <c r="K146" s="63" t="s">
        <v>393</v>
      </c>
      <c r="L146" s="48" t="s">
        <v>407</v>
      </c>
      <c r="M146" s="63"/>
      <c r="N146" s="63"/>
      <c r="O146" s="96" t="s">
        <v>408</v>
      </c>
      <c r="P146" s="50">
        <v>0</v>
      </c>
      <c r="Q146" s="47">
        <v>682912.88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0</v>
      </c>
      <c r="AD146" s="50">
        <v>0</v>
      </c>
      <c r="AE146" s="97" t="s">
        <v>409</v>
      </c>
      <c r="AF146" s="50"/>
      <c r="AG146" s="51" t="s">
        <v>410</v>
      </c>
      <c r="AH146" s="52"/>
      <c r="AI146" s="57"/>
      <c r="AJ146" s="56" t="s">
        <v>411</v>
      </c>
    </row>
    <row r="147" spans="2:36" s="30" customFormat="1" ht="39" thickBot="1">
      <c r="B147" s="31" t="s">
        <v>35</v>
      </c>
      <c r="C147" s="32" t="s">
        <v>36</v>
      </c>
      <c r="D147" s="32" t="s">
        <v>37</v>
      </c>
      <c r="E147" s="32" t="s">
        <v>50</v>
      </c>
      <c r="F147" s="32" t="s">
        <v>202</v>
      </c>
      <c r="G147" s="32" t="s">
        <v>203</v>
      </c>
      <c r="H147" s="34" t="s">
        <v>84</v>
      </c>
      <c r="I147" s="32" t="s">
        <v>42</v>
      </c>
      <c r="J147" s="53"/>
      <c r="K147" s="76"/>
      <c r="L147" s="55"/>
      <c r="M147" s="35"/>
      <c r="N147" s="35"/>
      <c r="O147" s="36">
        <f t="shared" ref="O147:AD147" si="61">SUM(O148)</f>
        <v>0</v>
      </c>
      <c r="P147" s="37">
        <f t="shared" si="61"/>
        <v>0</v>
      </c>
      <c r="Q147" s="36">
        <f t="shared" si="61"/>
        <v>0</v>
      </c>
      <c r="R147" s="37">
        <f t="shared" si="61"/>
        <v>0</v>
      </c>
      <c r="S147" s="36">
        <f t="shared" si="61"/>
        <v>0</v>
      </c>
      <c r="T147" s="37">
        <f t="shared" si="61"/>
        <v>0</v>
      </c>
      <c r="U147" s="36">
        <f t="shared" si="61"/>
        <v>0</v>
      </c>
      <c r="V147" s="37">
        <f t="shared" si="61"/>
        <v>0</v>
      </c>
      <c r="W147" s="36">
        <f t="shared" si="61"/>
        <v>0</v>
      </c>
      <c r="X147" s="37">
        <f t="shared" si="61"/>
        <v>0</v>
      </c>
      <c r="Y147" s="36">
        <f t="shared" si="61"/>
        <v>0</v>
      </c>
      <c r="Z147" s="37">
        <f t="shared" si="61"/>
        <v>0</v>
      </c>
      <c r="AA147" s="36">
        <f t="shared" si="61"/>
        <v>0</v>
      </c>
      <c r="AB147" s="37">
        <f t="shared" si="61"/>
        <v>0</v>
      </c>
      <c r="AC147" s="36">
        <f t="shared" si="61"/>
        <v>0</v>
      </c>
      <c r="AD147" s="37">
        <f t="shared" si="61"/>
        <v>0</v>
      </c>
      <c r="AE147" s="38">
        <f>O147+Q147+S147+U147+W147+Y147+AA147+AC147</f>
        <v>0</v>
      </c>
      <c r="AF147" s="37">
        <f>P147+R147+T147+V147+X147+Z147+AB147+AD147</f>
        <v>0</v>
      </c>
      <c r="AG147" s="39">
        <f>SUM(AG148:AG148)</f>
        <v>0</v>
      </c>
      <c r="AH147" s="40"/>
      <c r="AI147" s="40"/>
      <c r="AJ147" s="41"/>
    </row>
    <row r="148" spans="2:36" s="30" customFormat="1" ht="128.25" thickBot="1">
      <c r="B148" s="42" t="s">
        <v>364</v>
      </c>
      <c r="C148" s="42"/>
      <c r="D148" s="59" t="s">
        <v>412</v>
      </c>
      <c r="E148" s="59" t="s">
        <v>413</v>
      </c>
      <c r="F148" s="44" t="s">
        <v>414</v>
      </c>
      <c r="G148" s="28"/>
      <c r="H148" s="77" t="s">
        <v>415</v>
      </c>
      <c r="I148" s="77" t="s">
        <v>416</v>
      </c>
      <c r="J148" s="28">
        <v>0</v>
      </c>
      <c r="K148" s="63" t="s">
        <v>417</v>
      </c>
      <c r="L148" s="48" t="s">
        <v>414</v>
      </c>
      <c r="M148" s="63"/>
      <c r="N148" s="63"/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0">
        <v>0</v>
      </c>
      <c r="U148" s="50">
        <v>0</v>
      </c>
      <c r="V148" s="50">
        <v>0</v>
      </c>
      <c r="W148" s="50">
        <v>0</v>
      </c>
      <c r="X148" s="50">
        <v>0</v>
      </c>
      <c r="Y148" s="50">
        <v>0</v>
      </c>
      <c r="Z148" s="50">
        <v>0</v>
      </c>
      <c r="AA148" s="50">
        <v>0</v>
      </c>
      <c r="AB148" s="50">
        <v>0</v>
      </c>
      <c r="AC148" s="50">
        <v>0</v>
      </c>
      <c r="AD148" s="50">
        <v>0</v>
      </c>
      <c r="AE148" s="50"/>
      <c r="AF148" s="50"/>
      <c r="AG148" s="51" t="s">
        <v>410</v>
      </c>
      <c r="AH148" s="52"/>
      <c r="AI148" s="57"/>
      <c r="AJ148" s="56" t="s">
        <v>411</v>
      </c>
    </row>
    <row r="149" spans="2:36" s="30" customFormat="1" ht="39" thickBot="1">
      <c r="B149" s="31" t="s">
        <v>35</v>
      </c>
      <c r="C149" s="32" t="s">
        <v>36</v>
      </c>
      <c r="D149" s="32" t="s">
        <v>37</v>
      </c>
      <c r="E149" s="32" t="s">
        <v>50</v>
      </c>
      <c r="F149" s="32" t="s">
        <v>202</v>
      </c>
      <c r="G149" s="32" t="s">
        <v>203</v>
      </c>
      <c r="H149" s="34" t="s">
        <v>92</v>
      </c>
      <c r="I149" s="32" t="s">
        <v>42</v>
      </c>
      <c r="J149" s="53"/>
      <c r="K149" s="76"/>
      <c r="L149" s="55"/>
      <c r="M149" s="35"/>
      <c r="N149" s="35"/>
      <c r="O149" s="36">
        <f t="shared" ref="O149:AD149" si="62">SUM(O150)</f>
        <v>0</v>
      </c>
      <c r="P149" s="37">
        <f t="shared" si="62"/>
        <v>0</v>
      </c>
      <c r="Q149" s="36">
        <f t="shared" si="62"/>
        <v>0</v>
      </c>
      <c r="R149" s="37">
        <f t="shared" si="62"/>
        <v>0</v>
      </c>
      <c r="S149" s="36">
        <f t="shared" si="62"/>
        <v>0</v>
      </c>
      <c r="T149" s="37">
        <f t="shared" si="62"/>
        <v>0</v>
      </c>
      <c r="U149" s="36">
        <f t="shared" si="62"/>
        <v>0</v>
      </c>
      <c r="V149" s="37">
        <f t="shared" si="62"/>
        <v>0</v>
      </c>
      <c r="W149" s="36">
        <f t="shared" si="62"/>
        <v>0</v>
      </c>
      <c r="X149" s="37">
        <f t="shared" si="62"/>
        <v>0</v>
      </c>
      <c r="Y149" s="36">
        <f t="shared" si="62"/>
        <v>0</v>
      </c>
      <c r="Z149" s="37">
        <f t="shared" si="62"/>
        <v>0</v>
      </c>
      <c r="AA149" s="36">
        <f t="shared" si="62"/>
        <v>0</v>
      </c>
      <c r="AB149" s="37">
        <f t="shared" si="62"/>
        <v>0</v>
      </c>
      <c r="AC149" s="36">
        <f t="shared" si="62"/>
        <v>0</v>
      </c>
      <c r="AD149" s="37">
        <f t="shared" si="62"/>
        <v>0</v>
      </c>
      <c r="AE149" s="38">
        <f>O149+Q149+S149+U149+W149+Y149+AA149+AC149</f>
        <v>0</v>
      </c>
      <c r="AF149" s="37">
        <f>P149+R149+T149+V149+X149+Z149+AB149+AD149</f>
        <v>0</v>
      </c>
      <c r="AG149" s="39">
        <f>SUM(AG150:AG150)</f>
        <v>0</v>
      </c>
      <c r="AH149" s="40"/>
      <c r="AI149" s="40"/>
      <c r="AJ149" s="41"/>
    </row>
    <row r="150" spans="2:36" s="30" customFormat="1" ht="217.5" thickBot="1">
      <c r="B150" s="42" t="s">
        <v>364</v>
      </c>
      <c r="C150" s="42"/>
      <c r="D150" s="59" t="s">
        <v>418</v>
      </c>
      <c r="E150" s="59" t="s">
        <v>419</v>
      </c>
      <c r="F150" s="44" t="s">
        <v>420</v>
      </c>
      <c r="G150" s="28"/>
      <c r="H150" s="77" t="s">
        <v>421</v>
      </c>
      <c r="I150" s="77" t="s">
        <v>416</v>
      </c>
      <c r="J150" s="28">
        <v>0</v>
      </c>
      <c r="K150" s="63" t="s">
        <v>422</v>
      </c>
      <c r="L150" s="48" t="s">
        <v>423</v>
      </c>
      <c r="M150" s="63"/>
      <c r="N150" s="63"/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50"/>
      <c r="AF150" s="50"/>
      <c r="AG150" s="51" t="s">
        <v>424</v>
      </c>
      <c r="AH150" s="52"/>
      <c r="AI150" s="57"/>
      <c r="AJ150" s="56" t="s">
        <v>411</v>
      </c>
    </row>
    <row r="151" spans="2:36" s="30" customFormat="1" ht="39" thickBot="1">
      <c r="B151" s="31" t="s">
        <v>35</v>
      </c>
      <c r="C151" s="32" t="s">
        <v>36</v>
      </c>
      <c r="D151" s="32" t="s">
        <v>37</v>
      </c>
      <c r="E151" s="32" t="s">
        <v>50</v>
      </c>
      <c r="F151" s="32" t="s">
        <v>202</v>
      </c>
      <c r="G151" s="32" t="s">
        <v>203</v>
      </c>
      <c r="H151" s="34" t="s">
        <v>100</v>
      </c>
      <c r="I151" s="32" t="s">
        <v>42</v>
      </c>
      <c r="J151" s="53"/>
      <c r="K151" s="76"/>
      <c r="L151" s="55"/>
      <c r="M151" s="35"/>
      <c r="N151" s="35"/>
      <c r="O151" s="36">
        <f t="shared" ref="O151:AD151" si="63">SUM(O152)</f>
        <v>0</v>
      </c>
      <c r="P151" s="37">
        <f t="shared" si="63"/>
        <v>0</v>
      </c>
      <c r="Q151" s="36">
        <f t="shared" si="63"/>
        <v>0</v>
      </c>
      <c r="R151" s="37">
        <f t="shared" si="63"/>
        <v>0</v>
      </c>
      <c r="S151" s="36">
        <f t="shared" si="63"/>
        <v>0</v>
      </c>
      <c r="T151" s="37">
        <f t="shared" si="63"/>
        <v>0</v>
      </c>
      <c r="U151" s="36">
        <f t="shared" si="63"/>
        <v>0</v>
      </c>
      <c r="V151" s="37">
        <f t="shared" si="63"/>
        <v>0</v>
      </c>
      <c r="W151" s="36">
        <f t="shared" si="63"/>
        <v>0</v>
      </c>
      <c r="X151" s="37">
        <f t="shared" si="63"/>
        <v>0</v>
      </c>
      <c r="Y151" s="36">
        <f t="shared" si="63"/>
        <v>0</v>
      </c>
      <c r="Z151" s="37">
        <f t="shared" si="63"/>
        <v>0</v>
      </c>
      <c r="AA151" s="36">
        <f t="shared" si="63"/>
        <v>0</v>
      </c>
      <c r="AB151" s="37">
        <f t="shared" si="63"/>
        <v>0</v>
      </c>
      <c r="AC151" s="36">
        <f t="shared" si="63"/>
        <v>0</v>
      </c>
      <c r="AD151" s="37">
        <f t="shared" si="63"/>
        <v>0</v>
      </c>
      <c r="AE151" s="38">
        <f>O151+Q151+S151+U151+W151+Y151+AA151+AC151</f>
        <v>0</v>
      </c>
      <c r="AF151" s="37">
        <f>P151+R151+T151+V151+X151+Z151+AB151+AD151</f>
        <v>0</v>
      </c>
      <c r="AG151" s="39">
        <f>SUM(AG152:AG152)</f>
        <v>0</v>
      </c>
      <c r="AH151" s="40"/>
      <c r="AI151" s="40"/>
      <c r="AJ151" s="41"/>
    </row>
    <row r="152" spans="2:36" s="30" customFormat="1" ht="204.75" thickBot="1">
      <c r="B152" s="42" t="s">
        <v>364</v>
      </c>
      <c r="C152" s="42"/>
      <c r="D152" s="59" t="s">
        <v>425</v>
      </c>
      <c r="E152" s="59" t="s">
        <v>419</v>
      </c>
      <c r="F152" s="44" t="s">
        <v>386</v>
      </c>
      <c r="G152" s="28"/>
      <c r="H152" s="43" t="s">
        <v>426</v>
      </c>
      <c r="I152" s="43" t="s">
        <v>427</v>
      </c>
      <c r="J152" s="28">
        <v>0</v>
      </c>
      <c r="K152" s="48" t="s">
        <v>386</v>
      </c>
      <c r="L152" s="48" t="s">
        <v>386</v>
      </c>
      <c r="M152" s="63"/>
      <c r="N152" s="63"/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0</v>
      </c>
      <c r="W152" s="50">
        <v>0</v>
      </c>
      <c r="X152" s="50">
        <v>0</v>
      </c>
      <c r="Y152" s="50">
        <v>0</v>
      </c>
      <c r="Z152" s="50">
        <v>0</v>
      </c>
      <c r="AA152" s="50">
        <v>0</v>
      </c>
      <c r="AB152" s="50">
        <v>0</v>
      </c>
      <c r="AC152" s="50">
        <v>0</v>
      </c>
      <c r="AD152" s="50">
        <v>0</v>
      </c>
      <c r="AE152" s="50"/>
      <c r="AF152" s="50"/>
      <c r="AG152" s="51" t="s">
        <v>410</v>
      </c>
      <c r="AH152" s="52"/>
      <c r="AI152" s="57"/>
      <c r="AJ152" s="56" t="s">
        <v>411</v>
      </c>
    </row>
    <row r="153" spans="2:36" s="30" customFormat="1" ht="39" thickBot="1">
      <c r="B153" s="31" t="s">
        <v>35</v>
      </c>
      <c r="C153" s="32" t="s">
        <v>36</v>
      </c>
      <c r="D153" s="32" t="s">
        <v>37</v>
      </c>
      <c r="E153" s="32" t="s">
        <v>50</v>
      </c>
      <c r="F153" s="32" t="s">
        <v>202</v>
      </c>
      <c r="G153" s="32" t="s">
        <v>203</v>
      </c>
      <c r="H153" s="34" t="s">
        <v>108</v>
      </c>
      <c r="I153" s="32" t="s">
        <v>42</v>
      </c>
      <c r="J153" s="53"/>
      <c r="K153" s="76"/>
      <c r="L153" s="55"/>
      <c r="M153" s="35"/>
      <c r="N153" s="35"/>
      <c r="O153" s="36">
        <f t="shared" ref="O153:AD153" si="64">SUM(O154)</f>
        <v>0</v>
      </c>
      <c r="P153" s="37">
        <f t="shared" si="64"/>
        <v>0</v>
      </c>
      <c r="Q153" s="36">
        <f t="shared" si="64"/>
        <v>0</v>
      </c>
      <c r="R153" s="37">
        <f t="shared" si="64"/>
        <v>0</v>
      </c>
      <c r="S153" s="36">
        <f t="shared" si="64"/>
        <v>0</v>
      </c>
      <c r="T153" s="37">
        <f t="shared" si="64"/>
        <v>0</v>
      </c>
      <c r="U153" s="36">
        <f t="shared" si="64"/>
        <v>0</v>
      </c>
      <c r="V153" s="37">
        <f t="shared" si="64"/>
        <v>0</v>
      </c>
      <c r="W153" s="36">
        <f t="shared" si="64"/>
        <v>0</v>
      </c>
      <c r="X153" s="37">
        <f t="shared" si="64"/>
        <v>0</v>
      </c>
      <c r="Y153" s="36">
        <f t="shared" si="64"/>
        <v>0</v>
      </c>
      <c r="Z153" s="37">
        <f t="shared" si="64"/>
        <v>0</v>
      </c>
      <c r="AA153" s="36">
        <f t="shared" si="64"/>
        <v>0</v>
      </c>
      <c r="AB153" s="37">
        <f t="shared" si="64"/>
        <v>0</v>
      </c>
      <c r="AC153" s="36">
        <f t="shared" si="64"/>
        <v>0</v>
      </c>
      <c r="AD153" s="37">
        <f t="shared" si="64"/>
        <v>0</v>
      </c>
      <c r="AE153" s="38">
        <f>O153+Q153+S153+U153+W153+Y153+AA153+AC153</f>
        <v>0</v>
      </c>
      <c r="AF153" s="37">
        <f>P153+R153+T153+V153+X153+Z153+AB153+AD153</f>
        <v>0</v>
      </c>
      <c r="AG153" s="39">
        <f>SUM(AG154:AG154)</f>
        <v>0</v>
      </c>
      <c r="AH153" s="40"/>
      <c r="AI153" s="40"/>
      <c r="AJ153" s="41"/>
    </row>
    <row r="154" spans="2:36" s="30" customFormat="1" ht="141" thickBot="1">
      <c r="B154" s="42" t="s">
        <v>364</v>
      </c>
      <c r="C154" s="42"/>
      <c r="D154" s="28" t="s">
        <v>428</v>
      </c>
      <c r="E154" s="59" t="s">
        <v>429</v>
      </c>
      <c r="F154" s="44" t="s">
        <v>430</v>
      </c>
      <c r="G154" s="28"/>
      <c r="H154" s="77" t="s">
        <v>431</v>
      </c>
      <c r="I154" s="77" t="s">
        <v>432</v>
      </c>
      <c r="J154" s="28">
        <v>0</v>
      </c>
      <c r="K154" s="63" t="s">
        <v>433</v>
      </c>
      <c r="L154" s="48" t="s">
        <v>228</v>
      </c>
      <c r="M154" s="63"/>
      <c r="N154" s="63"/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0</v>
      </c>
      <c r="AC154" s="50">
        <v>0</v>
      </c>
      <c r="AD154" s="50">
        <v>0</v>
      </c>
      <c r="AE154" s="50"/>
      <c r="AF154" s="50"/>
      <c r="AG154" s="51" t="s">
        <v>434</v>
      </c>
      <c r="AH154" s="52"/>
      <c r="AI154" s="57"/>
      <c r="AJ154" s="56" t="s">
        <v>411</v>
      </c>
    </row>
    <row r="155" spans="2:36" s="30" customFormat="1" ht="39" thickBot="1">
      <c r="B155" s="31" t="s">
        <v>35</v>
      </c>
      <c r="C155" s="32" t="s">
        <v>36</v>
      </c>
      <c r="D155" s="32" t="s">
        <v>37</v>
      </c>
      <c r="E155" s="32" t="s">
        <v>50</v>
      </c>
      <c r="F155" s="32" t="s">
        <v>202</v>
      </c>
      <c r="G155" s="32" t="s">
        <v>203</v>
      </c>
      <c r="H155" s="34" t="s">
        <v>116</v>
      </c>
      <c r="I155" s="32" t="s">
        <v>42</v>
      </c>
      <c r="J155" s="53"/>
      <c r="K155" s="76"/>
      <c r="L155" s="55"/>
      <c r="M155" s="35"/>
      <c r="N155" s="35"/>
      <c r="O155" s="36">
        <f t="shared" ref="O155:AD155" si="65">SUM(O156)</f>
        <v>0</v>
      </c>
      <c r="P155" s="37">
        <f t="shared" si="65"/>
        <v>0</v>
      </c>
      <c r="Q155" s="36">
        <f t="shared" si="65"/>
        <v>0</v>
      </c>
      <c r="R155" s="37">
        <f t="shared" si="65"/>
        <v>0</v>
      </c>
      <c r="S155" s="36">
        <f t="shared" si="65"/>
        <v>0</v>
      </c>
      <c r="T155" s="37">
        <f t="shared" si="65"/>
        <v>0</v>
      </c>
      <c r="U155" s="36">
        <f t="shared" si="65"/>
        <v>0</v>
      </c>
      <c r="V155" s="37">
        <f t="shared" si="65"/>
        <v>0</v>
      </c>
      <c r="W155" s="36">
        <f t="shared" si="65"/>
        <v>0</v>
      </c>
      <c r="X155" s="37">
        <f t="shared" si="65"/>
        <v>0</v>
      </c>
      <c r="Y155" s="36">
        <f t="shared" si="65"/>
        <v>0</v>
      </c>
      <c r="Z155" s="37">
        <f t="shared" si="65"/>
        <v>0</v>
      </c>
      <c r="AA155" s="36">
        <f t="shared" si="65"/>
        <v>0</v>
      </c>
      <c r="AB155" s="37">
        <f t="shared" si="65"/>
        <v>0</v>
      </c>
      <c r="AC155" s="36">
        <f t="shared" si="65"/>
        <v>0</v>
      </c>
      <c r="AD155" s="37">
        <f t="shared" si="65"/>
        <v>0</v>
      </c>
      <c r="AE155" s="38">
        <f>O155+Q155+S155+U155+W155+Y155+AA155+AC155</f>
        <v>0</v>
      </c>
      <c r="AF155" s="37">
        <f>P155+R155+T155+V155+X155+Z155+AB155+AD155</f>
        <v>0</v>
      </c>
      <c r="AG155" s="39">
        <f>SUM(AG156:AG156)</f>
        <v>0</v>
      </c>
      <c r="AH155" s="40"/>
      <c r="AI155" s="40"/>
      <c r="AJ155" s="41"/>
    </row>
    <row r="156" spans="2:36" s="30" customFormat="1" ht="192" thickBot="1">
      <c r="B156" s="42" t="s">
        <v>364</v>
      </c>
      <c r="C156" s="42"/>
      <c r="D156" s="59" t="s">
        <v>435</v>
      </c>
      <c r="E156" s="59" t="s">
        <v>224</v>
      </c>
      <c r="F156" s="44" t="s">
        <v>228</v>
      </c>
      <c r="G156" s="28"/>
      <c r="H156" s="77" t="s">
        <v>436</v>
      </c>
      <c r="I156" s="77" t="s">
        <v>437</v>
      </c>
      <c r="J156" s="28">
        <v>0</v>
      </c>
      <c r="K156" s="63" t="s">
        <v>438</v>
      </c>
      <c r="L156" s="48" t="s">
        <v>228</v>
      </c>
      <c r="M156" s="63"/>
      <c r="N156" s="63"/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0</v>
      </c>
      <c r="AC156" s="50">
        <v>0</v>
      </c>
      <c r="AD156" s="50">
        <v>0</v>
      </c>
      <c r="AE156" s="50"/>
      <c r="AF156" s="50"/>
      <c r="AG156" s="51" t="s">
        <v>439</v>
      </c>
      <c r="AH156" s="52"/>
      <c r="AI156" s="57"/>
      <c r="AJ156" s="56" t="s">
        <v>411</v>
      </c>
    </row>
    <row r="157" spans="2:36" s="30" customFormat="1" ht="39" thickBot="1">
      <c r="B157" s="31" t="s">
        <v>35</v>
      </c>
      <c r="C157" s="32" t="s">
        <v>36</v>
      </c>
      <c r="D157" s="32" t="s">
        <v>37</v>
      </c>
      <c r="E157" s="32" t="s">
        <v>50</v>
      </c>
      <c r="F157" s="32" t="s">
        <v>202</v>
      </c>
      <c r="G157" s="32" t="s">
        <v>203</v>
      </c>
      <c r="H157" s="34" t="s">
        <v>122</v>
      </c>
      <c r="I157" s="32" t="s">
        <v>42</v>
      </c>
      <c r="J157" s="53"/>
      <c r="K157" s="76"/>
      <c r="L157" s="55"/>
      <c r="M157" s="35"/>
      <c r="N157" s="35"/>
      <c r="O157" s="36">
        <f t="shared" ref="O157:AD157" si="66">SUM(O158)</f>
        <v>0</v>
      </c>
      <c r="P157" s="37">
        <f t="shared" si="66"/>
        <v>0</v>
      </c>
      <c r="Q157" s="36">
        <f t="shared" si="66"/>
        <v>0</v>
      </c>
      <c r="R157" s="37">
        <f t="shared" si="66"/>
        <v>0</v>
      </c>
      <c r="S157" s="36">
        <f t="shared" si="66"/>
        <v>0</v>
      </c>
      <c r="T157" s="37">
        <f t="shared" si="66"/>
        <v>0</v>
      </c>
      <c r="U157" s="36">
        <f t="shared" si="66"/>
        <v>0</v>
      </c>
      <c r="V157" s="37">
        <f t="shared" si="66"/>
        <v>0</v>
      </c>
      <c r="W157" s="36">
        <f t="shared" si="66"/>
        <v>0</v>
      </c>
      <c r="X157" s="37">
        <f t="shared" si="66"/>
        <v>0</v>
      </c>
      <c r="Y157" s="36">
        <f t="shared" si="66"/>
        <v>0</v>
      </c>
      <c r="Z157" s="37">
        <f t="shared" si="66"/>
        <v>0</v>
      </c>
      <c r="AA157" s="36">
        <f t="shared" si="66"/>
        <v>0</v>
      </c>
      <c r="AB157" s="37">
        <f t="shared" si="66"/>
        <v>0</v>
      </c>
      <c r="AC157" s="36">
        <f t="shared" si="66"/>
        <v>0</v>
      </c>
      <c r="AD157" s="37">
        <f t="shared" si="66"/>
        <v>0</v>
      </c>
      <c r="AE157" s="38">
        <f>O157+Q157+S157+U157+W157+Y157+AA157+AC157</f>
        <v>0</v>
      </c>
      <c r="AF157" s="37">
        <f>P157+R157+T157+V157+X157+Z157+AB157+AD157</f>
        <v>0</v>
      </c>
      <c r="AG157" s="39"/>
      <c r="AH157" s="40"/>
      <c r="AI157" s="40"/>
      <c r="AJ157" s="41"/>
    </row>
    <row r="158" spans="2:36" s="30" customFormat="1" ht="192" thickBot="1">
      <c r="B158" s="42" t="s">
        <v>364</v>
      </c>
      <c r="C158" s="42"/>
      <c r="D158" s="59" t="s">
        <v>440</v>
      </c>
      <c r="E158" s="59" t="s">
        <v>441</v>
      </c>
      <c r="F158" s="44" t="s">
        <v>442</v>
      </c>
      <c r="G158" s="28"/>
      <c r="H158" s="77" t="s">
        <v>443</v>
      </c>
      <c r="I158" s="77" t="s">
        <v>441</v>
      </c>
      <c r="J158" s="28">
        <v>0</v>
      </c>
      <c r="K158" s="63" t="s">
        <v>442</v>
      </c>
      <c r="L158" s="63" t="s">
        <v>442</v>
      </c>
      <c r="M158" s="63"/>
      <c r="N158" s="63"/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>
        <v>0</v>
      </c>
      <c r="X158" s="50">
        <v>0</v>
      </c>
      <c r="Y158" s="50">
        <v>0</v>
      </c>
      <c r="Z158" s="50">
        <v>0</v>
      </c>
      <c r="AA158" s="50">
        <v>0</v>
      </c>
      <c r="AB158" s="50">
        <v>0</v>
      </c>
      <c r="AC158" s="50">
        <v>0</v>
      </c>
      <c r="AD158" s="50">
        <v>0</v>
      </c>
      <c r="AE158" s="50">
        <v>0</v>
      </c>
      <c r="AF158" s="50"/>
      <c r="AG158" s="51" t="s">
        <v>444</v>
      </c>
      <c r="AH158" s="52"/>
      <c r="AI158" s="57"/>
      <c r="AJ158" s="56" t="s">
        <v>411</v>
      </c>
    </row>
    <row r="159" spans="2:36" s="30" customFormat="1" ht="54" thickBot="1">
      <c r="B159" s="31" t="s">
        <v>35</v>
      </c>
      <c r="C159" s="32" t="s">
        <v>36</v>
      </c>
      <c r="D159" s="32" t="s">
        <v>37</v>
      </c>
      <c r="E159" s="32" t="s">
        <v>50</v>
      </c>
      <c r="F159" s="32" t="s">
        <v>202</v>
      </c>
      <c r="G159" s="32" t="s">
        <v>203</v>
      </c>
      <c r="H159" s="34" t="s">
        <v>128</v>
      </c>
      <c r="I159" s="32" t="s">
        <v>42</v>
      </c>
      <c r="J159" s="53"/>
      <c r="K159" s="76"/>
      <c r="L159" s="55"/>
      <c r="M159" s="35"/>
      <c r="N159" s="35"/>
      <c r="O159" s="36">
        <f t="shared" ref="O159:AD159" si="67">SUM(O160)</f>
        <v>26000000</v>
      </c>
      <c r="P159" s="37">
        <f t="shared" si="67"/>
        <v>0</v>
      </c>
      <c r="Q159" s="36">
        <f t="shared" si="67"/>
        <v>0</v>
      </c>
      <c r="R159" s="37">
        <f t="shared" si="67"/>
        <v>0</v>
      </c>
      <c r="S159" s="36">
        <f t="shared" si="67"/>
        <v>0</v>
      </c>
      <c r="T159" s="37">
        <f t="shared" si="67"/>
        <v>0</v>
      </c>
      <c r="U159" s="36">
        <f t="shared" si="67"/>
        <v>0</v>
      </c>
      <c r="V159" s="37">
        <f t="shared" si="67"/>
        <v>0</v>
      </c>
      <c r="W159" s="36">
        <f t="shared" si="67"/>
        <v>0</v>
      </c>
      <c r="X159" s="37">
        <f t="shared" si="67"/>
        <v>0</v>
      </c>
      <c r="Y159" s="36">
        <f t="shared" si="67"/>
        <v>0</v>
      </c>
      <c r="Z159" s="37">
        <f t="shared" si="67"/>
        <v>0</v>
      </c>
      <c r="AA159" s="36">
        <f t="shared" si="67"/>
        <v>0</v>
      </c>
      <c r="AB159" s="37">
        <f t="shared" si="67"/>
        <v>0</v>
      </c>
      <c r="AC159" s="36">
        <f t="shared" si="67"/>
        <v>0</v>
      </c>
      <c r="AD159" s="37">
        <f t="shared" si="67"/>
        <v>0</v>
      </c>
      <c r="AE159" s="38">
        <f>O159+Q159+S159+U159+W159+Y159+AA159+AC159</f>
        <v>26000000</v>
      </c>
      <c r="AF159" s="37">
        <f>P159+R159+T159+V159+X159+Z159+AB159+AD159</f>
        <v>0</v>
      </c>
      <c r="AG159" s="39">
        <f>SUM(AG160:AG160)</f>
        <v>0</v>
      </c>
      <c r="AH159" s="40"/>
      <c r="AI159" s="40"/>
      <c r="AJ159" s="41"/>
    </row>
    <row r="160" spans="2:36" s="30" customFormat="1" ht="217.5" thickBot="1">
      <c r="B160" s="42" t="s">
        <v>364</v>
      </c>
      <c r="C160" s="42"/>
      <c r="D160" s="59" t="s">
        <v>445</v>
      </c>
      <c r="E160" s="59" t="s">
        <v>403</v>
      </c>
      <c r="F160" s="44" t="s">
        <v>393</v>
      </c>
      <c r="G160" s="28"/>
      <c r="H160" s="77" t="s">
        <v>446</v>
      </c>
      <c r="I160" s="77" t="s">
        <v>447</v>
      </c>
      <c r="J160" s="28">
        <v>0</v>
      </c>
      <c r="K160" s="63" t="s">
        <v>393</v>
      </c>
      <c r="L160" s="63" t="s">
        <v>393</v>
      </c>
      <c r="M160" s="63"/>
      <c r="N160" s="63"/>
      <c r="O160" s="97">
        <v>26000000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0</v>
      </c>
      <c r="AC160" s="50">
        <v>0</v>
      </c>
      <c r="AD160" s="50">
        <v>0</v>
      </c>
      <c r="AE160" s="50"/>
      <c r="AF160" s="50"/>
      <c r="AG160" s="51" t="s">
        <v>434</v>
      </c>
      <c r="AH160" s="52"/>
      <c r="AI160" s="57"/>
      <c r="AJ160" s="56" t="s">
        <v>411</v>
      </c>
    </row>
    <row r="161" spans="2:36" s="30" customFormat="1" ht="39" thickBot="1">
      <c r="B161" s="31" t="s">
        <v>35</v>
      </c>
      <c r="C161" s="32" t="s">
        <v>36</v>
      </c>
      <c r="D161" s="32" t="s">
        <v>37</v>
      </c>
      <c r="E161" s="32" t="s">
        <v>50</v>
      </c>
      <c r="F161" s="32" t="s">
        <v>202</v>
      </c>
      <c r="G161" s="32" t="s">
        <v>203</v>
      </c>
      <c r="H161" s="34" t="s">
        <v>132</v>
      </c>
      <c r="I161" s="32" t="s">
        <v>42</v>
      </c>
      <c r="J161" s="53"/>
      <c r="K161" s="76"/>
      <c r="L161" s="55"/>
      <c r="M161" s="35"/>
      <c r="N161" s="35"/>
      <c r="O161" s="36">
        <f t="shared" ref="O161:AD161" si="68">SUM(O162)</f>
        <v>0</v>
      </c>
      <c r="P161" s="37">
        <f t="shared" si="68"/>
        <v>0</v>
      </c>
      <c r="Q161" s="36">
        <f t="shared" si="68"/>
        <v>0</v>
      </c>
      <c r="R161" s="37">
        <f t="shared" si="68"/>
        <v>0</v>
      </c>
      <c r="S161" s="36">
        <f t="shared" si="68"/>
        <v>0</v>
      </c>
      <c r="T161" s="37">
        <f t="shared" si="68"/>
        <v>0</v>
      </c>
      <c r="U161" s="36">
        <f t="shared" si="68"/>
        <v>0</v>
      </c>
      <c r="V161" s="37">
        <f t="shared" si="68"/>
        <v>0</v>
      </c>
      <c r="W161" s="36">
        <f t="shared" si="68"/>
        <v>0</v>
      </c>
      <c r="X161" s="37">
        <f t="shared" si="68"/>
        <v>0</v>
      </c>
      <c r="Y161" s="36">
        <f t="shared" si="68"/>
        <v>0</v>
      </c>
      <c r="Z161" s="37">
        <f t="shared" si="68"/>
        <v>0</v>
      </c>
      <c r="AA161" s="36">
        <f t="shared" si="68"/>
        <v>0</v>
      </c>
      <c r="AB161" s="37">
        <f t="shared" si="68"/>
        <v>0</v>
      </c>
      <c r="AC161" s="36">
        <f t="shared" si="68"/>
        <v>0</v>
      </c>
      <c r="AD161" s="37">
        <f t="shared" si="68"/>
        <v>0</v>
      </c>
      <c r="AE161" s="38">
        <f>O161+Q161+S161+U161+W161+Y161+AA161+AC161</f>
        <v>0</v>
      </c>
      <c r="AF161" s="37">
        <f>P161+R161+T161+V161+X161+Z161+AB161+AD161</f>
        <v>0</v>
      </c>
      <c r="AG161" s="39">
        <f>SUM(AG162:AG162)</f>
        <v>0</v>
      </c>
      <c r="AH161" s="40"/>
      <c r="AI161" s="40"/>
      <c r="AJ161" s="41"/>
    </row>
    <row r="162" spans="2:36" s="30" customFormat="1" ht="192" thickBot="1">
      <c r="B162" s="42" t="s">
        <v>364</v>
      </c>
      <c r="C162" s="42"/>
      <c r="D162" s="59" t="s">
        <v>448</v>
      </c>
      <c r="E162" s="59" t="s">
        <v>449</v>
      </c>
      <c r="F162" s="44" t="s">
        <v>450</v>
      </c>
      <c r="G162" s="28"/>
      <c r="H162" s="43" t="s">
        <v>451</v>
      </c>
      <c r="I162" s="43" t="s">
        <v>452</v>
      </c>
      <c r="J162" s="28">
        <v>0</v>
      </c>
      <c r="K162" s="63" t="s">
        <v>453</v>
      </c>
      <c r="L162" s="48" t="s">
        <v>454</v>
      </c>
      <c r="M162" s="63"/>
      <c r="N162" s="63"/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0</v>
      </c>
      <c r="AE162" s="66"/>
      <c r="AF162" s="66"/>
      <c r="AG162" s="51" t="s">
        <v>434</v>
      </c>
      <c r="AH162" s="66"/>
      <c r="AI162" s="66"/>
      <c r="AJ162" s="56" t="s">
        <v>411</v>
      </c>
    </row>
    <row r="163" spans="2:36" ht="13.5" thickBot="1">
      <c r="B163" s="181" t="s">
        <v>358</v>
      </c>
      <c r="C163" s="182"/>
      <c r="D163" s="182"/>
      <c r="E163" s="182"/>
      <c r="F163" s="182"/>
      <c r="G163" s="182"/>
      <c r="H163" s="183"/>
      <c r="I163" s="184" t="s">
        <v>455</v>
      </c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6"/>
      <c r="U163" s="184" t="s">
        <v>360</v>
      </c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6"/>
    </row>
    <row r="164" spans="2:36" ht="13.5" thickBot="1">
      <c r="B164" s="187" t="s">
        <v>456</v>
      </c>
      <c r="C164" s="188"/>
      <c r="D164" s="189"/>
      <c r="E164" s="12"/>
      <c r="F164" s="181" t="s">
        <v>457</v>
      </c>
      <c r="G164" s="182"/>
      <c r="H164" s="182"/>
      <c r="I164" s="182"/>
      <c r="J164" s="182"/>
      <c r="K164" s="182"/>
      <c r="L164" s="182"/>
      <c r="M164" s="182"/>
      <c r="N164" s="183"/>
      <c r="O164" s="190" t="s">
        <v>7</v>
      </c>
      <c r="P164" s="191"/>
      <c r="Q164" s="191"/>
      <c r="R164" s="191"/>
      <c r="S164" s="191"/>
      <c r="T164" s="191"/>
      <c r="U164" s="191"/>
      <c r="V164" s="191"/>
      <c r="W164" s="191"/>
      <c r="X164" s="191"/>
      <c r="Y164" s="191"/>
      <c r="Z164" s="191"/>
      <c r="AA164" s="191"/>
      <c r="AB164" s="191"/>
      <c r="AC164" s="191"/>
      <c r="AD164" s="191"/>
      <c r="AE164" s="191"/>
      <c r="AF164" s="192"/>
      <c r="AG164" s="193" t="s">
        <v>8</v>
      </c>
      <c r="AH164" s="194"/>
      <c r="AI164" s="194"/>
      <c r="AJ164" s="195"/>
    </row>
    <row r="165" spans="2:36" ht="13.5" thickBot="1">
      <c r="B165" s="207" t="s">
        <v>9</v>
      </c>
      <c r="C165" s="209" t="s">
        <v>10</v>
      </c>
      <c r="D165" s="210"/>
      <c r="E165" s="210"/>
      <c r="F165" s="210"/>
      <c r="G165" s="210"/>
      <c r="H165" s="211"/>
      <c r="I165" s="215" t="s">
        <v>11</v>
      </c>
      <c r="J165" s="217" t="s">
        <v>12</v>
      </c>
      <c r="K165" s="217" t="s">
        <v>13</v>
      </c>
      <c r="L165" s="176" t="s">
        <v>14</v>
      </c>
      <c r="M165" s="176" t="s">
        <v>15</v>
      </c>
      <c r="N165" s="176" t="s">
        <v>16</v>
      </c>
      <c r="O165" s="203" t="s">
        <v>17</v>
      </c>
      <c r="P165" s="204"/>
      <c r="Q165" s="203" t="s">
        <v>166</v>
      </c>
      <c r="R165" s="204"/>
      <c r="S165" s="203" t="s">
        <v>19</v>
      </c>
      <c r="T165" s="204"/>
      <c r="U165" s="203" t="s">
        <v>20</v>
      </c>
      <c r="V165" s="204"/>
      <c r="W165" s="203" t="s">
        <v>21</v>
      </c>
      <c r="X165" s="204"/>
      <c r="Y165" s="203" t="s">
        <v>22</v>
      </c>
      <c r="Z165" s="204"/>
      <c r="AA165" s="203" t="s">
        <v>23</v>
      </c>
      <c r="AB165" s="204"/>
      <c r="AC165" s="203" t="s">
        <v>24</v>
      </c>
      <c r="AD165" s="204"/>
      <c r="AE165" s="203" t="s">
        <v>25</v>
      </c>
      <c r="AF165" s="204"/>
      <c r="AG165" s="205" t="s">
        <v>26</v>
      </c>
      <c r="AH165" s="196" t="s">
        <v>27</v>
      </c>
      <c r="AI165" s="198" t="s">
        <v>28</v>
      </c>
      <c r="AJ165" s="196" t="s">
        <v>29</v>
      </c>
    </row>
    <row r="166" spans="2:36" ht="64.5" thickBot="1">
      <c r="B166" s="208"/>
      <c r="C166" s="212"/>
      <c r="D166" s="213"/>
      <c r="E166" s="213"/>
      <c r="F166" s="213"/>
      <c r="G166" s="213"/>
      <c r="H166" s="214"/>
      <c r="I166" s="216"/>
      <c r="J166" s="218"/>
      <c r="K166" s="218"/>
      <c r="L166" s="177"/>
      <c r="M166" s="177"/>
      <c r="N166" s="177"/>
      <c r="O166" s="14" t="s">
        <v>30</v>
      </c>
      <c r="P166" s="15" t="s">
        <v>31</v>
      </c>
      <c r="Q166" s="14" t="s">
        <v>30</v>
      </c>
      <c r="R166" s="15" t="s">
        <v>31</v>
      </c>
      <c r="S166" s="14" t="s">
        <v>30</v>
      </c>
      <c r="T166" s="15" t="s">
        <v>31</v>
      </c>
      <c r="U166" s="14" t="s">
        <v>30</v>
      </c>
      <c r="V166" s="15" t="s">
        <v>31</v>
      </c>
      <c r="W166" s="14" t="s">
        <v>30</v>
      </c>
      <c r="X166" s="15" t="s">
        <v>31</v>
      </c>
      <c r="Y166" s="14" t="s">
        <v>30</v>
      </c>
      <c r="Z166" s="15" t="s">
        <v>31</v>
      </c>
      <c r="AA166" s="14" t="s">
        <v>30</v>
      </c>
      <c r="AB166" s="15" t="s">
        <v>32</v>
      </c>
      <c r="AC166" s="14" t="s">
        <v>30</v>
      </c>
      <c r="AD166" s="15" t="s">
        <v>32</v>
      </c>
      <c r="AE166" s="14" t="s">
        <v>30</v>
      </c>
      <c r="AF166" s="15" t="s">
        <v>32</v>
      </c>
      <c r="AG166" s="206"/>
      <c r="AH166" s="197"/>
      <c r="AI166" s="199"/>
      <c r="AJ166" s="197"/>
    </row>
    <row r="167" spans="2:36" ht="54" thickBot="1">
      <c r="B167" s="16" t="s">
        <v>363</v>
      </c>
      <c r="C167" s="200" t="s">
        <v>34</v>
      </c>
      <c r="D167" s="201"/>
      <c r="E167" s="201"/>
      <c r="F167" s="201"/>
      <c r="G167" s="201"/>
      <c r="H167" s="202"/>
      <c r="I167" s="18"/>
      <c r="J167" s="19"/>
      <c r="K167" s="20"/>
      <c r="L167" s="21"/>
      <c r="M167" s="22"/>
      <c r="N167" s="22"/>
      <c r="O167" s="23">
        <f t="shared" ref="O167:AG167" si="69">O169+O171+O173+O175+O177+O179+O181</f>
        <v>10400000</v>
      </c>
      <c r="P167" s="23">
        <f t="shared" si="69"/>
        <v>0</v>
      </c>
      <c r="Q167" s="23">
        <f t="shared" si="69"/>
        <v>55158558</v>
      </c>
      <c r="R167" s="23">
        <f t="shared" si="69"/>
        <v>0</v>
      </c>
      <c r="S167" s="23">
        <f t="shared" si="69"/>
        <v>0</v>
      </c>
      <c r="T167" s="23">
        <f t="shared" si="69"/>
        <v>0</v>
      </c>
      <c r="U167" s="23">
        <f t="shared" si="69"/>
        <v>0</v>
      </c>
      <c r="V167" s="23">
        <f t="shared" si="69"/>
        <v>0</v>
      </c>
      <c r="W167" s="23">
        <f t="shared" si="69"/>
        <v>0</v>
      </c>
      <c r="X167" s="23">
        <f t="shared" si="69"/>
        <v>0</v>
      </c>
      <c r="Y167" s="23">
        <f t="shared" si="69"/>
        <v>0</v>
      </c>
      <c r="Z167" s="23">
        <f t="shared" si="69"/>
        <v>0</v>
      </c>
      <c r="AA167" s="23">
        <f t="shared" si="69"/>
        <v>0</v>
      </c>
      <c r="AB167" s="23">
        <f t="shared" si="69"/>
        <v>0</v>
      </c>
      <c r="AC167" s="23">
        <f t="shared" si="69"/>
        <v>19843200</v>
      </c>
      <c r="AD167" s="23">
        <f t="shared" si="69"/>
        <v>3120000</v>
      </c>
      <c r="AE167" s="23">
        <f t="shared" si="69"/>
        <v>85401758</v>
      </c>
      <c r="AF167" s="23">
        <f t="shared" si="69"/>
        <v>3120000</v>
      </c>
      <c r="AG167" s="23">
        <f t="shared" si="69"/>
        <v>0</v>
      </c>
      <c r="AH167" s="24"/>
      <c r="AI167" s="24"/>
      <c r="AJ167" s="13"/>
    </row>
    <row r="168" spans="2:36" ht="13.5" thickBot="1">
      <c r="B168" s="25"/>
      <c r="C168" s="25"/>
      <c r="D168" s="26"/>
      <c r="E168" s="25"/>
      <c r="F168" s="25"/>
      <c r="G168" s="25"/>
      <c r="H168" s="25"/>
      <c r="I168" s="25"/>
      <c r="J168" s="27"/>
      <c r="K168" s="28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9"/>
    </row>
    <row r="169" spans="2:36" s="30" customFormat="1" ht="54" thickBot="1">
      <c r="B169" s="31" t="s">
        <v>35</v>
      </c>
      <c r="C169" s="32" t="s">
        <v>36</v>
      </c>
      <c r="D169" s="32" t="s">
        <v>37</v>
      </c>
      <c r="E169" s="32" t="s">
        <v>38</v>
      </c>
      <c r="F169" s="32" t="s">
        <v>202</v>
      </c>
      <c r="G169" s="32" t="s">
        <v>203</v>
      </c>
      <c r="H169" s="34" t="s">
        <v>41</v>
      </c>
      <c r="I169" s="32" t="s">
        <v>42</v>
      </c>
      <c r="J169" s="98"/>
      <c r="K169" s="35"/>
      <c r="L169" s="35"/>
      <c r="M169" s="35"/>
      <c r="N169" s="35"/>
      <c r="O169" s="36">
        <f t="shared" ref="O169:AD169" si="70">SUM(O170:O170)</f>
        <v>0</v>
      </c>
      <c r="P169" s="37">
        <f t="shared" si="70"/>
        <v>0</v>
      </c>
      <c r="Q169" s="36">
        <f t="shared" si="70"/>
        <v>13520000</v>
      </c>
      <c r="R169" s="37">
        <f t="shared" si="70"/>
        <v>0</v>
      </c>
      <c r="S169" s="36">
        <f t="shared" si="70"/>
        <v>0</v>
      </c>
      <c r="T169" s="37">
        <f t="shared" si="70"/>
        <v>0</v>
      </c>
      <c r="U169" s="36">
        <f t="shared" si="70"/>
        <v>0</v>
      </c>
      <c r="V169" s="37">
        <f t="shared" si="70"/>
        <v>0</v>
      </c>
      <c r="W169" s="36">
        <f t="shared" si="70"/>
        <v>0</v>
      </c>
      <c r="X169" s="37">
        <f t="shared" si="70"/>
        <v>0</v>
      </c>
      <c r="Y169" s="36">
        <f t="shared" si="70"/>
        <v>0</v>
      </c>
      <c r="Z169" s="37">
        <f t="shared" si="70"/>
        <v>0</v>
      </c>
      <c r="AA169" s="36">
        <f t="shared" si="70"/>
        <v>0</v>
      </c>
      <c r="AB169" s="37">
        <f t="shared" si="70"/>
        <v>0</v>
      </c>
      <c r="AC169" s="36">
        <f t="shared" si="70"/>
        <v>0</v>
      </c>
      <c r="AD169" s="37">
        <f t="shared" si="70"/>
        <v>0</v>
      </c>
      <c r="AE169" s="38">
        <f>O169+Q169+S169+U169+W169+Y169+AA169+AC169</f>
        <v>13520000</v>
      </c>
      <c r="AF169" s="37">
        <f>P169+R169+T169+V169+X169+Z169+AB169+AD169</f>
        <v>0</v>
      </c>
      <c r="AG169" s="39">
        <f>SUM(AG170:AG170)</f>
        <v>0</v>
      </c>
      <c r="AH169" s="40"/>
      <c r="AI169" s="40"/>
      <c r="AJ169" s="41"/>
    </row>
    <row r="170" spans="2:36" s="30" customFormat="1" ht="115.5" thickBot="1">
      <c r="B170" s="99" t="s">
        <v>458</v>
      </c>
      <c r="C170" s="66"/>
      <c r="D170" s="99" t="s">
        <v>459</v>
      </c>
      <c r="E170" s="99" t="s">
        <v>460</v>
      </c>
      <c r="F170" s="99" t="s">
        <v>461</v>
      </c>
      <c r="G170" s="99"/>
      <c r="H170" s="77" t="s">
        <v>462</v>
      </c>
      <c r="I170" s="99" t="s">
        <v>463</v>
      </c>
      <c r="J170" s="100">
        <v>0</v>
      </c>
      <c r="K170" s="61" t="s">
        <v>464</v>
      </c>
      <c r="L170" s="61" t="s">
        <v>464</v>
      </c>
      <c r="M170" s="66"/>
      <c r="N170" s="66"/>
      <c r="O170" s="66">
        <v>0</v>
      </c>
      <c r="P170" s="66">
        <v>0</v>
      </c>
      <c r="Q170" s="101">
        <v>13520000</v>
      </c>
      <c r="R170" s="101">
        <v>0</v>
      </c>
      <c r="S170" s="101">
        <v>0</v>
      </c>
      <c r="T170" s="101">
        <v>0</v>
      </c>
      <c r="U170" s="101">
        <v>0</v>
      </c>
      <c r="V170" s="101">
        <v>0</v>
      </c>
      <c r="W170" s="101">
        <v>0</v>
      </c>
      <c r="X170" s="101">
        <v>0</v>
      </c>
      <c r="Y170" s="101">
        <v>0</v>
      </c>
      <c r="Z170" s="101">
        <v>0</v>
      </c>
      <c r="AA170" s="101">
        <v>0</v>
      </c>
      <c r="AB170" s="101">
        <v>0</v>
      </c>
      <c r="AC170" s="101">
        <v>0</v>
      </c>
      <c r="AD170" s="101">
        <v>0</v>
      </c>
      <c r="AE170" s="101">
        <v>13520000</v>
      </c>
      <c r="AF170" s="101"/>
      <c r="AG170" s="61" t="s">
        <v>372</v>
      </c>
      <c r="AH170" s="61"/>
      <c r="AI170" s="66"/>
      <c r="AJ170" s="61" t="s">
        <v>230</v>
      </c>
    </row>
    <row r="171" spans="2:36" s="30" customFormat="1" ht="54" thickBot="1">
      <c r="B171" s="31" t="s">
        <v>35</v>
      </c>
      <c r="C171" s="32" t="s">
        <v>36</v>
      </c>
      <c r="D171" s="32" t="s">
        <v>37</v>
      </c>
      <c r="E171" s="32" t="s">
        <v>50</v>
      </c>
      <c r="F171" s="32" t="s">
        <v>202</v>
      </c>
      <c r="G171" s="32" t="s">
        <v>203</v>
      </c>
      <c r="H171" s="34" t="s">
        <v>51</v>
      </c>
      <c r="I171" s="32" t="s">
        <v>42</v>
      </c>
      <c r="J171" s="53"/>
      <c r="K171" s="55"/>
      <c r="L171" s="55"/>
      <c r="M171" s="35"/>
      <c r="N171" s="35"/>
      <c r="O171" s="36">
        <f t="shared" ref="O171:AD171" si="71">SUM(O172:O172)</f>
        <v>0</v>
      </c>
      <c r="P171" s="37">
        <f t="shared" si="71"/>
        <v>0</v>
      </c>
      <c r="Q171" s="36">
        <f t="shared" si="71"/>
        <v>5200000</v>
      </c>
      <c r="R171" s="37">
        <f t="shared" si="71"/>
        <v>0</v>
      </c>
      <c r="S171" s="36">
        <f t="shared" si="71"/>
        <v>0</v>
      </c>
      <c r="T171" s="37">
        <f t="shared" si="71"/>
        <v>0</v>
      </c>
      <c r="U171" s="36">
        <f t="shared" si="71"/>
        <v>0</v>
      </c>
      <c r="V171" s="37">
        <f t="shared" si="71"/>
        <v>0</v>
      </c>
      <c r="W171" s="36">
        <f t="shared" si="71"/>
        <v>0</v>
      </c>
      <c r="X171" s="37">
        <f t="shared" si="71"/>
        <v>0</v>
      </c>
      <c r="Y171" s="36">
        <f t="shared" si="71"/>
        <v>0</v>
      </c>
      <c r="Z171" s="37">
        <f t="shared" si="71"/>
        <v>0</v>
      </c>
      <c r="AA171" s="36">
        <f t="shared" si="71"/>
        <v>0</v>
      </c>
      <c r="AB171" s="37">
        <f t="shared" si="71"/>
        <v>0</v>
      </c>
      <c r="AC171" s="36">
        <f t="shared" si="71"/>
        <v>5200000</v>
      </c>
      <c r="AD171" s="37">
        <f t="shared" si="71"/>
        <v>0</v>
      </c>
      <c r="AE171" s="38">
        <f>O171+Q171+S171+U171+W171+Y171+AA171+AC171</f>
        <v>10400000</v>
      </c>
      <c r="AF171" s="37">
        <f>P171+R171+T171+V171+X171+Z171+AB171+AD171</f>
        <v>0</v>
      </c>
      <c r="AG171" s="39">
        <f>SUM(AG172:AG172)</f>
        <v>0</v>
      </c>
      <c r="AH171" s="40"/>
      <c r="AI171" s="40"/>
      <c r="AJ171" s="41"/>
    </row>
    <row r="172" spans="2:36" s="30" customFormat="1" ht="153.75" thickBot="1">
      <c r="B172" s="42" t="s">
        <v>458</v>
      </c>
      <c r="C172" s="42"/>
      <c r="D172" s="28" t="s">
        <v>465</v>
      </c>
      <c r="E172" s="59" t="s">
        <v>460</v>
      </c>
      <c r="F172" s="44" t="s">
        <v>466</v>
      </c>
      <c r="G172" s="28"/>
      <c r="H172" s="28" t="s">
        <v>467</v>
      </c>
      <c r="I172" s="28" t="s">
        <v>463</v>
      </c>
      <c r="J172" s="28">
        <v>0</v>
      </c>
      <c r="K172" s="48" t="s">
        <v>464</v>
      </c>
      <c r="L172" s="48" t="s">
        <v>464</v>
      </c>
      <c r="M172" s="57"/>
      <c r="N172" s="57"/>
      <c r="O172" s="66">
        <v>0</v>
      </c>
      <c r="P172" s="66">
        <v>0</v>
      </c>
      <c r="Q172" s="102">
        <v>5200000</v>
      </c>
      <c r="R172" s="102">
        <v>0</v>
      </c>
      <c r="S172" s="102">
        <v>0</v>
      </c>
      <c r="T172" s="102">
        <v>0</v>
      </c>
      <c r="U172" s="102">
        <v>0</v>
      </c>
      <c r="V172" s="102">
        <v>0</v>
      </c>
      <c r="W172" s="102">
        <v>0</v>
      </c>
      <c r="X172" s="102">
        <v>0</v>
      </c>
      <c r="Y172" s="102">
        <v>0</v>
      </c>
      <c r="Z172" s="102">
        <v>0</v>
      </c>
      <c r="AA172" s="102">
        <v>0</v>
      </c>
      <c r="AB172" s="102">
        <v>0</v>
      </c>
      <c r="AC172" s="102">
        <v>5200000</v>
      </c>
      <c r="AD172" s="102"/>
      <c r="AE172" s="102">
        <v>10400000</v>
      </c>
      <c r="AF172" s="102"/>
      <c r="AG172" s="51" t="s">
        <v>372</v>
      </c>
      <c r="AH172" s="52"/>
      <c r="AI172" s="57"/>
      <c r="AJ172" s="56" t="s">
        <v>246</v>
      </c>
    </row>
    <row r="173" spans="2:36" s="30" customFormat="1" ht="48.75" thickBot="1">
      <c r="B173" s="31" t="s">
        <v>35</v>
      </c>
      <c r="C173" s="32" t="s">
        <v>36</v>
      </c>
      <c r="D173" s="32" t="s">
        <v>37</v>
      </c>
      <c r="E173" s="32" t="s">
        <v>50</v>
      </c>
      <c r="F173" s="32" t="s">
        <v>202</v>
      </c>
      <c r="G173" s="32" t="s">
        <v>203</v>
      </c>
      <c r="H173" s="34" t="s">
        <v>58</v>
      </c>
      <c r="I173" s="32" t="s">
        <v>42</v>
      </c>
      <c r="J173" s="53"/>
      <c r="K173" s="76"/>
      <c r="L173" s="55"/>
      <c r="M173" s="35"/>
      <c r="N173" s="35"/>
      <c r="O173" s="36">
        <f t="shared" ref="O173:AD173" si="72">SUM(O174:O174)</f>
        <v>0</v>
      </c>
      <c r="P173" s="37">
        <f t="shared" si="72"/>
        <v>0</v>
      </c>
      <c r="Q173" s="36">
        <f t="shared" si="72"/>
        <v>6489600</v>
      </c>
      <c r="R173" s="37">
        <f t="shared" si="72"/>
        <v>0</v>
      </c>
      <c r="S173" s="36">
        <f t="shared" si="72"/>
        <v>0</v>
      </c>
      <c r="T173" s="37">
        <f t="shared" si="72"/>
        <v>0</v>
      </c>
      <c r="U173" s="36">
        <f t="shared" si="72"/>
        <v>0</v>
      </c>
      <c r="V173" s="37">
        <f t="shared" si="72"/>
        <v>0</v>
      </c>
      <c r="W173" s="36">
        <f t="shared" si="72"/>
        <v>0</v>
      </c>
      <c r="X173" s="37">
        <f t="shared" si="72"/>
        <v>0</v>
      </c>
      <c r="Y173" s="36">
        <f t="shared" si="72"/>
        <v>0</v>
      </c>
      <c r="Z173" s="37">
        <f t="shared" si="72"/>
        <v>0</v>
      </c>
      <c r="AA173" s="36">
        <f t="shared" si="72"/>
        <v>0</v>
      </c>
      <c r="AB173" s="37">
        <f t="shared" si="72"/>
        <v>0</v>
      </c>
      <c r="AC173" s="36">
        <f t="shared" si="72"/>
        <v>2163200</v>
      </c>
      <c r="AD173" s="37">
        <f t="shared" si="72"/>
        <v>0</v>
      </c>
      <c r="AE173" s="38">
        <f>O173+Q173+S173+U173+W173+Y173+AA173+AC173</f>
        <v>8652800</v>
      </c>
      <c r="AF173" s="37">
        <f>P173+R173+T173+V173+X173+Z173+AB173+AD173</f>
        <v>0</v>
      </c>
      <c r="AG173" s="39">
        <f>SUM(AG174:AG174)</f>
        <v>0</v>
      </c>
      <c r="AH173" s="40"/>
      <c r="AI173" s="40"/>
      <c r="AJ173" s="41"/>
    </row>
    <row r="174" spans="2:36" s="30" customFormat="1" ht="141" thickBot="1">
      <c r="B174" s="42" t="s">
        <v>458</v>
      </c>
      <c r="C174" s="42"/>
      <c r="D174" s="59" t="s">
        <v>468</v>
      </c>
      <c r="E174" s="59" t="s">
        <v>469</v>
      </c>
      <c r="F174" s="44" t="s">
        <v>470</v>
      </c>
      <c r="G174" s="28"/>
      <c r="H174" s="77" t="s">
        <v>471</v>
      </c>
      <c r="I174" s="77" t="s">
        <v>472</v>
      </c>
      <c r="J174" s="28">
        <v>0</v>
      </c>
      <c r="K174" s="63" t="s">
        <v>470</v>
      </c>
      <c r="L174" s="63" t="s">
        <v>470</v>
      </c>
      <c r="M174" s="63"/>
      <c r="N174" s="63"/>
      <c r="O174" s="66">
        <v>0</v>
      </c>
      <c r="P174" s="66">
        <v>0</v>
      </c>
      <c r="Q174" s="97">
        <v>6489600</v>
      </c>
      <c r="R174" s="66">
        <v>0</v>
      </c>
      <c r="S174" s="66">
        <v>0</v>
      </c>
      <c r="T174" s="66">
        <v>0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0</v>
      </c>
      <c r="AC174" s="103">
        <v>2163200</v>
      </c>
      <c r="AD174" s="66">
        <v>0</v>
      </c>
      <c r="AE174" s="101">
        <v>8652800</v>
      </c>
      <c r="AF174" s="66"/>
      <c r="AG174" s="51" t="s">
        <v>473</v>
      </c>
      <c r="AH174" s="52"/>
      <c r="AI174" s="57"/>
      <c r="AJ174" s="56" t="s">
        <v>246</v>
      </c>
    </row>
    <row r="175" spans="2:36" s="30" customFormat="1" ht="40.5" thickBot="1">
      <c r="B175" s="31" t="s">
        <v>35</v>
      </c>
      <c r="C175" s="32" t="s">
        <v>36</v>
      </c>
      <c r="D175" s="32" t="s">
        <v>37</v>
      </c>
      <c r="E175" s="32" t="s">
        <v>50</v>
      </c>
      <c r="F175" s="32" t="s">
        <v>202</v>
      </c>
      <c r="G175" s="32" t="s">
        <v>203</v>
      </c>
      <c r="H175" s="34" t="s">
        <v>65</v>
      </c>
      <c r="I175" s="32" t="s">
        <v>42</v>
      </c>
      <c r="J175" s="53"/>
      <c r="K175" s="76"/>
      <c r="L175" s="55"/>
      <c r="M175" s="35"/>
      <c r="N175" s="35"/>
      <c r="O175" s="36">
        <f t="shared" ref="O175:AD175" si="73">SUM(O176:O176)</f>
        <v>0</v>
      </c>
      <c r="P175" s="37">
        <f t="shared" si="73"/>
        <v>0</v>
      </c>
      <c r="Q175" s="36">
        <f t="shared" si="73"/>
        <v>308958</v>
      </c>
      <c r="R175" s="37">
        <f t="shared" si="73"/>
        <v>0</v>
      </c>
      <c r="S175" s="36">
        <f t="shared" si="73"/>
        <v>0</v>
      </c>
      <c r="T175" s="37">
        <f t="shared" si="73"/>
        <v>0</v>
      </c>
      <c r="U175" s="36">
        <f t="shared" si="73"/>
        <v>0</v>
      </c>
      <c r="V175" s="37">
        <f t="shared" si="73"/>
        <v>0</v>
      </c>
      <c r="W175" s="36">
        <f t="shared" si="73"/>
        <v>0</v>
      </c>
      <c r="X175" s="37">
        <f t="shared" si="73"/>
        <v>0</v>
      </c>
      <c r="Y175" s="36">
        <f t="shared" si="73"/>
        <v>0</v>
      </c>
      <c r="Z175" s="37">
        <f t="shared" si="73"/>
        <v>0</v>
      </c>
      <c r="AA175" s="36">
        <f t="shared" si="73"/>
        <v>0</v>
      </c>
      <c r="AB175" s="37">
        <f t="shared" si="73"/>
        <v>0</v>
      </c>
      <c r="AC175" s="36">
        <f t="shared" si="73"/>
        <v>0</v>
      </c>
      <c r="AD175" s="37">
        <f t="shared" si="73"/>
        <v>0</v>
      </c>
      <c r="AE175" s="38">
        <f>O175+Q175+S175+U175+W175+Y175+AA175+AC175</f>
        <v>308958</v>
      </c>
      <c r="AF175" s="37">
        <f>P175+R175+T175+V175+X175+Z175+AB175+AD175</f>
        <v>0</v>
      </c>
      <c r="AG175" s="39">
        <f>SUM(AG176:AG176)</f>
        <v>0</v>
      </c>
      <c r="AH175" s="40"/>
      <c r="AI175" s="40"/>
      <c r="AJ175" s="41"/>
    </row>
    <row r="176" spans="2:36" s="30" customFormat="1" ht="153.75" thickBot="1">
      <c r="B176" s="62" t="s">
        <v>458</v>
      </c>
      <c r="C176" s="42"/>
      <c r="D176" s="28" t="s">
        <v>474</v>
      </c>
      <c r="E176" s="28" t="s">
        <v>475</v>
      </c>
      <c r="F176" s="44" t="s">
        <v>476</v>
      </c>
      <c r="G176" s="28"/>
      <c r="H176" s="28" t="s">
        <v>477</v>
      </c>
      <c r="I176" s="28" t="s">
        <v>478</v>
      </c>
      <c r="J176" s="28">
        <v>0</v>
      </c>
      <c r="K176" s="63" t="s">
        <v>479</v>
      </c>
      <c r="L176" s="48" t="s">
        <v>480</v>
      </c>
      <c r="M176" s="63"/>
      <c r="N176" s="63"/>
      <c r="O176" s="66">
        <v>0</v>
      </c>
      <c r="P176" s="66">
        <v>0</v>
      </c>
      <c r="Q176" s="101">
        <v>308958</v>
      </c>
      <c r="R176" s="101">
        <v>0</v>
      </c>
      <c r="S176" s="101">
        <v>0</v>
      </c>
      <c r="T176" s="101">
        <v>0</v>
      </c>
      <c r="U176" s="101">
        <v>0</v>
      </c>
      <c r="V176" s="101">
        <v>0</v>
      </c>
      <c r="W176" s="101">
        <v>0</v>
      </c>
      <c r="X176" s="101">
        <v>0</v>
      </c>
      <c r="Y176" s="101">
        <v>0</v>
      </c>
      <c r="Z176" s="101">
        <v>0</v>
      </c>
      <c r="AA176" s="101">
        <v>0</v>
      </c>
      <c r="AB176" s="101">
        <v>0</v>
      </c>
      <c r="AC176" s="101">
        <v>0</v>
      </c>
      <c r="AD176" s="101">
        <v>0</v>
      </c>
      <c r="AE176" s="101">
        <v>308958</v>
      </c>
      <c r="AF176" s="101"/>
      <c r="AG176" s="51" t="s">
        <v>481</v>
      </c>
      <c r="AH176" s="52"/>
      <c r="AI176" s="57"/>
      <c r="AJ176" s="56" t="s">
        <v>246</v>
      </c>
    </row>
    <row r="177" spans="2:36" s="30" customFormat="1" ht="54" thickBot="1">
      <c r="B177" s="31" t="s">
        <v>35</v>
      </c>
      <c r="C177" s="32" t="s">
        <v>36</v>
      </c>
      <c r="D177" s="32" t="s">
        <v>37</v>
      </c>
      <c r="E177" s="32" t="s">
        <v>50</v>
      </c>
      <c r="F177" s="32" t="s">
        <v>202</v>
      </c>
      <c r="G177" s="32" t="s">
        <v>203</v>
      </c>
      <c r="H177" s="34" t="s">
        <v>73</v>
      </c>
      <c r="I177" s="32" t="s">
        <v>42</v>
      </c>
      <c r="J177" s="53"/>
      <c r="K177" s="76"/>
      <c r="L177" s="55"/>
      <c r="M177" s="35"/>
      <c r="N177" s="35"/>
      <c r="O177" s="36">
        <f t="shared" ref="O177:AD177" si="74">SUM(O178:O178)</f>
        <v>10400000</v>
      </c>
      <c r="P177" s="37">
        <f t="shared" si="74"/>
        <v>0</v>
      </c>
      <c r="Q177" s="36">
        <f t="shared" si="74"/>
        <v>20800000</v>
      </c>
      <c r="R177" s="37">
        <f t="shared" si="74"/>
        <v>0</v>
      </c>
      <c r="S177" s="36">
        <f t="shared" si="74"/>
        <v>0</v>
      </c>
      <c r="T177" s="37">
        <f t="shared" si="74"/>
        <v>0</v>
      </c>
      <c r="U177" s="36">
        <f t="shared" si="74"/>
        <v>0</v>
      </c>
      <c r="V177" s="37">
        <f t="shared" si="74"/>
        <v>0</v>
      </c>
      <c r="W177" s="36">
        <f t="shared" si="74"/>
        <v>0</v>
      </c>
      <c r="X177" s="37">
        <f t="shared" si="74"/>
        <v>0</v>
      </c>
      <c r="Y177" s="36">
        <f t="shared" si="74"/>
        <v>0</v>
      </c>
      <c r="Z177" s="37">
        <f t="shared" si="74"/>
        <v>0</v>
      </c>
      <c r="AA177" s="36">
        <f t="shared" si="74"/>
        <v>0</v>
      </c>
      <c r="AB177" s="37">
        <f t="shared" si="74"/>
        <v>0</v>
      </c>
      <c r="AC177" s="36">
        <f t="shared" si="74"/>
        <v>12480000</v>
      </c>
      <c r="AD177" s="37">
        <f t="shared" si="74"/>
        <v>0</v>
      </c>
      <c r="AE177" s="38">
        <f>O177+Q177+S177+U177+W177+Y177+AA177+AC177</f>
        <v>43680000</v>
      </c>
      <c r="AF177" s="37">
        <f>P177+R177+T177+V177+X177+Z177+AB177+AD177</f>
        <v>0</v>
      </c>
      <c r="AG177" s="39">
        <f>SUM(AG178:AG178)</f>
        <v>0</v>
      </c>
      <c r="AH177" s="40"/>
      <c r="AI177" s="40"/>
      <c r="AJ177" s="41"/>
    </row>
    <row r="178" spans="2:36" s="30" customFormat="1" ht="281.25" thickBot="1">
      <c r="B178" s="62" t="s">
        <v>458</v>
      </c>
      <c r="C178" s="42"/>
      <c r="D178" s="59" t="s">
        <v>482</v>
      </c>
      <c r="E178" s="59" t="s">
        <v>483</v>
      </c>
      <c r="F178" s="44" t="s">
        <v>484</v>
      </c>
      <c r="G178" s="28"/>
      <c r="H178" s="77" t="s">
        <v>485</v>
      </c>
      <c r="I178" s="77" t="s">
        <v>486</v>
      </c>
      <c r="J178" s="28">
        <v>0</v>
      </c>
      <c r="K178" s="63" t="s">
        <v>487</v>
      </c>
      <c r="L178" s="48" t="s">
        <v>488</v>
      </c>
      <c r="M178" s="63"/>
      <c r="N178" s="63"/>
      <c r="O178" s="97">
        <v>10400000</v>
      </c>
      <c r="P178" s="66">
        <v>0</v>
      </c>
      <c r="Q178" s="87">
        <v>20800000</v>
      </c>
      <c r="R178" s="66">
        <v>0</v>
      </c>
      <c r="S178" s="66">
        <v>0</v>
      </c>
      <c r="T178" s="66">
        <v>0</v>
      </c>
      <c r="U178" s="66">
        <v>0</v>
      </c>
      <c r="V178" s="66">
        <v>0</v>
      </c>
      <c r="W178" s="66">
        <v>0</v>
      </c>
      <c r="X178" s="66">
        <v>0</v>
      </c>
      <c r="Y178" s="66">
        <v>0</v>
      </c>
      <c r="Z178" s="66">
        <v>0</v>
      </c>
      <c r="AA178" s="66">
        <v>0</v>
      </c>
      <c r="AB178" s="66">
        <v>0</v>
      </c>
      <c r="AC178" s="102">
        <v>12480000</v>
      </c>
      <c r="AD178" s="66">
        <v>0</v>
      </c>
      <c r="AE178" s="102">
        <v>43680000</v>
      </c>
      <c r="AF178" s="66"/>
      <c r="AG178" s="51" t="s">
        <v>473</v>
      </c>
      <c r="AH178" s="52"/>
      <c r="AI178" s="57"/>
      <c r="AJ178" s="56" t="s">
        <v>246</v>
      </c>
    </row>
    <row r="179" spans="2:36" s="30" customFormat="1" ht="48.75" thickBot="1">
      <c r="B179" s="31" t="s">
        <v>35</v>
      </c>
      <c r="C179" s="32" t="s">
        <v>36</v>
      </c>
      <c r="D179" s="32" t="s">
        <v>37</v>
      </c>
      <c r="E179" s="32" t="s">
        <v>50</v>
      </c>
      <c r="F179" s="32" t="s">
        <v>202</v>
      </c>
      <c r="G179" s="32" t="s">
        <v>203</v>
      </c>
      <c r="H179" s="34" t="s">
        <v>78</v>
      </c>
      <c r="I179" s="32" t="s">
        <v>42</v>
      </c>
      <c r="J179" s="53"/>
      <c r="K179" s="76"/>
      <c r="L179" s="55"/>
      <c r="M179" s="35"/>
      <c r="N179" s="35"/>
      <c r="O179" s="36">
        <f t="shared" ref="O179:AD179" si="75">SUM(O180:O180)</f>
        <v>0</v>
      </c>
      <c r="P179" s="37">
        <f t="shared" si="75"/>
        <v>0</v>
      </c>
      <c r="Q179" s="36">
        <f t="shared" si="75"/>
        <v>5720000</v>
      </c>
      <c r="R179" s="37">
        <f t="shared" si="75"/>
        <v>0</v>
      </c>
      <c r="S179" s="36">
        <f t="shared" si="75"/>
        <v>0</v>
      </c>
      <c r="T179" s="37">
        <f t="shared" si="75"/>
        <v>0</v>
      </c>
      <c r="U179" s="36">
        <f t="shared" si="75"/>
        <v>0</v>
      </c>
      <c r="V179" s="37">
        <f t="shared" si="75"/>
        <v>0</v>
      </c>
      <c r="W179" s="36">
        <f t="shared" si="75"/>
        <v>0</v>
      </c>
      <c r="X179" s="37">
        <f t="shared" si="75"/>
        <v>0</v>
      </c>
      <c r="Y179" s="36">
        <f t="shared" si="75"/>
        <v>0</v>
      </c>
      <c r="Z179" s="37">
        <f t="shared" si="75"/>
        <v>0</v>
      </c>
      <c r="AA179" s="36">
        <f t="shared" si="75"/>
        <v>0</v>
      </c>
      <c r="AB179" s="37">
        <f t="shared" si="75"/>
        <v>0</v>
      </c>
      <c r="AC179" s="36">
        <f t="shared" si="75"/>
        <v>0</v>
      </c>
      <c r="AD179" s="37">
        <f t="shared" si="75"/>
        <v>0</v>
      </c>
      <c r="AE179" s="38">
        <f>O179+Q179+S179+U179+W179+Y179+AA179+AC179</f>
        <v>5720000</v>
      </c>
      <c r="AF179" s="37">
        <f>P179+R179+T179+V179+X179+Z179+AB179+AD179</f>
        <v>0</v>
      </c>
      <c r="AG179" s="39">
        <f>SUM(AG180:AG180)</f>
        <v>0</v>
      </c>
      <c r="AH179" s="40"/>
      <c r="AI179" s="40"/>
      <c r="AJ179" s="41"/>
    </row>
    <row r="180" spans="2:36" s="30" customFormat="1" ht="128.25" thickBot="1">
      <c r="B180" s="62" t="s">
        <v>458</v>
      </c>
      <c r="C180" s="42"/>
      <c r="D180" s="59" t="s">
        <v>489</v>
      </c>
      <c r="E180" s="59" t="s">
        <v>460</v>
      </c>
      <c r="F180" s="44" t="s">
        <v>490</v>
      </c>
      <c r="G180" s="28"/>
      <c r="H180" s="77" t="s">
        <v>491</v>
      </c>
      <c r="I180" s="77" t="s">
        <v>492</v>
      </c>
      <c r="J180" s="28">
        <v>0</v>
      </c>
      <c r="K180" s="63" t="s">
        <v>490</v>
      </c>
      <c r="L180" s="63" t="s">
        <v>490</v>
      </c>
      <c r="M180" s="63"/>
      <c r="N180" s="63"/>
      <c r="O180" s="66">
        <v>0</v>
      </c>
      <c r="P180" s="66">
        <v>0</v>
      </c>
      <c r="Q180" s="102">
        <v>5720000</v>
      </c>
      <c r="R180" s="66">
        <v>0</v>
      </c>
      <c r="S180" s="66">
        <v>0</v>
      </c>
      <c r="T180" s="66">
        <v>0</v>
      </c>
      <c r="U180" s="66">
        <v>0</v>
      </c>
      <c r="V180" s="66">
        <v>0</v>
      </c>
      <c r="W180" s="66">
        <v>0</v>
      </c>
      <c r="X180" s="66">
        <v>0</v>
      </c>
      <c r="Y180" s="66">
        <v>0</v>
      </c>
      <c r="Z180" s="66">
        <v>0</v>
      </c>
      <c r="AA180" s="66">
        <v>0</v>
      </c>
      <c r="AB180" s="66">
        <v>0</v>
      </c>
      <c r="AC180" s="66">
        <v>0</v>
      </c>
      <c r="AD180" s="66">
        <v>0</v>
      </c>
      <c r="AE180" s="102">
        <v>5720000</v>
      </c>
      <c r="AF180" s="66"/>
      <c r="AG180" s="51" t="s">
        <v>473</v>
      </c>
      <c r="AH180" s="52"/>
      <c r="AI180" s="57"/>
      <c r="AJ180" s="56" t="s">
        <v>246</v>
      </c>
    </row>
    <row r="181" spans="2:36" s="30" customFormat="1" ht="48.75" thickBot="1">
      <c r="B181" s="31" t="s">
        <v>35</v>
      </c>
      <c r="C181" s="32" t="s">
        <v>36</v>
      </c>
      <c r="D181" s="32" t="s">
        <v>37</v>
      </c>
      <c r="E181" s="32" t="s">
        <v>50</v>
      </c>
      <c r="F181" s="32" t="s">
        <v>202</v>
      </c>
      <c r="G181" s="32" t="s">
        <v>203</v>
      </c>
      <c r="H181" s="34" t="s">
        <v>84</v>
      </c>
      <c r="I181" s="32" t="s">
        <v>42</v>
      </c>
      <c r="J181" s="53"/>
      <c r="K181" s="76"/>
      <c r="L181" s="55"/>
      <c r="M181" s="35"/>
      <c r="N181" s="35"/>
      <c r="O181" s="36">
        <f t="shared" ref="O181:AC181" si="76">SUM(O182:O182)</f>
        <v>0</v>
      </c>
      <c r="P181" s="37">
        <f t="shared" si="76"/>
        <v>0</v>
      </c>
      <c r="Q181" s="36">
        <f t="shared" si="76"/>
        <v>3120000</v>
      </c>
      <c r="R181" s="37">
        <f t="shared" si="76"/>
        <v>0</v>
      </c>
      <c r="S181" s="36">
        <f t="shared" si="76"/>
        <v>0</v>
      </c>
      <c r="T181" s="37">
        <f t="shared" si="76"/>
        <v>0</v>
      </c>
      <c r="U181" s="36">
        <f t="shared" si="76"/>
        <v>0</v>
      </c>
      <c r="V181" s="37">
        <f t="shared" si="76"/>
        <v>0</v>
      </c>
      <c r="W181" s="36">
        <f t="shared" si="76"/>
        <v>0</v>
      </c>
      <c r="X181" s="37">
        <f t="shared" si="76"/>
        <v>0</v>
      </c>
      <c r="Y181" s="36">
        <f t="shared" si="76"/>
        <v>0</v>
      </c>
      <c r="Z181" s="37">
        <f t="shared" si="76"/>
        <v>0</v>
      </c>
      <c r="AA181" s="36">
        <f t="shared" si="76"/>
        <v>0</v>
      </c>
      <c r="AB181" s="37">
        <f t="shared" si="76"/>
        <v>0</v>
      </c>
      <c r="AC181" s="36">
        <f t="shared" si="76"/>
        <v>0</v>
      </c>
      <c r="AD181" s="37">
        <f>SUM(AE182:AE182)</f>
        <v>3120000</v>
      </c>
      <c r="AE181" s="38">
        <f>O181+Q181+S181+U181+W181+Y181+AA181+AC181</f>
        <v>3120000</v>
      </c>
      <c r="AF181" s="37">
        <f>P181+R181+T181+V181+X181+Z181+AB181+AD181</f>
        <v>3120000</v>
      </c>
      <c r="AG181" s="39">
        <f>SUM(AG182:AG182)</f>
        <v>0</v>
      </c>
      <c r="AH181" s="40"/>
      <c r="AI181" s="40"/>
      <c r="AJ181" s="41"/>
    </row>
    <row r="182" spans="2:36" s="30" customFormat="1" ht="204.75" thickBot="1">
      <c r="B182" s="62" t="s">
        <v>458</v>
      </c>
      <c r="C182" s="42"/>
      <c r="D182" s="59" t="s">
        <v>493</v>
      </c>
      <c r="E182" s="59" t="s">
        <v>483</v>
      </c>
      <c r="F182" s="44" t="s">
        <v>484</v>
      </c>
      <c r="G182" s="28"/>
      <c r="H182" s="43" t="s">
        <v>494</v>
      </c>
      <c r="I182" s="43" t="s">
        <v>495</v>
      </c>
      <c r="J182" s="28">
        <v>0</v>
      </c>
      <c r="K182" s="63" t="s">
        <v>496</v>
      </c>
      <c r="L182" s="48" t="s">
        <v>488</v>
      </c>
      <c r="M182" s="63"/>
      <c r="N182" s="63"/>
      <c r="O182" s="50">
        <v>0</v>
      </c>
      <c r="P182" s="50">
        <v>0</v>
      </c>
      <c r="Q182" s="47">
        <v>3120000</v>
      </c>
      <c r="R182" s="50">
        <v>0</v>
      </c>
      <c r="S182" s="50">
        <v>0</v>
      </c>
      <c r="T182" s="50">
        <v>0</v>
      </c>
      <c r="U182" s="50">
        <v>0</v>
      </c>
      <c r="V182" s="50">
        <v>0</v>
      </c>
      <c r="W182" s="50">
        <v>0</v>
      </c>
      <c r="X182" s="50">
        <v>0</v>
      </c>
      <c r="Y182" s="50">
        <v>0</v>
      </c>
      <c r="Z182" s="50">
        <v>0</v>
      </c>
      <c r="AA182" s="50">
        <v>0</v>
      </c>
      <c r="AB182" s="50">
        <v>0</v>
      </c>
      <c r="AC182" s="50">
        <v>0</v>
      </c>
      <c r="AD182" s="50">
        <v>0</v>
      </c>
      <c r="AE182" s="47">
        <v>3120000</v>
      </c>
      <c r="AF182" s="27"/>
      <c r="AG182" s="51" t="s">
        <v>497</v>
      </c>
      <c r="AH182" s="64"/>
      <c r="AI182" s="64"/>
      <c r="AJ182" s="56" t="s">
        <v>246</v>
      </c>
    </row>
    <row r="183" spans="2:36" ht="13.5" thickBot="1">
      <c r="B183" s="181" t="s">
        <v>358</v>
      </c>
      <c r="C183" s="182"/>
      <c r="D183" s="182"/>
      <c r="E183" s="182"/>
      <c r="F183" s="182"/>
      <c r="G183" s="182"/>
      <c r="H183" s="183"/>
      <c r="I183" s="184" t="s">
        <v>498</v>
      </c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6"/>
      <c r="U183" s="184" t="s">
        <v>360</v>
      </c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6"/>
    </row>
    <row r="184" spans="2:36" ht="13.5" thickBot="1">
      <c r="B184" s="187" t="s">
        <v>499</v>
      </c>
      <c r="C184" s="188"/>
      <c r="D184" s="189"/>
      <c r="E184" s="12"/>
      <c r="F184" s="181" t="s">
        <v>500</v>
      </c>
      <c r="G184" s="182"/>
      <c r="H184" s="182"/>
      <c r="I184" s="182"/>
      <c r="J184" s="182"/>
      <c r="K184" s="182"/>
      <c r="L184" s="182"/>
      <c r="M184" s="182"/>
      <c r="N184" s="183"/>
      <c r="O184" s="190" t="s">
        <v>7</v>
      </c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2"/>
      <c r="AG184" s="193" t="s">
        <v>8</v>
      </c>
      <c r="AH184" s="194"/>
      <c r="AI184" s="194"/>
      <c r="AJ184" s="195"/>
    </row>
    <row r="185" spans="2:36" ht="13.5" thickBot="1">
      <c r="B185" s="207" t="s">
        <v>9</v>
      </c>
      <c r="C185" s="209" t="s">
        <v>10</v>
      </c>
      <c r="D185" s="210"/>
      <c r="E185" s="210"/>
      <c r="F185" s="210"/>
      <c r="G185" s="210"/>
      <c r="H185" s="211"/>
      <c r="I185" s="215" t="s">
        <v>11</v>
      </c>
      <c r="J185" s="217" t="s">
        <v>12</v>
      </c>
      <c r="K185" s="217" t="s">
        <v>13</v>
      </c>
      <c r="L185" s="176" t="s">
        <v>14</v>
      </c>
      <c r="M185" s="176" t="s">
        <v>15</v>
      </c>
      <c r="N185" s="176" t="s">
        <v>16</v>
      </c>
      <c r="O185" s="203" t="s">
        <v>17</v>
      </c>
      <c r="P185" s="204"/>
      <c r="Q185" s="203" t="s">
        <v>166</v>
      </c>
      <c r="R185" s="204"/>
      <c r="S185" s="203" t="s">
        <v>19</v>
      </c>
      <c r="T185" s="204"/>
      <c r="U185" s="203" t="s">
        <v>20</v>
      </c>
      <c r="V185" s="204"/>
      <c r="W185" s="203" t="s">
        <v>21</v>
      </c>
      <c r="X185" s="204"/>
      <c r="Y185" s="203" t="s">
        <v>22</v>
      </c>
      <c r="Z185" s="204"/>
      <c r="AA185" s="203" t="s">
        <v>23</v>
      </c>
      <c r="AB185" s="204"/>
      <c r="AC185" s="203" t="s">
        <v>24</v>
      </c>
      <c r="AD185" s="204"/>
      <c r="AE185" s="203" t="s">
        <v>25</v>
      </c>
      <c r="AF185" s="204"/>
      <c r="AG185" s="205" t="s">
        <v>26</v>
      </c>
      <c r="AH185" s="196" t="s">
        <v>27</v>
      </c>
      <c r="AI185" s="198" t="s">
        <v>28</v>
      </c>
      <c r="AJ185" s="196" t="s">
        <v>29</v>
      </c>
    </row>
    <row r="186" spans="2:36" ht="64.5" thickBot="1">
      <c r="B186" s="208"/>
      <c r="C186" s="212"/>
      <c r="D186" s="213"/>
      <c r="E186" s="213"/>
      <c r="F186" s="213"/>
      <c r="G186" s="213"/>
      <c r="H186" s="214"/>
      <c r="I186" s="216"/>
      <c r="J186" s="218"/>
      <c r="K186" s="218"/>
      <c r="L186" s="177"/>
      <c r="M186" s="177"/>
      <c r="N186" s="177"/>
      <c r="O186" s="14" t="s">
        <v>30</v>
      </c>
      <c r="P186" s="15" t="s">
        <v>31</v>
      </c>
      <c r="Q186" s="14" t="s">
        <v>30</v>
      </c>
      <c r="R186" s="15" t="s">
        <v>31</v>
      </c>
      <c r="S186" s="14" t="s">
        <v>30</v>
      </c>
      <c r="T186" s="15" t="s">
        <v>31</v>
      </c>
      <c r="U186" s="14" t="s">
        <v>30</v>
      </c>
      <c r="V186" s="15" t="s">
        <v>31</v>
      </c>
      <c r="W186" s="14" t="s">
        <v>30</v>
      </c>
      <c r="X186" s="15" t="s">
        <v>31</v>
      </c>
      <c r="Y186" s="14" t="s">
        <v>30</v>
      </c>
      <c r="Z186" s="15" t="s">
        <v>31</v>
      </c>
      <c r="AA186" s="14" t="s">
        <v>30</v>
      </c>
      <c r="AB186" s="15" t="s">
        <v>32</v>
      </c>
      <c r="AC186" s="14" t="s">
        <v>30</v>
      </c>
      <c r="AD186" s="15" t="s">
        <v>32</v>
      </c>
      <c r="AE186" s="14" t="s">
        <v>30</v>
      </c>
      <c r="AF186" s="15" t="s">
        <v>32</v>
      </c>
      <c r="AG186" s="206"/>
      <c r="AH186" s="197"/>
      <c r="AI186" s="199"/>
      <c r="AJ186" s="197"/>
    </row>
    <row r="187" spans="2:36" ht="59.25" thickBot="1">
      <c r="B187" s="16" t="s">
        <v>363</v>
      </c>
      <c r="C187" s="200" t="s">
        <v>34</v>
      </c>
      <c r="D187" s="201"/>
      <c r="E187" s="201"/>
      <c r="F187" s="201"/>
      <c r="G187" s="201"/>
      <c r="H187" s="202"/>
      <c r="I187" s="18"/>
      <c r="J187" s="19"/>
      <c r="K187" s="20"/>
      <c r="L187" s="21"/>
      <c r="M187" s="22"/>
      <c r="N187" s="22"/>
      <c r="O187" s="23">
        <f t="shared" ref="O187:AG187" si="77">O189+O191+O193+O195+O197+O199+O201+O205+O203</f>
        <v>32897226.960000001</v>
      </c>
      <c r="P187" s="23">
        <f t="shared" si="77"/>
        <v>0</v>
      </c>
      <c r="Q187" s="23">
        <f t="shared" si="77"/>
        <v>73211944</v>
      </c>
      <c r="R187" s="23">
        <f t="shared" si="77"/>
        <v>0</v>
      </c>
      <c r="S187" s="23">
        <f t="shared" si="77"/>
        <v>0</v>
      </c>
      <c r="T187" s="23">
        <f t="shared" si="77"/>
        <v>0</v>
      </c>
      <c r="U187" s="23">
        <f t="shared" si="77"/>
        <v>0</v>
      </c>
      <c r="V187" s="23">
        <f t="shared" si="77"/>
        <v>0</v>
      </c>
      <c r="W187" s="23">
        <f t="shared" si="77"/>
        <v>0</v>
      </c>
      <c r="X187" s="23">
        <f t="shared" si="77"/>
        <v>0</v>
      </c>
      <c r="Y187" s="23">
        <f t="shared" si="77"/>
        <v>0</v>
      </c>
      <c r="Z187" s="23">
        <f t="shared" si="77"/>
        <v>0</v>
      </c>
      <c r="AA187" s="23">
        <f t="shared" si="77"/>
        <v>0</v>
      </c>
      <c r="AB187" s="23">
        <f t="shared" si="77"/>
        <v>0</v>
      </c>
      <c r="AC187" s="23">
        <f t="shared" si="77"/>
        <v>0</v>
      </c>
      <c r="AD187" s="23">
        <f t="shared" si="77"/>
        <v>0</v>
      </c>
      <c r="AE187" s="23">
        <f t="shared" si="77"/>
        <v>106109170.96000001</v>
      </c>
      <c r="AF187" s="23">
        <f t="shared" si="77"/>
        <v>0</v>
      </c>
      <c r="AG187" s="23">
        <f t="shared" si="77"/>
        <v>1000</v>
      </c>
      <c r="AH187" s="24"/>
      <c r="AI187" s="24"/>
      <c r="AJ187" s="13"/>
    </row>
    <row r="188" spans="2:36" ht="13.5" thickBot="1">
      <c r="B188" s="25"/>
      <c r="C188" s="25"/>
      <c r="D188" s="26"/>
      <c r="E188" s="25"/>
      <c r="F188" s="25"/>
      <c r="G188" s="25"/>
      <c r="H188" s="25"/>
      <c r="I188" s="25"/>
      <c r="J188" s="27"/>
      <c r="K188" s="28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9"/>
    </row>
    <row r="189" spans="2:36" s="30" customFormat="1" ht="48.75" thickBot="1">
      <c r="B189" s="31" t="s">
        <v>35</v>
      </c>
      <c r="C189" s="32" t="s">
        <v>36</v>
      </c>
      <c r="D189" s="33" t="s">
        <v>37</v>
      </c>
      <c r="E189" s="32" t="s">
        <v>38</v>
      </c>
      <c r="F189" s="32" t="s">
        <v>202</v>
      </c>
      <c r="G189" s="32" t="s">
        <v>501</v>
      </c>
      <c r="H189" s="34" t="s">
        <v>41</v>
      </c>
      <c r="I189" s="32" t="s">
        <v>42</v>
      </c>
      <c r="J189" s="35"/>
      <c r="K189" s="35"/>
      <c r="L189" s="35"/>
      <c r="M189" s="35"/>
      <c r="N189" s="35"/>
      <c r="O189" s="36">
        <f t="shared" ref="O189:Z189" si="78">SUM(O190:O190)</f>
        <v>8320000</v>
      </c>
      <c r="P189" s="37">
        <f t="shared" si="78"/>
        <v>0</v>
      </c>
      <c r="Q189" s="36">
        <f t="shared" si="78"/>
        <v>0</v>
      </c>
      <c r="R189" s="37">
        <f t="shared" si="78"/>
        <v>0</v>
      </c>
      <c r="S189" s="36">
        <f t="shared" si="78"/>
        <v>0</v>
      </c>
      <c r="T189" s="37">
        <f t="shared" si="78"/>
        <v>0</v>
      </c>
      <c r="U189" s="36">
        <f t="shared" si="78"/>
        <v>0</v>
      </c>
      <c r="V189" s="37">
        <f t="shared" si="78"/>
        <v>0</v>
      </c>
      <c r="W189" s="36">
        <f t="shared" si="78"/>
        <v>0</v>
      </c>
      <c r="X189" s="37">
        <f t="shared" si="78"/>
        <v>0</v>
      </c>
      <c r="Y189" s="36">
        <f t="shared" si="78"/>
        <v>0</v>
      </c>
      <c r="Z189" s="37">
        <f t="shared" si="78"/>
        <v>0</v>
      </c>
      <c r="AA189" s="36">
        <v>0</v>
      </c>
      <c r="AB189" s="37">
        <f>SUM(AB190:AB190)</f>
        <v>0</v>
      </c>
      <c r="AC189" s="36">
        <f>SUM(AC190:AC190)</f>
        <v>0</v>
      </c>
      <c r="AD189" s="37">
        <f>SUM(AD190:AD190)</f>
        <v>0</v>
      </c>
      <c r="AE189" s="38">
        <f>O189+Q189+S189+U189+W189+Y189+AA189+AC189</f>
        <v>8320000</v>
      </c>
      <c r="AF189" s="37">
        <f>P189+R189+T189+V189+X189+Z189+AB189+AD189</f>
        <v>0</v>
      </c>
      <c r="AG189" s="39">
        <f>SUM(AG190:AG190)</f>
        <v>200</v>
      </c>
      <c r="AH189" s="40"/>
      <c r="AI189" s="40"/>
      <c r="AJ189" s="41"/>
    </row>
    <row r="190" spans="2:36" s="30" customFormat="1" ht="115.5" thickBot="1">
      <c r="B190" s="42" t="s">
        <v>502</v>
      </c>
      <c r="C190" s="42"/>
      <c r="D190" s="43" t="s">
        <v>503</v>
      </c>
      <c r="E190" s="59" t="s">
        <v>504</v>
      </c>
      <c r="F190" s="44">
        <v>2</v>
      </c>
      <c r="G190" s="28"/>
      <c r="H190" s="28" t="s">
        <v>505</v>
      </c>
      <c r="I190" s="28" t="s">
        <v>506</v>
      </c>
      <c r="J190" s="28">
        <v>0</v>
      </c>
      <c r="K190" s="46">
        <v>2</v>
      </c>
      <c r="L190" s="46">
        <v>2</v>
      </c>
      <c r="M190" s="46"/>
      <c r="N190" s="42"/>
      <c r="O190" s="65">
        <v>8320000</v>
      </c>
      <c r="P190" s="65"/>
      <c r="Q190" s="50">
        <v>0</v>
      </c>
      <c r="R190" s="50">
        <v>0</v>
      </c>
      <c r="S190" s="50">
        <v>0</v>
      </c>
      <c r="T190" s="50">
        <v>0</v>
      </c>
      <c r="U190" s="50">
        <v>0</v>
      </c>
      <c r="V190" s="50">
        <v>0</v>
      </c>
      <c r="W190" s="50">
        <v>0</v>
      </c>
      <c r="X190" s="50">
        <v>0</v>
      </c>
      <c r="Y190" s="50">
        <v>0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0"/>
      <c r="AF190" s="50"/>
      <c r="AG190" s="51">
        <v>200</v>
      </c>
      <c r="AH190" s="52"/>
      <c r="AI190" s="52"/>
      <c r="AJ190" s="46"/>
    </row>
    <row r="191" spans="2:36" s="30" customFormat="1" ht="48.75" thickBot="1">
      <c r="B191" s="31" t="s">
        <v>35</v>
      </c>
      <c r="C191" s="32" t="s">
        <v>36</v>
      </c>
      <c r="D191" s="33" t="s">
        <v>37</v>
      </c>
      <c r="E191" s="32" t="s">
        <v>50</v>
      </c>
      <c r="F191" s="32" t="s">
        <v>202</v>
      </c>
      <c r="G191" s="32" t="s">
        <v>501</v>
      </c>
      <c r="H191" s="34" t="s">
        <v>51</v>
      </c>
      <c r="I191" s="32" t="s">
        <v>42</v>
      </c>
      <c r="J191" s="53"/>
      <c r="K191" s="54"/>
      <c r="L191" s="55"/>
      <c r="M191" s="35"/>
      <c r="N191" s="35"/>
      <c r="O191" s="36">
        <f t="shared" ref="O191:AD191" si="79">SUM(O192:O192)</f>
        <v>0</v>
      </c>
      <c r="P191" s="37">
        <f t="shared" si="79"/>
        <v>0</v>
      </c>
      <c r="Q191" s="36">
        <f t="shared" si="79"/>
        <v>2080000</v>
      </c>
      <c r="R191" s="37">
        <f t="shared" si="79"/>
        <v>0</v>
      </c>
      <c r="S191" s="36">
        <f t="shared" si="79"/>
        <v>0</v>
      </c>
      <c r="T191" s="37">
        <f t="shared" si="79"/>
        <v>0</v>
      </c>
      <c r="U191" s="36">
        <f t="shared" si="79"/>
        <v>0</v>
      </c>
      <c r="V191" s="37">
        <f t="shared" si="79"/>
        <v>0</v>
      </c>
      <c r="W191" s="36">
        <f t="shared" si="79"/>
        <v>0</v>
      </c>
      <c r="X191" s="37">
        <f t="shared" si="79"/>
        <v>0</v>
      </c>
      <c r="Y191" s="36">
        <f t="shared" si="79"/>
        <v>0</v>
      </c>
      <c r="Z191" s="37">
        <f t="shared" si="79"/>
        <v>0</v>
      </c>
      <c r="AA191" s="36">
        <f t="shared" si="79"/>
        <v>0</v>
      </c>
      <c r="AB191" s="37">
        <f t="shared" si="79"/>
        <v>0</v>
      </c>
      <c r="AC191" s="36">
        <f t="shared" si="79"/>
        <v>0</v>
      </c>
      <c r="AD191" s="37">
        <f t="shared" si="79"/>
        <v>0</v>
      </c>
      <c r="AE191" s="38">
        <f>O191+Q191+S191+U191+W191+Y191+AA191+AC191</f>
        <v>2080000</v>
      </c>
      <c r="AF191" s="37">
        <f>P191+R191+T191+V191+X191+Z191+AB191+AD191</f>
        <v>0</v>
      </c>
      <c r="AG191" s="39">
        <f>SUM(AG192:AG192)</f>
        <v>200</v>
      </c>
      <c r="AH191" s="40"/>
      <c r="AI191" s="40"/>
      <c r="AJ191" s="41"/>
    </row>
    <row r="192" spans="2:36" s="30" customFormat="1" ht="268.5" thickBot="1">
      <c r="B192" s="42" t="s">
        <v>507</v>
      </c>
      <c r="C192" s="42"/>
      <c r="D192" s="43" t="s">
        <v>508</v>
      </c>
      <c r="E192" s="59" t="s">
        <v>509</v>
      </c>
      <c r="F192" s="44">
        <v>2</v>
      </c>
      <c r="G192" s="28"/>
      <c r="H192" s="28" t="s">
        <v>510</v>
      </c>
      <c r="I192" s="28" t="s">
        <v>511</v>
      </c>
      <c r="J192" s="28">
        <v>0</v>
      </c>
      <c r="K192" s="56">
        <v>8</v>
      </c>
      <c r="L192" s="48">
        <v>2</v>
      </c>
      <c r="M192" s="57"/>
      <c r="N192" s="57"/>
      <c r="O192" s="50">
        <v>0</v>
      </c>
      <c r="P192" s="50">
        <v>0</v>
      </c>
      <c r="Q192" s="50">
        <v>2080000</v>
      </c>
      <c r="R192" s="50">
        <v>0</v>
      </c>
      <c r="S192" s="50">
        <v>0</v>
      </c>
      <c r="T192" s="50">
        <v>0</v>
      </c>
      <c r="U192" s="50">
        <v>0</v>
      </c>
      <c r="V192" s="50">
        <v>0</v>
      </c>
      <c r="W192" s="50">
        <v>0</v>
      </c>
      <c r="X192" s="50">
        <v>0</v>
      </c>
      <c r="Y192" s="50">
        <v>0</v>
      </c>
      <c r="Z192" s="50">
        <v>0</v>
      </c>
      <c r="AA192" s="50">
        <v>0</v>
      </c>
      <c r="AB192" s="50">
        <v>0</v>
      </c>
      <c r="AC192" s="50">
        <v>0</v>
      </c>
      <c r="AD192" s="50">
        <v>0</v>
      </c>
      <c r="AE192" s="50"/>
      <c r="AF192" s="50"/>
      <c r="AG192" s="51">
        <v>200</v>
      </c>
      <c r="AH192" s="52"/>
      <c r="AI192" s="57"/>
      <c r="AJ192" s="56"/>
    </row>
    <row r="193" spans="2:36" s="30" customFormat="1" ht="48.75" thickBot="1">
      <c r="B193" s="31" t="s">
        <v>35</v>
      </c>
      <c r="C193" s="32" t="s">
        <v>36</v>
      </c>
      <c r="D193" s="33" t="s">
        <v>37</v>
      </c>
      <c r="E193" s="32" t="s">
        <v>50</v>
      </c>
      <c r="F193" s="32" t="s">
        <v>202</v>
      </c>
      <c r="G193" s="32" t="s">
        <v>501</v>
      </c>
      <c r="H193" s="34" t="s">
        <v>58</v>
      </c>
      <c r="I193" s="32" t="s">
        <v>42</v>
      </c>
      <c r="J193" s="53"/>
      <c r="K193" s="54"/>
      <c r="L193" s="55"/>
      <c r="M193" s="35"/>
      <c r="N193" s="35"/>
      <c r="O193" s="36">
        <f t="shared" ref="O193:AD193" si="80">SUM(O194:O194)</f>
        <v>0</v>
      </c>
      <c r="P193" s="37">
        <f t="shared" si="80"/>
        <v>0</v>
      </c>
      <c r="Q193" s="36">
        <f t="shared" si="80"/>
        <v>2080000</v>
      </c>
      <c r="R193" s="37">
        <f t="shared" si="80"/>
        <v>0</v>
      </c>
      <c r="S193" s="36">
        <f t="shared" si="80"/>
        <v>0</v>
      </c>
      <c r="T193" s="37">
        <f t="shared" si="80"/>
        <v>0</v>
      </c>
      <c r="U193" s="36">
        <f t="shared" si="80"/>
        <v>0</v>
      </c>
      <c r="V193" s="37">
        <f t="shared" si="80"/>
        <v>0</v>
      </c>
      <c r="W193" s="36">
        <f t="shared" si="80"/>
        <v>0</v>
      </c>
      <c r="X193" s="37">
        <f t="shared" si="80"/>
        <v>0</v>
      </c>
      <c r="Y193" s="36">
        <f t="shared" si="80"/>
        <v>0</v>
      </c>
      <c r="Z193" s="37">
        <f t="shared" si="80"/>
        <v>0</v>
      </c>
      <c r="AA193" s="36">
        <f t="shared" si="80"/>
        <v>0</v>
      </c>
      <c r="AB193" s="37">
        <f t="shared" si="80"/>
        <v>0</v>
      </c>
      <c r="AC193" s="36">
        <f t="shared" si="80"/>
        <v>0</v>
      </c>
      <c r="AD193" s="37">
        <f t="shared" si="80"/>
        <v>0</v>
      </c>
      <c r="AE193" s="38">
        <f>O193+Q193+S193+U193+W193+Y193+AA193+AC193</f>
        <v>2080000</v>
      </c>
      <c r="AF193" s="37">
        <f>P193+R193+T193+V193+X193+Z193+AB193+AD193</f>
        <v>0</v>
      </c>
      <c r="AG193" s="39">
        <f>SUM(AG194:AG194)</f>
        <v>200</v>
      </c>
      <c r="AH193" s="40"/>
      <c r="AI193" s="40"/>
      <c r="AJ193" s="41"/>
    </row>
    <row r="194" spans="2:36" s="30" customFormat="1" ht="217.5" thickBot="1">
      <c r="B194" s="42" t="s">
        <v>512</v>
      </c>
      <c r="C194" s="42"/>
      <c r="D194" s="43" t="s">
        <v>513</v>
      </c>
      <c r="E194" s="59" t="s">
        <v>514</v>
      </c>
      <c r="F194" s="44">
        <v>2</v>
      </c>
      <c r="G194" s="28"/>
      <c r="H194" s="28" t="s">
        <v>515</v>
      </c>
      <c r="I194" s="28" t="s">
        <v>516</v>
      </c>
      <c r="J194" s="28">
        <v>0</v>
      </c>
      <c r="K194" s="56">
        <v>8</v>
      </c>
      <c r="L194" s="48">
        <v>2</v>
      </c>
      <c r="M194" s="57"/>
      <c r="N194" s="57"/>
      <c r="O194" s="50">
        <v>0</v>
      </c>
      <c r="P194" s="50">
        <v>0</v>
      </c>
      <c r="Q194" s="50">
        <v>2080000</v>
      </c>
      <c r="R194" s="50">
        <v>0</v>
      </c>
      <c r="S194" s="50">
        <v>0</v>
      </c>
      <c r="T194" s="50">
        <v>0</v>
      </c>
      <c r="U194" s="50">
        <v>0</v>
      </c>
      <c r="V194" s="50">
        <v>0</v>
      </c>
      <c r="W194" s="50">
        <v>0</v>
      </c>
      <c r="X194" s="50">
        <v>0</v>
      </c>
      <c r="Y194" s="50">
        <v>0</v>
      </c>
      <c r="Z194" s="50">
        <v>0</v>
      </c>
      <c r="AA194" s="50">
        <v>0</v>
      </c>
      <c r="AB194" s="50">
        <v>0</v>
      </c>
      <c r="AC194" s="50">
        <v>0</v>
      </c>
      <c r="AD194" s="50">
        <v>0</v>
      </c>
      <c r="AE194" s="50"/>
      <c r="AF194" s="50"/>
      <c r="AG194" s="51">
        <v>200</v>
      </c>
      <c r="AH194" s="52"/>
      <c r="AI194" s="57"/>
      <c r="AJ194" s="56"/>
    </row>
    <row r="195" spans="2:36" s="30" customFormat="1" ht="48.75" thickBot="1">
      <c r="B195" s="31" t="s">
        <v>35</v>
      </c>
      <c r="C195" s="32" t="s">
        <v>36</v>
      </c>
      <c r="D195" s="33" t="s">
        <v>37</v>
      </c>
      <c r="E195" s="32" t="s">
        <v>50</v>
      </c>
      <c r="F195" s="32" t="s">
        <v>202</v>
      </c>
      <c r="G195" s="32" t="s">
        <v>501</v>
      </c>
      <c r="H195" s="34" t="s">
        <v>65</v>
      </c>
      <c r="I195" s="32" t="s">
        <v>42</v>
      </c>
      <c r="J195" s="53"/>
      <c r="K195" s="54"/>
      <c r="L195" s="55"/>
      <c r="M195" s="35"/>
      <c r="N195" s="35"/>
      <c r="O195" s="36">
        <f t="shared" ref="O195:AD195" si="81">SUM(O196:O196)</f>
        <v>0</v>
      </c>
      <c r="P195" s="37">
        <f t="shared" si="81"/>
        <v>0</v>
      </c>
      <c r="Q195" s="36">
        <f t="shared" si="81"/>
        <v>1040000</v>
      </c>
      <c r="R195" s="37">
        <f t="shared" si="81"/>
        <v>0</v>
      </c>
      <c r="S195" s="36">
        <f t="shared" si="81"/>
        <v>0</v>
      </c>
      <c r="T195" s="37">
        <f t="shared" si="81"/>
        <v>0</v>
      </c>
      <c r="U195" s="36">
        <f t="shared" si="81"/>
        <v>0</v>
      </c>
      <c r="V195" s="37">
        <f t="shared" si="81"/>
        <v>0</v>
      </c>
      <c r="W195" s="36">
        <f t="shared" si="81"/>
        <v>0</v>
      </c>
      <c r="X195" s="37">
        <f t="shared" si="81"/>
        <v>0</v>
      </c>
      <c r="Y195" s="36">
        <f t="shared" si="81"/>
        <v>0</v>
      </c>
      <c r="Z195" s="37">
        <f t="shared" si="81"/>
        <v>0</v>
      </c>
      <c r="AA195" s="36">
        <f t="shared" si="81"/>
        <v>0</v>
      </c>
      <c r="AB195" s="37">
        <f t="shared" si="81"/>
        <v>0</v>
      </c>
      <c r="AC195" s="36">
        <f t="shared" si="81"/>
        <v>0</v>
      </c>
      <c r="AD195" s="37">
        <f t="shared" si="81"/>
        <v>0</v>
      </c>
      <c r="AE195" s="38">
        <f>O195+Q195+S195+U195+W195+Y195+AA195+AC195</f>
        <v>1040000</v>
      </c>
      <c r="AF195" s="37">
        <f>P195+R195+T195+V195+X195+Z195+AB195+AD195</f>
        <v>0</v>
      </c>
      <c r="AG195" s="39">
        <f>SUM(AG196:AG196)</f>
        <v>0</v>
      </c>
      <c r="AH195" s="40"/>
      <c r="AI195" s="40"/>
      <c r="AJ195" s="41"/>
    </row>
    <row r="196" spans="2:36" s="30" customFormat="1" ht="102.75" thickBot="1">
      <c r="B196" s="42" t="s">
        <v>517</v>
      </c>
      <c r="C196" s="42"/>
      <c r="D196" s="43" t="s">
        <v>518</v>
      </c>
      <c r="E196" s="59" t="s">
        <v>519</v>
      </c>
      <c r="F196" s="44">
        <v>1</v>
      </c>
      <c r="G196" s="28"/>
      <c r="H196" s="28" t="s">
        <v>520</v>
      </c>
      <c r="I196" s="28" t="s">
        <v>521</v>
      </c>
      <c r="J196" s="28">
        <v>0</v>
      </c>
      <c r="K196" s="56">
        <v>4</v>
      </c>
      <c r="L196" s="48">
        <v>1</v>
      </c>
      <c r="M196" s="63"/>
      <c r="N196" s="63"/>
      <c r="O196" s="50">
        <v>0</v>
      </c>
      <c r="P196" s="50">
        <v>0</v>
      </c>
      <c r="Q196" s="47">
        <v>1040000</v>
      </c>
      <c r="R196" s="50">
        <v>0</v>
      </c>
      <c r="S196" s="50">
        <v>0</v>
      </c>
      <c r="T196" s="50">
        <v>0</v>
      </c>
      <c r="U196" s="50">
        <v>0</v>
      </c>
      <c r="V196" s="50">
        <v>0</v>
      </c>
      <c r="W196" s="50">
        <v>0</v>
      </c>
      <c r="X196" s="50">
        <v>0</v>
      </c>
      <c r="Y196" s="50">
        <v>0</v>
      </c>
      <c r="Z196" s="50">
        <v>0</v>
      </c>
      <c r="AA196" s="50">
        <v>0</v>
      </c>
      <c r="AB196" s="50">
        <v>0</v>
      </c>
      <c r="AC196" s="50">
        <v>0</v>
      </c>
      <c r="AD196" s="50">
        <v>0</v>
      </c>
      <c r="AE196" s="50"/>
      <c r="AF196" s="50"/>
      <c r="AG196" s="51"/>
      <c r="AH196" s="52"/>
      <c r="AI196" s="57"/>
      <c r="AJ196" s="56"/>
    </row>
    <row r="197" spans="2:36" s="30" customFormat="1" ht="48.75" thickBot="1">
      <c r="B197" s="31" t="s">
        <v>35</v>
      </c>
      <c r="C197" s="32" t="s">
        <v>36</v>
      </c>
      <c r="D197" s="33" t="s">
        <v>37</v>
      </c>
      <c r="E197" s="32" t="s">
        <v>50</v>
      </c>
      <c r="F197" s="32" t="s">
        <v>202</v>
      </c>
      <c r="G197" s="32" t="s">
        <v>501</v>
      </c>
      <c r="H197" s="34" t="s">
        <v>73</v>
      </c>
      <c r="I197" s="32" t="s">
        <v>42</v>
      </c>
      <c r="J197" s="53"/>
      <c r="K197" s="54"/>
      <c r="L197" s="55"/>
      <c r="M197" s="35"/>
      <c r="N197" s="35"/>
      <c r="O197" s="36">
        <f t="shared" ref="O197:AD197" si="82">SUM(O198:O198)</f>
        <v>0</v>
      </c>
      <c r="P197" s="37">
        <f t="shared" si="82"/>
        <v>0</v>
      </c>
      <c r="Q197" s="36">
        <f t="shared" si="82"/>
        <v>4160000</v>
      </c>
      <c r="R197" s="37">
        <f t="shared" si="82"/>
        <v>0</v>
      </c>
      <c r="S197" s="36">
        <f t="shared" si="82"/>
        <v>0</v>
      </c>
      <c r="T197" s="37">
        <f t="shared" si="82"/>
        <v>0</v>
      </c>
      <c r="U197" s="36">
        <f t="shared" si="82"/>
        <v>0</v>
      </c>
      <c r="V197" s="37">
        <f t="shared" si="82"/>
        <v>0</v>
      </c>
      <c r="W197" s="36">
        <f t="shared" si="82"/>
        <v>0</v>
      </c>
      <c r="X197" s="37">
        <f t="shared" si="82"/>
        <v>0</v>
      </c>
      <c r="Y197" s="36">
        <f t="shared" si="82"/>
        <v>0</v>
      </c>
      <c r="Z197" s="37">
        <f t="shared" si="82"/>
        <v>0</v>
      </c>
      <c r="AA197" s="36">
        <f t="shared" si="82"/>
        <v>0</v>
      </c>
      <c r="AB197" s="37">
        <f t="shared" si="82"/>
        <v>0</v>
      </c>
      <c r="AC197" s="36">
        <f t="shared" si="82"/>
        <v>0</v>
      </c>
      <c r="AD197" s="37">
        <f t="shared" si="82"/>
        <v>0</v>
      </c>
      <c r="AE197" s="38">
        <f>O197+Q197+S197+U197+W197+Y197+AA197+AC197</f>
        <v>4160000</v>
      </c>
      <c r="AF197" s="37">
        <f>P197+R197+T197+V197+X197+Z197+AB197+AD197</f>
        <v>0</v>
      </c>
      <c r="AG197" s="39">
        <f>SUM(AG198:AG198)</f>
        <v>400</v>
      </c>
      <c r="AH197" s="40"/>
      <c r="AI197" s="40"/>
      <c r="AJ197" s="41"/>
    </row>
    <row r="198" spans="2:36" s="30" customFormat="1" ht="115.5" thickBot="1">
      <c r="B198" s="42" t="s">
        <v>522</v>
      </c>
      <c r="C198" s="42"/>
      <c r="D198" s="43" t="s">
        <v>523</v>
      </c>
      <c r="E198" s="59">
        <v>1</v>
      </c>
      <c r="F198" s="44">
        <v>1</v>
      </c>
      <c r="G198" s="28"/>
      <c r="H198" s="43" t="s">
        <v>524</v>
      </c>
      <c r="I198" s="28" t="s">
        <v>525</v>
      </c>
      <c r="J198" s="28">
        <v>0</v>
      </c>
      <c r="K198" s="56">
        <v>4</v>
      </c>
      <c r="L198" s="48">
        <v>1</v>
      </c>
      <c r="M198" s="63"/>
      <c r="N198" s="63"/>
      <c r="O198" s="50">
        <v>0</v>
      </c>
      <c r="P198" s="50">
        <v>0</v>
      </c>
      <c r="Q198" s="47">
        <v>4160000</v>
      </c>
      <c r="R198" s="50">
        <v>0</v>
      </c>
      <c r="S198" s="50">
        <v>0</v>
      </c>
      <c r="T198" s="50">
        <v>0</v>
      </c>
      <c r="U198" s="50">
        <v>0</v>
      </c>
      <c r="V198" s="50">
        <v>0</v>
      </c>
      <c r="W198" s="50">
        <v>0</v>
      </c>
      <c r="X198" s="50">
        <v>0</v>
      </c>
      <c r="Y198" s="50">
        <v>0</v>
      </c>
      <c r="Z198" s="50">
        <v>0</v>
      </c>
      <c r="AA198" s="50">
        <v>0</v>
      </c>
      <c r="AB198" s="50">
        <v>0</v>
      </c>
      <c r="AC198" s="50">
        <v>0</v>
      </c>
      <c r="AD198" s="50">
        <v>0</v>
      </c>
      <c r="AE198" s="50"/>
      <c r="AF198" s="50"/>
      <c r="AG198" s="51">
        <v>400</v>
      </c>
      <c r="AH198" s="52"/>
      <c r="AI198" s="57"/>
      <c r="AJ198" s="56"/>
    </row>
    <row r="199" spans="2:36" s="30" customFormat="1" ht="54" thickBot="1">
      <c r="B199" s="31" t="s">
        <v>35</v>
      </c>
      <c r="C199" s="32" t="s">
        <v>36</v>
      </c>
      <c r="D199" s="33" t="s">
        <v>37</v>
      </c>
      <c r="E199" s="32" t="s">
        <v>50</v>
      </c>
      <c r="F199" s="32" t="s">
        <v>202</v>
      </c>
      <c r="G199" s="32" t="s">
        <v>501</v>
      </c>
      <c r="H199" s="34" t="s">
        <v>78</v>
      </c>
      <c r="I199" s="32" t="s">
        <v>42</v>
      </c>
      <c r="J199" s="53"/>
      <c r="K199" s="54"/>
      <c r="L199" s="55"/>
      <c r="M199" s="35"/>
      <c r="N199" s="35"/>
      <c r="O199" s="36">
        <f t="shared" ref="O199:AD199" si="83">SUM(O200:O200)</f>
        <v>0</v>
      </c>
      <c r="P199" s="37">
        <f t="shared" si="83"/>
        <v>0</v>
      </c>
      <c r="Q199" s="36">
        <f t="shared" si="83"/>
        <v>32651944</v>
      </c>
      <c r="R199" s="37">
        <f t="shared" si="83"/>
        <v>0</v>
      </c>
      <c r="S199" s="36">
        <f t="shared" si="83"/>
        <v>0</v>
      </c>
      <c r="T199" s="37">
        <f t="shared" si="83"/>
        <v>0</v>
      </c>
      <c r="U199" s="36">
        <f t="shared" si="83"/>
        <v>0</v>
      </c>
      <c r="V199" s="37">
        <f t="shared" si="83"/>
        <v>0</v>
      </c>
      <c r="W199" s="36">
        <f t="shared" si="83"/>
        <v>0</v>
      </c>
      <c r="X199" s="37">
        <f t="shared" si="83"/>
        <v>0</v>
      </c>
      <c r="Y199" s="36">
        <f t="shared" si="83"/>
        <v>0</v>
      </c>
      <c r="Z199" s="37">
        <f t="shared" si="83"/>
        <v>0</v>
      </c>
      <c r="AA199" s="36">
        <f t="shared" si="83"/>
        <v>0</v>
      </c>
      <c r="AB199" s="37">
        <f t="shared" si="83"/>
        <v>0</v>
      </c>
      <c r="AC199" s="36">
        <f t="shared" si="83"/>
        <v>0</v>
      </c>
      <c r="AD199" s="37">
        <f t="shared" si="83"/>
        <v>0</v>
      </c>
      <c r="AE199" s="38">
        <f>O199+Q199+S199+U199+W199+Y199+AA199+AC199</f>
        <v>32651944</v>
      </c>
      <c r="AF199" s="37">
        <f>P199+R199+T199+V199+X199+Z199+AB199+AD199</f>
        <v>0</v>
      </c>
      <c r="AG199" s="39">
        <f>SUM(AG200:AG200)</f>
        <v>0</v>
      </c>
      <c r="AH199" s="40"/>
      <c r="AI199" s="40"/>
      <c r="AJ199" s="41"/>
    </row>
    <row r="200" spans="2:36" s="30" customFormat="1" ht="115.5" thickBot="1">
      <c r="B200" s="62" t="s">
        <v>526</v>
      </c>
      <c r="C200" s="42"/>
      <c r="D200" s="43" t="s">
        <v>527</v>
      </c>
      <c r="E200" s="59" t="s">
        <v>528</v>
      </c>
      <c r="F200" s="44" t="s">
        <v>529</v>
      </c>
      <c r="G200" s="28"/>
      <c r="H200" s="28" t="s">
        <v>530</v>
      </c>
      <c r="I200" s="28" t="s">
        <v>531</v>
      </c>
      <c r="J200" s="63">
        <v>3</v>
      </c>
      <c r="K200" s="56">
        <v>16</v>
      </c>
      <c r="L200" s="48">
        <v>4</v>
      </c>
      <c r="M200" s="63"/>
      <c r="N200" s="66"/>
      <c r="O200" s="50">
        <v>0</v>
      </c>
      <c r="P200" s="50">
        <v>0</v>
      </c>
      <c r="Q200" s="47">
        <v>32651944</v>
      </c>
      <c r="R200" s="50">
        <v>0</v>
      </c>
      <c r="S200" s="50">
        <v>0</v>
      </c>
      <c r="T200" s="50">
        <v>0</v>
      </c>
      <c r="U200" s="50">
        <v>0</v>
      </c>
      <c r="V200" s="50">
        <v>0</v>
      </c>
      <c r="W200" s="50">
        <v>0</v>
      </c>
      <c r="X200" s="50">
        <v>0</v>
      </c>
      <c r="Y200" s="50">
        <v>0</v>
      </c>
      <c r="Z200" s="50">
        <v>0</v>
      </c>
      <c r="AA200" s="50">
        <v>0</v>
      </c>
      <c r="AB200" s="50">
        <v>0</v>
      </c>
      <c r="AC200" s="50">
        <v>0</v>
      </c>
      <c r="AD200" s="50">
        <v>0</v>
      </c>
      <c r="AE200" s="50"/>
      <c r="AF200" s="50"/>
      <c r="AG200" s="51"/>
      <c r="AH200" s="52"/>
      <c r="AI200" s="57"/>
      <c r="AJ200" s="56"/>
    </row>
    <row r="201" spans="2:36" s="30" customFormat="1" ht="54" thickBot="1">
      <c r="B201" s="31" t="s">
        <v>35</v>
      </c>
      <c r="C201" s="32" t="s">
        <v>36</v>
      </c>
      <c r="D201" s="33" t="s">
        <v>37</v>
      </c>
      <c r="E201" s="32" t="s">
        <v>50</v>
      </c>
      <c r="F201" s="32" t="s">
        <v>202</v>
      </c>
      <c r="G201" s="32" t="s">
        <v>501</v>
      </c>
      <c r="H201" s="34" t="s">
        <v>84</v>
      </c>
      <c r="I201" s="32" t="s">
        <v>42</v>
      </c>
      <c r="J201" s="53"/>
      <c r="K201" s="54"/>
      <c r="L201" s="55"/>
      <c r="M201" s="35"/>
      <c r="N201" s="35"/>
      <c r="O201" s="36">
        <f t="shared" ref="O201:AD201" si="84">SUM(O202:O202)</f>
        <v>24577226.960000001</v>
      </c>
      <c r="P201" s="37">
        <f t="shared" si="84"/>
        <v>0</v>
      </c>
      <c r="Q201" s="36">
        <f t="shared" si="84"/>
        <v>0</v>
      </c>
      <c r="R201" s="37">
        <f t="shared" si="84"/>
        <v>0</v>
      </c>
      <c r="S201" s="36">
        <f t="shared" si="84"/>
        <v>0</v>
      </c>
      <c r="T201" s="37">
        <f t="shared" si="84"/>
        <v>0</v>
      </c>
      <c r="U201" s="36">
        <f t="shared" si="84"/>
        <v>0</v>
      </c>
      <c r="V201" s="37">
        <f t="shared" si="84"/>
        <v>0</v>
      </c>
      <c r="W201" s="36">
        <f t="shared" si="84"/>
        <v>0</v>
      </c>
      <c r="X201" s="37">
        <f t="shared" si="84"/>
        <v>0</v>
      </c>
      <c r="Y201" s="36">
        <f t="shared" si="84"/>
        <v>0</v>
      </c>
      <c r="Z201" s="37">
        <f t="shared" si="84"/>
        <v>0</v>
      </c>
      <c r="AA201" s="36">
        <f t="shared" si="84"/>
        <v>0</v>
      </c>
      <c r="AB201" s="37">
        <f t="shared" si="84"/>
        <v>0</v>
      </c>
      <c r="AC201" s="36">
        <f t="shared" si="84"/>
        <v>0</v>
      </c>
      <c r="AD201" s="37">
        <f t="shared" si="84"/>
        <v>0</v>
      </c>
      <c r="AE201" s="38">
        <f>O201+Q201+S201+U201+W201+Y201+AA201+AC201</f>
        <v>24577226.960000001</v>
      </c>
      <c r="AF201" s="37">
        <f>P201+R201+T201+V201+X201+Z201+AB201+AD201</f>
        <v>0</v>
      </c>
      <c r="AG201" s="39">
        <f>SUM(AG202:AG202)</f>
        <v>0</v>
      </c>
      <c r="AH201" s="40"/>
      <c r="AI201" s="40"/>
      <c r="AJ201" s="41"/>
    </row>
    <row r="202" spans="2:36" s="30" customFormat="1" ht="77.25" thickBot="1">
      <c r="B202" s="42" t="s">
        <v>532</v>
      </c>
      <c r="C202" s="42"/>
      <c r="D202" s="43" t="s">
        <v>533</v>
      </c>
      <c r="E202" s="59" t="s">
        <v>534</v>
      </c>
      <c r="F202" s="44">
        <v>1</v>
      </c>
      <c r="G202" s="28"/>
      <c r="H202" s="28" t="s">
        <v>535</v>
      </c>
      <c r="I202" s="43" t="s">
        <v>536</v>
      </c>
      <c r="J202" s="28">
        <v>1</v>
      </c>
      <c r="K202" s="56">
        <v>1</v>
      </c>
      <c r="L202" s="48">
        <v>1</v>
      </c>
      <c r="M202" s="63"/>
      <c r="N202" s="63"/>
      <c r="O202" s="50">
        <v>24577226.960000001</v>
      </c>
      <c r="P202" s="50">
        <v>0</v>
      </c>
      <c r="Q202" s="50">
        <v>0</v>
      </c>
      <c r="R202" s="50">
        <v>0</v>
      </c>
      <c r="S202" s="50">
        <v>0</v>
      </c>
      <c r="T202" s="50">
        <v>0</v>
      </c>
      <c r="U202" s="50">
        <v>0</v>
      </c>
      <c r="V202" s="50">
        <v>0</v>
      </c>
      <c r="W202" s="50">
        <v>0</v>
      </c>
      <c r="X202" s="50">
        <v>0</v>
      </c>
      <c r="Y202" s="50">
        <v>0</v>
      </c>
      <c r="Z202" s="50">
        <v>0</v>
      </c>
      <c r="AA202" s="50">
        <v>0</v>
      </c>
      <c r="AB202" s="50">
        <v>0</v>
      </c>
      <c r="AC202" s="50">
        <v>0</v>
      </c>
      <c r="AD202" s="50">
        <v>0</v>
      </c>
      <c r="AE202" s="50"/>
      <c r="AF202" s="50"/>
      <c r="AG202" s="51"/>
      <c r="AH202" s="52"/>
      <c r="AI202" s="57"/>
      <c r="AJ202" s="56"/>
    </row>
    <row r="203" spans="2:36" ht="54" thickBot="1">
      <c r="B203" s="104" t="s">
        <v>35</v>
      </c>
      <c r="C203" s="105" t="s">
        <v>36</v>
      </c>
      <c r="D203" s="106" t="s">
        <v>37</v>
      </c>
      <c r="E203" s="105" t="s">
        <v>50</v>
      </c>
      <c r="F203" s="105" t="s">
        <v>202</v>
      </c>
      <c r="G203" s="105" t="s">
        <v>40</v>
      </c>
      <c r="H203" s="34" t="s">
        <v>92</v>
      </c>
      <c r="I203" s="105" t="s">
        <v>42</v>
      </c>
      <c r="J203" s="53"/>
      <c r="K203" s="54"/>
      <c r="L203" s="55"/>
      <c r="M203" s="107"/>
      <c r="N203" s="107"/>
      <c r="O203" s="36">
        <f t="shared" ref="O203:AD203" si="85">SUM(O204:O204)</f>
        <v>0</v>
      </c>
      <c r="P203" s="37">
        <f t="shared" si="85"/>
        <v>0</v>
      </c>
      <c r="Q203" s="36">
        <f t="shared" si="85"/>
        <v>20800000</v>
      </c>
      <c r="R203" s="37">
        <f t="shared" si="85"/>
        <v>0</v>
      </c>
      <c r="S203" s="36">
        <f t="shared" si="85"/>
        <v>0</v>
      </c>
      <c r="T203" s="37">
        <f t="shared" si="85"/>
        <v>0</v>
      </c>
      <c r="U203" s="36">
        <f t="shared" si="85"/>
        <v>0</v>
      </c>
      <c r="V203" s="37">
        <f t="shared" si="85"/>
        <v>0</v>
      </c>
      <c r="W203" s="36">
        <f t="shared" si="85"/>
        <v>0</v>
      </c>
      <c r="X203" s="37">
        <f t="shared" si="85"/>
        <v>0</v>
      </c>
      <c r="Y203" s="36">
        <f t="shared" si="85"/>
        <v>0</v>
      </c>
      <c r="Z203" s="37">
        <f t="shared" si="85"/>
        <v>0</v>
      </c>
      <c r="AA203" s="36">
        <f t="shared" si="85"/>
        <v>0</v>
      </c>
      <c r="AB203" s="37">
        <f t="shared" si="85"/>
        <v>0</v>
      </c>
      <c r="AC203" s="36">
        <f t="shared" si="85"/>
        <v>0</v>
      </c>
      <c r="AD203" s="37">
        <f t="shared" si="85"/>
        <v>0</v>
      </c>
      <c r="AE203" s="38">
        <f>O203+Q203+S203+U203+W203+Y203+AA203+AC203</f>
        <v>20800000</v>
      </c>
      <c r="AF203" s="37">
        <f>P203+R203+T203+V203+X203+Z203+AB203+AD203</f>
        <v>0</v>
      </c>
      <c r="AG203" s="108">
        <f>SUM(AG204:AG204)</f>
        <v>0</v>
      </c>
      <c r="AH203" s="109"/>
      <c r="AI203" s="109"/>
      <c r="AJ203" s="110"/>
    </row>
    <row r="204" spans="2:36" s="3" customFormat="1" ht="102.75" thickBot="1">
      <c r="B204" s="111" t="s">
        <v>537</v>
      </c>
      <c r="C204" s="111"/>
      <c r="D204" s="112" t="s">
        <v>538</v>
      </c>
      <c r="E204" s="112" t="s">
        <v>539</v>
      </c>
      <c r="F204" s="113">
        <v>1</v>
      </c>
      <c r="G204" s="113">
        <v>1</v>
      </c>
      <c r="H204" s="112" t="s">
        <v>540</v>
      </c>
      <c r="I204" s="112" t="s">
        <v>541</v>
      </c>
      <c r="J204" s="113">
        <v>0</v>
      </c>
      <c r="K204" s="114">
        <v>2</v>
      </c>
      <c r="L204" s="113">
        <v>0</v>
      </c>
      <c r="M204" s="115"/>
      <c r="N204" s="115"/>
      <c r="O204" s="116">
        <v>0</v>
      </c>
      <c r="P204" s="116">
        <v>0</v>
      </c>
      <c r="Q204" s="117">
        <v>20800000</v>
      </c>
      <c r="R204" s="116">
        <v>0</v>
      </c>
      <c r="S204" s="116">
        <v>0</v>
      </c>
      <c r="T204" s="116">
        <v>0</v>
      </c>
      <c r="U204" s="116">
        <v>0</v>
      </c>
      <c r="V204" s="116">
        <v>0</v>
      </c>
      <c r="W204" s="116">
        <v>0</v>
      </c>
      <c r="X204" s="116">
        <v>0</v>
      </c>
      <c r="Y204" s="116">
        <v>0</v>
      </c>
      <c r="Z204" s="116">
        <v>0</v>
      </c>
      <c r="AA204" s="116">
        <v>0</v>
      </c>
      <c r="AB204" s="116">
        <v>0</v>
      </c>
      <c r="AC204" s="116">
        <v>0</v>
      </c>
      <c r="AD204" s="116">
        <v>0</v>
      </c>
      <c r="AE204" s="68"/>
      <c r="AF204" s="68"/>
      <c r="AG204" s="118"/>
      <c r="AH204" s="119"/>
      <c r="AI204" s="120"/>
      <c r="AJ204" s="121"/>
    </row>
    <row r="205" spans="2:36" s="30" customFormat="1" ht="54" thickBot="1">
      <c r="B205" s="31" t="s">
        <v>35</v>
      </c>
      <c r="C205" s="32" t="s">
        <v>36</v>
      </c>
      <c r="D205" s="33" t="s">
        <v>37</v>
      </c>
      <c r="E205" s="32" t="s">
        <v>50</v>
      </c>
      <c r="F205" s="32" t="s">
        <v>202</v>
      </c>
      <c r="G205" s="32" t="s">
        <v>501</v>
      </c>
      <c r="H205" s="34" t="s">
        <v>100</v>
      </c>
      <c r="I205" s="32" t="s">
        <v>42</v>
      </c>
      <c r="J205" s="53"/>
      <c r="K205" s="54"/>
      <c r="L205" s="55"/>
      <c r="M205" s="35"/>
      <c r="N205" s="35"/>
      <c r="O205" s="36">
        <f t="shared" ref="O205:AD205" si="86">SUM(O206:O206)</f>
        <v>0</v>
      </c>
      <c r="P205" s="37">
        <f t="shared" si="86"/>
        <v>0</v>
      </c>
      <c r="Q205" s="36">
        <f t="shared" si="86"/>
        <v>10400000</v>
      </c>
      <c r="R205" s="37">
        <f t="shared" si="86"/>
        <v>0</v>
      </c>
      <c r="S205" s="36">
        <f t="shared" si="86"/>
        <v>0</v>
      </c>
      <c r="T205" s="37">
        <f t="shared" si="86"/>
        <v>0</v>
      </c>
      <c r="U205" s="36">
        <f t="shared" si="86"/>
        <v>0</v>
      </c>
      <c r="V205" s="37">
        <f t="shared" si="86"/>
        <v>0</v>
      </c>
      <c r="W205" s="36">
        <f t="shared" si="86"/>
        <v>0</v>
      </c>
      <c r="X205" s="37">
        <f t="shared" si="86"/>
        <v>0</v>
      </c>
      <c r="Y205" s="36">
        <f t="shared" si="86"/>
        <v>0</v>
      </c>
      <c r="Z205" s="37">
        <f t="shared" si="86"/>
        <v>0</v>
      </c>
      <c r="AA205" s="36">
        <f t="shared" si="86"/>
        <v>0</v>
      </c>
      <c r="AB205" s="37">
        <f t="shared" si="86"/>
        <v>0</v>
      </c>
      <c r="AC205" s="36">
        <f t="shared" si="86"/>
        <v>0</v>
      </c>
      <c r="AD205" s="37">
        <f t="shared" si="86"/>
        <v>0</v>
      </c>
      <c r="AE205" s="38">
        <f>O205+Q205+S205+U205+W205+Y205+AA205+AC205</f>
        <v>10400000</v>
      </c>
      <c r="AF205" s="37">
        <f>P205+R205+T205+V205+X205+Z205+AB205+AD205</f>
        <v>0</v>
      </c>
      <c r="AG205" s="39">
        <f>SUM(AG206:AG206)</f>
        <v>0</v>
      </c>
      <c r="AH205" s="40"/>
      <c r="AI205" s="40"/>
      <c r="AJ205" s="41"/>
    </row>
    <row r="206" spans="2:36" s="30" customFormat="1" ht="102.75" thickBot="1">
      <c r="B206" s="62" t="s">
        <v>542</v>
      </c>
      <c r="C206" s="42"/>
      <c r="D206" s="43" t="s">
        <v>543</v>
      </c>
      <c r="E206" s="59" t="s">
        <v>544</v>
      </c>
      <c r="F206" s="44">
        <v>4</v>
      </c>
      <c r="G206" s="28"/>
      <c r="H206" s="28" t="s">
        <v>545</v>
      </c>
      <c r="I206" s="43" t="s">
        <v>546</v>
      </c>
      <c r="J206" s="63">
        <v>4</v>
      </c>
      <c r="K206" s="56">
        <v>11</v>
      </c>
      <c r="L206" s="48">
        <v>4</v>
      </c>
      <c r="M206" s="63"/>
      <c r="N206" s="66"/>
      <c r="O206" s="116">
        <v>0</v>
      </c>
      <c r="P206" s="116">
        <v>0</v>
      </c>
      <c r="Q206" s="47">
        <v>10400000</v>
      </c>
      <c r="R206" s="116">
        <v>0</v>
      </c>
      <c r="S206" s="116">
        <v>0</v>
      </c>
      <c r="T206" s="116">
        <v>0</v>
      </c>
      <c r="U206" s="116">
        <v>0</v>
      </c>
      <c r="V206" s="116">
        <v>0</v>
      </c>
      <c r="W206" s="116">
        <v>0</v>
      </c>
      <c r="X206" s="116">
        <v>0</v>
      </c>
      <c r="Y206" s="116">
        <v>0</v>
      </c>
      <c r="Z206" s="116">
        <v>0</v>
      </c>
      <c r="AA206" s="116">
        <v>0</v>
      </c>
      <c r="AB206" s="116">
        <v>0</v>
      </c>
      <c r="AC206" s="116">
        <v>0</v>
      </c>
      <c r="AD206" s="116">
        <v>0</v>
      </c>
      <c r="AE206" s="50"/>
      <c r="AF206" s="50"/>
      <c r="AG206" s="51"/>
      <c r="AH206" s="52"/>
      <c r="AI206" s="57"/>
      <c r="AJ206" s="56"/>
    </row>
    <row r="207" spans="2:36" ht="13.5" thickBot="1">
      <c r="B207" s="181" t="s">
        <v>358</v>
      </c>
      <c r="C207" s="182"/>
      <c r="D207" s="182"/>
      <c r="E207" s="182"/>
      <c r="F207" s="182"/>
      <c r="G207" s="182"/>
      <c r="H207" s="183"/>
      <c r="I207" s="184" t="s">
        <v>547</v>
      </c>
      <c r="J207" s="185"/>
      <c r="K207" s="185"/>
      <c r="L207" s="185"/>
      <c r="M207" s="185"/>
      <c r="N207" s="185"/>
      <c r="O207" s="185"/>
      <c r="P207" s="185"/>
      <c r="Q207" s="185"/>
      <c r="R207" s="185"/>
      <c r="S207" s="185"/>
      <c r="T207" s="186"/>
      <c r="U207" s="184" t="s">
        <v>360</v>
      </c>
      <c r="V207" s="185"/>
      <c r="W207" s="185"/>
      <c r="X207" s="185"/>
      <c r="Y207" s="185"/>
      <c r="Z207" s="185"/>
      <c r="AA207" s="185"/>
      <c r="AB207" s="185"/>
      <c r="AC207" s="185"/>
      <c r="AD207" s="185"/>
      <c r="AE207" s="185"/>
      <c r="AF207" s="185"/>
      <c r="AG207" s="185"/>
      <c r="AH207" s="185"/>
      <c r="AI207" s="185"/>
      <c r="AJ207" s="186"/>
    </row>
    <row r="208" spans="2:36" ht="13.5" thickBot="1">
      <c r="B208" s="187" t="s">
        <v>548</v>
      </c>
      <c r="C208" s="188"/>
      <c r="D208" s="189"/>
      <c r="E208" s="12"/>
      <c r="F208" s="181" t="s">
        <v>549</v>
      </c>
      <c r="G208" s="182"/>
      <c r="H208" s="182"/>
      <c r="I208" s="182"/>
      <c r="J208" s="182"/>
      <c r="K208" s="182"/>
      <c r="L208" s="182"/>
      <c r="M208" s="182"/>
      <c r="N208" s="183"/>
      <c r="O208" s="190" t="s">
        <v>7</v>
      </c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1"/>
      <c r="AE208" s="191"/>
      <c r="AF208" s="192"/>
      <c r="AG208" s="193" t="s">
        <v>8</v>
      </c>
      <c r="AH208" s="194"/>
      <c r="AI208" s="194"/>
      <c r="AJ208" s="195"/>
    </row>
    <row r="209" spans="2:36" ht="13.5" thickBot="1">
      <c r="B209" s="207" t="s">
        <v>9</v>
      </c>
      <c r="C209" s="209" t="s">
        <v>10</v>
      </c>
      <c r="D209" s="210"/>
      <c r="E209" s="210"/>
      <c r="F209" s="210"/>
      <c r="G209" s="210"/>
      <c r="H209" s="211"/>
      <c r="I209" s="215" t="s">
        <v>11</v>
      </c>
      <c r="J209" s="217" t="s">
        <v>12</v>
      </c>
      <c r="K209" s="217" t="s">
        <v>13</v>
      </c>
      <c r="L209" s="176" t="s">
        <v>14</v>
      </c>
      <c r="M209" s="176" t="s">
        <v>15</v>
      </c>
      <c r="N209" s="176" t="s">
        <v>16</v>
      </c>
      <c r="O209" s="203" t="s">
        <v>17</v>
      </c>
      <c r="P209" s="204"/>
      <c r="Q209" s="203" t="s">
        <v>166</v>
      </c>
      <c r="R209" s="204"/>
      <c r="S209" s="203" t="s">
        <v>19</v>
      </c>
      <c r="T209" s="204"/>
      <c r="U209" s="203" t="s">
        <v>20</v>
      </c>
      <c r="V209" s="204"/>
      <c r="W209" s="203" t="s">
        <v>21</v>
      </c>
      <c r="X209" s="204"/>
      <c r="Y209" s="203" t="s">
        <v>22</v>
      </c>
      <c r="Z209" s="204"/>
      <c r="AA209" s="203" t="s">
        <v>23</v>
      </c>
      <c r="AB209" s="204"/>
      <c r="AC209" s="203" t="s">
        <v>24</v>
      </c>
      <c r="AD209" s="204"/>
      <c r="AE209" s="203" t="s">
        <v>25</v>
      </c>
      <c r="AF209" s="204"/>
      <c r="AG209" s="205" t="s">
        <v>26</v>
      </c>
      <c r="AH209" s="196" t="s">
        <v>27</v>
      </c>
      <c r="AI209" s="198" t="s">
        <v>28</v>
      </c>
      <c r="AJ209" s="196" t="s">
        <v>29</v>
      </c>
    </row>
    <row r="210" spans="2:36" ht="64.5" thickBot="1">
      <c r="B210" s="208"/>
      <c r="C210" s="212"/>
      <c r="D210" s="213"/>
      <c r="E210" s="213"/>
      <c r="F210" s="213"/>
      <c r="G210" s="213"/>
      <c r="H210" s="214"/>
      <c r="I210" s="216"/>
      <c r="J210" s="218"/>
      <c r="K210" s="218"/>
      <c r="L210" s="177"/>
      <c r="M210" s="177"/>
      <c r="N210" s="177"/>
      <c r="O210" s="14" t="s">
        <v>30</v>
      </c>
      <c r="P210" s="15" t="s">
        <v>31</v>
      </c>
      <c r="Q210" s="14" t="s">
        <v>30</v>
      </c>
      <c r="R210" s="15" t="s">
        <v>31</v>
      </c>
      <c r="S210" s="14" t="s">
        <v>30</v>
      </c>
      <c r="T210" s="15" t="s">
        <v>31</v>
      </c>
      <c r="U210" s="14" t="s">
        <v>30</v>
      </c>
      <c r="V210" s="15" t="s">
        <v>31</v>
      </c>
      <c r="W210" s="14" t="s">
        <v>30</v>
      </c>
      <c r="X210" s="15" t="s">
        <v>31</v>
      </c>
      <c r="Y210" s="14" t="s">
        <v>30</v>
      </c>
      <c r="Z210" s="15" t="s">
        <v>31</v>
      </c>
      <c r="AA210" s="14" t="s">
        <v>30</v>
      </c>
      <c r="AB210" s="15" t="s">
        <v>32</v>
      </c>
      <c r="AC210" s="14" t="s">
        <v>30</v>
      </c>
      <c r="AD210" s="15" t="s">
        <v>32</v>
      </c>
      <c r="AE210" s="14" t="s">
        <v>30</v>
      </c>
      <c r="AF210" s="15" t="s">
        <v>32</v>
      </c>
      <c r="AG210" s="206"/>
      <c r="AH210" s="197"/>
      <c r="AI210" s="199"/>
      <c r="AJ210" s="197"/>
    </row>
    <row r="211" spans="2:36" ht="59.25" thickBot="1">
      <c r="B211" s="16" t="s">
        <v>363</v>
      </c>
      <c r="C211" s="200" t="s">
        <v>34</v>
      </c>
      <c r="D211" s="201"/>
      <c r="E211" s="201"/>
      <c r="F211" s="201"/>
      <c r="G211" s="201"/>
      <c r="H211" s="202"/>
      <c r="I211" s="18"/>
      <c r="J211" s="19"/>
      <c r="K211" s="20"/>
      <c r="L211" s="21"/>
      <c r="M211" s="22"/>
      <c r="N211" s="22"/>
      <c r="O211" s="23">
        <f t="shared" ref="O211:AG211" si="87">O213+O215+O217+O219+O221+O223+O225+O227+O229+O231+O233+O235+O237+O239+O241+O243+O245+O247+O249+O251+O253+O255+O257+O259+O261+O263+O265+O267+O269+O271</f>
        <v>0</v>
      </c>
      <c r="P211" s="23">
        <f t="shared" si="87"/>
        <v>0</v>
      </c>
      <c r="Q211" s="23">
        <f t="shared" si="87"/>
        <v>535797718.95999998</v>
      </c>
      <c r="R211" s="23">
        <f t="shared" si="87"/>
        <v>0</v>
      </c>
      <c r="S211" s="23">
        <f t="shared" si="87"/>
        <v>5669553.7599999998</v>
      </c>
      <c r="T211" s="23">
        <f t="shared" si="87"/>
        <v>0</v>
      </c>
      <c r="U211" s="23">
        <f t="shared" si="87"/>
        <v>0</v>
      </c>
      <c r="V211" s="23">
        <f t="shared" si="87"/>
        <v>0</v>
      </c>
      <c r="W211" s="23">
        <f t="shared" si="87"/>
        <v>0</v>
      </c>
      <c r="X211" s="23">
        <f t="shared" si="87"/>
        <v>0</v>
      </c>
      <c r="Y211" s="23">
        <f t="shared" si="87"/>
        <v>0</v>
      </c>
      <c r="Z211" s="23">
        <f t="shared" si="87"/>
        <v>0</v>
      </c>
      <c r="AA211" s="23">
        <f t="shared" si="87"/>
        <v>0</v>
      </c>
      <c r="AB211" s="23">
        <f t="shared" si="87"/>
        <v>0</v>
      </c>
      <c r="AC211" s="23">
        <f t="shared" si="87"/>
        <v>0</v>
      </c>
      <c r="AD211" s="23">
        <f t="shared" si="87"/>
        <v>0</v>
      </c>
      <c r="AE211" s="23">
        <f t="shared" si="87"/>
        <v>541467272.72000003</v>
      </c>
      <c r="AF211" s="23">
        <f t="shared" si="87"/>
        <v>0</v>
      </c>
      <c r="AG211" s="23">
        <f t="shared" si="87"/>
        <v>0</v>
      </c>
      <c r="AH211" s="24"/>
      <c r="AI211" s="24"/>
      <c r="AJ211" s="13"/>
    </row>
    <row r="212" spans="2:36" ht="13.5" thickBot="1">
      <c r="B212" s="25"/>
      <c r="C212" s="25"/>
      <c r="D212" s="26"/>
      <c r="E212" s="25"/>
      <c r="F212" s="25"/>
      <c r="G212" s="25"/>
      <c r="H212" s="25"/>
      <c r="I212" s="25"/>
      <c r="J212" s="27"/>
      <c r="K212" s="28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</row>
    <row r="213" spans="2:36" ht="48.75" thickBot="1">
      <c r="B213" s="104" t="s">
        <v>35</v>
      </c>
      <c r="C213" s="105" t="s">
        <v>36</v>
      </c>
      <c r="D213" s="106" t="s">
        <v>37</v>
      </c>
      <c r="E213" s="105" t="s">
        <v>38</v>
      </c>
      <c r="F213" s="105" t="s">
        <v>202</v>
      </c>
      <c r="G213" s="105" t="s">
        <v>40</v>
      </c>
      <c r="H213" s="34" t="s">
        <v>41</v>
      </c>
      <c r="I213" s="105" t="s">
        <v>42</v>
      </c>
      <c r="J213" s="35"/>
      <c r="K213" s="35"/>
      <c r="L213" s="107"/>
      <c r="M213" s="107"/>
      <c r="N213" s="107"/>
      <c r="O213" s="36">
        <f t="shared" ref="O213:AD213" si="88">SUM(O214:O214)</f>
        <v>0</v>
      </c>
      <c r="P213" s="37">
        <f t="shared" si="88"/>
        <v>0</v>
      </c>
      <c r="Q213" s="36">
        <f t="shared" si="88"/>
        <v>0</v>
      </c>
      <c r="R213" s="37">
        <f t="shared" si="88"/>
        <v>0</v>
      </c>
      <c r="S213" s="36">
        <f t="shared" si="88"/>
        <v>4264000</v>
      </c>
      <c r="T213" s="37">
        <f t="shared" si="88"/>
        <v>0</v>
      </c>
      <c r="U213" s="36">
        <f t="shared" si="88"/>
        <v>0</v>
      </c>
      <c r="V213" s="37">
        <f t="shared" si="88"/>
        <v>0</v>
      </c>
      <c r="W213" s="36">
        <f t="shared" si="88"/>
        <v>0</v>
      </c>
      <c r="X213" s="37">
        <f t="shared" si="88"/>
        <v>0</v>
      </c>
      <c r="Y213" s="36">
        <f t="shared" si="88"/>
        <v>0</v>
      </c>
      <c r="Z213" s="37">
        <f t="shared" si="88"/>
        <v>0</v>
      </c>
      <c r="AA213" s="36">
        <f t="shared" si="88"/>
        <v>0</v>
      </c>
      <c r="AB213" s="37">
        <f t="shared" si="88"/>
        <v>0</v>
      </c>
      <c r="AC213" s="36">
        <f t="shared" si="88"/>
        <v>0</v>
      </c>
      <c r="AD213" s="37">
        <f t="shared" si="88"/>
        <v>0</v>
      </c>
      <c r="AE213" s="38">
        <f>O213+Q213+S213+U213+W213+Y213+AA213+AC213</f>
        <v>4264000</v>
      </c>
      <c r="AF213" s="37">
        <f>P213+R213+T213+V213+X213+Z213+AB213+AD213</f>
        <v>0</v>
      </c>
      <c r="AG213" s="108">
        <f>SUM(AG214:AG214)</f>
        <v>0</v>
      </c>
      <c r="AH213" s="109"/>
      <c r="AI213" s="109"/>
      <c r="AJ213" s="122"/>
    </row>
    <row r="214" spans="2:36" ht="192" thickBot="1">
      <c r="B214" s="78" t="s">
        <v>550</v>
      </c>
      <c r="C214" s="78"/>
      <c r="D214" s="26" t="s">
        <v>551</v>
      </c>
      <c r="E214" s="79" t="s">
        <v>552</v>
      </c>
      <c r="F214" s="67" t="s">
        <v>553</v>
      </c>
      <c r="G214" s="86"/>
      <c r="H214" s="78" t="s">
        <v>554</v>
      </c>
      <c r="I214" s="81" t="s">
        <v>555</v>
      </c>
      <c r="J214" s="92">
        <v>1</v>
      </c>
      <c r="K214" s="92">
        <v>0.95</v>
      </c>
      <c r="L214" s="92">
        <v>0.95</v>
      </c>
      <c r="M214" s="123"/>
      <c r="N214" s="78"/>
      <c r="O214" s="65"/>
      <c r="P214" s="47"/>
      <c r="Q214" s="84"/>
      <c r="R214" s="50"/>
      <c r="S214" s="50">
        <v>4264000</v>
      </c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124">
        <f>O214+Q214+S214+U214+W214+Y214+AA214+AC214</f>
        <v>4264000</v>
      </c>
      <c r="AF214" s="50"/>
      <c r="AG214" s="82" t="s">
        <v>556</v>
      </c>
      <c r="AH214" s="125" t="s">
        <v>557</v>
      </c>
      <c r="AI214" s="125"/>
      <c r="AJ214" s="123" t="s">
        <v>246</v>
      </c>
    </row>
    <row r="215" spans="2:36" ht="48.75" thickBot="1">
      <c r="B215" s="104" t="s">
        <v>35</v>
      </c>
      <c r="C215" s="105" t="s">
        <v>36</v>
      </c>
      <c r="D215" s="106" t="s">
        <v>37</v>
      </c>
      <c r="E215" s="105" t="s">
        <v>50</v>
      </c>
      <c r="F215" s="105" t="s">
        <v>202</v>
      </c>
      <c r="G215" s="105" t="s">
        <v>40</v>
      </c>
      <c r="H215" s="34" t="s">
        <v>51</v>
      </c>
      <c r="I215" s="105" t="s">
        <v>42</v>
      </c>
      <c r="J215" s="53"/>
      <c r="K215" s="54"/>
      <c r="L215" s="55"/>
      <c r="M215" s="107"/>
      <c r="N215" s="107"/>
      <c r="O215" s="36">
        <f t="shared" ref="O215:AD215" si="89">SUM(O216:O216)</f>
        <v>0</v>
      </c>
      <c r="P215" s="37">
        <f t="shared" si="89"/>
        <v>0</v>
      </c>
      <c r="Q215" s="36">
        <f t="shared" si="89"/>
        <v>0</v>
      </c>
      <c r="R215" s="37">
        <f t="shared" si="89"/>
        <v>0</v>
      </c>
      <c r="S215" s="36">
        <f t="shared" si="89"/>
        <v>1405553.76</v>
      </c>
      <c r="T215" s="37">
        <f t="shared" si="89"/>
        <v>0</v>
      </c>
      <c r="U215" s="36">
        <f t="shared" si="89"/>
        <v>0</v>
      </c>
      <c r="V215" s="37">
        <f t="shared" si="89"/>
        <v>0</v>
      </c>
      <c r="W215" s="36">
        <f t="shared" si="89"/>
        <v>0</v>
      </c>
      <c r="X215" s="37">
        <f t="shared" si="89"/>
        <v>0</v>
      </c>
      <c r="Y215" s="36">
        <f t="shared" si="89"/>
        <v>0</v>
      </c>
      <c r="Z215" s="37">
        <f t="shared" si="89"/>
        <v>0</v>
      </c>
      <c r="AA215" s="36">
        <f t="shared" si="89"/>
        <v>0</v>
      </c>
      <c r="AB215" s="37">
        <f t="shared" si="89"/>
        <v>0</v>
      </c>
      <c r="AC215" s="36">
        <f t="shared" si="89"/>
        <v>0</v>
      </c>
      <c r="AD215" s="37">
        <f t="shared" si="89"/>
        <v>0</v>
      </c>
      <c r="AE215" s="38">
        <f>O215+Q215+S215+U215+W215+Y215+AA215+AC215</f>
        <v>1405553.76</v>
      </c>
      <c r="AF215" s="37">
        <f>P215+R215+T215+V215+X215+Z215+AB215+AD215</f>
        <v>0</v>
      </c>
      <c r="AG215" s="108">
        <f>SUM(AG216:AG216)</f>
        <v>0</v>
      </c>
      <c r="AH215" s="109"/>
      <c r="AI215" s="109"/>
      <c r="AJ215" s="122"/>
    </row>
    <row r="216" spans="2:36" ht="409.6" thickBot="1">
      <c r="B216" s="78" t="s">
        <v>550</v>
      </c>
      <c r="C216" s="78"/>
      <c r="D216" s="26" t="s">
        <v>558</v>
      </c>
      <c r="E216" s="81" t="s">
        <v>559</v>
      </c>
      <c r="F216" s="67">
        <v>0.25</v>
      </c>
      <c r="G216" s="86"/>
      <c r="H216" s="78" t="s">
        <v>560</v>
      </c>
      <c r="I216" s="81" t="s">
        <v>561</v>
      </c>
      <c r="J216" s="85">
        <v>1</v>
      </c>
      <c r="K216" s="85">
        <v>0.25</v>
      </c>
      <c r="L216" s="85">
        <v>0.25</v>
      </c>
      <c r="M216" s="83"/>
      <c r="N216" s="83"/>
      <c r="O216" s="65"/>
      <c r="P216" s="47"/>
      <c r="Q216" s="94"/>
      <c r="R216" s="94"/>
      <c r="S216" s="50">
        <v>1405553.76</v>
      </c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>
        <v>1405553.76</v>
      </c>
      <c r="AF216" s="94"/>
      <c r="AG216" s="82" t="s">
        <v>562</v>
      </c>
      <c r="AH216" s="125" t="s">
        <v>557</v>
      </c>
      <c r="AI216" s="83"/>
      <c r="AJ216" s="84" t="s">
        <v>246</v>
      </c>
    </row>
    <row r="217" spans="2:36" ht="48.75" thickBot="1">
      <c r="B217" s="104" t="s">
        <v>35</v>
      </c>
      <c r="C217" s="105" t="s">
        <v>36</v>
      </c>
      <c r="D217" s="106" t="s">
        <v>37</v>
      </c>
      <c r="E217" s="105" t="s">
        <v>50</v>
      </c>
      <c r="F217" s="105" t="s">
        <v>202</v>
      </c>
      <c r="G217" s="105" t="s">
        <v>40</v>
      </c>
      <c r="H217" s="34" t="s">
        <v>58</v>
      </c>
      <c r="I217" s="105" t="s">
        <v>42</v>
      </c>
      <c r="J217" s="53"/>
      <c r="K217" s="54"/>
      <c r="L217" s="55"/>
      <c r="M217" s="107"/>
      <c r="N217" s="107"/>
      <c r="O217" s="36">
        <f t="shared" ref="O217:AD217" si="90">SUM(O218:O218)</f>
        <v>0</v>
      </c>
      <c r="P217" s="37">
        <f t="shared" si="90"/>
        <v>0</v>
      </c>
      <c r="Q217" s="36">
        <f t="shared" si="90"/>
        <v>4950400</v>
      </c>
      <c r="R217" s="37">
        <f t="shared" si="90"/>
        <v>0</v>
      </c>
      <c r="S217" s="36">
        <f t="shared" si="90"/>
        <v>0</v>
      </c>
      <c r="T217" s="37">
        <f t="shared" si="90"/>
        <v>0</v>
      </c>
      <c r="U217" s="36">
        <f t="shared" si="90"/>
        <v>0</v>
      </c>
      <c r="V217" s="37">
        <f t="shared" si="90"/>
        <v>0</v>
      </c>
      <c r="W217" s="36">
        <f t="shared" si="90"/>
        <v>0</v>
      </c>
      <c r="X217" s="37">
        <f t="shared" si="90"/>
        <v>0</v>
      </c>
      <c r="Y217" s="36">
        <f t="shared" si="90"/>
        <v>0</v>
      </c>
      <c r="Z217" s="37">
        <f t="shared" si="90"/>
        <v>0</v>
      </c>
      <c r="AA217" s="36">
        <f t="shared" si="90"/>
        <v>0</v>
      </c>
      <c r="AB217" s="37">
        <f t="shared" si="90"/>
        <v>0</v>
      </c>
      <c r="AC217" s="36">
        <f t="shared" si="90"/>
        <v>0</v>
      </c>
      <c r="AD217" s="37">
        <f t="shared" si="90"/>
        <v>0</v>
      </c>
      <c r="AE217" s="38">
        <f>O217+Q217+S217+U217+W217+Y217+AA217+AC217</f>
        <v>4950400</v>
      </c>
      <c r="AF217" s="37">
        <f>P217+R217+T217+V217+X217+Z217+AB217+AD217</f>
        <v>0</v>
      </c>
      <c r="AG217" s="108">
        <f>SUM(AG218:AG218)</f>
        <v>0</v>
      </c>
      <c r="AH217" s="109"/>
      <c r="AI217" s="109"/>
      <c r="AJ217" s="122"/>
    </row>
    <row r="218" spans="2:36" ht="409.6" thickBot="1">
      <c r="B218" s="78" t="s">
        <v>550</v>
      </c>
      <c r="C218" s="78"/>
      <c r="D218" s="126" t="s">
        <v>563</v>
      </c>
      <c r="E218" s="59" t="s">
        <v>552</v>
      </c>
      <c r="F218" s="67">
        <v>0.2</v>
      </c>
      <c r="G218" s="86"/>
      <c r="H218" s="127" t="s">
        <v>564</v>
      </c>
      <c r="I218" s="128" t="s">
        <v>565</v>
      </c>
      <c r="J218" s="85">
        <v>0.95</v>
      </c>
      <c r="K218" s="85">
        <v>0.2</v>
      </c>
      <c r="L218" s="85">
        <v>0.2</v>
      </c>
      <c r="M218" s="63"/>
      <c r="N218" s="63"/>
      <c r="O218" s="65"/>
      <c r="P218" s="47"/>
      <c r="Q218" s="94">
        <v>4950400</v>
      </c>
      <c r="R218" s="94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94">
        <v>4950400</v>
      </c>
      <c r="AF218" s="94"/>
      <c r="AG218" s="82" t="s">
        <v>566</v>
      </c>
      <c r="AH218" s="125" t="s">
        <v>567</v>
      </c>
      <c r="AI218" s="83"/>
      <c r="AJ218" s="84" t="s">
        <v>246</v>
      </c>
    </row>
    <row r="219" spans="2:36" ht="39" thickBot="1">
      <c r="B219" s="104" t="s">
        <v>35</v>
      </c>
      <c r="C219" s="105" t="s">
        <v>36</v>
      </c>
      <c r="D219" s="106"/>
      <c r="E219" s="105" t="s">
        <v>50</v>
      </c>
      <c r="F219" s="105" t="s">
        <v>202</v>
      </c>
      <c r="G219" s="105" t="s">
        <v>40</v>
      </c>
      <c r="H219" s="34" t="s">
        <v>65</v>
      </c>
      <c r="I219" s="105" t="s">
        <v>42</v>
      </c>
      <c r="J219" s="53"/>
      <c r="K219" s="54"/>
      <c r="L219" s="55"/>
      <c r="M219" s="107"/>
      <c r="N219" s="107"/>
      <c r="O219" s="36">
        <f t="shared" ref="O219:AD219" si="91">SUM(O220:O220)</f>
        <v>0</v>
      </c>
      <c r="P219" s="37">
        <f t="shared" si="91"/>
        <v>0</v>
      </c>
      <c r="Q219" s="36">
        <f t="shared" si="91"/>
        <v>0</v>
      </c>
      <c r="R219" s="37">
        <f t="shared" si="91"/>
        <v>0</v>
      </c>
      <c r="S219" s="36">
        <f t="shared" si="91"/>
        <v>0</v>
      </c>
      <c r="T219" s="37">
        <f t="shared" si="91"/>
        <v>0</v>
      </c>
      <c r="U219" s="36">
        <f t="shared" si="91"/>
        <v>0</v>
      </c>
      <c r="V219" s="37">
        <f t="shared" si="91"/>
        <v>0</v>
      </c>
      <c r="W219" s="36">
        <f t="shared" si="91"/>
        <v>0</v>
      </c>
      <c r="X219" s="37">
        <f t="shared" si="91"/>
        <v>0</v>
      </c>
      <c r="Y219" s="36">
        <f t="shared" si="91"/>
        <v>0</v>
      </c>
      <c r="Z219" s="37">
        <f t="shared" si="91"/>
        <v>0</v>
      </c>
      <c r="AA219" s="36">
        <f t="shared" si="91"/>
        <v>0</v>
      </c>
      <c r="AB219" s="37">
        <f t="shared" si="91"/>
        <v>0</v>
      </c>
      <c r="AC219" s="36">
        <f t="shared" si="91"/>
        <v>0</v>
      </c>
      <c r="AD219" s="37">
        <f t="shared" si="91"/>
        <v>0</v>
      </c>
      <c r="AE219" s="38">
        <f>O219+Q219+S219+U219+W219+Y219+AA219+AC219</f>
        <v>0</v>
      </c>
      <c r="AF219" s="37">
        <f>P219+R219+T219+V219+X219+Z219+AB219+AD219</f>
        <v>0</v>
      </c>
      <c r="AG219" s="108">
        <f>SUM(AG220:AG220)</f>
        <v>0</v>
      </c>
      <c r="AH219" s="109"/>
      <c r="AI219" s="109"/>
      <c r="AJ219" s="122"/>
    </row>
    <row r="220" spans="2:36" ht="306.75" thickBot="1">
      <c r="B220" s="78" t="s">
        <v>550</v>
      </c>
      <c r="C220" s="78"/>
      <c r="D220" s="26" t="s">
        <v>568</v>
      </c>
      <c r="E220" s="85" t="s">
        <v>569</v>
      </c>
      <c r="F220" s="67">
        <v>1</v>
      </c>
      <c r="G220" s="81"/>
      <c r="H220" s="26" t="s">
        <v>570</v>
      </c>
      <c r="I220" s="26" t="s">
        <v>571</v>
      </c>
      <c r="J220" s="86">
        <v>1</v>
      </c>
      <c r="K220" s="85">
        <v>4</v>
      </c>
      <c r="L220" s="85">
        <v>1</v>
      </c>
      <c r="M220" s="63"/>
      <c r="N220" s="63"/>
      <c r="O220" s="65"/>
      <c r="P220" s="47"/>
      <c r="Q220" s="95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50"/>
      <c r="AF220" s="50"/>
      <c r="AG220" s="82" t="s">
        <v>572</v>
      </c>
      <c r="AH220" s="125" t="s">
        <v>557</v>
      </c>
      <c r="AI220" s="83"/>
      <c r="AJ220" s="84" t="s">
        <v>246</v>
      </c>
    </row>
    <row r="221" spans="2:36" ht="39" thickBot="1">
      <c r="B221" s="104" t="s">
        <v>35</v>
      </c>
      <c r="C221" s="105" t="s">
        <v>36</v>
      </c>
      <c r="D221" s="106" t="s">
        <v>37</v>
      </c>
      <c r="E221" s="105" t="s">
        <v>50</v>
      </c>
      <c r="F221" s="105" t="s">
        <v>202</v>
      </c>
      <c r="G221" s="105" t="s">
        <v>40</v>
      </c>
      <c r="H221" s="34" t="s">
        <v>73</v>
      </c>
      <c r="I221" s="105" t="s">
        <v>42</v>
      </c>
      <c r="J221" s="53"/>
      <c r="K221" s="54"/>
      <c r="L221" s="55"/>
      <c r="M221" s="107"/>
      <c r="N221" s="107"/>
      <c r="O221" s="36">
        <f t="shared" ref="O221:AD221" si="92">SUM(O222:O222)</f>
        <v>0</v>
      </c>
      <c r="P221" s="37">
        <f t="shared" si="92"/>
        <v>0</v>
      </c>
      <c r="Q221" s="36">
        <f t="shared" si="92"/>
        <v>0</v>
      </c>
      <c r="R221" s="37">
        <f t="shared" si="92"/>
        <v>0</v>
      </c>
      <c r="S221" s="36">
        <f t="shared" si="92"/>
        <v>0</v>
      </c>
      <c r="T221" s="37">
        <f t="shared" si="92"/>
        <v>0</v>
      </c>
      <c r="U221" s="36">
        <f t="shared" si="92"/>
        <v>0</v>
      </c>
      <c r="V221" s="37">
        <f t="shared" si="92"/>
        <v>0</v>
      </c>
      <c r="W221" s="36">
        <f t="shared" si="92"/>
        <v>0</v>
      </c>
      <c r="X221" s="37">
        <f t="shared" si="92"/>
        <v>0</v>
      </c>
      <c r="Y221" s="36">
        <f t="shared" si="92"/>
        <v>0</v>
      </c>
      <c r="Z221" s="37">
        <f t="shared" si="92"/>
        <v>0</v>
      </c>
      <c r="AA221" s="36">
        <f t="shared" si="92"/>
        <v>0</v>
      </c>
      <c r="AB221" s="37">
        <f t="shared" si="92"/>
        <v>0</v>
      </c>
      <c r="AC221" s="36">
        <f t="shared" si="92"/>
        <v>0</v>
      </c>
      <c r="AD221" s="37">
        <f t="shared" si="92"/>
        <v>0</v>
      </c>
      <c r="AE221" s="38">
        <f>O221+Q221+S221+U221+W221+Y221+AA221+AC221</f>
        <v>0</v>
      </c>
      <c r="AF221" s="37">
        <f>P221+R221+T221+V221+X221+Z221+AB221+AD221</f>
        <v>0</v>
      </c>
      <c r="AG221" s="108">
        <f>SUM(AG222:AG222)</f>
        <v>0</v>
      </c>
      <c r="AH221" s="109"/>
      <c r="AI221" s="109"/>
      <c r="AJ221" s="122"/>
    </row>
    <row r="222" spans="2:36" ht="383.25" thickBot="1">
      <c r="B222" s="78" t="s">
        <v>550</v>
      </c>
      <c r="C222" s="78"/>
      <c r="D222" s="26" t="s">
        <v>573</v>
      </c>
      <c r="E222" s="79" t="s">
        <v>574</v>
      </c>
      <c r="F222" s="79" t="s">
        <v>575</v>
      </c>
      <c r="G222" s="86"/>
      <c r="H222" s="26" t="s">
        <v>576</v>
      </c>
      <c r="I222" s="26" t="s">
        <v>577</v>
      </c>
      <c r="J222" s="28">
        <v>0</v>
      </c>
      <c r="K222" s="85">
        <v>1</v>
      </c>
      <c r="L222" s="85">
        <v>0.5</v>
      </c>
      <c r="M222" s="63"/>
      <c r="N222" s="63"/>
      <c r="O222" s="65"/>
      <c r="P222" s="47"/>
      <c r="Q222" s="95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50"/>
      <c r="AF222" s="50"/>
      <c r="AG222" s="82"/>
      <c r="AH222" s="125"/>
      <c r="AI222" s="83"/>
      <c r="AJ222" s="84"/>
    </row>
    <row r="223" spans="2:36" ht="39" thickBot="1">
      <c r="B223" s="104" t="s">
        <v>35</v>
      </c>
      <c r="C223" s="105" t="s">
        <v>36</v>
      </c>
      <c r="D223" s="106" t="s">
        <v>37</v>
      </c>
      <c r="E223" s="105" t="s">
        <v>50</v>
      </c>
      <c r="F223" s="105" t="s">
        <v>202</v>
      </c>
      <c r="G223" s="105" t="s">
        <v>40</v>
      </c>
      <c r="H223" s="34" t="s">
        <v>78</v>
      </c>
      <c r="I223" s="105" t="s">
        <v>42</v>
      </c>
      <c r="J223" s="53"/>
      <c r="K223" s="54"/>
      <c r="L223" s="55"/>
      <c r="M223" s="107"/>
      <c r="N223" s="107"/>
      <c r="O223" s="36">
        <f t="shared" ref="O223:AD223" si="93">SUM(O224:O224)</f>
        <v>0</v>
      </c>
      <c r="P223" s="37">
        <f t="shared" si="93"/>
        <v>0</v>
      </c>
      <c r="Q223" s="36">
        <f t="shared" si="93"/>
        <v>0</v>
      </c>
      <c r="R223" s="37">
        <f t="shared" si="93"/>
        <v>0</v>
      </c>
      <c r="S223" s="36">
        <f t="shared" si="93"/>
        <v>0</v>
      </c>
      <c r="T223" s="37">
        <f t="shared" si="93"/>
        <v>0</v>
      </c>
      <c r="U223" s="36">
        <f t="shared" si="93"/>
        <v>0</v>
      </c>
      <c r="V223" s="37">
        <f t="shared" si="93"/>
        <v>0</v>
      </c>
      <c r="W223" s="36">
        <f t="shared" si="93"/>
        <v>0</v>
      </c>
      <c r="X223" s="37">
        <f t="shared" si="93"/>
        <v>0</v>
      </c>
      <c r="Y223" s="36">
        <f t="shared" si="93"/>
        <v>0</v>
      </c>
      <c r="Z223" s="37">
        <f t="shared" si="93"/>
        <v>0</v>
      </c>
      <c r="AA223" s="36">
        <f t="shared" si="93"/>
        <v>0</v>
      </c>
      <c r="AB223" s="37">
        <f t="shared" si="93"/>
        <v>0</v>
      </c>
      <c r="AC223" s="36">
        <f t="shared" si="93"/>
        <v>0</v>
      </c>
      <c r="AD223" s="37">
        <f t="shared" si="93"/>
        <v>0</v>
      </c>
      <c r="AE223" s="38">
        <f>O223+Q223+S223+U223+W223+Y223+AA223+AC223</f>
        <v>0</v>
      </c>
      <c r="AF223" s="37">
        <f>P223+R223+T223+V223+X223+Z223+AB223+AD223</f>
        <v>0</v>
      </c>
      <c r="AG223" s="108">
        <f>SUM(AG224:AG224)</f>
        <v>0</v>
      </c>
      <c r="AH223" s="109"/>
      <c r="AI223" s="109"/>
      <c r="AJ223" s="122"/>
    </row>
    <row r="224" spans="2:36" ht="141" thickBot="1">
      <c r="B224" s="78" t="s">
        <v>550</v>
      </c>
      <c r="C224" s="78"/>
      <c r="D224" s="26" t="s">
        <v>578</v>
      </c>
      <c r="E224" s="79" t="s">
        <v>441</v>
      </c>
      <c r="F224" s="80" t="s">
        <v>579</v>
      </c>
      <c r="G224" s="81" t="s">
        <v>579</v>
      </c>
      <c r="H224" s="129" t="s">
        <v>580</v>
      </c>
      <c r="I224" s="26" t="s">
        <v>581</v>
      </c>
      <c r="J224" s="28">
        <v>0</v>
      </c>
      <c r="K224" s="56" t="s">
        <v>582</v>
      </c>
      <c r="L224" s="48" t="s">
        <v>442</v>
      </c>
      <c r="M224" s="63"/>
      <c r="N224" s="63"/>
      <c r="O224" s="65"/>
      <c r="P224" s="47"/>
      <c r="Q224" s="95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  <c r="AF224" s="50"/>
      <c r="AG224" s="82" t="s">
        <v>410</v>
      </c>
      <c r="AH224" s="125" t="s">
        <v>583</v>
      </c>
      <c r="AI224" s="83"/>
      <c r="AJ224" s="84" t="s">
        <v>246</v>
      </c>
    </row>
    <row r="225" spans="2:36" ht="39" thickBot="1">
      <c r="B225" s="104" t="s">
        <v>35</v>
      </c>
      <c r="C225" s="105" t="s">
        <v>36</v>
      </c>
      <c r="D225" s="106" t="s">
        <v>37</v>
      </c>
      <c r="E225" s="105" t="s">
        <v>50</v>
      </c>
      <c r="F225" s="105" t="s">
        <v>202</v>
      </c>
      <c r="G225" s="105" t="s">
        <v>40</v>
      </c>
      <c r="H225" s="34" t="s">
        <v>84</v>
      </c>
      <c r="I225" s="105" t="s">
        <v>42</v>
      </c>
      <c r="J225" s="53"/>
      <c r="K225" s="54"/>
      <c r="L225" s="55"/>
      <c r="M225" s="107"/>
      <c r="N225" s="107"/>
      <c r="O225" s="36">
        <f t="shared" ref="O225:AD225" si="94">SUM(O226:O226)</f>
        <v>0</v>
      </c>
      <c r="P225" s="37">
        <f t="shared" si="94"/>
        <v>0</v>
      </c>
      <c r="Q225" s="36">
        <f t="shared" si="94"/>
        <v>0</v>
      </c>
      <c r="R225" s="37">
        <f t="shared" si="94"/>
        <v>0</v>
      </c>
      <c r="S225" s="36">
        <f t="shared" si="94"/>
        <v>0</v>
      </c>
      <c r="T225" s="37">
        <f t="shared" si="94"/>
        <v>0</v>
      </c>
      <c r="U225" s="36">
        <f t="shared" si="94"/>
        <v>0</v>
      </c>
      <c r="V225" s="37">
        <f t="shared" si="94"/>
        <v>0</v>
      </c>
      <c r="W225" s="36">
        <f t="shared" si="94"/>
        <v>0</v>
      </c>
      <c r="X225" s="37">
        <f t="shared" si="94"/>
        <v>0</v>
      </c>
      <c r="Y225" s="36">
        <f t="shared" si="94"/>
        <v>0</v>
      </c>
      <c r="Z225" s="37">
        <f t="shared" si="94"/>
        <v>0</v>
      </c>
      <c r="AA225" s="36">
        <f t="shared" si="94"/>
        <v>0</v>
      </c>
      <c r="AB225" s="37">
        <f t="shared" si="94"/>
        <v>0</v>
      </c>
      <c r="AC225" s="36">
        <f t="shared" si="94"/>
        <v>0</v>
      </c>
      <c r="AD225" s="37">
        <f t="shared" si="94"/>
        <v>0</v>
      </c>
      <c r="AE225" s="38">
        <f>O225+Q225+S225+U225+W225+Y225+AA225+AC225</f>
        <v>0</v>
      </c>
      <c r="AF225" s="37">
        <f>P225+R225+T225+V225+X225+Z225+AB225+AD225</f>
        <v>0</v>
      </c>
      <c r="AG225" s="108">
        <f>SUM(AG226:AG226)</f>
        <v>0</v>
      </c>
      <c r="AH225" s="109"/>
      <c r="AI225" s="109"/>
      <c r="AJ225" s="122"/>
    </row>
    <row r="226" spans="2:36" ht="306.75" thickBot="1">
      <c r="B226" s="78" t="s">
        <v>550</v>
      </c>
      <c r="C226" s="78"/>
      <c r="D226" s="26" t="s">
        <v>584</v>
      </c>
      <c r="E226" s="79" t="s">
        <v>585</v>
      </c>
      <c r="F226" s="67">
        <v>0.5</v>
      </c>
      <c r="G226" s="86">
        <v>0.3</v>
      </c>
      <c r="H226" s="26" t="s">
        <v>586</v>
      </c>
      <c r="I226" s="26" t="s">
        <v>587</v>
      </c>
      <c r="J226" s="56">
        <v>1</v>
      </c>
      <c r="K226" s="85">
        <v>0.3</v>
      </c>
      <c r="L226" s="85">
        <v>0.3</v>
      </c>
      <c r="M226" s="63"/>
      <c r="N226" s="63"/>
      <c r="O226" s="65"/>
      <c r="P226" s="47"/>
      <c r="Q226" s="95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  <c r="AF226" s="50"/>
      <c r="AG226" s="82" t="s">
        <v>588</v>
      </c>
      <c r="AH226" s="125" t="s">
        <v>589</v>
      </c>
      <c r="AI226" s="83"/>
      <c r="AJ226" s="84" t="s">
        <v>379</v>
      </c>
    </row>
    <row r="227" spans="2:36" ht="39" thickBot="1">
      <c r="B227" s="104" t="s">
        <v>35</v>
      </c>
      <c r="C227" s="105" t="s">
        <v>36</v>
      </c>
      <c r="D227" s="106" t="s">
        <v>37</v>
      </c>
      <c r="E227" s="105" t="s">
        <v>50</v>
      </c>
      <c r="F227" s="105" t="s">
        <v>202</v>
      </c>
      <c r="G227" s="105" t="s">
        <v>40</v>
      </c>
      <c r="H227" s="34" t="s">
        <v>92</v>
      </c>
      <c r="I227" s="105" t="s">
        <v>42</v>
      </c>
      <c r="J227" s="53"/>
      <c r="K227" s="54"/>
      <c r="L227" s="55"/>
      <c r="M227" s="107"/>
      <c r="N227" s="107"/>
      <c r="O227" s="36">
        <f t="shared" ref="O227:AD227" si="95">SUM(O228:O228)</f>
        <v>0</v>
      </c>
      <c r="P227" s="37">
        <f t="shared" si="95"/>
        <v>0</v>
      </c>
      <c r="Q227" s="36">
        <f t="shared" si="95"/>
        <v>0</v>
      </c>
      <c r="R227" s="37">
        <f t="shared" si="95"/>
        <v>0</v>
      </c>
      <c r="S227" s="36">
        <f t="shared" si="95"/>
        <v>0</v>
      </c>
      <c r="T227" s="37">
        <f t="shared" si="95"/>
        <v>0</v>
      </c>
      <c r="U227" s="36">
        <f t="shared" si="95"/>
        <v>0</v>
      </c>
      <c r="V227" s="37">
        <f t="shared" si="95"/>
        <v>0</v>
      </c>
      <c r="W227" s="36">
        <f t="shared" si="95"/>
        <v>0</v>
      </c>
      <c r="X227" s="37">
        <f t="shared" si="95"/>
        <v>0</v>
      </c>
      <c r="Y227" s="36">
        <f t="shared" si="95"/>
        <v>0</v>
      </c>
      <c r="Z227" s="37">
        <f t="shared" si="95"/>
        <v>0</v>
      </c>
      <c r="AA227" s="36">
        <f t="shared" si="95"/>
        <v>0</v>
      </c>
      <c r="AB227" s="37">
        <f t="shared" si="95"/>
        <v>0</v>
      </c>
      <c r="AC227" s="36">
        <f t="shared" si="95"/>
        <v>0</v>
      </c>
      <c r="AD227" s="37">
        <f t="shared" si="95"/>
        <v>0</v>
      </c>
      <c r="AE227" s="38">
        <f>O227+Q227+S227+U227+W227+Y227+AA227+AC227</f>
        <v>0</v>
      </c>
      <c r="AF227" s="37">
        <f>P227+R227+T227+V227+X227+Z227+AB227+AD227</f>
        <v>0</v>
      </c>
      <c r="AG227" s="108">
        <f>SUM(AG228:AG228)</f>
        <v>0</v>
      </c>
      <c r="AH227" s="109"/>
      <c r="AI227" s="109"/>
      <c r="AJ227" s="122"/>
    </row>
    <row r="228" spans="2:36" ht="153.75" thickBot="1">
      <c r="B228" s="78" t="s">
        <v>550</v>
      </c>
      <c r="C228" s="78"/>
      <c r="D228" s="26" t="s">
        <v>590</v>
      </c>
      <c r="E228" s="79" t="s">
        <v>591</v>
      </c>
      <c r="F228" s="86" t="s">
        <v>592</v>
      </c>
      <c r="G228" s="81"/>
      <c r="H228" s="26" t="s">
        <v>593</v>
      </c>
      <c r="I228" s="26" t="s">
        <v>594</v>
      </c>
      <c r="J228" s="48" t="s">
        <v>442</v>
      </c>
      <c r="K228" s="56" t="s">
        <v>595</v>
      </c>
      <c r="L228" s="48" t="s">
        <v>442</v>
      </c>
      <c r="M228" s="63"/>
      <c r="N228" s="63"/>
      <c r="O228" s="65"/>
      <c r="P228" s="47"/>
      <c r="Q228" s="95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50"/>
      <c r="AF228" s="50"/>
      <c r="AG228" s="82" t="s">
        <v>596</v>
      </c>
      <c r="AH228" s="125" t="s">
        <v>583</v>
      </c>
      <c r="AI228" s="83"/>
      <c r="AJ228" s="84" t="s">
        <v>597</v>
      </c>
    </row>
    <row r="229" spans="2:36" ht="39" thickBot="1">
      <c r="B229" s="104" t="s">
        <v>35</v>
      </c>
      <c r="C229" s="105" t="s">
        <v>36</v>
      </c>
      <c r="D229" s="106" t="s">
        <v>37</v>
      </c>
      <c r="E229" s="105" t="s">
        <v>50</v>
      </c>
      <c r="F229" s="105" t="s">
        <v>202</v>
      </c>
      <c r="G229" s="105" t="s">
        <v>40</v>
      </c>
      <c r="H229" s="34" t="s">
        <v>100</v>
      </c>
      <c r="I229" s="105" t="s">
        <v>42</v>
      </c>
      <c r="J229" s="53"/>
      <c r="K229" s="54"/>
      <c r="L229" s="55"/>
      <c r="M229" s="107"/>
      <c r="N229" s="107"/>
      <c r="O229" s="36">
        <f t="shared" ref="O229:AD229" si="96">SUM(O230:O230)</f>
        <v>0</v>
      </c>
      <c r="P229" s="37">
        <f t="shared" si="96"/>
        <v>0</v>
      </c>
      <c r="Q229" s="36">
        <f t="shared" si="96"/>
        <v>0</v>
      </c>
      <c r="R229" s="37">
        <f t="shared" si="96"/>
        <v>0</v>
      </c>
      <c r="S229" s="36">
        <f t="shared" si="96"/>
        <v>0</v>
      </c>
      <c r="T229" s="37">
        <f t="shared" si="96"/>
        <v>0</v>
      </c>
      <c r="U229" s="36">
        <f t="shared" si="96"/>
        <v>0</v>
      </c>
      <c r="V229" s="37">
        <f t="shared" si="96"/>
        <v>0</v>
      </c>
      <c r="W229" s="36">
        <f t="shared" si="96"/>
        <v>0</v>
      </c>
      <c r="X229" s="37">
        <f t="shared" si="96"/>
        <v>0</v>
      </c>
      <c r="Y229" s="36">
        <f t="shared" si="96"/>
        <v>0</v>
      </c>
      <c r="Z229" s="37">
        <f t="shared" si="96"/>
        <v>0</v>
      </c>
      <c r="AA229" s="36">
        <f t="shared" si="96"/>
        <v>0</v>
      </c>
      <c r="AB229" s="37">
        <f t="shared" si="96"/>
        <v>0</v>
      </c>
      <c r="AC229" s="36">
        <f t="shared" si="96"/>
        <v>0</v>
      </c>
      <c r="AD229" s="37">
        <f t="shared" si="96"/>
        <v>0</v>
      </c>
      <c r="AE229" s="38">
        <f>O229+Q229+S229+U229+W229+Y229+AA229+AC229</f>
        <v>0</v>
      </c>
      <c r="AF229" s="37">
        <f>P229+R229+T229+V229+X229+Z229+AB229+AD229</f>
        <v>0</v>
      </c>
      <c r="AG229" s="108">
        <f>SUM(AG230:AG230)</f>
        <v>0</v>
      </c>
      <c r="AH229" s="109"/>
      <c r="AI229" s="109"/>
      <c r="AJ229" s="122"/>
    </row>
    <row r="230" spans="2:36" ht="268.5" thickBot="1">
      <c r="B230" s="78" t="s">
        <v>550</v>
      </c>
      <c r="C230" s="78"/>
      <c r="D230" s="26" t="s">
        <v>598</v>
      </c>
      <c r="E230" s="79" t="s">
        <v>599</v>
      </c>
      <c r="F230" s="28">
        <v>2</v>
      </c>
      <c r="G230" s="86"/>
      <c r="H230" s="26" t="s">
        <v>600</v>
      </c>
      <c r="I230" s="26" t="s">
        <v>601</v>
      </c>
      <c r="J230" s="56">
        <v>1</v>
      </c>
      <c r="K230" s="56">
        <v>1</v>
      </c>
      <c r="L230" s="56">
        <v>1</v>
      </c>
      <c r="M230" s="63"/>
      <c r="N230" s="63"/>
      <c r="O230" s="65"/>
      <c r="P230" s="47"/>
      <c r="Q230" s="95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50"/>
      <c r="AF230" s="50"/>
      <c r="AG230" s="82" t="s">
        <v>602</v>
      </c>
      <c r="AH230" s="125" t="s">
        <v>583</v>
      </c>
      <c r="AI230" s="83"/>
      <c r="AJ230" s="84" t="s">
        <v>379</v>
      </c>
    </row>
    <row r="231" spans="2:36" ht="54" thickBot="1">
      <c r="B231" s="104" t="s">
        <v>35</v>
      </c>
      <c r="C231" s="105" t="s">
        <v>36</v>
      </c>
      <c r="D231" s="106" t="s">
        <v>37</v>
      </c>
      <c r="E231" s="105" t="s">
        <v>50</v>
      </c>
      <c r="F231" s="105" t="s">
        <v>202</v>
      </c>
      <c r="G231" s="105" t="s">
        <v>40</v>
      </c>
      <c r="H231" s="34" t="s">
        <v>108</v>
      </c>
      <c r="I231" s="105" t="s">
        <v>42</v>
      </c>
      <c r="J231" s="53"/>
      <c r="K231" s="54"/>
      <c r="L231" s="55"/>
      <c r="M231" s="107"/>
      <c r="N231" s="107"/>
      <c r="O231" s="36">
        <f t="shared" ref="O231:AD231" si="97">SUM(O232:O232)</f>
        <v>0</v>
      </c>
      <c r="P231" s="37">
        <f t="shared" si="97"/>
        <v>0</v>
      </c>
      <c r="Q231" s="36">
        <f t="shared" si="97"/>
        <v>30612710.960000001</v>
      </c>
      <c r="R231" s="37">
        <f t="shared" si="97"/>
        <v>0</v>
      </c>
      <c r="S231" s="36">
        <f t="shared" si="97"/>
        <v>0</v>
      </c>
      <c r="T231" s="37">
        <f t="shared" si="97"/>
        <v>0</v>
      </c>
      <c r="U231" s="36">
        <f t="shared" si="97"/>
        <v>0</v>
      </c>
      <c r="V231" s="37">
        <f t="shared" si="97"/>
        <v>0</v>
      </c>
      <c r="W231" s="36">
        <f t="shared" si="97"/>
        <v>0</v>
      </c>
      <c r="X231" s="37">
        <f t="shared" si="97"/>
        <v>0</v>
      </c>
      <c r="Y231" s="36">
        <f t="shared" si="97"/>
        <v>0</v>
      </c>
      <c r="Z231" s="37">
        <f t="shared" si="97"/>
        <v>0</v>
      </c>
      <c r="AA231" s="36">
        <f t="shared" si="97"/>
        <v>0</v>
      </c>
      <c r="AB231" s="37">
        <f t="shared" si="97"/>
        <v>0</v>
      </c>
      <c r="AC231" s="36">
        <f t="shared" si="97"/>
        <v>0</v>
      </c>
      <c r="AD231" s="37">
        <f t="shared" si="97"/>
        <v>0</v>
      </c>
      <c r="AE231" s="38">
        <f>O231+Q231+S231+U231+W231+Y231+AA231+AC231</f>
        <v>30612710.960000001</v>
      </c>
      <c r="AF231" s="37">
        <f>P231+R231+T231+V231+X231+Z231+AB231+AD231</f>
        <v>0</v>
      </c>
      <c r="AG231" s="108">
        <f>SUM(AG232:AG232)</f>
        <v>0</v>
      </c>
      <c r="AH231" s="109"/>
      <c r="AI231" s="109"/>
      <c r="AJ231" s="122"/>
    </row>
    <row r="232" spans="2:36" ht="409.6" thickBot="1">
      <c r="B232" s="78" t="s">
        <v>550</v>
      </c>
      <c r="C232" s="78"/>
      <c r="D232" s="26" t="s">
        <v>603</v>
      </c>
      <c r="E232" s="79" t="s">
        <v>604</v>
      </c>
      <c r="F232" s="79" t="s">
        <v>604</v>
      </c>
      <c r="G232" s="81"/>
      <c r="H232" s="26" t="s">
        <v>605</v>
      </c>
      <c r="I232" s="26" t="s">
        <v>606</v>
      </c>
      <c r="J232" s="28">
        <v>0</v>
      </c>
      <c r="K232" s="56" t="s">
        <v>604</v>
      </c>
      <c r="L232" s="48" t="s">
        <v>604</v>
      </c>
      <c r="M232" s="63"/>
      <c r="N232" s="63"/>
      <c r="O232" s="65"/>
      <c r="P232" s="47"/>
      <c r="Q232" s="130">
        <v>30612710.960000001</v>
      </c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130">
        <v>30612710.960000001</v>
      </c>
      <c r="AF232" s="50"/>
      <c r="AG232" s="82" t="s">
        <v>588</v>
      </c>
      <c r="AH232" s="125" t="s">
        <v>607</v>
      </c>
      <c r="AI232" s="83"/>
      <c r="AJ232" s="84" t="s">
        <v>246</v>
      </c>
    </row>
    <row r="233" spans="2:36" ht="39" thickBot="1">
      <c r="B233" s="104" t="s">
        <v>35</v>
      </c>
      <c r="C233" s="105" t="s">
        <v>36</v>
      </c>
      <c r="D233" s="106" t="s">
        <v>37</v>
      </c>
      <c r="E233" s="105" t="s">
        <v>50</v>
      </c>
      <c r="F233" s="105" t="s">
        <v>202</v>
      </c>
      <c r="G233" s="105" t="s">
        <v>40</v>
      </c>
      <c r="H233" s="34" t="s">
        <v>116</v>
      </c>
      <c r="I233" s="105" t="s">
        <v>42</v>
      </c>
      <c r="J233" s="53"/>
      <c r="K233" s="54"/>
      <c r="L233" s="55"/>
      <c r="M233" s="107"/>
      <c r="N233" s="107"/>
      <c r="O233" s="36">
        <f t="shared" ref="O233:AD233" si="98">SUM(O234:O234)</f>
        <v>0</v>
      </c>
      <c r="P233" s="37">
        <f t="shared" si="98"/>
        <v>0</v>
      </c>
      <c r="Q233" s="36">
        <f t="shared" si="98"/>
        <v>0</v>
      </c>
      <c r="R233" s="37">
        <f t="shared" si="98"/>
        <v>0</v>
      </c>
      <c r="S233" s="36">
        <f t="shared" si="98"/>
        <v>0</v>
      </c>
      <c r="T233" s="37">
        <f t="shared" si="98"/>
        <v>0</v>
      </c>
      <c r="U233" s="36">
        <f t="shared" si="98"/>
        <v>0</v>
      </c>
      <c r="V233" s="37">
        <f t="shared" si="98"/>
        <v>0</v>
      </c>
      <c r="W233" s="36">
        <f t="shared" si="98"/>
        <v>0</v>
      </c>
      <c r="X233" s="37">
        <f t="shared" si="98"/>
        <v>0</v>
      </c>
      <c r="Y233" s="36">
        <f t="shared" si="98"/>
        <v>0</v>
      </c>
      <c r="Z233" s="37">
        <f t="shared" si="98"/>
        <v>0</v>
      </c>
      <c r="AA233" s="36">
        <f t="shared" si="98"/>
        <v>0</v>
      </c>
      <c r="AB233" s="37">
        <f t="shared" si="98"/>
        <v>0</v>
      </c>
      <c r="AC233" s="36">
        <f t="shared" si="98"/>
        <v>0</v>
      </c>
      <c r="AD233" s="37">
        <f t="shared" si="98"/>
        <v>0</v>
      </c>
      <c r="AE233" s="38">
        <f>O233+Q233+S233+U233+W233+Y233+AA233+AC233</f>
        <v>0</v>
      </c>
      <c r="AF233" s="37">
        <f>P233+R233+T233+V233+X233+Z233+AB233+AD233</f>
        <v>0</v>
      </c>
      <c r="AG233" s="108">
        <f>SUM(AG234:AG234)</f>
        <v>0</v>
      </c>
      <c r="AH233" s="109"/>
      <c r="AI233" s="109"/>
      <c r="AJ233" s="122"/>
    </row>
    <row r="234" spans="2:36" ht="230.25" thickBot="1">
      <c r="B234" s="78" t="s">
        <v>550</v>
      </c>
      <c r="C234" s="78"/>
      <c r="D234" s="26" t="s">
        <v>608</v>
      </c>
      <c r="E234" s="81" t="s">
        <v>604</v>
      </c>
      <c r="F234" s="81" t="s">
        <v>604</v>
      </c>
      <c r="G234" s="81"/>
      <c r="H234" s="26" t="s">
        <v>609</v>
      </c>
      <c r="I234" s="26" t="s">
        <v>610</v>
      </c>
      <c r="J234" s="28">
        <v>0</v>
      </c>
      <c r="K234" s="56" t="s">
        <v>611</v>
      </c>
      <c r="L234" s="48" t="s">
        <v>604</v>
      </c>
      <c r="M234" s="63"/>
      <c r="N234" s="63"/>
      <c r="O234" s="65"/>
      <c r="P234" s="47"/>
      <c r="Q234" s="95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  <c r="AF234" s="50"/>
      <c r="AG234" s="82" t="s">
        <v>588</v>
      </c>
      <c r="AH234" s="125" t="s">
        <v>607</v>
      </c>
      <c r="AI234" s="83"/>
      <c r="AJ234" s="84" t="s">
        <v>246</v>
      </c>
    </row>
    <row r="235" spans="2:36" ht="39" thickBot="1">
      <c r="B235" s="104" t="s">
        <v>35</v>
      </c>
      <c r="C235" s="105" t="s">
        <v>36</v>
      </c>
      <c r="D235" s="106" t="s">
        <v>37</v>
      </c>
      <c r="E235" s="105" t="s">
        <v>50</v>
      </c>
      <c r="F235" s="105" t="s">
        <v>202</v>
      </c>
      <c r="G235" s="105" t="s">
        <v>40</v>
      </c>
      <c r="H235" s="34" t="s">
        <v>122</v>
      </c>
      <c r="I235" s="105" t="s">
        <v>42</v>
      </c>
      <c r="J235" s="53"/>
      <c r="K235" s="54"/>
      <c r="L235" s="55"/>
      <c r="M235" s="107"/>
      <c r="N235" s="107"/>
      <c r="O235" s="36">
        <f t="shared" ref="O235:AD235" si="99">SUM(O236:O236)</f>
        <v>0</v>
      </c>
      <c r="P235" s="37">
        <f t="shared" si="99"/>
        <v>0</v>
      </c>
      <c r="Q235" s="36">
        <f t="shared" si="99"/>
        <v>0</v>
      </c>
      <c r="R235" s="37">
        <f t="shared" si="99"/>
        <v>0</v>
      </c>
      <c r="S235" s="36">
        <f t="shared" si="99"/>
        <v>0</v>
      </c>
      <c r="T235" s="37">
        <f t="shared" si="99"/>
        <v>0</v>
      </c>
      <c r="U235" s="36">
        <f t="shared" si="99"/>
        <v>0</v>
      </c>
      <c r="V235" s="37">
        <f t="shared" si="99"/>
        <v>0</v>
      </c>
      <c r="W235" s="36">
        <f t="shared" si="99"/>
        <v>0</v>
      </c>
      <c r="X235" s="37">
        <f t="shared" si="99"/>
        <v>0</v>
      </c>
      <c r="Y235" s="36">
        <f t="shared" si="99"/>
        <v>0</v>
      </c>
      <c r="Z235" s="37">
        <f t="shared" si="99"/>
        <v>0</v>
      </c>
      <c r="AA235" s="36">
        <f t="shared" si="99"/>
        <v>0</v>
      </c>
      <c r="AB235" s="37">
        <f t="shared" si="99"/>
        <v>0</v>
      </c>
      <c r="AC235" s="36">
        <f t="shared" si="99"/>
        <v>0</v>
      </c>
      <c r="AD235" s="37">
        <f t="shared" si="99"/>
        <v>0</v>
      </c>
      <c r="AE235" s="38">
        <f>O235+Q235+S235+U235+W235+Y235+AA235+AC235</f>
        <v>0</v>
      </c>
      <c r="AF235" s="37">
        <f>P235+R235+T235+V235+X235+Z235+AB235+AD235</f>
        <v>0</v>
      </c>
      <c r="AG235" s="108">
        <f>SUM(AG236:AG236)</f>
        <v>0</v>
      </c>
      <c r="AH235" s="109"/>
      <c r="AI235" s="109"/>
      <c r="AJ235" s="122"/>
    </row>
    <row r="236" spans="2:36" ht="204.75" thickBot="1">
      <c r="B236" s="78" t="s">
        <v>550</v>
      </c>
      <c r="C236" s="78"/>
      <c r="D236" s="26" t="s">
        <v>612</v>
      </c>
      <c r="E236" s="79" t="s">
        <v>613</v>
      </c>
      <c r="F236" s="80" t="s">
        <v>614</v>
      </c>
      <c r="G236" s="81"/>
      <c r="H236" s="26" t="s">
        <v>615</v>
      </c>
      <c r="I236" s="26" t="s">
        <v>610</v>
      </c>
      <c r="J236" s="28">
        <v>0</v>
      </c>
      <c r="K236" s="56" t="s">
        <v>616</v>
      </c>
      <c r="L236" s="48" t="s">
        <v>617</v>
      </c>
      <c r="M236" s="63"/>
      <c r="N236" s="63"/>
      <c r="O236" s="65"/>
      <c r="P236" s="47"/>
      <c r="Q236" s="95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  <c r="AF236" s="50"/>
      <c r="AG236" s="82" t="s">
        <v>618</v>
      </c>
      <c r="AH236" s="125" t="s">
        <v>607</v>
      </c>
      <c r="AI236" s="83"/>
      <c r="AJ236" s="84" t="s">
        <v>254</v>
      </c>
    </row>
    <row r="237" spans="2:36" ht="39" thickBot="1">
      <c r="B237" s="104" t="s">
        <v>35</v>
      </c>
      <c r="C237" s="105" t="s">
        <v>36</v>
      </c>
      <c r="D237" s="106" t="s">
        <v>37</v>
      </c>
      <c r="E237" s="105" t="s">
        <v>50</v>
      </c>
      <c r="F237" s="105" t="s">
        <v>202</v>
      </c>
      <c r="G237" s="105" t="s">
        <v>40</v>
      </c>
      <c r="H237" s="34" t="s">
        <v>128</v>
      </c>
      <c r="I237" s="105" t="s">
        <v>42</v>
      </c>
      <c r="J237" s="53"/>
      <c r="K237" s="54"/>
      <c r="L237" s="55"/>
      <c r="M237" s="107"/>
      <c r="N237" s="107"/>
      <c r="O237" s="36">
        <f t="shared" ref="O237:AD237" si="100">SUM(O238:O238)</f>
        <v>0</v>
      </c>
      <c r="P237" s="37">
        <f t="shared" si="100"/>
        <v>0</v>
      </c>
      <c r="Q237" s="36">
        <f t="shared" si="100"/>
        <v>0</v>
      </c>
      <c r="R237" s="37">
        <f t="shared" si="100"/>
        <v>0</v>
      </c>
      <c r="S237" s="36">
        <f t="shared" si="100"/>
        <v>0</v>
      </c>
      <c r="T237" s="37">
        <f t="shared" si="100"/>
        <v>0</v>
      </c>
      <c r="U237" s="36">
        <f t="shared" si="100"/>
        <v>0</v>
      </c>
      <c r="V237" s="37">
        <f t="shared" si="100"/>
        <v>0</v>
      </c>
      <c r="W237" s="36">
        <f t="shared" si="100"/>
        <v>0</v>
      </c>
      <c r="X237" s="37">
        <f t="shared" si="100"/>
        <v>0</v>
      </c>
      <c r="Y237" s="36">
        <f t="shared" si="100"/>
        <v>0</v>
      </c>
      <c r="Z237" s="37">
        <f t="shared" si="100"/>
        <v>0</v>
      </c>
      <c r="AA237" s="36">
        <f t="shared" si="100"/>
        <v>0</v>
      </c>
      <c r="AB237" s="37">
        <f t="shared" si="100"/>
        <v>0</v>
      </c>
      <c r="AC237" s="36">
        <f t="shared" si="100"/>
        <v>0</v>
      </c>
      <c r="AD237" s="37">
        <f t="shared" si="100"/>
        <v>0</v>
      </c>
      <c r="AE237" s="38">
        <f>O237+Q237+S237+U237+W237+Y237+AA237+AC237</f>
        <v>0</v>
      </c>
      <c r="AF237" s="37">
        <f>P237+R237+T237+V237+X237+Z237+AB237+AD237</f>
        <v>0</v>
      </c>
      <c r="AG237" s="108">
        <f>SUM(AG238:AG238)</f>
        <v>0</v>
      </c>
      <c r="AH237" s="109"/>
      <c r="AI237" s="109"/>
      <c r="AJ237" s="122"/>
    </row>
    <row r="238" spans="2:36" ht="132" thickBot="1">
      <c r="B238" s="78" t="s">
        <v>550</v>
      </c>
      <c r="C238" s="78"/>
      <c r="D238" s="26" t="s">
        <v>619</v>
      </c>
      <c r="E238" s="79" t="s">
        <v>620</v>
      </c>
      <c r="F238" s="80" t="s">
        <v>621</v>
      </c>
      <c r="G238" s="81"/>
      <c r="H238" s="131" t="s">
        <v>622</v>
      </c>
      <c r="I238" s="26" t="s">
        <v>623</v>
      </c>
      <c r="J238" s="28">
        <v>0</v>
      </c>
      <c r="K238" s="56"/>
      <c r="L238" s="48" t="s">
        <v>621</v>
      </c>
      <c r="M238" s="63"/>
      <c r="N238" s="63"/>
      <c r="O238" s="65"/>
      <c r="P238" s="47"/>
      <c r="Q238" s="95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50"/>
      <c r="AF238" s="50"/>
      <c r="AG238" s="82" t="s">
        <v>588</v>
      </c>
      <c r="AH238" s="125" t="s">
        <v>624</v>
      </c>
      <c r="AI238" s="83"/>
      <c r="AJ238" s="84" t="s">
        <v>246</v>
      </c>
    </row>
    <row r="239" spans="2:36" ht="40.5" thickBot="1">
      <c r="B239" s="104" t="s">
        <v>35</v>
      </c>
      <c r="C239" s="105" t="s">
        <v>36</v>
      </c>
      <c r="D239" s="106" t="s">
        <v>37</v>
      </c>
      <c r="E239" s="105" t="s">
        <v>50</v>
      </c>
      <c r="F239" s="105" t="s">
        <v>202</v>
      </c>
      <c r="G239" s="105" t="s">
        <v>40</v>
      </c>
      <c r="H239" s="34" t="s">
        <v>132</v>
      </c>
      <c r="I239" s="105" t="s">
        <v>42</v>
      </c>
      <c r="J239" s="53"/>
      <c r="K239" s="54"/>
      <c r="L239" s="55"/>
      <c r="M239" s="107"/>
      <c r="N239" s="107"/>
      <c r="O239" s="36">
        <f t="shared" ref="O239:AD239" si="101">SUM(O240:O240)</f>
        <v>0</v>
      </c>
      <c r="P239" s="37">
        <f t="shared" si="101"/>
        <v>0</v>
      </c>
      <c r="Q239" s="36">
        <f t="shared" si="101"/>
        <v>416000</v>
      </c>
      <c r="R239" s="37">
        <f t="shared" si="101"/>
        <v>0</v>
      </c>
      <c r="S239" s="36">
        <f t="shared" si="101"/>
        <v>0</v>
      </c>
      <c r="T239" s="37">
        <f t="shared" si="101"/>
        <v>0</v>
      </c>
      <c r="U239" s="36">
        <f t="shared" si="101"/>
        <v>0</v>
      </c>
      <c r="V239" s="37">
        <f t="shared" si="101"/>
        <v>0</v>
      </c>
      <c r="W239" s="36">
        <f t="shared" si="101"/>
        <v>0</v>
      </c>
      <c r="X239" s="37">
        <f t="shared" si="101"/>
        <v>0</v>
      </c>
      <c r="Y239" s="36">
        <f t="shared" si="101"/>
        <v>0</v>
      </c>
      <c r="Z239" s="37">
        <f t="shared" si="101"/>
        <v>0</v>
      </c>
      <c r="AA239" s="36">
        <f t="shared" si="101"/>
        <v>0</v>
      </c>
      <c r="AB239" s="37">
        <f t="shared" si="101"/>
        <v>0</v>
      </c>
      <c r="AC239" s="36">
        <f t="shared" si="101"/>
        <v>0</v>
      </c>
      <c r="AD239" s="37">
        <f t="shared" si="101"/>
        <v>0</v>
      </c>
      <c r="AE239" s="38">
        <f>O239+Q239+S239+U239+W239+Y239+AA239+AC239</f>
        <v>416000</v>
      </c>
      <c r="AF239" s="37">
        <f>P239+R239+T239+V239+X239+Z239+AB239+AD239</f>
        <v>0</v>
      </c>
      <c r="AG239" s="108">
        <f>SUM(AG240:AG240)</f>
        <v>0</v>
      </c>
      <c r="AH239" s="109"/>
      <c r="AI239" s="109"/>
      <c r="AJ239" s="122"/>
    </row>
    <row r="240" spans="2:36" ht="294" thickBot="1">
      <c r="B240" s="78" t="s">
        <v>550</v>
      </c>
      <c r="C240" s="78"/>
      <c r="D240" s="26" t="s">
        <v>625</v>
      </c>
      <c r="E240" s="79" t="s">
        <v>620</v>
      </c>
      <c r="F240" s="80" t="s">
        <v>626</v>
      </c>
      <c r="G240" s="81"/>
      <c r="H240" s="131" t="s">
        <v>627</v>
      </c>
      <c r="I240" s="26" t="s">
        <v>628</v>
      </c>
      <c r="J240" s="28">
        <v>0</v>
      </c>
      <c r="K240" s="56">
        <v>5</v>
      </c>
      <c r="L240" s="48"/>
      <c r="M240" s="63"/>
      <c r="N240" s="63"/>
      <c r="O240" s="65"/>
      <c r="P240" s="47"/>
      <c r="Q240" s="130">
        <v>416000</v>
      </c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130">
        <v>416000</v>
      </c>
      <c r="AF240" s="50"/>
      <c r="AG240" s="82" t="s">
        <v>588</v>
      </c>
      <c r="AH240" s="125" t="s">
        <v>624</v>
      </c>
      <c r="AI240" s="83"/>
      <c r="AJ240" s="84" t="s">
        <v>246</v>
      </c>
    </row>
    <row r="241" spans="2:36" ht="39" thickBot="1">
      <c r="B241" s="104" t="s">
        <v>35</v>
      </c>
      <c r="C241" s="105" t="s">
        <v>36</v>
      </c>
      <c r="D241" s="106" t="s">
        <v>37</v>
      </c>
      <c r="E241" s="105" t="s">
        <v>38</v>
      </c>
      <c r="F241" s="105" t="s">
        <v>202</v>
      </c>
      <c r="G241" s="105" t="s">
        <v>40</v>
      </c>
      <c r="H241" s="34" t="s">
        <v>138</v>
      </c>
      <c r="I241" s="105" t="s">
        <v>42</v>
      </c>
      <c r="J241" s="35"/>
      <c r="K241" s="35"/>
      <c r="L241" s="107"/>
      <c r="M241" s="107"/>
      <c r="N241" s="107"/>
      <c r="O241" s="36">
        <f t="shared" ref="O241:AD241" si="102">SUM(O242:O242)</f>
        <v>0</v>
      </c>
      <c r="P241" s="37">
        <f t="shared" si="102"/>
        <v>0</v>
      </c>
      <c r="Q241" s="36">
        <f t="shared" si="102"/>
        <v>0</v>
      </c>
      <c r="R241" s="37">
        <f t="shared" si="102"/>
        <v>0</v>
      </c>
      <c r="S241" s="36">
        <f t="shared" si="102"/>
        <v>0</v>
      </c>
      <c r="T241" s="37">
        <f t="shared" si="102"/>
        <v>0</v>
      </c>
      <c r="U241" s="36">
        <f t="shared" si="102"/>
        <v>0</v>
      </c>
      <c r="V241" s="37">
        <f t="shared" si="102"/>
        <v>0</v>
      </c>
      <c r="W241" s="36">
        <f t="shared" si="102"/>
        <v>0</v>
      </c>
      <c r="X241" s="37">
        <f t="shared" si="102"/>
        <v>0</v>
      </c>
      <c r="Y241" s="36">
        <f t="shared" si="102"/>
        <v>0</v>
      </c>
      <c r="Z241" s="37">
        <f t="shared" si="102"/>
        <v>0</v>
      </c>
      <c r="AA241" s="36">
        <f t="shared" si="102"/>
        <v>0</v>
      </c>
      <c r="AB241" s="37">
        <f t="shared" si="102"/>
        <v>0</v>
      </c>
      <c r="AC241" s="36">
        <f t="shared" si="102"/>
        <v>0</v>
      </c>
      <c r="AD241" s="37">
        <f t="shared" si="102"/>
        <v>0</v>
      </c>
      <c r="AE241" s="38">
        <f>O241+Q241+S241+U241+W241+Y241+AA241+AC241</f>
        <v>0</v>
      </c>
      <c r="AF241" s="37">
        <f>P241+R241+T241+V241+X241+Z241+AB241+AD241</f>
        <v>0</v>
      </c>
      <c r="AG241" s="108">
        <f>SUM(AG242:AG242)</f>
        <v>0</v>
      </c>
      <c r="AH241" s="109"/>
      <c r="AI241" s="109"/>
      <c r="AJ241" s="122"/>
    </row>
    <row r="242" spans="2:36" ht="409.6" thickBot="1">
      <c r="B242" s="78" t="s">
        <v>550</v>
      </c>
      <c r="C242" s="78"/>
      <c r="D242" s="26" t="s">
        <v>629</v>
      </c>
      <c r="E242" s="79" t="s">
        <v>630</v>
      </c>
      <c r="F242" s="67">
        <v>1</v>
      </c>
      <c r="G242" s="86"/>
      <c r="H242" s="81" t="s">
        <v>631</v>
      </c>
      <c r="I242" s="81" t="s">
        <v>628</v>
      </c>
      <c r="J242" s="28">
        <v>0</v>
      </c>
      <c r="K242" s="46" t="s">
        <v>632</v>
      </c>
      <c r="L242" s="92">
        <v>1</v>
      </c>
      <c r="M242" s="123"/>
      <c r="N242" s="78"/>
      <c r="O242" s="65"/>
      <c r="P242" s="47"/>
      <c r="Q242" s="95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50"/>
      <c r="AF242" s="50"/>
      <c r="AG242" s="82" t="s">
        <v>588</v>
      </c>
      <c r="AH242" s="125" t="s">
        <v>633</v>
      </c>
      <c r="AI242" s="83"/>
      <c r="AJ242" s="84" t="s">
        <v>246</v>
      </c>
    </row>
    <row r="243" spans="2:36" ht="39" thickBot="1">
      <c r="B243" s="104" t="s">
        <v>35</v>
      </c>
      <c r="C243" s="105" t="s">
        <v>36</v>
      </c>
      <c r="D243" s="106" t="s">
        <v>37</v>
      </c>
      <c r="E243" s="105" t="s">
        <v>50</v>
      </c>
      <c r="F243" s="105" t="s">
        <v>202</v>
      </c>
      <c r="G243" s="105" t="s">
        <v>40</v>
      </c>
      <c r="H243" s="34" t="s">
        <v>144</v>
      </c>
      <c r="I243" s="105" t="s">
        <v>42</v>
      </c>
      <c r="J243" s="53"/>
      <c r="K243" s="54"/>
      <c r="L243" s="55"/>
      <c r="M243" s="107"/>
      <c r="N243" s="107"/>
      <c r="O243" s="36">
        <f t="shared" ref="O243:AD243" si="103">SUM(O244:O244)</f>
        <v>0</v>
      </c>
      <c r="P243" s="37">
        <f t="shared" si="103"/>
        <v>0</v>
      </c>
      <c r="Q243" s="36">
        <f t="shared" si="103"/>
        <v>0</v>
      </c>
      <c r="R243" s="37">
        <f t="shared" si="103"/>
        <v>0</v>
      </c>
      <c r="S243" s="36">
        <f t="shared" si="103"/>
        <v>0</v>
      </c>
      <c r="T243" s="37">
        <f t="shared" si="103"/>
        <v>0</v>
      </c>
      <c r="U243" s="36">
        <f t="shared" si="103"/>
        <v>0</v>
      </c>
      <c r="V243" s="37">
        <f t="shared" si="103"/>
        <v>0</v>
      </c>
      <c r="W243" s="36">
        <f t="shared" si="103"/>
        <v>0</v>
      </c>
      <c r="X243" s="37">
        <f t="shared" si="103"/>
        <v>0</v>
      </c>
      <c r="Y243" s="36">
        <f t="shared" si="103"/>
        <v>0</v>
      </c>
      <c r="Z243" s="37">
        <f t="shared" si="103"/>
        <v>0</v>
      </c>
      <c r="AA243" s="36">
        <f t="shared" si="103"/>
        <v>0</v>
      </c>
      <c r="AB243" s="37">
        <f t="shared" si="103"/>
        <v>0</v>
      </c>
      <c r="AC243" s="36">
        <f t="shared" si="103"/>
        <v>0</v>
      </c>
      <c r="AD243" s="37">
        <f t="shared" si="103"/>
        <v>0</v>
      </c>
      <c r="AE243" s="38">
        <f>O243+Q243+S243+U243+W243+Y243+AA243+AC243</f>
        <v>0</v>
      </c>
      <c r="AF243" s="37">
        <f>P243+R243+T243+V243+X243+Z243+AB243+AD243</f>
        <v>0</v>
      </c>
      <c r="AG243" s="108">
        <f>SUM(AG244:AG244)</f>
        <v>0</v>
      </c>
      <c r="AH243" s="109"/>
      <c r="AI243" s="109"/>
      <c r="AJ243" s="122"/>
    </row>
    <row r="244" spans="2:36" ht="409.6" thickBot="1">
      <c r="B244" s="78" t="s">
        <v>550</v>
      </c>
      <c r="C244" s="78"/>
      <c r="D244" s="132" t="s">
        <v>634</v>
      </c>
      <c r="E244" s="79" t="s">
        <v>635</v>
      </c>
      <c r="F244" s="80">
        <v>0.5</v>
      </c>
      <c r="G244" s="81"/>
      <c r="H244" s="127" t="s">
        <v>636</v>
      </c>
      <c r="I244" s="128" t="s">
        <v>637</v>
      </c>
      <c r="J244" s="28">
        <v>0</v>
      </c>
      <c r="K244" s="85">
        <v>1</v>
      </c>
      <c r="L244" s="48">
        <v>0.5</v>
      </c>
      <c r="M244" s="83"/>
      <c r="N244" s="83"/>
      <c r="O244" s="65"/>
      <c r="P244" s="47"/>
      <c r="Q244" s="95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  <c r="AF244" s="50"/>
      <c r="AG244" s="82" t="s">
        <v>588</v>
      </c>
      <c r="AH244" s="125"/>
      <c r="AI244" s="83"/>
      <c r="AJ244" s="84" t="s">
        <v>246</v>
      </c>
    </row>
    <row r="245" spans="2:36" ht="39" thickBot="1">
      <c r="B245" s="104" t="s">
        <v>35</v>
      </c>
      <c r="C245" s="105" t="s">
        <v>36</v>
      </c>
      <c r="D245" s="106" t="s">
        <v>37</v>
      </c>
      <c r="E245" s="105" t="s">
        <v>50</v>
      </c>
      <c r="F245" s="105" t="s">
        <v>202</v>
      </c>
      <c r="G245" s="105" t="s">
        <v>40</v>
      </c>
      <c r="H245" s="34" t="s">
        <v>151</v>
      </c>
      <c r="I245" s="105" t="s">
        <v>42</v>
      </c>
      <c r="J245" s="53"/>
      <c r="K245" s="54"/>
      <c r="L245" s="55"/>
      <c r="M245" s="107"/>
      <c r="N245" s="107"/>
      <c r="O245" s="36">
        <f t="shared" ref="O245:AD245" si="104">SUM(O246:O246)</f>
        <v>0</v>
      </c>
      <c r="P245" s="37">
        <f t="shared" si="104"/>
        <v>0</v>
      </c>
      <c r="Q245" s="36">
        <f t="shared" si="104"/>
        <v>0</v>
      </c>
      <c r="R245" s="37">
        <f t="shared" si="104"/>
        <v>0</v>
      </c>
      <c r="S245" s="36">
        <f t="shared" si="104"/>
        <v>0</v>
      </c>
      <c r="T245" s="37">
        <f t="shared" si="104"/>
        <v>0</v>
      </c>
      <c r="U245" s="36">
        <f t="shared" si="104"/>
        <v>0</v>
      </c>
      <c r="V245" s="37">
        <f t="shared" si="104"/>
        <v>0</v>
      </c>
      <c r="W245" s="36">
        <f t="shared" si="104"/>
        <v>0</v>
      </c>
      <c r="X245" s="37">
        <f t="shared" si="104"/>
        <v>0</v>
      </c>
      <c r="Y245" s="36">
        <f t="shared" si="104"/>
        <v>0</v>
      </c>
      <c r="Z245" s="37">
        <f t="shared" si="104"/>
        <v>0</v>
      </c>
      <c r="AA245" s="36">
        <f t="shared" si="104"/>
        <v>0</v>
      </c>
      <c r="AB245" s="37">
        <f t="shared" si="104"/>
        <v>0</v>
      </c>
      <c r="AC245" s="36">
        <f t="shared" si="104"/>
        <v>0</v>
      </c>
      <c r="AD245" s="37">
        <f t="shared" si="104"/>
        <v>0</v>
      </c>
      <c r="AE245" s="38">
        <f>O245+Q245+S245+U245+W245+Y245+AA245+AC245</f>
        <v>0</v>
      </c>
      <c r="AF245" s="37">
        <f>P245+R245+T245+V245+X245+Z245+AB245+AD245</f>
        <v>0</v>
      </c>
      <c r="AG245" s="108">
        <f>SUM(AG246:AG246)</f>
        <v>0</v>
      </c>
      <c r="AH245" s="109"/>
      <c r="AI245" s="109"/>
      <c r="AJ245" s="122"/>
    </row>
    <row r="246" spans="2:36" ht="217.5" thickBot="1">
      <c r="B246" s="78" t="s">
        <v>550</v>
      </c>
      <c r="C246" s="78"/>
      <c r="D246" s="26" t="s">
        <v>638</v>
      </c>
      <c r="E246" s="79" t="s">
        <v>441</v>
      </c>
      <c r="F246" s="80" t="s">
        <v>579</v>
      </c>
      <c r="G246" s="81"/>
      <c r="H246" s="128" t="s">
        <v>639</v>
      </c>
      <c r="I246" s="128" t="s">
        <v>640</v>
      </c>
      <c r="J246" s="28">
        <v>0</v>
      </c>
      <c r="K246" s="56" t="s">
        <v>442</v>
      </c>
      <c r="L246" s="56" t="s">
        <v>442</v>
      </c>
      <c r="M246" s="63"/>
      <c r="N246" s="63"/>
      <c r="O246" s="65"/>
      <c r="P246" s="47"/>
      <c r="Q246" s="95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  <c r="AF246" s="50"/>
      <c r="AG246" s="82" t="s">
        <v>588</v>
      </c>
      <c r="AH246" s="125"/>
      <c r="AI246" s="83"/>
      <c r="AJ246" s="84" t="s">
        <v>246</v>
      </c>
    </row>
    <row r="247" spans="2:36" ht="39" thickBot="1">
      <c r="B247" s="104" t="s">
        <v>35</v>
      </c>
      <c r="C247" s="105" t="s">
        <v>36</v>
      </c>
      <c r="D247" s="106" t="s">
        <v>37</v>
      </c>
      <c r="E247" s="105" t="s">
        <v>50</v>
      </c>
      <c r="F247" s="105" t="s">
        <v>202</v>
      </c>
      <c r="G247" s="105" t="s">
        <v>40</v>
      </c>
      <c r="H247" s="34" t="s">
        <v>157</v>
      </c>
      <c r="I247" s="105" t="s">
        <v>42</v>
      </c>
      <c r="J247" s="53"/>
      <c r="K247" s="54"/>
      <c r="L247" s="55"/>
      <c r="M247" s="107"/>
      <c r="N247" s="107"/>
      <c r="O247" s="36">
        <f t="shared" ref="O247:AD247" si="105">SUM(O248:O248)</f>
        <v>0</v>
      </c>
      <c r="P247" s="37">
        <f t="shared" si="105"/>
        <v>0</v>
      </c>
      <c r="Q247" s="36">
        <f t="shared" si="105"/>
        <v>0</v>
      </c>
      <c r="R247" s="37">
        <f t="shared" si="105"/>
        <v>0</v>
      </c>
      <c r="S247" s="36">
        <f t="shared" si="105"/>
        <v>0</v>
      </c>
      <c r="T247" s="37">
        <f t="shared" si="105"/>
        <v>0</v>
      </c>
      <c r="U247" s="36">
        <f t="shared" si="105"/>
        <v>0</v>
      </c>
      <c r="V247" s="37">
        <f t="shared" si="105"/>
        <v>0</v>
      </c>
      <c r="W247" s="36">
        <f t="shared" si="105"/>
        <v>0</v>
      </c>
      <c r="X247" s="37">
        <f t="shared" si="105"/>
        <v>0</v>
      </c>
      <c r="Y247" s="36">
        <f t="shared" si="105"/>
        <v>0</v>
      </c>
      <c r="Z247" s="37">
        <f t="shared" si="105"/>
        <v>0</v>
      </c>
      <c r="AA247" s="36">
        <f t="shared" si="105"/>
        <v>0</v>
      </c>
      <c r="AB247" s="37">
        <f t="shared" si="105"/>
        <v>0</v>
      </c>
      <c r="AC247" s="36">
        <f t="shared" si="105"/>
        <v>0</v>
      </c>
      <c r="AD247" s="37">
        <f t="shared" si="105"/>
        <v>0</v>
      </c>
      <c r="AE247" s="38">
        <f>O247+Q247+S247+U247+W247+Y247+AA247+AC247</f>
        <v>0</v>
      </c>
      <c r="AF247" s="37">
        <f>P247+R247+T247+V247+X247+Z247+AB247+AD247</f>
        <v>0</v>
      </c>
      <c r="AG247" s="108">
        <f>SUM(AG248:AG248)</f>
        <v>0</v>
      </c>
      <c r="AH247" s="109"/>
      <c r="AI247" s="109"/>
      <c r="AJ247" s="122"/>
    </row>
    <row r="248" spans="2:36" ht="281.25" thickBot="1">
      <c r="B248" s="78" t="s">
        <v>550</v>
      </c>
      <c r="C248" s="78"/>
      <c r="D248" s="26" t="s">
        <v>641</v>
      </c>
      <c r="E248" s="79" t="s">
        <v>241</v>
      </c>
      <c r="F248" s="67">
        <v>0.25</v>
      </c>
      <c r="G248" s="81"/>
      <c r="H248" s="128" t="s">
        <v>642</v>
      </c>
      <c r="I248" s="128" t="s">
        <v>643</v>
      </c>
      <c r="J248" s="28">
        <v>0</v>
      </c>
      <c r="K248" s="56">
        <v>100</v>
      </c>
      <c r="L248" s="85">
        <v>0.25</v>
      </c>
      <c r="M248" s="63"/>
      <c r="N248" s="63"/>
      <c r="O248" s="65"/>
      <c r="P248" s="47"/>
      <c r="Q248" s="95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50"/>
      <c r="AF248" s="50"/>
      <c r="AG248" s="82" t="s">
        <v>588</v>
      </c>
      <c r="AH248" s="125"/>
      <c r="AI248" s="83"/>
      <c r="AJ248" s="84" t="s">
        <v>246</v>
      </c>
    </row>
    <row r="249" spans="2:36" ht="39" thickBot="1">
      <c r="B249" s="104" t="s">
        <v>35</v>
      </c>
      <c r="C249" s="105" t="s">
        <v>36</v>
      </c>
      <c r="D249" s="106" t="s">
        <v>37</v>
      </c>
      <c r="E249" s="105" t="s">
        <v>50</v>
      </c>
      <c r="F249" s="105" t="s">
        <v>202</v>
      </c>
      <c r="G249" s="105" t="s">
        <v>40</v>
      </c>
      <c r="H249" s="34" t="s">
        <v>342</v>
      </c>
      <c r="I249" s="105" t="s">
        <v>42</v>
      </c>
      <c r="J249" s="53"/>
      <c r="K249" s="54"/>
      <c r="L249" s="55"/>
      <c r="M249" s="107"/>
      <c r="N249" s="107"/>
      <c r="O249" s="36">
        <f t="shared" ref="O249:AD249" si="106">SUM(O250:O250)</f>
        <v>0</v>
      </c>
      <c r="P249" s="37">
        <f t="shared" si="106"/>
        <v>0</v>
      </c>
      <c r="Q249" s="36">
        <f t="shared" si="106"/>
        <v>0</v>
      </c>
      <c r="R249" s="37">
        <f t="shared" si="106"/>
        <v>0</v>
      </c>
      <c r="S249" s="36">
        <f t="shared" si="106"/>
        <v>0</v>
      </c>
      <c r="T249" s="37">
        <f t="shared" si="106"/>
        <v>0</v>
      </c>
      <c r="U249" s="36">
        <f t="shared" si="106"/>
        <v>0</v>
      </c>
      <c r="V249" s="37">
        <f t="shared" si="106"/>
        <v>0</v>
      </c>
      <c r="W249" s="36">
        <f t="shared" si="106"/>
        <v>0</v>
      </c>
      <c r="X249" s="37">
        <f t="shared" si="106"/>
        <v>0</v>
      </c>
      <c r="Y249" s="36">
        <f t="shared" si="106"/>
        <v>0</v>
      </c>
      <c r="Z249" s="37">
        <f t="shared" si="106"/>
        <v>0</v>
      </c>
      <c r="AA249" s="36">
        <f t="shared" si="106"/>
        <v>0</v>
      </c>
      <c r="AB249" s="37">
        <f t="shared" si="106"/>
        <v>0</v>
      </c>
      <c r="AC249" s="36">
        <f t="shared" si="106"/>
        <v>0</v>
      </c>
      <c r="AD249" s="37">
        <f t="shared" si="106"/>
        <v>0</v>
      </c>
      <c r="AE249" s="38">
        <f>O249+Q249+S249+U249+W249+Y249+AA249+AC249</f>
        <v>0</v>
      </c>
      <c r="AF249" s="37">
        <f>P249+R249+T249+V249+X249+Z249+AB249+AD249</f>
        <v>0</v>
      </c>
      <c r="AG249" s="108">
        <f>SUM(AG250:AG250)</f>
        <v>0</v>
      </c>
      <c r="AH249" s="109"/>
      <c r="AI249" s="109"/>
      <c r="AJ249" s="122"/>
    </row>
    <row r="250" spans="2:36" ht="192" thickBot="1">
      <c r="B250" s="78" t="s">
        <v>550</v>
      </c>
      <c r="C250" s="78"/>
      <c r="D250" s="132" t="s">
        <v>644</v>
      </c>
      <c r="E250" s="79" t="s">
        <v>645</v>
      </c>
      <c r="F250" s="80" t="s">
        <v>646</v>
      </c>
      <c r="G250" s="81"/>
      <c r="H250" s="26" t="s">
        <v>647</v>
      </c>
      <c r="I250" s="26" t="s">
        <v>646</v>
      </c>
      <c r="J250" s="28"/>
      <c r="K250" s="56"/>
      <c r="L250" s="48"/>
      <c r="M250" s="63"/>
      <c r="N250" s="63"/>
      <c r="O250" s="65"/>
      <c r="P250" s="47"/>
      <c r="Q250" s="95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50"/>
      <c r="AF250" s="50"/>
      <c r="AG250" s="82" t="s">
        <v>588</v>
      </c>
      <c r="AH250" s="125"/>
      <c r="AI250" s="83"/>
      <c r="AJ250" s="84" t="s">
        <v>246</v>
      </c>
    </row>
    <row r="251" spans="2:36" ht="39" thickBot="1">
      <c r="B251" s="104" t="s">
        <v>35</v>
      </c>
      <c r="C251" s="105" t="s">
        <v>36</v>
      </c>
      <c r="D251" s="106" t="s">
        <v>37</v>
      </c>
      <c r="E251" s="105" t="s">
        <v>50</v>
      </c>
      <c r="F251" s="105" t="s">
        <v>202</v>
      </c>
      <c r="G251" s="105" t="s">
        <v>40</v>
      </c>
      <c r="H251" s="34" t="s">
        <v>350</v>
      </c>
      <c r="I251" s="105" t="s">
        <v>42</v>
      </c>
      <c r="J251" s="53"/>
      <c r="K251" s="54"/>
      <c r="L251" s="55"/>
      <c r="M251" s="107"/>
      <c r="N251" s="107"/>
      <c r="O251" s="36">
        <f t="shared" ref="O251:AD251" si="107">SUM(O252:O252)</f>
        <v>0</v>
      </c>
      <c r="P251" s="37">
        <f t="shared" si="107"/>
        <v>0</v>
      </c>
      <c r="Q251" s="36">
        <f t="shared" si="107"/>
        <v>0</v>
      </c>
      <c r="R251" s="37">
        <f t="shared" si="107"/>
        <v>0</v>
      </c>
      <c r="S251" s="36">
        <f t="shared" si="107"/>
        <v>0</v>
      </c>
      <c r="T251" s="37">
        <f t="shared" si="107"/>
        <v>0</v>
      </c>
      <c r="U251" s="36">
        <f t="shared" si="107"/>
        <v>0</v>
      </c>
      <c r="V251" s="37">
        <f t="shared" si="107"/>
        <v>0</v>
      </c>
      <c r="W251" s="36">
        <f t="shared" si="107"/>
        <v>0</v>
      </c>
      <c r="X251" s="37">
        <f t="shared" si="107"/>
        <v>0</v>
      </c>
      <c r="Y251" s="36">
        <f t="shared" si="107"/>
        <v>0</v>
      </c>
      <c r="Z251" s="37">
        <f t="shared" si="107"/>
        <v>0</v>
      </c>
      <c r="AA251" s="36">
        <f t="shared" si="107"/>
        <v>0</v>
      </c>
      <c r="AB251" s="37">
        <f t="shared" si="107"/>
        <v>0</v>
      </c>
      <c r="AC251" s="36">
        <f t="shared" si="107"/>
        <v>0</v>
      </c>
      <c r="AD251" s="37">
        <f t="shared" si="107"/>
        <v>0</v>
      </c>
      <c r="AE251" s="38">
        <f>O251+Q251+S251+U251+W251+Y251+AA251+AC251</f>
        <v>0</v>
      </c>
      <c r="AF251" s="37">
        <f>P251+R251+T251+V251+X251+Z251+AB251+AD251</f>
        <v>0</v>
      </c>
      <c r="AG251" s="108">
        <f>SUM(AG252:AG252)</f>
        <v>0</v>
      </c>
      <c r="AH251" s="109"/>
      <c r="AI251" s="109"/>
      <c r="AJ251" s="122"/>
    </row>
    <row r="252" spans="2:36" ht="179.25" thickBot="1">
      <c r="B252" s="78" t="s">
        <v>550</v>
      </c>
      <c r="C252" s="78"/>
      <c r="D252" s="132" t="s">
        <v>648</v>
      </c>
      <c r="E252" s="79" t="s">
        <v>649</v>
      </c>
      <c r="F252" s="67">
        <v>1</v>
      </c>
      <c r="G252" s="81"/>
      <c r="H252" s="26" t="s">
        <v>650</v>
      </c>
      <c r="I252" s="26" t="s">
        <v>651</v>
      </c>
      <c r="J252" s="28">
        <v>0</v>
      </c>
      <c r="K252" s="85">
        <v>1</v>
      </c>
      <c r="L252" s="85">
        <v>1</v>
      </c>
      <c r="M252" s="63"/>
      <c r="N252" s="63"/>
      <c r="O252" s="65"/>
      <c r="P252" s="47"/>
      <c r="Q252" s="95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50"/>
      <c r="AF252" s="50"/>
      <c r="AG252" s="82" t="s">
        <v>588</v>
      </c>
      <c r="AH252" s="125"/>
      <c r="AI252" s="83"/>
      <c r="AJ252" s="84" t="s">
        <v>246</v>
      </c>
    </row>
    <row r="253" spans="2:36" ht="59.25" thickBot="1">
      <c r="B253" s="104" t="s">
        <v>35</v>
      </c>
      <c r="C253" s="105" t="s">
        <v>36</v>
      </c>
      <c r="D253" s="106" t="s">
        <v>37</v>
      </c>
      <c r="E253" s="105" t="s">
        <v>50</v>
      </c>
      <c r="F253" s="105" t="s">
        <v>202</v>
      </c>
      <c r="G253" s="105" t="s">
        <v>40</v>
      </c>
      <c r="H253" s="34" t="s">
        <v>652</v>
      </c>
      <c r="I253" s="105" t="s">
        <v>42</v>
      </c>
      <c r="J253" s="53"/>
      <c r="K253" s="54"/>
      <c r="L253" s="55"/>
      <c r="M253" s="107"/>
      <c r="N253" s="107"/>
      <c r="O253" s="36">
        <f t="shared" ref="O253:AD253" si="108">SUM(O254:O254)</f>
        <v>0</v>
      </c>
      <c r="P253" s="37">
        <f t="shared" si="108"/>
        <v>0</v>
      </c>
      <c r="Q253" s="36">
        <f t="shared" si="108"/>
        <v>499818608</v>
      </c>
      <c r="R253" s="37">
        <f t="shared" si="108"/>
        <v>0</v>
      </c>
      <c r="S253" s="36">
        <f t="shared" si="108"/>
        <v>0</v>
      </c>
      <c r="T253" s="37">
        <f t="shared" si="108"/>
        <v>0</v>
      </c>
      <c r="U253" s="36">
        <f t="shared" si="108"/>
        <v>0</v>
      </c>
      <c r="V253" s="37">
        <f t="shared" si="108"/>
        <v>0</v>
      </c>
      <c r="W253" s="36">
        <f t="shared" si="108"/>
        <v>0</v>
      </c>
      <c r="X253" s="37">
        <f t="shared" si="108"/>
        <v>0</v>
      </c>
      <c r="Y253" s="36">
        <f t="shared" si="108"/>
        <v>0</v>
      </c>
      <c r="Z253" s="37">
        <f t="shared" si="108"/>
        <v>0</v>
      </c>
      <c r="AA253" s="36">
        <f t="shared" si="108"/>
        <v>0</v>
      </c>
      <c r="AB253" s="37">
        <f t="shared" si="108"/>
        <v>0</v>
      </c>
      <c r="AC253" s="36">
        <f t="shared" si="108"/>
        <v>0</v>
      </c>
      <c r="AD253" s="37">
        <f t="shared" si="108"/>
        <v>0</v>
      </c>
      <c r="AE253" s="38">
        <f>O253+Q253+S253+U253+W253+Y253+AA253+AC253</f>
        <v>499818608</v>
      </c>
      <c r="AF253" s="37">
        <f>P253+R253+T253+V253+X253+Z253+AB253+AD253</f>
        <v>0</v>
      </c>
      <c r="AG253" s="108">
        <f>SUM(AG254:AG254)</f>
        <v>0</v>
      </c>
      <c r="AH253" s="109"/>
      <c r="AI253" s="109"/>
      <c r="AJ253" s="122"/>
    </row>
    <row r="254" spans="2:36" ht="268.5" thickBot="1">
      <c r="B254" s="78" t="s">
        <v>550</v>
      </c>
      <c r="C254" s="78"/>
      <c r="D254" s="26" t="s">
        <v>653</v>
      </c>
      <c r="E254" s="79" t="s">
        <v>654</v>
      </c>
      <c r="F254" s="44">
        <v>3</v>
      </c>
      <c r="G254" s="81"/>
      <c r="H254" s="128" t="s">
        <v>655</v>
      </c>
      <c r="I254" s="128" t="s">
        <v>656</v>
      </c>
      <c r="J254" s="28">
        <v>0</v>
      </c>
      <c r="K254" s="56">
        <v>15</v>
      </c>
      <c r="L254" s="48">
        <v>3</v>
      </c>
      <c r="M254" s="63"/>
      <c r="N254" s="63"/>
      <c r="O254" s="65"/>
      <c r="P254" s="47"/>
      <c r="Q254" s="133">
        <v>499818608</v>
      </c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133">
        <v>499818608</v>
      </c>
      <c r="AF254" s="50"/>
      <c r="AG254" s="82" t="s">
        <v>657</v>
      </c>
      <c r="AH254" s="125"/>
      <c r="AI254" s="83"/>
      <c r="AJ254" s="84" t="s">
        <v>658</v>
      </c>
    </row>
    <row r="255" spans="2:36" ht="39" thickBot="1">
      <c r="B255" s="104" t="s">
        <v>35</v>
      </c>
      <c r="C255" s="105" t="s">
        <v>36</v>
      </c>
      <c r="D255" s="106"/>
      <c r="E255" s="105" t="s">
        <v>50</v>
      </c>
      <c r="F255" s="105" t="s">
        <v>202</v>
      </c>
      <c r="G255" s="105" t="s">
        <v>40</v>
      </c>
      <c r="H255" s="34" t="s">
        <v>659</v>
      </c>
      <c r="I255" s="105" t="s">
        <v>42</v>
      </c>
      <c r="J255" s="53"/>
      <c r="K255" s="54"/>
      <c r="L255" s="55"/>
      <c r="M255" s="107"/>
      <c r="N255" s="107"/>
      <c r="O255" s="36">
        <f t="shared" ref="O255:AD255" si="109">SUM(O256:O256)</f>
        <v>0</v>
      </c>
      <c r="P255" s="37">
        <f t="shared" si="109"/>
        <v>0</v>
      </c>
      <c r="Q255" s="36">
        <f t="shared" si="109"/>
        <v>0</v>
      </c>
      <c r="R255" s="37">
        <f t="shared" si="109"/>
        <v>0</v>
      </c>
      <c r="S255" s="36">
        <f t="shared" si="109"/>
        <v>0</v>
      </c>
      <c r="T255" s="37">
        <f t="shared" si="109"/>
        <v>0</v>
      </c>
      <c r="U255" s="36">
        <f t="shared" si="109"/>
        <v>0</v>
      </c>
      <c r="V255" s="37">
        <f t="shared" si="109"/>
        <v>0</v>
      </c>
      <c r="W255" s="36">
        <f t="shared" si="109"/>
        <v>0</v>
      </c>
      <c r="X255" s="37">
        <f t="shared" si="109"/>
        <v>0</v>
      </c>
      <c r="Y255" s="36">
        <f t="shared" si="109"/>
        <v>0</v>
      </c>
      <c r="Z255" s="37">
        <f t="shared" si="109"/>
        <v>0</v>
      </c>
      <c r="AA255" s="36">
        <f t="shared" si="109"/>
        <v>0</v>
      </c>
      <c r="AB255" s="37">
        <f t="shared" si="109"/>
        <v>0</v>
      </c>
      <c r="AC255" s="36">
        <f t="shared" si="109"/>
        <v>0</v>
      </c>
      <c r="AD255" s="37">
        <f t="shared" si="109"/>
        <v>0</v>
      </c>
      <c r="AE255" s="38">
        <f>O255+Q255+S255+U255+W255+Y255+AA255+AC255</f>
        <v>0</v>
      </c>
      <c r="AF255" s="37">
        <f>P255+R255+T255+V255+X255+Z255+AB255+AD255</f>
        <v>0</v>
      </c>
      <c r="AG255" s="108">
        <f>SUM(AG256:AG256)</f>
        <v>0</v>
      </c>
      <c r="AH255" s="109"/>
      <c r="AI255" s="109"/>
      <c r="AJ255" s="122"/>
    </row>
    <row r="256" spans="2:36" ht="409.6" thickBot="1">
      <c r="B256" s="78" t="s">
        <v>550</v>
      </c>
      <c r="C256" s="78"/>
      <c r="D256" s="132" t="s">
        <v>660</v>
      </c>
      <c r="E256" s="79" t="s">
        <v>661</v>
      </c>
      <c r="F256" s="80" t="s">
        <v>662</v>
      </c>
      <c r="G256" s="81"/>
      <c r="H256" s="128" t="s">
        <v>663</v>
      </c>
      <c r="I256" s="128" t="s">
        <v>664</v>
      </c>
      <c r="J256" s="28">
        <v>0</v>
      </c>
      <c r="K256" s="56" t="s">
        <v>386</v>
      </c>
      <c r="L256" s="56" t="s">
        <v>470</v>
      </c>
      <c r="M256" s="63"/>
      <c r="N256" s="63"/>
      <c r="O256" s="65"/>
      <c r="P256" s="47"/>
      <c r="Q256" s="95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  <c r="AF256" s="50"/>
      <c r="AG256" s="82" t="s">
        <v>657</v>
      </c>
      <c r="AH256" s="125"/>
      <c r="AI256" s="83"/>
      <c r="AJ256" s="84" t="s">
        <v>665</v>
      </c>
    </row>
    <row r="257" spans="1:37" ht="39" thickBot="1">
      <c r="B257" s="104" t="s">
        <v>35</v>
      </c>
      <c r="C257" s="105" t="s">
        <v>36</v>
      </c>
      <c r="D257" s="106" t="s">
        <v>37</v>
      </c>
      <c r="E257" s="105" t="s">
        <v>50</v>
      </c>
      <c r="F257" s="105" t="s">
        <v>202</v>
      </c>
      <c r="G257" s="105" t="s">
        <v>40</v>
      </c>
      <c r="H257" s="34" t="s">
        <v>666</v>
      </c>
      <c r="I257" s="105" t="s">
        <v>42</v>
      </c>
      <c r="J257" s="53"/>
      <c r="K257" s="54"/>
      <c r="L257" s="55"/>
      <c r="M257" s="107"/>
      <c r="N257" s="107"/>
      <c r="O257" s="36">
        <f t="shared" ref="O257:AD257" si="110">SUM(O258:O258)</f>
        <v>0</v>
      </c>
      <c r="P257" s="37">
        <f t="shared" si="110"/>
        <v>0</v>
      </c>
      <c r="Q257" s="36">
        <f t="shared" si="110"/>
        <v>0</v>
      </c>
      <c r="R257" s="37">
        <f t="shared" si="110"/>
        <v>0</v>
      </c>
      <c r="S257" s="36">
        <f t="shared" si="110"/>
        <v>0</v>
      </c>
      <c r="T257" s="37">
        <f t="shared" si="110"/>
        <v>0</v>
      </c>
      <c r="U257" s="36">
        <f t="shared" si="110"/>
        <v>0</v>
      </c>
      <c r="V257" s="37">
        <f t="shared" si="110"/>
        <v>0</v>
      </c>
      <c r="W257" s="36">
        <f t="shared" si="110"/>
        <v>0</v>
      </c>
      <c r="X257" s="37">
        <f t="shared" si="110"/>
        <v>0</v>
      </c>
      <c r="Y257" s="36">
        <f t="shared" si="110"/>
        <v>0</v>
      </c>
      <c r="Z257" s="37">
        <f t="shared" si="110"/>
        <v>0</v>
      </c>
      <c r="AA257" s="36">
        <f t="shared" si="110"/>
        <v>0</v>
      </c>
      <c r="AB257" s="37">
        <f t="shared" si="110"/>
        <v>0</v>
      </c>
      <c r="AC257" s="36">
        <f t="shared" si="110"/>
        <v>0</v>
      </c>
      <c r="AD257" s="37">
        <f t="shared" si="110"/>
        <v>0</v>
      </c>
      <c r="AE257" s="38">
        <f>O257+Q257+S257+U257+W257+Y257+AA257+AC257</f>
        <v>0</v>
      </c>
      <c r="AF257" s="37">
        <f>P257+R257+T257+V257+X257+Z257+AB257+AD257</f>
        <v>0</v>
      </c>
      <c r="AG257" s="108">
        <f>SUM(AG258:AG258)</f>
        <v>0</v>
      </c>
      <c r="AH257" s="109"/>
      <c r="AI257" s="109"/>
      <c r="AJ257" s="122"/>
    </row>
    <row r="258" spans="1:37" ht="204.75" thickBot="1">
      <c r="B258" s="78" t="s">
        <v>550</v>
      </c>
      <c r="C258" s="78"/>
      <c r="D258" s="132" t="s">
        <v>667</v>
      </c>
      <c r="E258" s="81" t="s">
        <v>575</v>
      </c>
      <c r="F258" s="67">
        <v>0.5</v>
      </c>
      <c r="G258" s="81"/>
      <c r="H258" s="26" t="s">
        <v>668</v>
      </c>
      <c r="I258" s="26" t="s">
        <v>669</v>
      </c>
      <c r="J258" s="28"/>
      <c r="K258" s="56"/>
      <c r="L258" s="48"/>
      <c r="M258" s="63"/>
      <c r="N258" s="63"/>
      <c r="O258" s="65"/>
      <c r="P258" s="47"/>
      <c r="Q258" s="95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50"/>
      <c r="AF258" s="50"/>
      <c r="AG258" s="82" t="s">
        <v>657</v>
      </c>
      <c r="AH258" s="125"/>
      <c r="AI258" s="83"/>
      <c r="AJ258" s="84" t="s">
        <v>665</v>
      </c>
    </row>
    <row r="259" spans="1:37" ht="39" thickBot="1">
      <c r="B259" s="104" t="s">
        <v>35</v>
      </c>
      <c r="C259" s="105" t="s">
        <v>36</v>
      </c>
      <c r="D259" s="106" t="s">
        <v>37</v>
      </c>
      <c r="E259" s="105" t="s">
        <v>50</v>
      </c>
      <c r="F259" s="105" t="s">
        <v>202</v>
      </c>
      <c r="G259" s="105" t="s">
        <v>40</v>
      </c>
      <c r="H259" s="34" t="s">
        <v>670</v>
      </c>
      <c r="I259" s="105" t="s">
        <v>42</v>
      </c>
      <c r="J259" s="53"/>
      <c r="K259" s="54"/>
      <c r="L259" s="55"/>
      <c r="M259" s="107"/>
      <c r="N259" s="107"/>
      <c r="O259" s="36">
        <f t="shared" ref="O259:AD259" si="111">SUM(O260:O260)</f>
        <v>0</v>
      </c>
      <c r="P259" s="37">
        <f t="shared" si="111"/>
        <v>0</v>
      </c>
      <c r="Q259" s="36">
        <f t="shared" si="111"/>
        <v>0</v>
      </c>
      <c r="R259" s="37">
        <f t="shared" si="111"/>
        <v>0</v>
      </c>
      <c r="S259" s="36">
        <f t="shared" si="111"/>
        <v>0</v>
      </c>
      <c r="T259" s="37">
        <f t="shared" si="111"/>
        <v>0</v>
      </c>
      <c r="U259" s="36">
        <f t="shared" si="111"/>
        <v>0</v>
      </c>
      <c r="V259" s="37">
        <f t="shared" si="111"/>
        <v>0</v>
      </c>
      <c r="W259" s="36">
        <f t="shared" si="111"/>
        <v>0</v>
      </c>
      <c r="X259" s="37">
        <f t="shared" si="111"/>
        <v>0</v>
      </c>
      <c r="Y259" s="36">
        <f t="shared" si="111"/>
        <v>0</v>
      </c>
      <c r="Z259" s="37">
        <f t="shared" si="111"/>
        <v>0</v>
      </c>
      <c r="AA259" s="36">
        <f t="shared" si="111"/>
        <v>0</v>
      </c>
      <c r="AB259" s="37">
        <f t="shared" si="111"/>
        <v>0</v>
      </c>
      <c r="AC259" s="36">
        <f t="shared" si="111"/>
        <v>0</v>
      </c>
      <c r="AD259" s="37">
        <f t="shared" si="111"/>
        <v>0</v>
      </c>
      <c r="AE259" s="38">
        <f>O259+Q259+S259+U259+W259+Y259+AA259+AC259</f>
        <v>0</v>
      </c>
      <c r="AF259" s="37">
        <f>P259+R259+T259+V259+X259+Z259+AB259+AD259</f>
        <v>0</v>
      </c>
      <c r="AG259" s="108">
        <f>SUM(AG260:AG260)</f>
        <v>0</v>
      </c>
      <c r="AH259" s="109"/>
      <c r="AI259" s="109"/>
      <c r="AJ259" s="122"/>
    </row>
    <row r="260" spans="1:37" ht="408.75" thickBot="1">
      <c r="B260" s="78" t="s">
        <v>550</v>
      </c>
      <c r="C260" s="78"/>
      <c r="D260" s="132" t="s">
        <v>671</v>
      </c>
      <c r="E260" s="79" t="s">
        <v>241</v>
      </c>
      <c r="F260" s="67">
        <v>0.5</v>
      </c>
      <c r="G260" s="81"/>
      <c r="H260" s="26" t="s">
        <v>672</v>
      </c>
      <c r="I260" s="26" t="s">
        <v>241</v>
      </c>
      <c r="J260" s="28">
        <v>0</v>
      </c>
      <c r="K260" s="85">
        <v>0.9</v>
      </c>
      <c r="L260" s="85">
        <v>0.5</v>
      </c>
      <c r="M260" s="63"/>
      <c r="N260" s="63"/>
      <c r="O260" s="65"/>
      <c r="P260" s="47"/>
      <c r="Q260" s="95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50"/>
      <c r="AF260" s="50"/>
      <c r="AG260" s="82" t="s">
        <v>657</v>
      </c>
      <c r="AH260" s="125"/>
      <c r="AI260" s="83"/>
      <c r="AJ260" s="84" t="s">
        <v>665</v>
      </c>
    </row>
    <row r="261" spans="1:37" ht="39" thickBot="1">
      <c r="B261" s="104" t="s">
        <v>35</v>
      </c>
      <c r="C261" s="105" t="s">
        <v>36</v>
      </c>
      <c r="D261" s="106" t="s">
        <v>37</v>
      </c>
      <c r="E261" s="105" t="s">
        <v>50</v>
      </c>
      <c r="F261" s="105" t="s">
        <v>202</v>
      </c>
      <c r="G261" s="105" t="s">
        <v>40</v>
      </c>
      <c r="H261" s="34" t="s">
        <v>673</v>
      </c>
      <c r="I261" s="105" t="s">
        <v>42</v>
      </c>
      <c r="J261" s="53"/>
      <c r="K261" s="54"/>
      <c r="L261" s="55"/>
      <c r="M261" s="107"/>
      <c r="N261" s="107"/>
      <c r="O261" s="36">
        <f t="shared" ref="O261:AD261" si="112">SUM(O262:O262)</f>
        <v>0</v>
      </c>
      <c r="P261" s="37">
        <f t="shared" si="112"/>
        <v>0</v>
      </c>
      <c r="Q261" s="36">
        <f t="shared" si="112"/>
        <v>0</v>
      </c>
      <c r="R261" s="37">
        <f t="shared" si="112"/>
        <v>0</v>
      </c>
      <c r="S261" s="36">
        <f t="shared" si="112"/>
        <v>0</v>
      </c>
      <c r="T261" s="37">
        <f t="shared" si="112"/>
        <v>0</v>
      </c>
      <c r="U261" s="36">
        <f t="shared" si="112"/>
        <v>0</v>
      </c>
      <c r="V261" s="37">
        <f t="shared" si="112"/>
        <v>0</v>
      </c>
      <c r="W261" s="36">
        <f t="shared" si="112"/>
        <v>0</v>
      </c>
      <c r="X261" s="37">
        <f t="shared" si="112"/>
        <v>0</v>
      </c>
      <c r="Y261" s="36">
        <f t="shared" si="112"/>
        <v>0</v>
      </c>
      <c r="Z261" s="37">
        <f t="shared" si="112"/>
        <v>0</v>
      </c>
      <c r="AA261" s="36">
        <f t="shared" si="112"/>
        <v>0</v>
      </c>
      <c r="AB261" s="37">
        <f t="shared" si="112"/>
        <v>0</v>
      </c>
      <c r="AC261" s="36">
        <f t="shared" si="112"/>
        <v>0</v>
      </c>
      <c r="AD261" s="37">
        <f t="shared" si="112"/>
        <v>0</v>
      </c>
      <c r="AE261" s="38">
        <f>O261+Q261+S261+U261+W261+Y261+AA261+AC261</f>
        <v>0</v>
      </c>
      <c r="AF261" s="37">
        <f>P261+R261+T261+V261+X261+Z261+AB261+AD261</f>
        <v>0</v>
      </c>
      <c r="AG261" s="108">
        <f>SUM(AG262:AG262)</f>
        <v>0</v>
      </c>
      <c r="AH261" s="109"/>
      <c r="AI261" s="109"/>
      <c r="AJ261" s="122"/>
    </row>
    <row r="262" spans="1:37" ht="113.25" thickBot="1">
      <c r="B262" s="78" t="s">
        <v>550</v>
      </c>
      <c r="C262" s="78"/>
      <c r="D262" s="132" t="s">
        <v>674</v>
      </c>
      <c r="E262" s="79" t="s">
        <v>675</v>
      </c>
      <c r="F262" s="80" t="s">
        <v>676</v>
      </c>
      <c r="G262" s="81"/>
      <c r="H262" s="26" t="s">
        <v>677</v>
      </c>
      <c r="I262" s="26" t="s">
        <v>678</v>
      </c>
      <c r="J262" s="28">
        <v>0</v>
      </c>
      <c r="K262" s="56" t="s">
        <v>679</v>
      </c>
      <c r="L262" s="48" t="s">
        <v>676</v>
      </c>
      <c r="M262" s="63"/>
      <c r="N262" s="63"/>
      <c r="O262" s="65"/>
      <c r="P262" s="47"/>
      <c r="Q262" s="95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50"/>
      <c r="AF262" s="50"/>
      <c r="AG262" s="82" t="s">
        <v>657</v>
      </c>
      <c r="AH262" s="125"/>
      <c r="AI262" s="83"/>
      <c r="AJ262" s="84" t="s">
        <v>665</v>
      </c>
    </row>
    <row r="263" spans="1:37" ht="39" thickBot="1">
      <c r="B263" s="104" t="s">
        <v>35</v>
      </c>
      <c r="C263" s="105" t="s">
        <v>36</v>
      </c>
      <c r="D263" s="106" t="s">
        <v>37</v>
      </c>
      <c r="E263" s="105" t="s">
        <v>50</v>
      </c>
      <c r="F263" s="105" t="s">
        <v>202</v>
      </c>
      <c r="G263" s="105" t="s">
        <v>40</v>
      </c>
      <c r="H263" s="34" t="s">
        <v>680</v>
      </c>
      <c r="I263" s="105" t="s">
        <v>42</v>
      </c>
      <c r="J263" s="53"/>
      <c r="K263" s="54"/>
      <c r="L263" s="55"/>
      <c r="M263" s="107"/>
      <c r="N263" s="107"/>
      <c r="O263" s="36">
        <f t="shared" ref="O263:AD263" si="113">SUM(O264:O264)</f>
        <v>0</v>
      </c>
      <c r="P263" s="37">
        <f t="shared" si="113"/>
        <v>0</v>
      </c>
      <c r="Q263" s="36">
        <f t="shared" si="113"/>
        <v>0</v>
      </c>
      <c r="R263" s="37">
        <f t="shared" si="113"/>
        <v>0</v>
      </c>
      <c r="S263" s="36">
        <f t="shared" si="113"/>
        <v>0</v>
      </c>
      <c r="T263" s="37">
        <f t="shared" si="113"/>
        <v>0</v>
      </c>
      <c r="U263" s="36">
        <f t="shared" si="113"/>
        <v>0</v>
      </c>
      <c r="V263" s="37">
        <f t="shared" si="113"/>
        <v>0</v>
      </c>
      <c r="W263" s="36">
        <f t="shared" si="113"/>
        <v>0</v>
      </c>
      <c r="X263" s="37">
        <f t="shared" si="113"/>
        <v>0</v>
      </c>
      <c r="Y263" s="36">
        <f t="shared" si="113"/>
        <v>0</v>
      </c>
      <c r="Z263" s="37">
        <f t="shared" si="113"/>
        <v>0</v>
      </c>
      <c r="AA263" s="36">
        <f t="shared" si="113"/>
        <v>0</v>
      </c>
      <c r="AB263" s="37">
        <f t="shared" si="113"/>
        <v>0</v>
      </c>
      <c r="AC263" s="36">
        <f t="shared" si="113"/>
        <v>0</v>
      </c>
      <c r="AD263" s="37">
        <f t="shared" si="113"/>
        <v>0</v>
      </c>
      <c r="AE263" s="38">
        <f>O263+Q263+S263+U263+W263+Y263+AA263+AC263</f>
        <v>0</v>
      </c>
      <c r="AF263" s="37">
        <f>P263+R263+T263+V263+X263+Z263+AB263+AD263</f>
        <v>0</v>
      </c>
      <c r="AG263" s="108">
        <f>SUM(AG264:AG264)</f>
        <v>0</v>
      </c>
      <c r="AH263" s="109"/>
      <c r="AI263" s="109"/>
      <c r="AJ263" s="122"/>
    </row>
    <row r="264" spans="1:37" ht="192" thickBot="1">
      <c r="B264" s="78" t="s">
        <v>550</v>
      </c>
      <c r="C264" s="78"/>
      <c r="D264" s="26" t="s">
        <v>681</v>
      </c>
      <c r="E264" s="79" t="s">
        <v>635</v>
      </c>
      <c r="F264" s="67">
        <v>1</v>
      </c>
      <c r="G264" s="81"/>
      <c r="H264" s="26" t="s">
        <v>682</v>
      </c>
      <c r="I264" s="26" t="s">
        <v>683</v>
      </c>
      <c r="J264" s="28">
        <v>0</v>
      </c>
      <c r="K264" s="85">
        <v>1</v>
      </c>
      <c r="L264" s="85">
        <v>1</v>
      </c>
      <c r="M264" s="63"/>
      <c r="N264" s="63"/>
      <c r="O264" s="65"/>
      <c r="P264" s="47"/>
      <c r="Q264" s="95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  <c r="AF264" s="50"/>
      <c r="AG264" s="82" t="s">
        <v>684</v>
      </c>
      <c r="AH264" s="125"/>
      <c r="AI264" s="83"/>
      <c r="AJ264" s="84" t="s">
        <v>665</v>
      </c>
    </row>
    <row r="265" spans="1:37" ht="39" thickBot="1">
      <c r="B265" s="104" t="s">
        <v>35</v>
      </c>
      <c r="C265" s="105" t="s">
        <v>36</v>
      </c>
      <c r="D265" s="106" t="s">
        <v>37</v>
      </c>
      <c r="E265" s="105" t="s">
        <v>50</v>
      </c>
      <c r="F265" s="105" t="s">
        <v>202</v>
      </c>
      <c r="G265" s="105" t="s">
        <v>40</v>
      </c>
      <c r="H265" s="34" t="s">
        <v>685</v>
      </c>
      <c r="I265" s="105" t="s">
        <v>42</v>
      </c>
      <c r="J265" s="53"/>
      <c r="K265" s="54"/>
      <c r="L265" s="55"/>
      <c r="M265" s="107"/>
      <c r="N265" s="107"/>
      <c r="O265" s="36">
        <f t="shared" ref="O265:AG265" si="114">SUM(O266:O266)</f>
        <v>0</v>
      </c>
      <c r="P265" s="37">
        <f t="shared" si="114"/>
        <v>0</v>
      </c>
      <c r="Q265" s="36">
        <f t="shared" si="114"/>
        <v>0</v>
      </c>
      <c r="R265" s="37">
        <f t="shared" si="114"/>
        <v>0</v>
      </c>
      <c r="S265" s="36">
        <f t="shared" si="114"/>
        <v>0</v>
      </c>
      <c r="T265" s="37">
        <f t="shared" si="114"/>
        <v>0</v>
      </c>
      <c r="U265" s="36">
        <f t="shared" si="114"/>
        <v>0</v>
      </c>
      <c r="V265" s="37">
        <f t="shared" si="114"/>
        <v>0</v>
      </c>
      <c r="W265" s="36">
        <f t="shared" si="114"/>
        <v>0</v>
      </c>
      <c r="X265" s="37">
        <f t="shared" si="114"/>
        <v>0</v>
      </c>
      <c r="Y265" s="36">
        <f t="shared" si="114"/>
        <v>0</v>
      </c>
      <c r="Z265" s="37">
        <f t="shared" si="114"/>
        <v>0</v>
      </c>
      <c r="AA265" s="36">
        <f t="shared" si="114"/>
        <v>0</v>
      </c>
      <c r="AB265" s="37">
        <f t="shared" si="114"/>
        <v>0</v>
      </c>
      <c r="AC265" s="36">
        <f t="shared" si="114"/>
        <v>0</v>
      </c>
      <c r="AD265" s="37">
        <f t="shared" si="114"/>
        <v>0</v>
      </c>
      <c r="AE265" s="36">
        <f t="shared" si="114"/>
        <v>0</v>
      </c>
      <c r="AF265" s="37">
        <f t="shared" si="114"/>
        <v>0</v>
      </c>
      <c r="AG265" s="108">
        <f t="shared" si="114"/>
        <v>0</v>
      </c>
      <c r="AH265" s="109"/>
      <c r="AI265" s="109"/>
      <c r="AJ265" s="122"/>
    </row>
    <row r="266" spans="1:37" ht="409.6" thickBot="1">
      <c r="B266" s="78" t="s">
        <v>550</v>
      </c>
      <c r="C266" s="78"/>
      <c r="D266" s="26" t="s">
        <v>686</v>
      </c>
      <c r="E266" s="79" t="s">
        <v>575</v>
      </c>
      <c r="F266" s="67">
        <v>1</v>
      </c>
      <c r="G266" s="81"/>
      <c r="H266" s="128" t="s">
        <v>687</v>
      </c>
      <c r="I266" s="26" t="s">
        <v>688</v>
      </c>
      <c r="J266" s="28">
        <v>0</v>
      </c>
      <c r="K266" s="85">
        <v>1</v>
      </c>
      <c r="L266" s="85">
        <v>1</v>
      </c>
      <c r="M266" s="63"/>
      <c r="N266" s="63"/>
      <c r="O266" s="65"/>
      <c r="P266" s="47"/>
      <c r="Q266" s="95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  <c r="AF266" s="50"/>
      <c r="AG266" s="82" t="s">
        <v>657</v>
      </c>
      <c r="AH266" s="125"/>
      <c r="AI266" s="83"/>
      <c r="AJ266" s="84" t="s">
        <v>665</v>
      </c>
    </row>
    <row r="267" spans="1:37" ht="39" thickBot="1">
      <c r="B267" s="104" t="s">
        <v>35</v>
      </c>
      <c r="C267" s="105" t="s">
        <v>36</v>
      </c>
      <c r="D267" s="106" t="s">
        <v>37</v>
      </c>
      <c r="E267" s="105" t="s">
        <v>50</v>
      </c>
      <c r="F267" s="105" t="s">
        <v>202</v>
      </c>
      <c r="G267" s="105" t="s">
        <v>40</v>
      </c>
      <c r="H267" s="34" t="s">
        <v>689</v>
      </c>
      <c r="I267" s="105" t="s">
        <v>42</v>
      </c>
      <c r="J267" s="53"/>
      <c r="K267" s="54"/>
      <c r="L267" s="55"/>
      <c r="M267" s="107"/>
      <c r="N267" s="107"/>
      <c r="O267" s="36">
        <f t="shared" ref="O267:AG267" si="115">SUM(O268:O268)</f>
        <v>0</v>
      </c>
      <c r="P267" s="37">
        <f t="shared" si="115"/>
        <v>0</v>
      </c>
      <c r="Q267" s="36">
        <f t="shared" si="115"/>
        <v>0</v>
      </c>
      <c r="R267" s="37">
        <f t="shared" si="115"/>
        <v>0</v>
      </c>
      <c r="S267" s="36">
        <f t="shared" si="115"/>
        <v>0</v>
      </c>
      <c r="T267" s="37">
        <f t="shared" si="115"/>
        <v>0</v>
      </c>
      <c r="U267" s="36">
        <f t="shared" si="115"/>
        <v>0</v>
      </c>
      <c r="V267" s="37">
        <f t="shared" si="115"/>
        <v>0</v>
      </c>
      <c r="W267" s="36">
        <f t="shared" si="115"/>
        <v>0</v>
      </c>
      <c r="X267" s="37">
        <f t="shared" si="115"/>
        <v>0</v>
      </c>
      <c r="Y267" s="36">
        <f t="shared" si="115"/>
        <v>0</v>
      </c>
      <c r="Z267" s="37">
        <f t="shared" si="115"/>
        <v>0</v>
      </c>
      <c r="AA267" s="36">
        <f t="shared" si="115"/>
        <v>0</v>
      </c>
      <c r="AB267" s="37">
        <f t="shared" si="115"/>
        <v>0</v>
      </c>
      <c r="AC267" s="36">
        <f t="shared" si="115"/>
        <v>0</v>
      </c>
      <c r="AD267" s="37">
        <f t="shared" si="115"/>
        <v>0</v>
      </c>
      <c r="AE267" s="36">
        <f t="shared" si="115"/>
        <v>0</v>
      </c>
      <c r="AF267" s="37">
        <f t="shared" si="115"/>
        <v>0</v>
      </c>
      <c r="AG267" s="108">
        <f t="shared" si="115"/>
        <v>0</v>
      </c>
      <c r="AH267" s="109"/>
      <c r="AI267" s="109"/>
      <c r="AJ267" s="122"/>
    </row>
    <row r="268" spans="1:37" ht="409.6" thickBot="1">
      <c r="B268" s="78" t="s">
        <v>550</v>
      </c>
      <c r="C268" s="78"/>
      <c r="D268" s="132" t="s">
        <v>690</v>
      </c>
      <c r="E268" s="79" t="s">
        <v>241</v>
      </c>
      <c r="F268" s="85">
        <v>1</v>
      </c>
      <c r="G268" s="81"/>
      <c r="H268" s="128" t="s">
        <v>691</v>
      </c>
      <c r="I268" s="26" t="s">
        <v>692</v>
      </c>
      <c r="J268" s="28">
        <v>0</v>
      </c>
      <c r="K268" s="85">
        <v>1</v>
      </c>
      <c r="L268" s="85">
        <v>1</v>
      </c>
      <c r="M268" s="63"/>
      <c r="N268" s="63"/>
      <c r="O268" s="65"/>
      <c r="P268" s="47"/>
      <c r="Q268" s="95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50"/>
      <c r="AF268" s="50"/>
      <c r="AG268" s="82" t="s">
        <v>657</v>
      </c>
      <c r="AH268" s="125"/>
      <c r="AI268" s="83"/>
      <c r="AJ268" s="84" t="s">
        <v>665</v>
      </c>
    </row>
    <row r="269" spans="1:37" ht="39" thickBot="1">
      <c r="B269" s="104" t="s">
        <v>35</v>
      </c>
      <c r="C269" s="105" t="s">
        <v>36</v>
      </c>
      <c r="D269" s="106" t="s">
        <v>37</v>
      </c>
      <c r="E269" s="105" t="s">
        <v>50</v>
      </c>
      <c r="F269" s="105" t="s">
        <v>202</v>
      </c>
      <c r="G269" s="105" t="s">
        <v>40</v>
      </c>
      <c r="H269" s="34" t="s">
        <v>693</v>
      </c>
      <c r="I269" s="105" t="s">
        <v>42</v>
      </c>
      <c r="J269" s="53"/>
      <c r="K269" s="54"/>
      <c r="L269" s="55"/>
      <c r="M269" s="107"/>
      <c r="N269" s="107"/>
      <c r="O269" s="36">
        <f t="shared" ref="O269:AF269" si="116">SUM(O270:O270)</f>
        <v>0</v>
      </c>
      <c r="P269" s="37">
        <f t="shared" si="116"/>
        <v>0</v>
      </c>
      <c r="Q269" s="36">
        <f t="shared" si="116"/>
        <v>0</v>
      </c>
      <c r="R269" s="37">
        <f t="shared" si="116"/>
        <v>0</v>
      </c>
      <c r="S269" s="36">
        <f t="shared" si="116"/>
        <v>0</v>
      </c>
      <c r="T269" s="37">
        <f t="shared" si="116"/>
        <v>0</v>
      </c>
      <c r="U269" s="36">
        <f t="shared" si="116"/>
        <v>0</v>
      </c>
      <c r="V269" s="37">
        <f t="shared" si="116"/>
        <v>0</v>
      </c>
      <c r="W269" s="36">
        <f t="shared" si="116"/>
        <v>0</v>
      </c>
      <c r="X269" s="37">
        <f t="shared" si="116"/>
        <v>0</v>
      </c>
      <c r="Y269" s="36">
        <f t="shared" si="116"/>
        <v>0</v>
      </c>
      <c r="Z269" s="37">
        <f t="shared" si="116"/>
        <v>0</v>
      </c>
      <c r="AA269" s="36">
        <f t="shared" si="116"/>
        <v>0</v>
      </c>
      <c r="AB269" s="37">
        <f t="shared" si="116"/>
        <v>0</v>
      </c>
      <c r="AC269" s="36">
        <f t="shared" si="116"/>
        <v>0</v>
      </c>
      <c r="AD269" s="37">
        <f t="shared" si="116"/>
        <v>0</v>
      </c>
      <c r="AE269" s="36">
        <f t="shared" si="116"/>
        <v>0</v>
      </c>
      <c r="AF269" s="37">
        <f t="shared" si="116"/>
        <v>0</v>
      </c>
      <c r="AG269" s="108">
        <f>SUM(AG277:AG277)</f>
        <v>0</v>
      </c>
      <c r="AH269" s="109"/>
      <c r="AI269" s="109"/>
      <c r="AJ269" s="122"/>
    </row>
    <row r="270" spans="1:37" ht="217.5" thickBot="1">
      <c r="B270" s="78" t="s">
        <v>550</v>
      </c>
      <c r="C270" s="134"/>
      <c r="D270" s="126" t="s">
        <v>694</v>
      </c>
      <c r="E270" s="134" t="s">
        <v>241</v>
      </c>
      <c r="F270" s="135">
        <v>0.8</v>
      </c>
      <c r="G270" s="134"/>
      <c r="H270" s="128" t="s">
        <v>695</v>
      </c>
      <c r="I270" s="78" t="s">
        <v>696</v>
      </c>
      <c r="J270" s="42">
        <v>0</v>
      </c>
      <c r="K270" s="92">
        <v>0.8</v>
      </c>
      <c r="L270" s="92">
        <v>0.8</v>
      </c>
      <c r="M270" s="136"/>
      <c r="N270" s="136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124"/>
      <c r="AF270" s="47"/>
      <c r="AG270" s="125" t="s">
        <v>657</v>
      </c>
      <c r="AH270" s="137"/>
      <c r="AI270" s="137"/>
      <c r="AJ270" s="84" t="s">
        <v>665</v>
      </c>
      <c r="AK270" s="138"/>
    </row>
    <row r="271" spans="1:37" ht="39" thickBot="1">
      <c r="A271" s="139"/>
      <c r="B271" s="104" t="s">
        <v>35</v>
      </c>
      <c r="C271" s="105" t="s">
        <v>36</v>
      </c>
      <c r="D271" s="106" t="s">
        <v>37</v>
      </c>
      <c r="E271" s="105" t="s">
        <v>50</v>
      </c>
      <c r="F271" s="105" t="s">
        <v>202</v>
      </c>
      <c r="G271" s="105" t="s">
        <v>40</v>
      </c>
      <c r="H271" s="34" t="s">
        <v>697</v>
      </c>
      <c r="I271" s="105" t="s">
        <v>42</v>
      </c>
      <c r="J271" s="53"/>
      <c r="K271" s="54"/>
      <c r="L271" s="55"/>
      <c r="M271" s="107"/>
      <c r="N271" s="107"/>
      <c r="O271" s="36">
        <f t="shared" ref="O271:AF271" si="117">SUM(O272:O272)</f>
        <v>0</v>
      </c>
      <c r="P271" s="37">
        <f t="shared" si="117"/>
        <v>0</v>
      </c>
      <c r="Q271" s="36">
        <f t="shared" si="117"/>
        <v>0</v>
      </c>
      <c r="R271" s="37">
        <f t="shared" si="117"/>
        <v>0</v>
      </c>
      <c r="S271" s="36">
        <f t="shared" si="117"/>
        <v>0</v>
      </c>
      <c r="T271" s="37">
        <f t="shared" si="117"/>
        <v>0</v>
      </c>
      <c r="U271" s="36">
        <f t="shared" si="117"/>
        <v>0</v>
      </c>
      <c r="V271" s="37">
        <f t="shared" si="117"/>
        <v>0</v>
      </c>
      <c r="W271" s="36">
        <f t="shared" si="117"/>
        <v>0</v>
      </c>
      <c r="X271" s="37">
        <f t="shared" si="117"/>
        <v>0</v>
      </c>
      <c r="Y271" s="36">
        <f t="shared" si="117"/>
        <v>0</v>
      </c>
      <c r="Z271" s="37">
        <f t="shared" si="117"/>
        <v>0</v>
      </c>
      <c r="AA271" s="36">
        <f t="shared" si="117"/>
        <v>0</v>
      </c>
      <c r="AB271" s="37">
        <f t="shared" si="117"/>
        <v>0</v>
      </c>
      <c r="AC271" s="36">
        <f t="shared" si="117"/>
        <v>0</v>
      </c>
      <c r="AD271" s="37">
        <f t="shared" si="117"/>
        <v>0</v>
      </c>
      <c r="AE271" s="36">
        <f t="shared" si="117"/>
        <v>0</v>
      </c>
      <c r="AF271" s="37">
        <f t="shared" si="117"/>
        <v>0</v>
      </c>
      <c r="AG271" s="108">
        <f>SUM(AG279:AG279)</f>
        <v>0</v>
      </c>
      <c r="AH271" s="109"/>
      <c r="AI271" s="109"/>
      <c r="AJ271" s="122"/>
      <c r="AK271" s="138"/>
    </row>
    <row r="272" spans="1:37" ht="409.6" thickBot="1">
      <c r="A272" s="139"/>
      <c r="B272" s="78" t="s">
        <v>550</v>
      </c>
      <c r="C272" s="134"/>
      <c r="D272" s="132" t="s">
        <v>698</v>
      </c>
      <c r="E272" s="134" t="s">
        <v>552</v>
      </c>
      <c r="F272" s="135">
        <v>0.5</v>
      </c>
      <c r="G272" s="134"/>
      <c r="H272" s="128" t="s">
        <v>699</v>
      </c>
      <c r="I272" s="78" t="s">
        <v>700</v>
      </c>
      <c r="J272" s="42">
        <v>0</v>
      </c>
      <c r="K272" s="92">
        <v>1</v>
      </c>
      <c r="L272" s="92">
        <v>0.5</v>
      </c>
      <c r="M272" s="136"/>
      <c r="N272" s="136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124"/>
      <c r="AF272" s="47"/>
      <c r="AG272" s="125" t="s">
        <v>657</v>
      </c>
      <c r="AH272" s="137"/>
      <c r="AI272" s="137"/>
      <c r="AJ272" s="84" t="s">
        <v>665</v>
      </c>
      <c r="AK272" s="138"/>
    </row>
    <row r="273" spans="1:37" ht="39" thickBot="1">
      <c r="A273" s="139"/>
      <c r="B273" s="104" t="s">
        <v>35</v>
      </c>
      <c r="C273" s="105" t="s">
        <v>36</v>
      </c>
      <c r="D273" s="106" t="s">
        <v>37</v>
      </c>
      <c r="E273" s="105" t="s">
        <v>50</v>
      </c>
      <c r="F273" s="105" t="s">
        <v>202</v>
      </c>
      <c r="G273" s="105" t="s">
        <v>40</v>
      </c>
      <c r="H273" s="34" t="s">
        <v>701</v>
      </c>
      <c r="I273" s="105" t="s">
        <v>42</v>
      </c>
      <c r="J273" s="53"/>
      <c r="K273" s="54"/>
      <c r="L273" s="55"/>
      <c r="M273" s="107"/>
      <c r="N273" s="107"/>
      <c r="O273" s="36">
        <f t="shared" ref="O273:AD273" si="118">SUM(O274:O274)</f>
        <v>0</v>
      </c>
      <c r="P273" s="37">
        <f t="shared" si="118"/>
        <v>0</v>
      </c>
      <c r="Q273" s="36">
        <f t="shared" si="118"/>
        <v>0</v>
      </c>
      <c r="R273" s="37">
        <f t="shared" si="118"/>
        <v>0</v>
      </c>
      <c r="S273" s="36">
        <f t="shared" si="118"/>
        <v>0</v>
      </c>
      <c r="T273" s="37">
        <f t="shared" si="118"/>
        <v>0</v>
      </c>
      <c r="U273" s="36">
        <f t="shared" si="118"/>
        <v>0</v>
      </c>
      <c r="V273" s="37">
        <f t="shared" si="118"/>
        <v>0</v>
      </c>
      <c r="W273" s="36">
        <f t="shared" si="118"/>
        <v>0</v>
      </c>
      <c r="X273" s="37">
        <f t="shared" si="118"/>
        <v>0</v>
      </c>
      <c r="Y273" s="36">
        <f t="shared" si="118"/>
        <v>0</v>
      </c>
      <c r="Z273" s="37">
        <f t="shared" si="118"/>
        <v>0</v>
      </c>
      <c r="AA273" s="36">
        <f t="shared" si="118"/>
        <v>0</v>
      </c>
      <c r="AB273" s="37">
        <f t="shared" si="118"/>
        <v>0</v>
      </c>
      <c r="AC273" s="36">
        <f t="shared" si="118"/>
        <v>0</v>
      </c>
      <c r="AD273" s="37">
        <f t="shared" si="118"/>
        <v>0</v>
      </c>
      <c r="AE273" s="38">
        <f>O273+Q273+S273+U273+W273+Y273+AA273+AC273</f>
        <v>0</v>
      </c>
      <c r="AF273" s="37">
        <f>P273+R273+T273+V273+X273+Z273+AB273+AD273</f>
        <v>0</v>
      </c>
      <c r="AG273" s="108">
        <f>SUM(AG281:AG281)</f>
        <v>0</v>
      </c>
      <c r="AH273" s="109"/>
      <c r="AI273" s="109"/>
      <c r="AJ273" s="122"/>
      <c r="AK273" s="138"/>
    </row>
    <row r="274" spans="1:37" ht="409.6" thickBot="1">
      <c r="A274" s="139"/>
      <c r="B274" s="78" t="s">
        <v>550</v>
      </c>
      <c r="C274" s="134"/>
      <c r="D274" s="132" t="s">
        <v>702</v>
      </c>
      <c r="E274" s="78" t="s">
        <v>703</v>
      </c>
      <c r="F274" s="135">
        <v>1</v>
      </c>
      <c r="G274" s="134"/>
      <c r="H274" s="128" t="s">
        <v>704</v>
      </c>
      <c r="I274" s="78" t="s">
        <v>705</v>
      </c>
      <c r="J274" s="42">
        <v>0</v>
      </c>
      <c r="K274" s="92">
        <v>1</v>
      </c>
      <c r="L274" s="92">
        <v>1</v>
      </c>
      <c r="M274" s="136"/>
      <c r="N274" s="136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124"/>
      <c r="AF274" s="47"/>
      <c r="AG274" s="136"/>
      <c r="AH274" s="137"/>
      <c r="AI274" s="137"/>
      <c r="AJ274" s="84" t="s">
        <v>665</v>
      </c>
      <c r="AK274" s="138"/>
    </row>
    <row r="275" spans="1:37" ht="39" thickBot="1">
      <c r="A275" s="139"/>
      <c r="B275" s="104" t="s">
        <v>35</v>
      </c>
      <c r="C275" s="105" t="s">
        <v>36</v>
      </c>
      <c r="D275" s="106" t="s">
        <v>37</v>
      </c>
      <c r="E275" s="105" t="s">
        <v>50</v>
      </c>
      <c r="F275" s="105" t="s">
        <v>202</v>
      </c>
      <c r="G275" s="105" t="s">
        <v>40</v>
      </c>
      <c r="H275" s="34" t="s">
        <v>706</v>
      </c>
      <c r="I275" s="105" t="s">
        <v>42</v>
      </c>
      <c r="J275" s="53"/>
      <c r="K275" s="54"/>
      <c r="L275" s="55"/>
      <c r="M275" s="107"/>
      <c r="N275" s="107"/>
      <c r="O275" s="36">
        <f t="shared" ref="O275:AD275" si="119">SUM(O276:O276)</f>
        <v>0</v>
      </c>
      <c r="P275" s="37">
        <f t="shared" si="119"/>
        <v>0</v>
      </c>
      <c r="Q275" s="36">
        <f t="shared" si="119"/>
        <v>0</v>
      </c>
      <c r="R275" s="37">
        <f t="shared" si="119"/>
        <v>0</v>
      </c>
      <c r="S275" s="36">
        <f t="shared" si="119"/>
        <v>0</v>
      </c>
      <c r="T275" s="37">
        <f t="shared" si="119"/>
        <v>0</v>
      </c>
      <c r="U275" s="36">
        <f t="shared" si="119"/>
        <v>0</v>
      </c>
      <c r="V275" s="37">
        <f t="shared" si="119"/>
        <v>0</v>
      </c>
      <c r="W275" s="36">
        <f t="shared" si="119"/>
        <v>0</v>
      </c>
      <c r="X275" s="37">
        <f t="shared" si="119"/>
        <v>0</v>
      </c>
      <c r="Y275" s="36">
        <f t="shared" si="119"/>
        <v>0</v>
      </c>
      <c r="Z275" s="37">
        <f t="shared" si="119"/>
        <v>0</v>
      </c>
      <c r="AA275" s="36">
        <f t="shared" si="119"/>
        <v>0</v>
      </c>
      <c r="AB275" s="37">
        <f t="shared" si="119"/>
        <v>0</v>
      </c>
      <c r="AC275" s="36">
        <f t="shared" si="119"/>
        <v>0</v>
      </c>
      <c r="AD275" s="37">
        <f t="shared" si="119"/>
        <v>0</v>
      </c>
      <c r="AE275" s="38">
        <f>O275+Q275+S275+U275+W275+Y275+AA275+AC275</f>
        <v>0</v>
      </c>
      <c r="AF275" s="37">
        <f>P275+R275+T275+V275+X275+Z275+AB275+AD275</f>
        <v>0</v>
      </c>
      <c r="AG275" s="108">
        <f>SUM(AG283:AG283)</f>
        <v>0</v>
      </c>
      <c r="AH275" s="109"/>
      <c r="AI275" s="109"/>
      <c r="AJ275" s="122"/>
      <c r="AK275" s="138"/>
    </row>
    <row r="276" spans="1:37" ht="141" thickBot="1">
      <c r="A276" s="139"/>
      <c r="B276" s="78" t="s">
        <v>550</v>
      </c>
      <c r="C276" s="134"/>
      <c r="D276" s="132" t="s">
        <v>707</v>
      </c>
      <c r="E276" s="78" t="s">
        <v>708</v>
      </c>
      <c r="F276" s="134" t="s">
        <v>709</v>
      </c>
      <c r="G276" s="134"/>
      <c r="H276" s="128" t="s">
        <v>710</v>
      </c>
      <c r="I276" s="78" t="s">
        <v>711</v>
      </c>
      <c r="J276" s="42">
        <v>0</v>
      </c>
      <c r="K276" s="46" t="s">
        <v>712</v>
      </c>
      <c r="L276" s="75" t="s">
        <v>709</v>
      </c>
      <c r="M276" s="136"/>
      <c r="N276" s="136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124"/>
      <c r="AF276" s="47"/>
      <c r="AG276" s="125" t="s">
        <v>314</v>
      </c>
      <c r="AH276" s="137"/>
      <c r="AI276" s="137"/>
      <c r="AJ276" s="84" t="s">
        <v>665</v>
      </c>
      <c r="AK276" s="138"/>
    </row>
    <row r="277" spans="1:37" ht="13.5" thickBot="1">
      <c r="B277" s="181" t="s">
        <v>358</v>
      </c>
      <c r="C277" s="182"/>
      <c r="D277" s="182"/>
      <c r="E277" s="182"/>
      <c r="F277" s="182"/>
      <c r="G277" s="182"/>
      <c r="H277" s="183"/>
      <c r="I277" s="184" t="s">
        <v>713</v>
      </c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186"/>
      <c r="U277" s="184" t="s">
        <v>360</v>
      </c>
      <c r="V277" s="185"/>
      <c r="W277" s="185"/>
      <c r="X277" s="185"/>
      <c r="Y277" s="185"/>
      <c r="Z277" s="185"/>
      <c r="AA277" s="185"/>
      <c r="AB277" s="185"/>
      <c r="AC277" s="185"/>
      <c r="AD277" s="185"/>
      <c r="AE277" s="185"/>
      <c r="AF277" s="185"/>
      <c r="AG277" s="185"/>
      <c r="AH277" s="185"/>
      <c r="AI277" s="185"/>
      <c r="AJ277" s="186"/>
    </row>
    <row r="278" spans="1:37" ht="13.5" thickBot="1">
      <c r="B278" s="187" t="s">
        <v>714</v>
      </c>
      <c r="C278" s="188"/>
      <c r="D278" s="189"/>
      <c r="E278" s="12"/>
      <c r="F278" s="181" t="s">
        <v>715</v>
      </c>
      <c r="G278" s="182"/>
      <c r="H278" s="182"/>
      <c r="I278" s="182"/>
      <c r="J278" s="182"/>
      <c r="K278" s="182"/>
      <c r="L278" s="182"/>
      <c r="M278" s="182"/>
      <c r="N278" s="183"/>
      <c r="O278" s="190" t="s">
        <v>7</v>
      </c>
      <c r="P278" s="191"/>
      <c r="Q278" s="191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1"/>
      <c r="AB278" s="191"/>
      <c r="AC278" s="191"/>
      <c r="AD278" s="191"/>
      <c r="AE278" s="191"/>
      <c r="AF278" s="192"/>
      <c r="AG278" s="193" t="s">
        <v>8</v>
      </c>
      <c r="AH278" s="194"/>
      <c r="AI278" s="194"/>
      <c r="AJ278" s="195"/>
    </row>
    <row r="279" spans="1:37" ht="13.5" thickBot="1">
      <c r="B279" s="207" t="s">
        <v>9</v>
      </c>
      <c r="C279" s="209" t="s">
        <v>10</v>
      </c>
      <c r="D279" s="210"/>
      <c r="E279" s="210"/>
      <c r="F279" s="210"/>
      <c r="G279" s="210"/>
      <c r="H279" s="211"/>
      <c r="I279" s="215" t="s">
        <v>11</v>
      </c>
      <c r="J279" s="217" t="s">
        <v>12</v>
      </c>
      <c r="K279" s="217" t="s">
        <v>13</v>
      </c>
      <c r="L279" s="176" t="s">
        <v>14</v>
      </c>
      <c r="M279" s="176" t="s">
        <v>15</v>
      </c>
      <c r="N279" s="176" t="s">
        <v>16</v>
      </c>
      <c r="O279" s="203" t="s">
        <v>17</v>
      </c>
      <c r="P279" s="204"/>
      <c r="Q279" s="203" t="s">
        <v>166</v>
      </c>
      <c r="R279" s="204"/>
      <c r="S279" s="203" t="s">
        <v>19</v>
      </c>
      <c r="T279" s="204"/>
      <c r="U279" s="203" t="s">
        <v>20</v>
      </c>
      <c r="V279" s="204"/>
      <c r="W279" s="203" t="s">
        <v>21</v>
      </c>
      <c r="X279" s="204"/>
      <c r="Y279" s="203" t="s">
        <v>22</v>
      </c>
      <c r="Z279" s="204"/>
      <c r="AA279" s="203" t="s">
        <v>23</v>
      </c>
      <c r="AB279" s="204"/>
      <c r="AC279" s="203" t="s">
        <v>24</v>
      </c>
      <c r="AD279" s="204"/>
      <c r="AE279" s="203" t="s">
        <v>25</v>
      </c>
      <c r="AF279" s="204"/>
      <c r="AG279" s="205" t="s">
        <v>26</v>
      </c>
      <c r="AH279" s="196" t="s">
        <v>27</v>
      </c>
      <c r="AI279" s="198" t="s">
        <v>28</v>
      </c>
      <c r="AJ279" s="196" t="s">
        <v>29</v>
      </c>
    </row>
    <row r="280" spans="1:37" ht="64.5" thickBot="1">
      <c r="B280" s="208"/>
      <c r="C280" s="212"/>
      <c r="D280" s="213"/>
      <c r="E280" s="213"/>
      <c r="F280" s="213"/>
      <c r="G280" s="213"/>
      <c r="H280" s="214"/>
      <c r="I280" s="216"/>
      <c r="J280" s="218"/>
      <c r="K280" s="218"/>
      <c r="L280" s="177"/>
      <c r="M280" s="177"/>
      <c r="N280" s="177"/>
      <c r="O280" s="14" t="s">
        <v>30</v>
      </c>
      <c r="P280" s="15" t="s">
        <v>31</v>
      </c>
      <c r="Q280" s="14" t="s">
        <v>30</v>
      </c>
      <c r="R280" s="15" t="s">
        <v>31</v>
      </c>
      <c r="S280" s="14" t="s">
        <v>30</v>
      </c>
      <c r="T280" s="15" t="s">
        <v>31</v>
      </c>
      <c r="U280" s="14" t="s">
        <v>30</v>
      </c>
      <c r="V280" s="15" t="s">
        <v>31</v>
      </c>
      <c r="W280" s="14" t="s">
        <v>30</v>
      </c>
      <c r="X280" s="15" t="s">
        <v>31</v>
      </c>
      <c r="Y280" s="14" t="s">
        <v>30</v>
      </c>
      <c r="Z280" s="15" t="s">
        <v>31</v>
      </c>
      <c r="AA280" s="14" t="s">
        <v>30</v>
      </c>
      <c r="AB280" s="15" t="s">
        <v>32</v>
      </c>
      <c r="AC280" s="14" t="s">
        <v>30</v>
      </c>
      <c r="AD280" s="15" t="s">
        <v>32</v>
      </c>
      <c r="AE280" s="14" t="s">
        <v>30</v>
      </c>
      <c r="AF280" s="15" t="s">
        <v>32</v>
      </c>
      <c r="AG280" s="206"/>
      <c r="AH280" s="197"/>
      <c r="AI280" s="199"/>
      <c r="AJ280" s="197"/>
    </row>
    <row r="281" spans="1:37" ht="54" thickBot="1">
      <c r="B281" s="16" t="s">
        <v>363</v>
      </c>
      <c r="C281" s="200" t="s">
        <v>34</v>
      </c>
      <c r="D281" s="201"/>
      <c r="E281" s="201"/>
      <c r="F281" s="201"/>
      <c r="G281" s="201"/>
      <c r="H281" s="202"/>
      <c r="I281" s="18"/>
      <c r="J281" s="19"/>
      <c r="K281" s="20"/>
      <c r="L281" s="21"/>
      <c r="M281" s="22"/>
      <c r="N281" s="22"/>
      <c r="O281" s="23">
        <f t="shared" ref="O281:AG281" si="120">O283+O285+O287+O289+O291</f>
        <v>0</v>
      </c>
      <c r="P281" s="23">
        <f t="shared" si="120"/>
        <v>0</v>
      </c>
      <c r="Q281" s="23">
        <f t="shared" si="120"/>
        <v>18720000</v>
      </c>
      <c r="R281" s="23">
        <f t="shared" si="120"/>
        <v>0</v>
      </c>
      <c r="S281" s="23">
        <f t="shared" si="120"/>
        <v>39031876</v>
      </c>
      <c r="T281" s="23">
        <f t="shared" si="120"/>
        <v>0</v>
      </c>
      <c r="U281" s="23">
        <f t="shared" si="120"/>
        <v>0</v>
      </c>
      <c r="V281" s="23">
        <f t="shared" si="120"/>
        <v>0</v>
      </c>
      <c r="W281" s="23">
        <f t="shared" si="120"/>
        <v>0</v>
      </c>
      <c r="X281" s="23">
        <f t="shared" si="120"/>
        <v>0</v>
      </c>
      <c r="Y281" s="23">
        <f t="shared" si="120"/>
        <v>0</v>
      </c>
      <c r="Z281" s="23">
        <f t="shared" si="120"/>
        <v>0</v>
      </c>
      <c r="AA281" s="23">
        <f t="shared" si="120"/>
        <v>0</v>
      </c>
      <c r="AB281" s="23">
        <f t="shared" si="120"/>
        <v>0</v>
      </c>
      <c r="AC281" s="23">
        <f t="shared" si="120"/>
        <v>0</v>
      </c>
      <c r="AD281" s="23">
        <f t="shared" si="120"/>
        <v>0</v>
      </c>
      <c r="AE281" s="23">
        <f t="shared" si="120"/>
        <v>57751876</v>
      </c>
      <c r="AF281" s="23">
        <f t="shared" si="120"/>
        <v>0</v>
      </c>
      <c r="AG281" s="23">
        <f t="shared" si="120"/>
        <v>0</v>
      </c>
      <c r="AH281" s="24"/>
      <c r="AI281" s="24"/>
      <c r="AJ281" s="13"/>
    </row>
    <row r="282" spans="1:37" ht="13.5" thickBot="1">
      <c r="B282" s="25"/>
      <c r="C282" s="25"/>
      <c r="D282" s="26"/>
      <c r="E282" s="25"/>
      <c r="F282" s="25"/>
      <c r="G282" s="25"/>
      <c r="H282" s="25"/>
      <c r="I282" s="25"/>
      <c r="J282" s="27"/>
      <c r="K282" s="28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9"/>
    </row>
    <row r="283" spans="1:37" ht="39" thickBot="1">
      <c r="B283" s="104" t="s">
        <v>35</v>
      </c>
      <c r="C283" s="105" t="s">
        <v>36</v>
      </c>
      <c r="D283" s="106" t="s">
        <v>37</v>
      </c>
      <c r="E283" s="105" t="s">
        <v>38</v>
      </c>
      <c r="F283" s="105" t="s">
        <v>202</v>
      </c>
      <c r="G283" s="105" t="s">
        <v>40</v>
      </c>
      <c r="H283" s="34" t="s">
        <v>41</v>
      </c>
      <c r="I283" s="105" t="s">
        <v>42</v>
      </c>
      <c r="J283" s="35"/>
      <c r="K283" s="35"/>
      <c r="L283" s="107"/>
      <c r="M283" s="107"/>
      <c r="N283" s="107"/>
      <c r="O283" s="36">
        <f t="shared" ref="O283:AD283" si="121">SUM(O284:O284)</f>
        <v>0</v>
      </c>
      <c r="P283" s="37">
        <f t="shared" si="121"/>
        <v>0</v>
      </c>
      <c r="Q283" s="36">
        <f t="shared" si="121"/>
        <v>0</v>
      </c>
      <c r="R283" s="37">
        <f t="shared" si="121"/>
        <v>0</v>
      </c>
      <c r="S283" s="36">
        <f t="shared" si="121"/>
        <v>0</v>
      </c>
      <c r="T283" s="37">
        <f t="shared" si="121"/>
        <v>0</v>
      </c>
      <c r="U283" s="36">
        <f t="shared" si="121"/>
        <v>0</v>
      </c>
      <c r="V283" s="37">
        <f t="shared" si="121"/>
        <v>0</v>
      </c>
      <c r="W283" s="36">
        <f t="shared" si="121"/>
        <v>0</v>
      </c>
      <c r="X283" s="37">
        <f t="shared" si="121"/>
        <v>0</v>
      </c>
      <c r="Y283" s="36">
        <f t="shared" si="121"/>
        <v>0</v>
      </c>
      <c r="Z283" s="37">
        <f t="shared" si="121"/>
        <v>0</v>
      </c>
      <c r="AA283" s="36">
        <f t="shared" si="121"/>
        <v>0</v>
      </c>
      <c r="AB283" s="37">
        <f t="shared" si="121"/>
        <v>0</v>
      </c>
      <c r="AC283" s="36">
        <f t="shared" si="121"/>
        <v>0</v>
      </c>
      <c r="AD283" s="37">
        <f t="shared" si="121"/>
        <v>0</v>
      </c>
      <c r="AE283" s="38">
        <f>O283+Q283+S283+U283+W283+Y283+AA283+AC283</f>
        <v>0</v>
      </c>
      <c r="AF283" s="37">
        <f>P283+R283+T283+V283+X283+Z283+AB283+AD283</f>
        <v>0</v>
      </c>
      <c r="AG283" s="108">
        <f>SUM(AG284:AG284)</f>
        <v>0</v>
      </c>
      <c r="AH283" s="109"/>
      <c r="AI283" s="109"/>
      <c r="AJ283" s="110"/>
    </row>
    <row r="284" spans="1:37" ht="192" thickBot="1">
      <c r="B284" s="126" t="s">
        <v>716</v>
      </c>
      <c r="C284" s="78"/>
      <c r="D284" s="26" t="s">
        <v>717</v>
      </c>
      <c r="E284" s="79" t="s">
        <v>718</v>
      </c>
      <c r="F284" s="80" t="s">
        <v>719</v>
      </c>
      <c r="G284" s="80"/>
      <c r="H284" s="132" t="s">
        <v>720</v>
      </c>
      <c r="I284" s="132" t="s">
        <v>721</v>
      </c>
      <c r="J284" s="28">
        <v>0</v>
      </c>
      <c r="K284" s="56" t="s">
        <v>611</v>
      </c>
      <c r="L284" s="48" t="s">
        <v>722</v>
      </c>
      <c r="M284" s="83"/>
      <c r="N284" s="78"/>
      <c r="O284" s="47">
        <v>0</v>
      </c>
      <c r="P284" s="47">
        <v>0</v>
      </c>
      <c r="Q284" s="47">
        <v>0</v>
      </c>
      <c r="R284" s="47">
        <v>0</v>
      </c>
      <c r="S284" s="47">
        <v>0</v>
      </c>
      <c r="T284" s="47">
        <v>0</v>
      </c>
      <c r="U284" s="47">
        <v>0</v>
      </c>
      <c r="V284" s="47">
        <v>0</v>
      </c>
      <c r="W284" s="47">
        <v>0</v>
      </c>
      <c r="X284" s="47">
        <v>0</v>
      </c>
      <c r="Y284" s="47">
        <v>0</v>
      </c>
      <c r="Z284" s="47">
        <v>0</v>
      </c>
      <c r="AA284" s="47">
        <v>0</v>
      </c>
      <c r="AB284" s="47">
        <v>0</v>
      </c>
      <c r="AC284" s="47">
        <v>0</v>
      </c>
      <c r="AD284" s="47">
        <v>0</v>
      </c>
      <c r="AE284" s="50"/>
      <c r="AF284" s="50"/>
      <c r="AG284" s="82" t="s">
        <v>723</v>
      </c>
      <c r="AH284" s="125"/>
      <c r="AI284" s="125"/>
      <c r="AJ284" s="123" t="s">
        <v>246</v>
      </c>
    </row>
    <row r="285" spans="1:37" ht="54" thickBot="1">
      <c r="B285" s="104" t="s">
        <v>35</v>
      </c>
      <c r="C285" s="105" t="s">
        <v>36</v>
      </c>
      <c r="D285" s="106" t="s">
        <v>37</v>
      </c>
      <c r="E285" s="105" t="s">
        <v>50</v>
      </c>
      <c r="F285" s="105" t="s">
        <v>202</v>
      </c>
      <c r="G285" s="105" t="s">
        <v>40</v>
      </c>
      <c r="H285" s="34" t="s">
        <v>51</v>
      </c>
      <c r="I285" s="105" t="s">
        <v>42</v>
      </c>
      <c r="J285" s="53"/>
      <c r="K285" s="54"/>
      <c r="L285" s="55"/>
      <c r="M285" s="107"/>
      <c r="N285" s="107"/>
      <c r="O285" s="36">
        <f t="shared" ref="O285:AD285" si="122">SUM(O286:O286)</f>
        <v>0</v>
      </c>
      <c r="P285" s="37">
        <f t="shared" si="122"/>
        <v>0</v>
      </c>
      <c r="Q285" s="36">
        <f t="shared" si="122"/>
        <v>10400000</v>
      </c>
      <c r="R285" s="37">
        <f t="shared" si="122"/>
        <v>0</v>
      </c>
      <c r="S285" s="36">
        <f t="shared" si="122"/>
        <v>10400000</v>
      </c>
      <c r="T285" s="37">
        <f t="shared" si="122"/>
        <v>0</v>
      </c>
      <c r="U285" s="36">
        <f t="shared" si="122"/>
        <v>0</v>
      </c>
      <c r="V285" s="37">
        <f t="shared" si="122"/>
        <v>0</v>
      </c>
      <c r="W285" s="36">
        <f t="shared" si="122"/>
        <v>0</v>
      </c>
      <c r="X285" s="37">
        <f t="shared" si="122"/>
        <v>0</v>
      </c>
      <c r="Y285" s="36">
        <f t="shared" si="122"/>
        <v>0</v>
      </c>
      <c r="Z285" s="37">
        <f t="shared" si="122"/>
        <v>0</v>
      </c>
      <c r="AA285" s="36">
        <f t="shared" si="122"/>
        <v>0</v>
      </c>
      <c r="AB285" s="37">
        <f t="shared" si="122"/>
        <v>0</v>
      </c>
      <c r="AC285" s="36">
        <f t="shared" si="122"/>
        <v>0</v>
      </c>
      <c r="AD285" s="37">
        <f t="shared" si="122"/>
        <v>0</v>
      </c>
      <c r="AE285" s="38">
        <f>O285+Q285+S285+U285+W285+Y285+AA285+AC285</f>
        <v>20800000</v>
      </c>
      <c r="AF285" s="37">
        <f>P285+R285+T285+V285+X285+Z285+AB285+AD285</f>
        <v>0</v>
      </c>
      <c r="AG285" s="108">
        <f>SUM(AG286:AG286)</f>
        <v>0</v>
      </c>
      <c r="AH285" s="109"/>
      <c r="AI285" s="109"/>
      <c r="AJ285" s="110"/>
    </row>
    <row r="286" spans="1:37" ht="115.5" thickBot="1">
      <c r="B286" s="111" t="s">
        <v>716</v>
      </c>
      <c r="C286" s="140"/>
      <c r="D286" s="112" t="s">
        <v>724</v>
      </c>
      <c r="E286" s="141" t="s">
        <v>725</v>
      </c>
      <c r="F286" s="142" t="s">
        <v>726</v>
      </c>
      <c r="G286" s="142"/>
      <c r="H286" s="141" t="s">
        <v>727</v>
      </c>
      <c r="I286" s="141" t="s">
        <v>725</v>
      </c>
      <c r="J286" s="99">
        <v>0</v>
      </c>
      <c r="K286" s="61" t="s">
        <v>726</v>
      </c>
      <c r="L286" s="143" t="s">
        <v>728</v>
      </c>
      <c r="M286" s="144"/>
      <c r="N286" s="83"/>
      <c r="O286" s="50">
        <v>0</v>
      </c>
      <c r="P286" s="50">
        <v>0</v>
      </c>
      <c r="Q286" s="145">
        <v>10400000</v>
      </c>
      <c r="R286" s="50">
        <v>0</v>
      </c>
      <c r="S286" s="145">
        <v>10400000</v>
      </c>
      <c r="T286" s="50">
        <v>0</v>
      </c>
      <c r="U286" s="50">
        <v>0</v>
      </c>
      <c r="V286" s="50">
        <v>0</v>
      </c>
      <c r="W286" s="50">
        <v>0</v>
      </c>
      <c r="X286" s="50">
        <v>0</v>
      </c>
      <c r="Y286" s="50">
        <v>0</v>
      </c>
      <c r="Z286" s="50">
        <v>0</v>
      </c>
      <c r="AA286" s="50">
        <v>0</v>
      </c>
      <c r="AB286" s="50">
        <v>0</v>
      </c>
      <c r="AC286" s="50">
        <v>0</v>
      </c>
      <c r="AD286" s="50">
        <v>0</v>
      </c>
      <c r="AE286" s="50" t="s">
        <v>729</v>
      </c>
      <c r="AF286" s="50"/>
      <c r="AG286" s="82" t="s">
        <v>730</v>
      </c>
      <c r="AH286" s="125"/>
      <c r="AI286" s="83"/>
      <c r="AJ286" s="84" t="s">
        <v>379</v>
      </c>
    </row>
    <row r="287" spans="1:37" ht="39" thickBot="1">
      <c r="B287" s="104" t="s">
        <v>35</v>
      </c>
      <c r="C287" s="105" t="s">
        <v>36</v>
      </c>
      <c r="D287" s="106" t="s">
        <v>37</v>
      </c>
      <c r="E287" s="105" t="s">
        <v>50</v>
      </c>
      <c r="F287" s="105" t="s">
        <v>202</v>
      </c>
      <c r="G287" s="105" t="s">
        <v>40</v>
      </c>
      <c r="H287" s="34" t="s">
        <v>58</v>
      </c>
      <c r="I287" s="105" t="s">
        <v>42</v>
      </c>
      <c r="J287" s="53"/>
      <c r="K287" s="54"/>
      <c r="L287" s="55"/>
      <c r="M287" s="107"/>
      <c r="N287" s="107"/>
      <c r="O287" s="36">
        <f t="shared" ref="O287:AD287" si="123">SUM(O288:O288)</f>
        <v>0</v>
      </c>
      <c r="P287" s="37">
        <f t="shared" si="123"/>
        <v>0</v>
      </c>
      <c r="Q287" s="36">
        <f t="shared" si="123"/>
        <v>0</v>
      </c>
      <c r="R287" s="37">
        <f t="shared" si="123"/>
        <v>0</v>
      </c>
      <c r="S287" s="36">
        <f t="shared" si="123"/>
        <v>0</v>
      </c>
      <c r="T287" s="37">
        <f t="shared" si="123"/>
        <v>0</v>
      </c>
      <c r="U287" s="36">
        <f t="shared" si="123"/>
        <v>0</v>
      </c>
      <c r="V287" s="37">
        <f t="shared" si="123"/>
        <v>0</v>
      </c>
      <c r="W287" s="36">
        <f t="shared" si="123"/>
        <v>0</v>
      </c>
      <c r="X287" s="37">
        <f t="shared" si="123"/>
        <v>0</v>
      </c>
      <c r="Y287" s="36">
        <f t="shared" si="123"/>
        <v>0</v>
      </c>
      <c r="Z287" s="37">
        <f t="shared" si="123"/>
        <v>0</v>
      </c>
      <c r="AA287" s="36">
        <f t="shared" si="123"/>
        <v>0</v>
      </c>
      <c r="AB287" s="37">
        <f t="shared" si="123"/>
        <v>0</v>
      </c>
      <c r="AC287" s="36">
        <f t="shared" si="123"/>
        <v>0</v>
      </c>
      <c r="AD287" s="37">
        <f t="shared" si="123"/>
        <v>0</v>
      </c>
      <c r="AE287" s="38">
        <f>O287+Q287+S287+U287+W287+Y287+AA287+AC287</f>
        <v>0</v>
      </c>
      <c r="AF287" s="37">
        <f>P287+R287+T287+V287+X287+Z287+AB287+AD287</f>
        <v>0</v>
      </c>
      <c r="AG287" s="108">
        <f>SUM(AG288:AG288)</f>
        <v>0</v>
      </c>
      <c r="AH287" s="109"/>
      <c r="AI287" s="109"/>
      <c r="AJ287" s="110"/>
    </row>
    <row r="288" spans="1:37" ht="128.25" thickBot="1">
      <c r="B288" s="126" t="s">
        <v>716</v>
      </c>
      <c r="C288" s="78"/>
      <c r="D288" s="132" t="s">
        <v>731</v>
      </c>
      <c r="E288" s="141" t="s">
        <v>725</v>
      </c>
      <c r="F288" s="81" t="s">
        <v>732</v>
      </c>
      <c r="G288" s="146"/>
      <c r="H288" s="141" t="s">
        <v>733</v>
      </c>
      <c r="I288" s="128" t="s">
        <v>734</v>
      </c>
      <c r="J288" s="99">
        <v>0</v>
      </c>
      <c r="K288" s="61" t="s">
        <v>735</v>
      </c>
      <c r="L288" s="147" t="s">
        <v>732</v>
      </c>
      <c r="M288" s="63"/>
      <c r="N288" s="63"/>
      <c r="O288" s="50">
        <v>0</v>
      </c>
      <c r="P288" s="50">
        <v>0</v>
      </c>
      <c r="Q288" s="50">
        <v>0</v>
      </c>
      <c r="R288" s="50">
        <v>0</v>
      </c>
      <c r="S288" s="50">
        <v>0</v>
      </c>
      <c r="T288" s="50">
        <v>0</v>
      </c>
      <c r="U288" s="50">
        <v>0</v>
      </c>
      <c r="V288" s="50">
        <v>0</v>
      </c>
      <c r="W288" s="50">
        <v>0</v>
      </c>
      <c r="X288" s="50">
        <v>0</v>
      </c>
      <c r="Y288" s="50">
        <v>0</v>
      </c>
      <c r="Z288" s="50">
        <v>0</v>
      </c>
      <c r="AA288" s="50">
        <v>0</v>
      </c>
      <c r="AB288" s="50">
        <v>0</v>
      </c>
      <c r="AC288" s="50">
        <v>0</v>
      </c>
      <c r="AD288" s="50">
        <v>0</v>
      </c>
      <c r="AE288" s="50"/>
      <c r="AF288" s="50"/>
      <c r="AG288" s="82" t="s">
        <v>562</v>
      </c>
      <c r="AH288" s="120"/>
      <c r="AI288" s="120"/>
      <c r="AJ288" s="121" t="s">
        <v>246</v>
      </c>
    </row>
    <row r="289" spans="2:36" ht="39" thickBot="1">
      <c r="B289" s="104" t="s">
        <v>35</v>
      </c>
      <c r="C289" s="105" t="s">
        <v>36</v>
      </c>
      <c r="D289" s="106" t="s">
        <v>37</v>
      </c>
      <c r="E289" s="105" t="s">
        <v>50</v>
      </c>
      <c r="F289" s="105" t="s">
        <v>202</v>
      </c>
      <c r="G289" s="105" t="s">
        <v>40</v>
      </c>
      <c r="H289" s="34" t="s">
        <v>65</v>
      </c>
      <c r="I289" s="105" t="s">
        <v>42</v>
      </c>
      <c r="J289" s="53"/>
      <c r="K289" s="54"/>
      <c r="L289" s="55"/>
      <c r="M289" s="107"/>
      <c r="N289" s="107"/>
      <c r="O289" s="36">
        <f t="shared" ref="O289:AD289" si="124">SUM(O290:O290)</f>
        <v>0</v>
      </c>
      <c r="P289" s="37">
        <f t="shared" si="124"/>
        <v>0</v>
      </c>
      <c r="Q289" s="36">
        <f t="shared" si="124"/>
        <v>0</v>
      </c>
      <c r="R289" s="37">
        <f t="shared" si="124"/>
        <v>0</v>
      </c>
      <c r="S289" s="36">
        <f t="shared" si="124"/>
        <v>0</v>
      </c>
      <c r="T289" s="37">
        <f t="shared" si="124"/>
        <v>0</v>
      </c>
      <c r="U289" s="36">
        <f t="shared" si="124"/>
        <v>0</v>
      </c>
      <c r="V289" s="37">
        <f t="shared" si="124"/>
        <v>0</v>
      </c>
      <c r="W289" s="36">
        <f t="shared" si="124"/>
        <v>0</v>
      </c>
      <c r="X289" s="37">
        <f t="shared" si="124"/>
        <v>0</v>
      </c>
      <c r="Y289" s="36">
        <f t="shared" si="124"/>
        <v>0</v>
      </c>
      <c r="Z289" s="37">
        <f t="shared" si="124"/>
        <v>0</v>
      </c>
      <c r="AA289" s="36">
        <f t="shared" si="124"/>
        <v>0</v>
      </c>
      <c r="AB289" s="37">
        <f t="shared" si="124"/>
        <v>0</v>
      </c>
      <c r="AC289" s="36">
        <f t="shared" si="124"/>
        <v>0</v>
      </c>
      <c r="AD289" s="37">
        <f t="shared" si="124"/>
        <v>0</v>
      </c>
      <c r="AE289" s="38">
        <f>O289+Q289+S289+U289+W289+Y289+AA289+AC289</f>
        <v>0</v>
      </c>
      <c r="AF289" s="37">
        <f>P289+R289+T289+V289+X289+Z289+AB289+AD289</f>
        <v>0</v>
      </c>
      <c r="AG289" s="108">
        <f>SUM(AG290:AG290)</f>
        <v>0</v>
      </c>
      <c r="AH289" s="108"/>
      <c r="AI289" s="108"/>
      <c r="AJ289" s="108"/>
    </row>
    <row r="290" spans="2:36" ht="128.25" thickBot="1">
      <c r="B290" s="126" t="s">
        <v>716</v>
      </c>
      <c r="C290" s="78"/>
      <c r="D290" s="26" t="s">
        <v>736</v>
      </c>
      <c r="E290" s="79" t="s">
        <v>725</v>
      </c>
      <c r="F290" s="80" t="s">
        <v>737</v>
      </c>
      <c r="G290" s="81"/>
      <c r="H290" s="128" t="s">
        <v>738</v>
      </c>
      <c r="I290" s="81" t="s">
        <v>725</v>
      </c>
      <c r="J290" s="28">
        <v>0</v>
      </c>
      <c r="K290" s="56" t="s">
        <v>739</v>
      </c>
      <c r="L290" s="48" t="s">
        <v>740</v>
      </c>
      <c r="M290" s="63"/>
      <c r="N290" s="63"/>
      <c r="O290" s="50">
        <v>0</v>
      </c>
      <c r="P290" s="50">
        <v>0</v>
      </c>
      <c r="Q290" s="50">
        <v>0</v>
      </c>
      <c r="R290" s="50">
        <v>0</v>
      </c>
      <c r="S290" s="50">
        <v>0</v>
      </c>
      <c r="T290" s="50">
        <v>0</v>
      </c>
      <c r="U290" s="50">
        <v>0</v>
      </c>
      <c r="V290" s="50">
        <v>0</v>
      </c>
      <c r="W290" s="50">
        <v>0</v>
      </c>
      <c r="X290" s="50">
        <v>0</v>
      </c>
      <c r="Y290" s="50">
        <v>0</v>
      </c>
      <c r="Z290" s="50">
        <v>0</v>
      </c>
      <c r="AA290" s="50">
        <v>0</v>
      </c>
      <c r="AB290" s="50">
        <v>0</v>
      </c>
      <c r="AC290" s="50">
        <v>0</v>
      </c>
      <c r="AD290" s="50">
        <v>0</v>
      </c>
      <c r="AE290" s="50"/>
      <c r="AF290" s="50"/>
      <c r="AG290" s="82" t="s">
        <v>562</v>
      </c>
      <c r="AH290" s="120"/>
      <c r="AI290" s="120"/>
      <c r="AJ290" s="121" t="s">
        <v>246</v>
      </c>
    </row>
    <row r="291" spans="2:36" s="30" customFormat="1" ht="54" thickBot="1">
      <c r="B291" s="31" t="s">
        <v>35</v>
      </c>
      <c r="C291" s="32" t="s">
        <v>36</v>
      </c>
      <c r="D291" s="32" t="s">
        <v>37</v>
      </c>
      <c r="E291" s="32" t="s">
        <v>50</v>
      </c>
      <c r="F291" s="32" t="s">
        <v>202</v>
      </c>
      <c r="G291" s="32" t="s">
        <v>203</v>
      </c>
      <c r="H291" s="34" t="s">
        <v>73</v>
      </c>
      <c r="I291" s="32" t="s">
        <v>42</v>
      </c>
      <c r="J291" s="53"/>
      <c r="K291" s="76"/>
      <c r="L291" s="55"/>
      <c r="M291" s="35"/>
      <c r="N291" s="35"/>
      <c r="O291" s="38">
        <f t="shared" ref="O291:AD291" si="125">SUM(O292:O292)</f>
        <v>0</v>
      </c>
      <c r="P291" s="148">
        <f t="shared" si="125"/>
        <v>0</v>
      </c>
      <c r="Q291" s="38">
        <f t="shared" si="125"/>
        <v>8320000</v>
      </c>
      <c r="R291" s="148">
        <f t="shared" si="125"/>
        <v>0</v>
      </c>
      <c r="S291" s="38">
        <f t="shared" si="125"/>
        <v>28631876</v>
      </c>
      <c r="T291" s="148">
        <f t="shared" si="125"/>
        <v>0</v>
      </c>
      <c r="U291" s="38">
        <f t="shared" si="125"/>
        <v>0</v>
      </c>
      <c r="V291" s="148">
        <f t="shared" si="125"/>
        <v>0</v>
      </c>
      <c r="W291" s="38">
        <f t="shared" si="125"/>
        <v>0</v>
      </c>
      <c r="X291" s="148">
        <f t="shared" si="125"/>
        <v>0</v>
      </c>
      <c r="Y291" s="38">
        <f t="shared" si="125"/>
        <v>0</v>
      </c>
      <c r="Z291" s="148">
        <f t="shared" si="125"/>
        <v>0</v>
      </c>
      <c r="AA291" s="38">
        <f t="shared" si="125"/>
        <v>0</v>
      </c>
      <c r="AB291" s="148">
        <f t="shared" si="125"/>
        <v>0</v>
      </c>
      <c r="AC291" s="38">
        <f t="shared" si="125"/>
        <v>0</v>
      </c>
      <c r="AD291" s="148">
        <f t="shared" si="125"/>
        <v>0</v>
      </c>
      <c r="AE291" s="38">
        <f>O291+Q291+S291+U291+W291+Y291+AA291+AC291</f>
        <v>36951876</v>
      </c>
      <c r="AF291" s="148">
        <f>P291+R291+T291+V291+X291+Z291+AB291+AD291</f>
        <v>0</v>
      </c>
      <c r="AG291" s="39">
        <f>SUM(AG292:AG292)</f>
        <v>0</v>
      </c>
      <c r="AH291" s="39"/>
      <c r="AI291" s="39"/>
      <c r="AJ291" s="39"/>
    </row>
    <row r="292" spans="2:36" s="30" customFormat="1" ht="230.25" thickBot="1">
      <c r="B292" s="42" t="s">
        <v>741</v>
      </c>
      <c r="C292" s="42"/>
      <c r="D292" s="59" t="s">
        <v>742</v>
      </c>
      <c r="E292" s="59" t="s">
        <v>743</v>
      </c>
      <c r="F292" s="44" t="s">
        <v>744</v>
      </c>
      <c r="G292" s="28"/>
      <c r="H292" s="43" t="s">
        <v>745</v>
      </c>
      <c r="I292" s="43" t="s">
        <v>746</v>
      </c>
      <c r="J292" s="28">
        <v>0</v>
      </c>
      <c r="K292" s="63" t="s">
        <v>747</v>
      </c>
      <c r="L292" s="48" t="s">
        <v>744</v>
      </c>
      <c r="M292" s="63"/>
      <c r="N292" s="63"/>
      <c r="O292" s="149">
        <v>0</v>
      </c>
      <c r="P292" s="149">
        <v>0</v>
      </c>
      <c r="Q292" s="97">
        <v>8320000</v>
      </c>
      <c r="R292" s="149">
        <v>0</v>
      </c>
      <c r="S292" s="103">
        <v>28631876</v>
      </c>
      <c r="T292" s="149">
        <v>0</v>
      </c>
      <c r="U292" s="149">
        <v>0</v>
      </c>
      <c r="V292" s="149">
        <v>0</v>
      </c>
      <c r="W292" s="149">
        <v>0</v>
      </c>
      <c r="X292" s="149">
        <v>0</v>
      </c>
      <c r="Y292" s="149">
        <v>0</v>
      </c>
      <c r="Z292" s="149">
        <v>0</v>
      </c>
      <c r="AA292" s="149">
        <v>0</v>
      </c>
      <c r="AB292" s="149">
        <v>0</v>
      </c>
      <c r="AC292" s="149">
        <v>0</v>
      </c>
      <c r="AD292" s="149">
        <v>0</v>
      </c>
      <c r="AE292" s="93" t="s">
        <v>748</v>
      </c>
      <c r="AF292" s="149"/>
      <c r="AG292" s="51" t="s">
        <v>749</v>
      </c>
      <c r="AH292" s="64"/>
      <c r="AI292" s="64"/>
      <c r="AJ292" s="89" t="s">
        <v>246</v>
      </c>
    </row>
    <row r="293" spans="2:36" ht="13.5" thickBot="1">
      <c r="B293" s="181" t="s">
        <v>358</v>
      </c>
      <c r="C293" s="182"/>
      <c r="D293" s="182"/>
      <c r="E293" s="182"/>
      <c r="F293" s="182"/>
      <c r="G293" s="182"/>
      <c r="H293" s="183"/>
      <c r="I293" s="184" t="s">
        <v>713</v>
      </c>
      <c r="J293" s="185"/>
      <c r="K293" s="185"/>
      <c r="L293" s="185"/>
      <c r="M293" s="185"/>
      <c r="N293" s="185"/>
      <c r="O293" s="185"/>
      <c r="P293" s="185"/>
      <c r="Q293" s="185"/>
      <c r="R293" s="185"/>
      <c r="S293" s="185"/>
      <c r="T293" s="186"/>
      <c r="U293" s="184" t="s">
        <v>360</v>
      </c>
      <c r="V293" s="185"/>
      <c r="W293" s="185"/>
      <c r="X293" s="185"/>
      <c r="Y293" s="185"/>
      <c r="Z293" s="185"/>
      <c r="AA293" s="185"/>
      <c r="AB293" s="185"/>
      <c r="AC293" s="185"/>
      <c r="AD293" s="185"/>
      <c r="AE293" s="185"/>
      <c r="AF293" s="185"/>
      <c r="AG293" s="185"/>
      <c r="AH293" s="185"/>
      <c r="AI293" s="185"/>
      <c r="AJ293" s="186"/>
    </row>
    <row r="294" spans="2:36" ht="13.5" thickBot="1">
      <c r="B294" s="187" t="s">
        <v>750</v>
      </c>
      <c r="C294" s="188"/>
      <c r="D294" s="189"/>
      <c r="E294" s="12"/>
      <c r="F294" s="181" t="s">
        <v>751</v>
      </c>
      <c r="G294" s="182"/>
      <c r="H294" s="182"/>
      <c r="I294" s="182"/>
      <c r="J294" s="182"/>
      <c r="K294" s="182"/>
      <c r="L294" s="182"/>
      <c r="M294" s="182"/>
      <c r="N294" s="183"/>
      <c r="O294" s="190" t="s">
        <v>7</v>
      </c>
      <c r="P294" s="191"/>
      <c r="Q294" s="191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1"/>
      <c r="AB294" s="191"/>
      <c r="AC294" s="191"/>
      <c r="AD294" s="191"/>
      <c r="AE294" s="191"/>
      <c r="AF294" s="192"/>
      <c r="AG294" s="193" t="s">
        <v>8</v>
      </c>
      <c r="AH294" s="194"/>
      <c r="AI294" s="194"/>
      <c r="AJ294" s="195"/>
    </row>
    <row r="295" spans="2:36" ht="13.5" thickBot="1">
      <c r="B295" s="207" t="s">
        <v>9</v>
      </c>
      <c r="C295" s="209" t="s">
        <v>10</v>
      </c>
      <c r="D295" s="210"/>
      <c r="E295" s="210"/>
      <c r="F295" s="210"/>
      <c r="G295" s="210"/>
      <c r="H295" s="211"/>
      <c r="I295" s="215" t="s">
        <v>11</v>
      </c>
      <c r="J295" s="217" t="s">
        <v>12</v>
      </c>
      <c r="K295" s="217" t="s">
        <v>13</v>
      </c>
      <c r="L295" s="176" t="s">
        <v>14</v>
      </c>
      <c r="M295" s="176" t="s">
        <v>15</v>
      </c>
      <c r="N295" s="176" t="s">
        <v>16</v>
      </c>
      <c r="O295" s="203" t="s">
        <v>17</v>
      </c>
      <c r="P295" s="204"/>
      <c r="Q295" s="203" t="s">
        <v>166</v>
      </c>
      <c r="R295" s="204"/>
      <c r="S295" s="203" t="s">
        <v>19</v>
      </c>
      <c r="T295" s="204"/>
      <c r="U295" s="203" t="s">
        <v>20</v>
      </c>
      <c r="V295" s="204"/>
      <c r="W295" s="203" t="s">
        <v>21</v>
      </c>
      <c r="X295" s="204"/>
      <c r="Y295" s="203" t="s">
        <v>22</v>
      </c>
      <c r="Z295" s="204"/>
      <c r="AA295" s="203" t="s">
        <v>23</v>
      </c>
      <c r="AB295" s="204"/>
      <c r="AC295" s="203" t="s">
        <v>24</v>
      </c>
      <c r="AD295" s="204"/>
      <c r="AE295" s="203" t="s">
        <v>25</v>
      </c>
      <c r="AF295" s="204"/>
      <c r="AG295" s="205" t="s">
        <v>26</v>
      </c>
      <c r="AH295" s="196" t="s">
        <v>27</v>
      </c>
      <c r="AI295" s="198" t="s">
        <v>28</v>
      </c>
      <c r="AJ295" s="196" t="s">
        <v>29</v>
      </c>
    </row>
    <row r="296" spans="2:36" ht="64.5" thickBot="1">
      <c r="B296" s="208"/>
      <c r="C296" s="212"/>
      <c r="D296" s="213"/>
      <c r="E296" s="213"/>
      <c r="F296" s="213"/>
      <c r="G296" s="213"/>
      <c r="H296" s="214"/>
      <c r="I296" s="216"/>
      <c r="J296" s="218"/>
      <c r="K296" s="218"/>
      <c r="L296" s="177"/>
      <c r="M296" s="177"/>
      <c r="N296" s="177"/>
      <c r="O296" s="14" t="s">
        <v>30</v>
      </c>
      <c r="P296" s="15" t="s">
        <v>31</v>
      </c>
      <c r="Q296" s="14" t="s">
        <v>30</v>
      </c>
      <c r="R296" s="15" t="s">
        <v>31</v>
      </c>
      <c r="S296" s="14" t="s">
        <v>30</v>
      </c>
      <c r="T296" s="15" t="s">
        <v>31</v>
      </c>
      <c r="U296" s="14" t="s">
        <v>30</v>
      </c>
      <c r="V296" s="15" t="s">
        <v>31</v>
      </c>
      <c r="W296" s="14" t="s">
        <v>30</v>
      </c>
      <c r="X296" s="15" t="s">
        <v>31</v>
      </c>
      <c r="Y296" s="14" t="s">
        <v>30</v>
      </c>
      <c r="Z296" s="15" t="s">
        <v>31</v>
      </c>
      <c r="AA296" s="14" t="s">
        <v>30</v>
      </c>
      <c r="AB296" s="15" t="s">
        <v>32</v>
      </c>
      <c r="AC296" s="14" t="s">
        <v>30</v>
      </c>
      <c r="AD296" s="15" t="s">
        <v>32</v>
      </c>
      <c r="AE296" s="14" t="s">
        <v>30</v>
      </c>
      <c r="AF296" s="15" t="s">
        <v>32</v>
      </c>
      <c r="AG296" s="206"/>
      <c r="AH296" s="197"/>
      <c r="AI296" s="199"/>
      <c r="AJ296" s="197"/>
    </row>
    <row r="297" spans="2:36" ht="39" thickBot="1">
      <c r="B297" s="16" t="s">
        <v>363</v>
      </c>
      <c r="C297" s="200" t="s">
        <v>34</v>
      </c>
      <c r="D297" s="201"/>
      <c r="E297" s="201"/>
      <c r="F297" s="201"/>
      <c r="G297" s="201"/>
      <c r="H297" s="202"/>
      <c r="I297" s="18"/>
      <c r="J297" s="19"/>
      <c r="K297" s="20"/>
      <c r="L297" s="21"/>
      <c r="M297" s="22"/>
      <c r="N297" s="22"/>
      <c r="O297" s="23">
        <f t="shared" ref="O297:AG297" si="126">O299+O301+O303+O305+O307+O309+O311</f>
        <v>0</v>
      </c>
      <c r="P297" s="23">
        <f t="shared" si="126"/>
        <v>0</v>
      </c>
      <c r="Q297" s="23">
        <f t="shared" si="126"/>
        <v>0</v>
      </c>
      <c r="R297" s="23">
        <f t="shared" si="126"/>
        <v>0</v>
      </c>
      <c r="S297" s="23">
        <f t="shared" si="126"/>
        <v>0</v>
      </c>
      <c r="T297" s="23">
        <f t="shared" si="126"/>
        <v>0</v>
      </c>
      <c r="U297" s="23">
        <f t="shared" si="126"/>
        <v>0</v>
      </c>
      <c r="V297" s="23">
        <f t="shared" si="126"/>
        <v>0</v>
      </c>
      <c r="W297" s="23">
        <f t="shared" si="126"/>
        <v>0</v>
      </c>
      <c r="X297" s="23">
        <f t="shared" si="126"/>
        <v>0</v>
      </c>
      <c r="Y297" s="23">
        <f t="shared" si="126"/>
        <v>0</v>
      </c>
      <c r="Z297" s="23">
        <f t="shared" si="126"/>
        <v>0</v>
      </c>
      <c r="AA297" s="23">
        <f t="shared" si="126"/>
        <v>0</v>
      </c>
      <c r="AB297" s="23">
        <f t="shared" si="126"/>
        <v>0</v>
      </c>
      <c r="AC297" s="23">
        <f t="shared" si="126"/>
        <v>0</v>
      </c>
      <c r="AD297" s="23">
        <f t="shared" si="126"/>
        <v>0</v>
      </c>
      <c r="AE297" s="23">
        <f t="shared" si="126"/>
        <v>0</v>
      </c>
      <c r="AF297" s="23">
        <f t="shared" si="126"/>
        <v>0</v>
      </c>
      <c r="AG297" s="23">
        <f t="shared" si="126"/>
        <v>0</v>
      </c>
      <c r="AH297" s="24"/>
      <c r="AI297" s="24"/>
      <c r="AJ297" s="13"/>
    </row>
    <row r="298" spans="2:36" ht="13.5" thickBot="1">
      <c r="B298" s="144"/>
      <c r="C298" s="144"/>
      <c r="D298" s="112"/>
      <c r="E298" s="144"/>
      <c r="F298" s="144"/>
      <c r="G298" s="144"/>
      <c r="H298" s="144"/>
      <c r="I298" s="144"/>
      <c r="J298" s="66"/>
      <c r="K298" s="99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  <c r="AC298" s="144"/>
      <c r="AD298" s="144"/>
      <c r="AE298" s="144"/>
      <c r="AF298" s="144"/>
      <c r="AG298" s="144"/>
      <c r="AH298" s="144"/>
      <c r="AI298" s="144"/>
      <c r="AJ298" s="150"/>
    </row>
    <row r="299" spans="2:36" s="30" customFormat="1" ht="39" thickBot="1">
      <c r="B299" s="31" t="s">
        <v>35</v>
      </c>
      <c r="C299" s="32" t="s">
        <v>36</v>
      </c>
      <c r="D299" s="32" t="s">
        <v>37</v>
      </c>
      <c r="E299" s="32" t="s">
        <v>50</v>
      </c>
      <c r="F299" s="32" t="s">
        <v>202</v>
      </c>
      <c r="G299" s="32" t="s">
        <v>203</v>
      </c>
      <c r="H299" s="34" t="s">
        <v>41</v>
      </c>
      <c r="I299" s="32" t="s">
        <v>42</v>
      </c>
      <c r="J299" s="53"/>
      <c r="K299" s="76"/>
      <c r="L299" s="55"/>
      <c r="M299" s="35"/>
      <c r="N299" s="35"/>
      <c r="O299" s="38">
        <f t="shared" ref="O299:AD299" si="127">SUM(O300:O300)</f>
        <v>0</v>
      </c>
      <c r="P299" s="148">
        <f t="shared" si="127"/>
        <v>0</v>
      </c>
      <c r="Q299" s="38">
        <f t="shared" si="127"/>
        <v>0</v>
      </c>
      <c r="R299" s="148">
        <f t="shared" si="127"/>
        <v>0</v>
      </c>
      <c r="S299" s="38">
        <f t="shared" si="127"/>
        <v>0</v>
      </c>
      <c r="T299" s="148">
        <f t="shared" si="127"/>
        <v>0</v>
      </c>
      <c r="U299" s="38">
        <f t="shared" si="127"/>
        <v>0</v>
      </c>
      <c r="V299" s="148">
        <f t="shared" si="127"/>
        <v>0</v>
      </c>
      <c r="W299" s="38">
        <f t="shared" si="127"/>
        <v>0</v>
      </c>
      <c r="X299" s="148">
        <f t="shared" si="127"/>
        <v>0</v>
      </c>
      <c r="Y299" s="38">
        <f t="shared" si="127"/>
        <v>0</v>
      </c>
      <c r="Z299" s="148">
        <f t="shared" si="127"/>
        <v>0</v>
      </c>
      <c r="AA299" s="38">
        <f t="shared" si="127"/>
        <v>0</v>
      </c>
      <c r="AB299" s="148">
        <f t="shared" si="127"/>
        <v>0</v>
      </c>
      <c r="AC299" s="38">
        <f t="shared" si="127"/>
        <v>0</v>
      </c>
      <c r="AD299" s="148">
        <f t="shared" si="127"/>
        <v>0</v>
      </c>
      <c r="AE299" s="38">
        <f>O299+Q299+S299+U299+W299+Y299+AA299+AC299</f>
        <v>0</v>
      </c>
      <c r="AF299" s="148">
        <f>P299+R299+T299+V299+X299+Z299+AB299+AD299</f>
        <v>0</v>
      </c>
      <c r="AG299" s="39">
        <f>SUM(AG300:AG300)</f>
        <v>0</v>
      </c>
      <c r="AH299" s="39"/>
      <c r="AI299" s="39"/>
      <c r="AJ299" s="39"/>
    </row>
    <row r="300" spans="2:36" s="30" customFormat="1" ht="192" thickBot="1">
      <c r="B300" s="42" t="s">
        <v>741</v>
      </c>
      <c r="C300" s="42"/>
      <c r="D300" s="59" t="s">
        <v>752</v>
      </c>
      <c r="E300" s="59" t="s">
        <v>753</v>
      </c>
      <c r="F300" s="44" t="s">
        <v>754</v>
      </c>
      <c r="G300" s="28"/>
      <c r="H300" s="77" t="s">
        <v>755</v>
      </c>
      <c r="I300" s="77" t="s">
        <v>756</v>
      </c>
      <c r="J300" s="28">
        <v>0</v>
      </c>
      <c r="K300" s="63" t="s">
        <v>757</v>
      </c>
      <c r="L300" s="48" t="s">
        <v>758</v>
      </c>
      <c r="M300" s="63"/>
      <c r="N300" s="63"/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>
        <v>0</v>
      </c>
      <c r="U300" s="66">
        <v>0</v>
      </c>
      <c r="V300" s="66">
        <v>0</v>
      </c>
      <c r="W300" s="66">
        <v>0</v>
      </c>
      <c r="X300" s="66">
        <v>0</v>
      </c>
      <c r="Y300" s="66">
        <v>0</v>
      </c>
      <c r="Z300" s="66">
        <v>0</v>
      </c>
      <c r="AA300" s="66">
        <v>0</v>
      </c>
      <c r="AB300" s="66">
        <v>0</v>
      </c>
      <c r="AC300" s="66">
        <v>0</v>
      </c>
      <c r="AD300" s="66">
        <v>0</v>
      </c>
      <c r="AE300" s="149"/>
      <c r="AF300" s="149"/>
      <c r="AG300" s="51" t="s">
        <v>759</v>
      </c>
      <c r="AH300" s="64"/>
      <c r="AI300" s="64"/>
      <c r="AJ300" s="89" t="s">
        <v>246</v>
      </c>
    </row>
    <row r="301" spans="2:36" s="30" customFormat="1" ht="39" thickBot="1">
      <c r="B301" s="31" t="s">
        <v>35</v>
      </c>
      <c r="C301" s="32" t="s">
        <v>36</v>
      </c>
      <c r="D301" s="32" t="s">
        <v>37</v>
      </c>
      <c r="E301" s="32" t="s">
        <v>50</v>
      </c>
      <c r="F301" s="32" t="s">
        <v>202</v>
      </c>
      <c r="G301" s="32" t="s">
        <v>203</v>
      </c>
      <c r="H301" s="34" t="s">
        <v>51</v>
      </c>
      <c r="I301" s="32" t="s">
        <v>42</v>
      </c>
      <c r="J301" s="53"/>
      <c r="K301" s="76"/>
      <c r="L301" s="55"/>
      <c r="M301" s="35"/>
      <c r="N301" s="35"/>
      <c r="O301" s="38">
        <f t="shared" ref="O301:AD301" si="128">SUM(O302:O302)</f>
        <v>0</v>
      </c>
      <c r="P301" s="148">
        <f t="shared" si="128"/>
        <v>0</v>
      </c>
      <c r="Q301" s="38">
        <f t="shared" si="128"/>
        <v>0</v>
      </c>
      <c r="R301" s="148">
        <f t="shared" si="128"/>
        <v>0</v>
      </c>
      <c r="S301" s="38">
        <f t="shared" si="128"/>
        <v>0</v>
      </c>
      <c r="T301" s="148">
        <f t="shared" si="128"/>
        <v>0</v>
      </c>
      <c r="U301" s="38">
        <f t="shared" si="128"/>
        <v>0</v>
      </c>
      <c r="V301" s="148">
        <f t="shared" si="128"/>
        <v>0</v>
      </c>
      <c r="W301" s="38">
        <f t="shared" si="128"/>
        <v>0</v>
      </c>
      <c r="X301" s="148">
        <f t="shared" si="128"/>
        <v>0</v>
      </c>
      <c r="Y301" s="38">
        <f t="shared" si="128"/>
        <v>0</v>
      </c>
      <c r="Z301" s="148">
        <f t="shared" si="128"/>
        <v>0</v>
      </c>
      <c r="AA301" s="38">
        <f t="shared" si="128"/>
        <v>0</v>
      </c>
      <c r="AB301" s="148">
        <f t="shared" si="128"/>
        <v>0</v>
      </c>
      <c r="AC301" s="38">
        <f t="shared" si="128"/>
        <v>0</v>
      </c>
      <c r="AD301" s="148">
        <f t="shared" si="128"/>
        <v>0</v>
      </c>
      <c r="AE301" s="38">
        <f>O301+Q301+S301+U301+W301+Y301+AA301+AC301</f>
        <v>0</v>
      </c>
      <c r="AF301" s="148">
        <f>P301+R301+T301+V301+X301+Z301+AB301+AD301</f>
        <v>0</v>
      </c>
      <c r="AG301" s="39">
        <f>SUM(AG302:AG302)</f>
        <v>0</v>
      </c>
      <c r="AH301" s="39"/>
      <c r="AI301" s="39"/>
      <c r="AJ301" s="39"/>
    </row>
    <row r="302" spans="2:36" s="30" customFormat="1" ht="192" thickBot="1">
      <c r="B302" s="42" t="s">
        <v>741</v>
      </c>
      <c r="C302" s="42"/>
      <c r="D302" s="59" t="s">
        <v>760</v>
      </c>
      <c r="E302" s="59" t="s">
        <v>761</v>
      </c>
      <c r="F302" s="44" t="s">
        <v>762</v>
      </c>
      <c r="G302" s="28"/>
      <c r="H302" s="43" t="s">
        <v>763</v>
      </c>
      <c r="I302" s="43" t="s">
        <v>764</v>
      </c>
      <c r="J302" s="28">
        <v>0</v>
      </c>
      <c r="K302" s="63" t="s">
        <v>765</v>
      </c>
      <c r="L302" s="48" t="s">
        <v>762</v>
      </c>
      <c r="M302" s="63"/>
      <c r="N302" s="63"/>
      <c r="O302" s="66">
        <v>0</v>
      </c>
      <c r="P302" s="66">
        <v>0</v>
      </c>
      <c r="Q302" s="66">
        <v>0</v>
      </c>
      <c r="R302" s="66">
        <v>0</v>
      </c>
      <c r="S302" s="66">
        <v>0</v>
      </c>
      <c r="T302" s="66">
        <v>0</v>
      </c>
      <c r="U302" s="66">
        <v>0</v>
      </c>
      <c r="V302" s="66">
        <v>0</v>
      </c>
      <c r="W302" s="66">
        <v>0</v>
      </c>
      <c r="X302" s="66">
        <v>0</v>
      </c>
      <c r="Y302" s="66">
        <v>0</v>
      </c>
      <c r="Z302" s="66">
        <v>0</v>
      </c>
      <c r="AA302" s="66">
        <v>0</v>
      </c>
      <c r="AB302" s="66">
        <v>0</v>
      </c>
      <c r="AC302" s="66">
        <v>0</v>
      </c>
      <c r="AD302" s="66">
        <v>0</v>
      </c>
      <c r="AE302" s="149"/>
      <c r="AF302" s="149"/>
      <c r="AG302" s="51"/>
      <c r="AH302" s="64"/>
      <c r="AI302" s="64"/>
      <c r="AJ302" s="89"/>
    </row>
    <row r="303" spans="2:36" s="30" customFormat="1" ht="39" thickBot="1">
      <c r="B303" s="31" t="s">
        <v>35</v>
      </c>
      <c r="C303" s="32" t="s">
        <v>36</v>
      </c>
      <c r="D303" s="32" t="s">
        <v>37</v>
      </c>
      <c r="E303" s="32" t="s">
        <v>50</v>
      </c>
      <c r="F303" s="32" t="s">
        <v>202</v>
      </c>
      <c r="G303" s="32" t="s">
        <v>203</v>
      </c>
      <c r="H303" s="34" t="s">
        <v>58</v>
      </c>
      <c r="I303" s="32" t="s">
        <v>42</v>
      </c>
      <c r="J303" s="53"/>
      <c r="K303" s="76"/>
      <c r="L303" s="55"/>
      <c r="M303" s="35"/>
      <c r="N303" s="35"/>
      <c r="O303" s="38">
        <f t="shared" ref="O303:AD303" si="129">SUM(O304:O304)</f>
        <v>0</v>
      </c>
      <c r="P303" s="148">
        <f t="shared" si="129"/>
        <v>0</v>
      </c>
      <c r="Q303" s="38">
        <f t="shared" si="129"/>
        <v>0</v>
      </c>
      <c r="R303" s="148">
        <f t="shared" si="129"/>
        <v>0</v>
      </c>
      <c r="S303" s="38">
        <f t="shared" si="129"/>
        <v>0</v>
      </c>
      <c r="T303" s="148">
        <f t="shared" si="129"/>
        <v>0</v>
      </c>
      <c r="U303" s="38">
        <f t="shared" si="129"/>
        <v>0</v>
      </c>
      <c r="V303" s="148">
        <f t="shared" si="129"/>
        <v>0</v>
      </c>
      <c r="W303" s="38">
        <f t="shared" si="129"/>
        <v>0</v>
      </c>
      <c r="X303" s="148">
        <f t="shared" si="129"/>
        <v>0</v>
      </c>
      <c r="Y303" s="38">
        <f t="shared" si="129"/>
        <v>0</v>
      </c>
      <c r="Z303" s="148">
        <f t="shared" si="129"/>
        <v>0</v>
      </c>
      <c r="AA303" s="38">
        <f t="shared" si="129"/>
        <v>0</v>
      </c>
      <c r="AB303" s="148">
        <f t="shared" si="129"/>
        <v>0</v>
      </c>
      <c r="AC303" s="38">
        <f t="shared" si="129"/>
        <v>0</v>
      </c>
      <c r="AD303" s="148">
        <f t="shared" si="129"/>
        <v>0</v>
      </c>
      <c r="AE303" s="38">
        <f>O303+Q303+S303+U303+W303+Y303+AA303+AC303</f>
        <v>0</v>
      </c>
      <c r="AF303" s="148">
        <f>P303+R303+T303+V303+X303+Z303+AB303+AD303</f>
        <v>0</v>
      </c>
      <c r="AG303" s="39">
        <f>SUM(AG304:AG304)</f>
        <v>0</v>
      </c>
      <c r="AH303" s="39"/>
      <c r="AI303" s="39"/>
      <c r="AJ303" s="39"/>
    </row>
    <row r="304" spans="2:36" s="30" customFormat="1" ht="192" thickBot="1">
      <c r="B304" s="62"/>
      <c r="C304" s="42"/>
      <c r="D304" s="59" t="s">
        <v>766</v>
      </c>
      <c r="E304" s="59" t="s">
        <v>767</v>
      </c>
      <c r="F304" s="44" t="s">
        <v>228</v>
      </c>
      <c r="G304" s="28"/>
      <c r="H304" s="77" t="s">
        <v>768</v>
      </c>
      <c r="I304" s="77" t="s">
        <v>769</v>
      </c>
      <c r="J304" s="28">
        <v>0</v>
      </c>
      <c r="K304" s="63" t="s">
        <v>228</v>
      </c>
      <c r="L304" s="63" t="s">
        <v>228</v>
      </c>
      <c r="M304" s="63"/>
      <c r="N304" s="63"/>
      <c r="O304" s="66">
        <v>0</v>
      </c>
      <c r="P304" s="66">
        <v>0</v>
      </c>
      <c r="Q304" s="66">
        <v>0</v>
      </c>
      <c r="R304" s="66">
        <v>0</v>
      </c>
      <c r="S304" s="66">
        <v>0</v>
      </c>
      <c r="T304" s="66">
        <v>0</v>
      </c>
      <c r="U304" s="66">
        <v>0</v>
      </c>
      <c r="V304" s="66">
        <v>0</v>
      </c>
      <c r="W304" s="66">
        <v>0</v>
      </c>
      <c r="X304" s="66">
        <v>0</v>
      </c>
      <c r="Y304" s="66">
        <v>0</v>
      </c>
      <c r="Z304" s="66">
        <v>0</v>
      </c>
      <c r="AA304" s="66">
        <v>0</v>
      </c>
      <c r="AB304" s="66">
        <v>0</v>
      </c>
      <c r="AC304" s="66">
        <v>0</v>
      </c>
      <c r="AD304" s="66">
        <v>0</v>
      </c>
      <c r="AE304" s="149"/>
      <c r="AF304" s="149"/>
      <c r="AG304" s="51" t="s">
        <v>770</v>
      </c>
      <c r="AH304" s="64"/>
      <c r="AI304" s="64"/>
      <c r="AJ304" s="89" t="s">
        <v>246</v>
      </c>
    </row>
    <row r="305" spans="2:36" s="30" customFormat="1" ht="39" thickBot="1">
      <c r="B305" s="31" t="s">
        <v>35</v>
      </c>
      <c r="C305" s="32" t="s">
        <v>36</v>
      </c>
      <c r="D305" s="32" t="s">
        <v>37</v>
      </c>
      <c r="E305" s="32" t="s">
        <v>50</v>
      </c>
      <c r="F305" s="32" t="s">
        <v>202</v>
      </c>
      <c r="G305" s="32" t="s">
        <v>203</v>
      </c>
      <c r="H305" s="34" t="s">
        <v>65</v>
      </c>
      <c r="I305" s="32" t="s">
        <v>42</v>
      </c>
      <c r="J305" s="53"/>
      <c r="K305" s="76"/>
      <c r="L305" s="55"/>
      <c r="M305" s="35"/>
      <c r="N305" s="35"/>
      <c r="O305" s="38">
        <f t="shared" ref="O305:AD305" si="130">SUM(O306:O306)</f>
        <v>0</v>
      </c>
      <c r="P305" s="148">
        <f t="shared" si="130"/>
        <v>0</v>
      </c>
      <c r="Q305" s="38">
        <f t="shared" si="130"/>
        <v>0</v>
      </c>
      <c r="R305" s="148">
        <f t="shared" si="130"/>
        <v>0</v>
      </c>
      <c r="S305" s="38">
        <f t="shared" si="130"/>
        <v>0</v>
      </c>
      <c r="T305" s="148">
        <f t="shared" si="130"/>
        <v>0</v>
      </c>
      <c r="U305" s="38">
        <f t="shared" si="130"/>
        <v>0</v>
      </c>
      <c r="V305" s="148">
        <f t="shared" si="130"/>
        <v>0</v>
      </c>
      <c r="W305" s="38">
        <f t="shared" si="130"/>
        <v>0</v>
      </c>
      <c r="X305" s="148">
        <f t="shared" si="130"/>
        <v>0</v>
      </c>
      <c r="Y305" s="38">
        <f t="shared" si="130"/>
        <v>0</v>
      </c>
      <c r="Z305" s="148">
        <f t="shared" si="130"/>
        <v>0</v>
      </c>
      <c r="AA305" s="38">
        <f t="shared" si="130"/>
        <v>0</v>
      </c>
      <c r="AB305" s="148">
        <f t="shared" si="130"/>
        <v>0</v>
      </c>
      <c r="AC305" s="38">
        <f t="shared" si="130"/>
        <v>0</v>
      </c>
      <c r="AD305" s="148">
        <f t="shared" si="130"/>
        <v>0</v>
      </c>
      <c r="AE305" s="38">
        <f>O305+Q305+S305+U305+W305+Y305+AA305+AC305</f>
        <v>0</v>
      </c>
      <c r="AF305" s="148">
        <f>P305+R305+T305+V305+X305+Z305+AB305+AD305</f>
        <v>0</v>
      </c>
      <c r="AG305" s="39">
        <f>SUM(AG306:AG306)</f>
        <v>0</v>
      </c>
      <c r="AH305" s="39"/>
      <c r="AI305" s="39"/>
      <c r="AJ305" s="39"/>
    </row>
    <row r="306" spans="2:36" s="30" customFormat="1" ht="306.75" thickBot="1">
      <c r="B306" s="42" t="s">
        <v>741</v>
      </c>
      <c r="C306" s="42"/>
      <c r="D306" s="59" t="s">
        <v>771</v>
      </c>
      <c r="E306" s="59" t="s">
        <v>661</v>
      </c>
      <c r="F306" s="44" t="s">
        <v>772</v>
      </c>
      <c r="G306" s="28"/>
      <c r="H306" s="43" t="s">
        <v>773</v>
      </c>
      <c r="I306" s="43" t="s">
        <v>774</v>
      </c>
      <c r="J306" s="28">
        <v>0</v>
      </c>
      <c r="K306" s="63" t="s">
        <v>386</v>
      </c>
      <c r="L306" s="48" t="s">
        <v>775</v>
      </c>
      <c r="M306" s="63"/>
      <c r="N306" s="63"/>
      <c r="O306" s="66">
        <v>0</v>
      </c>
      <c r="P306" s="66">
        <v>0</v>
      </c>
      <c r="Q306" s="66">
        <v>0</v>
      </c>
      <c r="R306" s="66">
        <v>0</v>
      </c>
      <c r="S306" s="66">
        <v>0</v>
      </c>
      <c r="T306" s="66">
        <v>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0</v>
      </c>
      <c r="AA306" s="66">
        <v>0</v>
      </c>
      <c r="AB306" s="66">
        <v>0</v>
      </c>
      <c r="AC306" s="66">
        <v>0</v>
      </c>
      <c r="AD306" s="66">
        <v>0</v>
      </c>
      <c r="AE306" s="149"/>
      <c r="AF306" s="149"/>
      <c r="AG306" s="51" t="s">
        <v>776</v>
      </c>
      <c r="AH306" s="64"/>
      <c r="AI306" s="64"/>
      <c r="AJ306" s="89" t="s">
        <v>246</v>
      </c>
    </row>
    <row r="307" spans="2:36" s="30" customFormat="1" ht="39" thickBot="1">
      <c r="B307" s="31" t="s">
        <v>35</v>
      </c>
      <c r="C307" s="32" t="s">
        <v>36</v>
      </c>
      <c r="D307" s="32" t="s">
        <v>37</v>
      </c>
      <c r="E307" s="32" t="s">
        <v>50</v>
      </c>
      <c r="F307" s="32" t="s">
        <v>202</v>
      </c>
      <c r="G307" s="32" t="s">
        <v>203</v>
      </c>
      <c r="H307" s="34" t="s">
        <v>73</v>
      </c>
      <c r="I307" s="32" t="s">
        <v>42</v>
      </c>
      <c r="J307" s="53"/>
      <c r="K307" s="76"/>
      <c r="L307" s="55"/>
      <c r="M307" s="35"/>
      <c r="N307" s="35"/>
      <c r="O307" s="38">
        <f t="shared" ref="O307:AD307" si="131">SUM(O308:O308)</f>
        <v>0</v>
      </c>
      <c r="P307" s="148">
        <f t="shared" si="131"/>
        <v>0</v>
      </c>
      <c r="Q307" s="38">
        <f t="shared" si="131"/>
        <v>0</v>
      </c>
      <c r="R307" s="148">
        <f t="shared" si="131"/>
        <v>0</v>
      </c>
      <c r="S307" s="38">
        <f t="shared" si="131"/>
        <v>0</v>
      </c>
      <c r="T307" s="148">
        <f t="shared" si="131"/>
        <v>0</v>
      </c>
      <c r="U307" s="38">
        <f t="shared" si="131"/>
        <v>0</v>
      </c>
      <c r="V307" s="148">
        <f t="shared" si="131"/>
        <v>0</v>
      </c>
      <c r="W307" s="38">
        <f t="shared" si="131"/>
        <v>0</v>
      </c>
      <c r="X307" s="148">
        <f t="shared" si="131"/>
        <v>0</v>
      </c>
      <c r="Y307" s="38">
        <f t="shared" si="131"/>
        <v>0</v>
      </c>
      <c r="Z307" s="148">
        <f t="shared" si="131"/>
        <v>0</v>
      </c>
      <c r="AA307" s="38">
        <f t="shared" si="131"/>
        <v>0</v>
      </c>
      <c r="AB307" s="148">
        <f t="shared" si="131"/>
        <v>0</v>
      </c>
      <c r="AC307" s="38">
        <f t="shared" si="131"/>
        <v>0</v>
      </c>
      <c r="AD307" s="148">
        <f t="shared" si="131"/>
        <v>0</v>
      </c>
      <c r="AE307" s="38">
        <f>O307+Q307+S307+U307+W307+Y307+AA307+AC307</f>
        <v>0</v>
      </c>
      <c r="AF307" s="148">
        <f>P307+R307+T307+V307+X307+Z307+AB307+AD307</f>
        <v>0</v>
      </c>
      <c r="AG307" s="39">
        <f>SUM(AG308:AG308)</f>
        <v>0</v>
      </c>
      <c r="AH307" s="39"/>
      <c r="AI307" s="39"/>
      <c r="AJ307" s="39"/>
    </row>
    <row r="308" spans="2:36" s="30" customFormat="1" ht="179.25" thickBot="1">
      <c r="B308" s="42" t="s">
        <v>741</v>
      </c>
      <c r="C308" s="151"/>
      <c r="D308" s="42" t="s">
        <v>777</v>
      </c>
      <c r="E308" s="59" t="s">
        <v>778</v>
      </c>
      <c r="F308" s="44" t="s">
        <v>779</v>
      </c>
      <c r="G308" s="66"/>
      <c r="H308" s="99" t="s">
        <v>780</v>
      </c>
      <c r="I308" s="99" t="s">
        <v>781</v>
      </c>
      <c r="J308" s="99">
        <v>0</v>
      </c>
      <c r="K308" s="87" t="s">
        <v>782</v>
      </c>
      <c r="L308" s="87" t="s">
        <v>783</v>
      </c>
      <c r="M308" s="66"/>
      <c r="N308" s="66"/>
      <c r="O308" s="66">
        <v>0</v>
      </c>
      <c r="P308" s="66">
        <v>0</v>
      </c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6">
        <v>0</v>
      </c>
      <c r="W308" s="66">
        <v>0</v>
      </c>
      <c r="X308" s="66">
        <v>0</v>
      </c>
      <c r="Y308" s="66">
        <v>0</v>
      </c>
      <c r="Z308" s="66">
        <v>0</v>
      </c>
      <c r="AA308" s="66">
        <v>0</v>
      </c>
      <c r="AB308" s="66">
        <v>0</v>
      </c>
      <c r="AC308" s="66">
        <v>0</v>
      </c>
      <c r="AD308" s="66">
        <v>0</v>
      </c>
      <c r="AE308" s="149"/>
      <c r="AF308" s="149"/>
      <c r="AG308" s="51" t="s">
        <v>556</v>
      </c>
      <c r="AH308" s="64"/>
      <c r="AI308" s="64" t="s">
        <v>784</v>
      </c>
      <c r="AJ308" s="89" t="s">
        <v>246</v>
      </c>
    </row>
    <row r="309" spans="2:36" s="30" customFormat="1" ht="39" thickBot="1">
      <c r="B309" s="31" t="s">
        <v>35</v>
      </c>
      <c r="C309" s="32" t="s">
        <v>36</v>
      </c>
      <c r="D309" s="32" t="s">
        <v>37</v>
      </c>
      <c r="E309" s="32" t="s">
        <v>50</v>
      </c>
      <c r="F309" s="32" t="s">
        <v>202</v>
      </c>
      <c r="G309" s="32" t="s">
        <v>203</v>
      </c>
      <c r="H309" s="34" t="s">
        <v>78</v>
      </c>
      <c r="I309" s="32" t="s">
        <v>42</v>
      </c>
      <c r="J309" s="53"/>
      <c r="K309" s="76"/>
      <c r="L309" s="55"/>
      <c r="M309" s="35"/>
      <c r="N309" s="35"/>
      <c r="O309" s="38">
        <f t="shared" ref="O309:AD309" si="132">SUM(O310:O310)</f>
        <v>0</v>
      </c>
      <c r="P309" s="148">
        <f t="shared" si="132"/>
        <v>0</v>
      </c>
      <c r="Q309" s="38">
        <f t="shared" si="132"/>
        <v>0</v>
      </c>
      <c r="R309" s="148">
        <f t="shared" si="132"/>
        <v>0</v>
      </c>
      <c r="S309" s="38">
        <f t="shared" si="132"/>
        <v>0</v>
      </c>
      <c r="T309" s="148">
        <f t="shared" si="132"/>
        <v>0</v>
      </c>
      <c r="U309" s="38">
        <f t="shared" si="132"/>
        <v>0</v>
      </c>
      <c r="V309" s="148">
        <f t="shared" si="132"/>
        <v>0</v>
      </c>
      <c r="W309" s="38">
        <f t="shared" si="132"/>
        <v>0</v>
      </c>
      <c r="X309" s="148">
        <f t="shared" si="132"/>
        <v>0</v>
      </c>
      <c r="Y309" s="38">
        <f t="shared" si="132"/>
        <v>0</v>
      </c>
      <c r="Z309" s="148">
        <f t="shared" si="132"/>
        <v>0</v>
      </c>
      <c r="AA309" s="38">
        <f t="shared" si="132"/>
        <v>0</v>
      </c>
      <c r="AB309" s="148">
        <f t="shared" si="132"/>
        <v>0</v>
      </c>
      <c r="AC309" s="38">
        <f t="shared" si="132"/>
        <v>0</v>
      </c>
      <c r="AD309" s="148">
        <f t="shared" si="132"/>
        <v>0</v>
      </c>
      <c r="AE309" s="38">
        <f>O309+Q309+S309+U309+W309+Y309+AA309+AC309</f>
        <v>0</v>
      </c>
      <c r="AF309" s="148">
        <f>P309+R309+T309+V309+X309+Z309+AB309+AD309</f>
        <v>0</v>
      </c>
      <c r="AG309" s="39">
        <f>SUM(AG310:AG310)</f>
        <v>0</v>
      </c>
      <c r="AH309" s="39"/>
      <c r="AI309" s="39"/>
      <c r="AJ309" s="39"/>
    </row>
    <row r="310" spans="2:36" s="30" customFormat="1" ht="179.25" thickBot="1">
      <c r="B310" s="42" t="s">
        <v>741</v>
      </c>
      <c r="C310" s="42"/>
      <c r="D310" s="59" t="s">
        <v>785</v>
      </c>
      <c r="E310" s="59" t="s">
        <v>786</v>
      </c>
      <c r="F310" s="44" t="s">
        <v>787</v>
      </c>
      <c r="G310" s="28"/>
      <c r="H310" s="43" t="s">
        <v>788</v>
      </c>
      <c r="I310" s="43" t="s">
        <v>789</v>
      </c>
      <c r="J310" s="28">
        <v>0</v>
      </c>
      <c r="K310" s="63" t="s">
        <v>790</v>
      </c>
      <c r="L310" s="48" t="s">
        <v>787</v>
      </c>
      <c r="M310" s="63"/>
      <c r="N310" s="63"/>
      <c r="O310" s="66">
        <v>0</v>
      </c>
      <c r="P310" s="66">
        <v>0</v>
      </c>
      <c r="Q310" s="66">
        <v>0</v>
      </c>
      <c r="R310" s="66">
        <v>0</v>
      </c>
      <c r="S310" s="66">
        <v>0</v>
      </c>
      <c r="T310" s="66">
        <v>0</v>
      </c>
      <c r="U310" s="66">
        <v>0</v>
      </c>
      <c r="V310" s="66">
        <v>0</v>
      </c>
      <c r="W310" s="66">
        <v>0</v>
      </c>
      <c r="X310" s="66">
        <v>0</v>
      </c>
      <c r="Y310" s="66">
        <v>0</v>
      </c>
      <c r="Z310" s="66">
        <v>0</v>
      </c>
      <c r="AA310" s="66">
        <v>0</v>
      </c>
      <c r="AB310" s="66">
        <v>0</v>
      </c>
      <c r="AC310" s="66">
        <v>0</v>
      </c>
      <c r="AD310" s="66">
        <v>0</v>
      </c>
      <c r="AE310" s="149"/>
      <c r="AF310" s="149"/>
      <c r="AG310" s="51" t="s">
        <v>791</v>
      </c>
      <c r="AH310" s="64"/>
      <c r="AI310" s="64"/>
      <c r="AJ310" s="89" t="s">
        <v>246</v>
      </c>
    </row>
    <row r="311" spans="2:36" s="30" customFormat="1" ht="39" thickBot="1">
      <c r="B311" s="31" t="s">
        <v>35</v>
      </c>
      <c r="C311" s="32" t="s">
        <v>36</v>
      </c>
      <c r="D311" s="32" t="s">
        <v>37</v>
      </c>
      <c r="E311" s="32" t="s">
        <v>50</v>
      </c>
      <c r="F311" s="32" t="s">
        <v>202</v>
      </c>
      <c r="G311" s="32" t="s">
        <v>203</v>
      </c>
      <c r="H311" s="34" t="s">
        <v>84</v>
      </c>
      <c r="I311" s="32" t="s">
        <v>42</v>
      </c>
      <c r="J311" s="53"/>
      <c r="K311" s="76"/>
      <c r="L311" s="55"/>
      <c r="M311" s="35"/>
      <c r="N311" s="35"/>
      <c r="O311" s="38">
        <f t="shared" ref="O311:AD311" si="133">SUM(O312:O312)</f>
        <v>0</v>
      </c>
      <c r="P311" s="148">
        <f t="shared" si="133"/>
        <v>0</v>
      </c>
      <c r="Q311" s="38">
        <f t="shared" si="133"/>
        <v>0</v>
      </c>
      <c r="R311" s="148">
        <f t="shared" si="133"/>
        <v>0</v>
      </c>
      <c r="S311" s="38">
        <f t="shared" si="133"/>
        <v>0</v>
      </c>
      <c r="T311" s="148">
        <f t="shared" si="133"/>
        <v>0</v>
      </c>
      <c r="U311" s="38">
        <f t="shared" si="133"/>
        <v>0</v>
      </c>
      <c r="V311" s="148">
        <f t="shared" si="133"/>
        <v>0</v>
      </c>
      <c r="W311" s="38">
        <f t="shared" si="133"/>
        <v>0</v>
      </c>
      <c r="X311" s="148">
        <f t="shared" si="133"/>
        <v>0</v>
      </c>
      <c r="Y311" s="38">
        <f t="shared" si="133"/>
        <v>0</v>
      </c>
      <c r="Z311" s="148">
        <f t="shared" si="133"/>
        <v>0</v>
      </c>
      <c r="AA311" s="38">
        <f t="shared" si="133"/>
        <v>0</v>
      </c>
      <c r="AB311" s="148">
        <f t="shared" si="133"/>
        <v>0</v>
      </c>
      <c r="AC311" s="38">
        <f t="shared" si="133"/>
        <v>0</v>
      </c>
      <c r="AD311" s="148">
        <f t="shared" si="133"/>
        <v>0</v>
      </c>
      <c r="AE311" s="38">
        <f>O311+Q311+S311+U311+W311+Y311+AA311+AC311</f>
        <v>0</v>
      </c>
      <c r="AF311" s="148">
        <f>P311+R311+T311+V311+X311+Z311+AB311+AD311</f>
        <v>0</v>
      </c>
      <c r="AG311" s="39">
        <f>SUM(AG312:AG312)</f>
        <v>0</v>
      </c>
      <c r="AH311" s="39"/>
      <c r="AI311" s="39"/>
      <c r="AJ311" s="39"/>
    </row>
    <row r="312" spans="2:36" s="30" customFormat="1" ht="179.25" thickBot="1">
      <c r="B312" s="42" t="s">
        <v>741</v>
      </c>
      <c r="C312" s="42"/>
      <c r="D312" s="59" t="s">
        <v>792</v>
      </c>
      <c r="E312" s="59" t="s">
        <v>793</v>
      </c>
      <c r="F312" s="44" t="s">
        <v>794</v>
      </c>
      <c r="G312" s="28"/>
      <c r="H312" s="77" t="s">
        <v>795</v>
      </c>
      <c r="I312" s="77" t="s">
        <v>796</v>
      </c>
      <c r="J312" s="56" t="s">
        <v>479</v>
      </c>
      <c r="K312" s="63" t="s">
        <v>794</v>
      </c>
      <c r="L312" s="48"/>
      <c r="M312" s="63"/>
      <c r="N312" s="63"/>
      <c r="O312" s="50">
        <v>0</v>
      </c>
      <c r="P312" s="50">
        <v>0</v>
      </c>
      <c r="Q312" s="50">
        <v>0</v>
      </c>
      <c r="R312" s="50">
        <v>0</v>
      </c>
      <c r="S312" s="50">
        <v>0</v>
      </c>
      <c r="T312" s="50">
        <v>0</v>
      </c>
      <c r="U312" s="50">
        <v>0</v>
      </c>
      <c r="V312" s="50">
        <v>0</v>
      </c>
      <c r="W312" s="50">
        <v>0</v>
      </c>
      <c r="X312" s="50">
        <v>0</v>
      </c>
      <c r="Y312" s="50">
        <v>0</v>
      </c>
      <c r="Z312" s="50">
        <v>0</v>
      </c>
      <c r="AA312" s="50">
        <v>0</v>
      </c>
      <c r="AB312" s="50">
        <v>0</v>
      </c>
      <c r="AC312" s="50">
        <v>0</v>
      </c>
      <c r="AD312" s="50">
        <v>0</v>
      </c>
      <c r="AE312" s="149"/>
      <c r="AF312" s="149"/>
      <c r="AG312" s="51" t="s">
        <v>791</v>
      </c>
      <c r="AH312" s="64"/>
      <c r="AI312" s="64"/>
      <c r="AJ312" s="89" t="s">
        <v>246</v>
      </c>
    </row>
    <row r="313" spans="2:36" ht="13.5" thickBot="1">
      <c r="B313" s="181" t="s">
        <v>358</v>
      </c>
      <c r="C313" s="182"/>
      <c r="D313" s="182"/>
      <c r="E313" s="182"/>
      <c r="F313" s="182"/>
      <c r="G313" s="182"/>
      <c r="H313" s="183"/>
      <c r="I313" s="184" t="s">
        <v>713</v>
      </c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186"/>
      <c r="U313" s="184" t="s">
        <v>360</v>
      </c>
      <c r="V313" s="185"/>
      <c r="W313" s="185"/>
      <c r="X313" s="185"/>
      <c r="Y313" s="185"/>
      <c r="Z313" s="185"/>
      <c r="AA313" s="185"/>
      <c r="AB313" s="185"/>
      <c r="AC313" s="185"/>
      <c r="AD313" s="185"/>
      <c r="AE313" s="185"/>
      <c r="AF313" s="185"/>
      <c r="AG313" s="185"/>
      <c r="AH313" s="185"/>
      <c r="AI313" s="185"/>
      <c r="AJ313" s="186"/>
    </row>
    <row r="314" spans="2:36" ht="13.5" thickBot="1">
      <c r="B314" s="187" t="s">
        <v>797</v>
      </c>
      <c r="C314" s="188"/>
      <c r="D314" s="189"/>
      <c r="E314" s="12"/>
      <c r="F314" s="181" t="s">
        <v>798</v>
      </c>
      <c r="G314" s="182"/>
      <c r="H314" s="182"/>
      <c r="I314" s="182"/>
      <c r="J314" s="182"/>
      <c r="K314" s="182"/>
      <c r="L314" s="182"/>
      <c r="M314" s="182"/>
      <c r="N314" s="183"/>
      <c r="O314" s="190" t="s">
        <v>7</v>
      </c>
      <c r="P314" s="191"/>
      <c r="Q314" s="191"/>
      <c r="R314" s="191"/>
      <c r="S314" s="191"/>
      <c r="T314" s="191"/>
      <c r="U314" s="191"/>
      <c r="V314" s="191"/>
      <c r="W314" s="191"/>
      <c r="X314" s="191"/>
      <c r="Y314" s="191"/>
      <c r="Z314" s="191"/>
      <c r="AA314" s="191"/>
      <c r="AB314" s="191"/>
      <c r="AC314" s="191"/>
      <c r="AD314" s="191"/>
      <c r="AE314" s="191"/>
      <c r="AF314" s="192"/>
      <c r="AG314" s="193" t="s">
        <v>8</v>
      </c>
      <c r="AH314" s="194"/>
      <c r="AI314" s="194"/>
      <c r="AJ314" s="195"/>
    </row>
    <row r="315" spans="2:36" ht="13.5" thickBot="1">
      <c r="B315" s="207" t="s">
        <v>9</v>
      </c>
      <c r="C315" s="209" t="s">
        <v>10</v>
      </c>
      <c r="D315" s="210"/>
      <c r="E315" s="210"/>
      <c r="F315" s="210"/>
      <c r="G315" s="210"/>
      <c r="H315" s="211"/>
      <c r="I315" s="215" t="s">
        <v>11</v>
      </c>
      <c r="J315" s="217" t="s">
        <v>12</v>
      </c>
      <c r="K315" s="217" t="s">
        <v>13</v>
      </c>
      <c r="L315" s="176" t="s">
        <v>14</v>
      </c>
      <c r="M315" s="176" t="s">
        <v>15</v>
      </c>
      <c r="N315" s="176" t="s">
        <v>16</v>
      </c>
      <c r="O315" s="203" t="s">
        <v>17</v>
      </c>
      <c r="P315" s="204"/>
      <c r="Q315" s="203" t="s">
        <v>166</v>
      </c>
      <c r="R315" s="204"/>
      <c r="S315" s="203" t="s">
        <v>19</v>
      </c>
      <c r="T315" s="204"/>
      <c r="U315" s="203" t="s">
        <v>20</v>
      </c>
      <c r="V315" s="204"/>
      <c r="W315" s="203" t="s">
        <v>21</v>
      </c>
      <c r="X315" s="204"/>
      <c r="Y315" s="203" t="s">
        <v>22</v>
      </c>
      <c r="Z315" s="204"/>
      <c r="AA315" s="203" t="s">
        <v>23</v>
      </c>
      <c r="AB315" s="204"/>
      <c r="AC315" s="203" t="s">
        <v>24</v>
      </c>
      <c r="AD315" s="204"/>
      <c r="AE315" s="203" t="s">
        <v>25</v>
      </c>
      <c r="AF315" s="204"/>
      <c r="AG315" s="205" t="s">
        <v>26</v>
      </c>
      <c r="AH315" s="196" t="s">
        <v>27</v>
      </c>
      <c r="AI315" s="198" t="s">
        <v>28</v>
      </c>
      <c r="AJ315" s="196" t="s">
        <v>29</v>
      </c>
    </row>
    <row r="316" spans="2:36" ht="64.5" thickBot="1">
      <c r="B316" s="208"/>
      <c r="C316" s="212"/>
      <c r="D316" s="213"/>
      <c r="E316" s="213"/>
      <c r="F316" s="213"/>
      <c r="G316" s="213"/>
      <c r="H316" s="214"/>
      <c r="I316" s="216"/>
      <c r="J316" s="218"/>
      <c r="K316" s="218"/>
      <c r="L316" s="177"/>
      <c r="M316" s="177"/>
      <c r="N316" s="177"/>
      <c r="O316" s="14" t="s">
        <v>30</v>
      </c>
      <c r="P316" s="15" t="s">
        <v>31</v>
      </c>
      <c r="Q316" s="14" t="s">
        <v>30</v>
      </c>
      <c r="R316" s="15" t="s">
        <v>31</v>
      </c>
      <c r="S316" s="14" t="s">
        <v>30</v>
      </c>
      <c r="T316" s="15" t="s">
        <v>31</v>
      </c>
      <c r="U316" s="14" t="s">
        <v>30</v>
      </c>
      <c r="V316" s="15" t="s">
        <v>31</v>
      </c>
      <c r="W316" s="14" t="s">
        <v>30</v>
      </c>
      <c r="X316" s="15" t="s">
        <v>31</v>
      </c>
      <c r="Y316" s="14" t="s">
        <v>30</v>
      </c>
      <c r="Z316" s="15" t="s">
        <v>31</v>
      </c>
      <c r="AA316" s="14" t="s">
        <v>30</v>
      </c>
      <c r="AB316" s="15" t="s">
        <v>32</v>
      </c>
      <c r="AC316" s="14" t="s">
        <v>30</v>
      </c>
      <c r="AD316" s="15" t="s">
        <v>32</v>
      </c>
      <c r="AE316" s="14" t="s">
        <v>30</v>
      </c>
      <c r="AF316" s="15" t="s">
        <v>32</v>
      </c>
      <c r="AG316" s="206"/>
      <c r="AH316" s="197"/>
      <c r="AI316" s="199"/>
      <c r="AJ316" s="197"/>
    </row>
    <row r="317" spans="2:36" ht="48.75" thickBot="1">
      <c r="B317" s="16" t="s">
        <v>363</v>
      </c>
      <c r="C317" s="200" t="s">
        <v>34</v>
      </c>
      <c r="D317" s="201"/>
      <c r="E317" s="201"/>
      <c r="F317" s="201"/>
      <c r="G317" s="201"/>
      <c r="H317" s="202"/>
      <c r="I317" s="18"/>
      <c r="J317" s="19"/>
      <c r="K317" s="20"/>
      <c r="L317" s="21"/>
      <c r="M317" s="22"/>
      <c r="N317" s="22"/>
      <c r="O317" s="23">
        <f t="shared" ref="O317:AG317" si="134">O319</f>
        <v>0</v>
      </c>
      <c r="P317" s="23">
        <f t="shared" si="134"/>
        <v>0</v>
      </c>
      <c r="Q317" s="23">
        <f t="shared" si="134"/>
        <v>1040000</v>
      </c>
      <c r="R317" s="23">
        <f t="shared" si="134"/>
        <v>0</v>
      </c>
      <c r="S317" s="23">
        <f t="shared" si="134"/>
        <v>0</v>
      </c>
      <c r="T317" s="23">
        <f t="shared" si="134"/>
        <v>0</v>
      </c>
      <c r="U317" s="23">
        <f t="shared" si="134"/>
        <v>0</v>
      </c>
      <c r="V317" s="23">
        <f t="shared" si="134"/>
        <v>0</v>
      </c>
      <c r="W317" s="23">
        <f t="shared" si="134"/>
        <v>0</v>
      </c>
      <c r="X317" s="23">
        <f t="shared" si="134"/>
        <v>0</v>
      </c>
      <c r="Y317" s="23">
        <f t="shared" si="134"/>
        <v>0</v>
      </c>
      <c r="Z317" s="23">
        <f t="shared" si="134"/>
        <v>0</v>
      </c>
      <c r="AA317" s="23">
        <f t="shared" si="134"/>
        <v>0</v>
      </c>
      <c r="AB317" s="23">
        <f t="shared" si="134"/>
        <v>0</v>
      </c>
      <c r="AC317" s="23">
        <f t="shared" si="134"/>
        <v>0</v>
      </c>
      <c r="AD317" s="23">
        <f t="shared" si="134"/>
        <v>0</v>
      </c>
      <c r="AE317" s="23">
        <f t="shared" si="134"/>
        <v>1040000</v>
      </c>
      <c r="AF317" s="23">
        <f t="shared" si="134"/>
        <v>0</v>
      </c>
      <c r="AG317" s="23">
        <f t="shared" si="134"/>
        <v>0</v>
      </c>
      <c r="AH317" s="24"/>
      <c r="AI317" s="24"/>
      <c r="AJ317" s="13"/>
    </row>
    <row r="318" spans="2:36" ht="13.5" thickBot="1">
      <c r="B318" s="144"/>
      <c r="C318" s="144"/>
      <c r="D318" s="112"/>
      <c r="E318" s="144"/>
      <c r="F318" s="144"/>
      <c r="G318" s="144"/>
      <c r="H318" s="144"/>
      <c r="I318" s="144"/>
      <c r="J318" s="66"/>
      <c r="K318" s="99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  <c r="AC318" s="144"/>
      <c r="AD318" s="144"/>
      <c r="AE318" s="144"/>
      <c r="AF318" s="144"/>
      <c r="AG318" s="144"/>
      <c r="AH318" s="144"/>
      <c r="AI318" s="144"/>
      <c r="AJ318" s="150"/>
    </row>
    <row r="319" spans="2:36" s="30" customFormat="1" ht="48.75" thickBot="1">
      <c r="B319" s="31" t="s">
        <v>35</v>
      </c>
      <c r="C319" s="32" t="s">
        <v>36</v>
      </c>
      <c r="D319" s="32" t="s">
        <v>37</v>
      </c>
      <c r="E319" s="32" t="s">
        <v>38</v>
      </c>
      <c r="F319" s="32" t="s">
        <v>202</v>
      </c>
      <c r="G319" s="32" t="s">
        <v>203</v>
      </c>
      <c r="H319" s="34" t="s">
        <v>41</v>
      </c>
      <c r="I319" s="32" t="s">
        <v>42</v>
      </c>
      <c r="J319" s="35"/>
      <c r="K319" s="35"/>
      <c r="L319" s="35"/>
      <c r="M319" s="35"/>
      <c r="N319" s="35"/>
      <c r="O319" s="36">
        <f t="shared" ref="O319:AD319" si="135">SUM(O320:O320)</f>
        <v>0</v>
      </c>
      <c r="P319" s="37">
        <f t="shared" si="135"/>
        <v>0</v>
      </c>
      <c r="Q319" s="36">
        <f t="shared" si="135"/>
        <v>1040000</v>
      </c>
      <c r="R319" s="37">
        <f t="shared" si="135"/>
        <v>0</v>
      </c>
      <c r="S319" s="36">
        <f t="shared" si="135"/>
        <v>0</v>
      </c>
      <c r="T319" s="37">
        <f t="shared" si="135"/>
        <v>0</v>
      </c>
      <c r="U319" s="36">
        <f t="shared" si="135"/>
        <v>0</v>
      </c>
      <c r="V319" s="37">
        <f t="shared" si="135"/>
        <v>0</v>
      </c>
      <c r="W319" s="36">
        <f t="shared" si="135"/>
        <v>0</v>
      </c>
      <c r="X319" s="37">
        <f t="shared" si="135"/>
        <v>0</v>
      </c>
      <c r="Y319" s="36">
        <f t="shared" si="135"/>
        <v>0</v>
      </c>
      <c r="Z319" s="37">
        <f t="shared" si="135"/>
        <v>0</v>
      </c>
      <c r="AA319" s="36">
        <f t="shared" si="135"/>
        <v>0</v>
      </c>
      <c r="AB319" s="37">
        <f t="shared" si="135"/>
        <v>0</v>
      </c>
      <c r="AC319" s="36">
        <f t="shared" si="135"/>
        <v>0</v>
      </c>
      <c r="AD319" s="37">
        <f t="shared" si="135"/>
        <v>0</v>
      </c>
      <c r="AE319" s="36">
        <f>O319+Q319+S319+U319+W319+Y319+AA319+AC319</f>
        <v>1040000</v>
      </c>
      <c r="AF319" s="37">
        <f>P319+R319+T319+V319+X319+Z319+AB319+AD319</f>
        <v>0</v>
      </c>
      <c r="AG319" s="39">
        <f>SUM(AG320:AG320)</f>
        <v>0</v>
      </c>
      <c r="AH319" s="39"/>
      <c r="AI319" s="39"/>
      <c r="AJ319" s="39"/>
    </row>
    <row r="320" spans="2:36" s="30" customFormat="1" ht="255.75" thickBot="1">
      <c r="B320" s="42" t="s">
        <v>741</v>
      </c>
      <c r="C320" s="42"/>
      <c r="D320" s="28" t="s">
        <v>799</v>
      </c>
      <c r="E320" s="59" t="s">
        <v>800</v>
      </c>
      <c r="F320" s="44" t="s">
        <v>801</v>
      </c>
      <c r="G320" s="28"/>
      <c r="H320" s="28" t="s">
        <v>802</v>
      </c>
      <c r="I320" s="28" t="s">
        <v>182</v>
      </c>
      <c r="J320" s="28">
        <v>0</v>
      </c>
      <c r="K320" s="75" t="s">
        <v>801</v>
      </c>
      <c r="L320" s="46" t="s">
        <v>803</v>
      </c>
      <c r="M320" s="46"/>
      <c r="N320" s="42"/>
      <c r="O320" s="47">
        <v>0</v>
      </c>
      <c r="P320" s="47">
        <v>0</v>
      </c>
      <c r="Q320" s="48">
        <v>1040000</v>
      </c>
      <c r="R320" s="49">
        <v>0</v>
      </c>
      <c r="S320" s="49">
        <v>0</v>
      </c>
      <c r="T320" s="49">
        <v>0</v>
      </c>
      <c r="U320" s="49">
        <v>0</v>
      </c>
      <c r="V320" s="49">
        <v>0</v>
      </c>
      <c r="W320" s="49">
        <v>0</v>
      </c>
      <c r="X320" s="49">
        <v>0</v>
      </c>
      <c r="Y320" s="49">
        <v>0</v>
      </c>
      <c r="Z320" s="49">
        <v>0</v>
      </c>
      <c r="AA320" s="49">
        <v>0</v>
      </c>
      <c r="AB320" s="49">
        <v>0</v>
      </c>
      <c r="AC320" s="49">
        <v>0</v>
      </c>
      <c r="AD320" s="49">
        <v>0</v>
      </c>
      <c r="AE320" s="48">
        <v>1040000</v>
      </c>
      <c r="AF320" s="68"/>
      <c r="AG320" s="51" t="s">
        <v>444</v>
      </c>
      <c r="AH320" s="64"/>
      <c r="AI320" s="64"/>
      <c r="AJ320" s="89" t="s">
        <v>246</v>
      </c>
    </row>
    <row r="321" spans="2:38" ht="13.5" thickBot="1">
      <c r="B321" s="181" t="s">
        <v>358</v>
      </c>
      <c r="C321" s="182"/>
      <c r="D321" s="182"/>
      <c r="E321" s="182"/>
      <c r="F321" s="182"/>
      <c r="G321" s="182"/>
      <c r="H321" s="183"/>
      <c r="I321" s="184" t="s">
        <v>713</v>
      </c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6"/>
      <c r="U321" s="184" t="s">
        <v>360</v>
      </c>
      <c r="V321" s="185"/>
      <c r="W321" s="185"/>
      <c r="X321" s="185"/>
      <c r="Y321" s="185"/>
      <c r="Z321" s="185"/>
      <c r="AA321" s="185"/>
      <c r="AB321" s="185"/>
      <c r="AC321" s="185"/>
      <c r="AD321" s="185"/>
      <c r="AE321" s="185"/>
      <c r="AF321" s="185"/>
      <c r="AG321" s="185"/>
      <c r="AH321" s="185"/>
      <c r="AI321" s="185"/>
      <c r="AJ321" s="186"/>
    </row>
    <row r="322" spans="2:38" ht="13.5" thickBot="1">
      <c r="B322" s="187" t="s">
        <v>804</v>
      </c>
      <c r="C322" s="188"/>
      <c r="D322" s="189"/>
      <c r="E322" s="12"/>
      <c r="F322" s="181" t="s">
        <v>805</v>
      </c>
      <c r="G322" s="182"/>
      <c r="H322" s="182"/>
      <c r="I322" s="182"/>
      <c r="J322" s="182"/>
      <c r="K322" s="182"/>
      <c r="L322" s="182"/>
      <c r="M322" s="182"/>
      <c r="N322" s="183"/>
      <c r="O322" s="190" t="s">
        <v>7</v>
      </c>
      <c r="P322" s="191"/>
      <c r="Q322" s="191"/>
      <c r="R322" s="191"/>
      <c r="S322" s="191"/>
      <c r="T322" s="191"/>
      <c r="U322" s="191"/>
      <c r="V322" s="191"/>
      <c r="W322" s="191"/>
      <c r="X322" s="191"/>
      <c r="Y322" s="191"/>
      <c r="Z322" s="191"/>
      <c r="AA322" s="191"/>
      <c r="AB322" s="191"/>
      <c r="AC322" s="191"/>
      <c r="AD322" s="191"/>
      <c r="AE322" s="191"/>
      <c r="AF322" s="192"/>
      <c r="AG322" s="193" t="s">
        <v>8</v>
      </c>
      <c r="AH322" s="194"/>
      <c r="AI322" s="194"/>
      <c r="AJ322" s="195"/>
    </row>
    <row r="323" spans="2:38" ht="13.5" thickBot="1">
      <c r="B323" s="207" t="s">
        <v>9</v>
      </c>
      <c r="C323" s="209" t="s">
        <v>10</v>
      </c>
      <c r="D323" s="210"/>
      <c r="E323" s="210"/>
      <c r="F323" s="210"/>
      <c r="G323" s="210"/>
      <c r="H323" s="211"/>
      <c r="I323" s="215" t="s">
        <v>11</v>
      </c>
      <c r="J323" s="217" t="s">
        <v>12</v>
      </c>
      <c r="K323" s="217" t="s">
        <v>13</v>
      </c>
      <c r="L323" s="176" t="s">
        <v>14</v>
      </c>
      <c r="M323" s="176" t="s">
        <v>15</v>
      </c>
      <c r="N323" s="176" t="s">
        <v>16</v>
      </c>
      <c r="O323" s="203" t="s">
        <v>17</v>
      </c>
      <c r="P323" s="204"/>
      <c r="Q323" s="203" t="s">
        <v>166</v>
      </c>
      <c r="R323" s="204"/>
      <c r="S323" s="203" t="s">
        <v>19</v>
      </c>
      <c r="T323" s="204"/>
      <c r="U323" s="203" t="s">
        <v>20</v>
      </c>
      <c r="V323" s="204"/>
      <c r="W323" s="203" t="s">
        <v>21</v>
      </c>
      <c r="X323" s="204"/>
      <c r="Y323" s="203" t="s">
        <v>22</v>
      </c>
      <c r="Z323" s="204"/>
      <c r="AA323" s="203" t="s">
        <v>23</v>
      </c>
      <c r="AB323" s="204"/>
      <c r="AC323" s="203" t="s">
        <v>24</v>
      </c>
      <c r="AD323" s="204"/>
      <c r="AE323" s="203" t="s">
        <v>25</v>
      </c>
      <c r="AF323" s="204"/>
      <c r="AG323" s="205" t="s">
        <v>26</v>
      </c>
      <c r="AH323" s="196" t="s">
        <v>27</v>
      </c>
      <c r="AI323" s="198" t="s">
        <v>28</v>
      </c>
      <c r="AJ323" s="196" t="s">
        <v>29</v>
      </c>
    </row>
    <row r="324" spans="2:38" ht="64.5" thickBot="1">
      <c r="B324" s="208"/>
      <c r="C324" s="212"/>
      <c r="D324" s="213"/>
      <c r="E324" s="213"/>
      <c r="F324" s="213"/>
      <c r="G324" s="213"/>
      <c r="H324" s="214"/>
      <c r="I324" s="216"/>
      <c r="J324" s="218"/>
      <c r="K324" s="218"/>
      <c r="L324" s="177"/>
      <c r="M324" s="177"/>
      <c r="N324" s="177"/>
      <c r="O324" s="14" t="s">
        <v>30</v>
      </c>
      <c r="P324" s="15" t="s">
        <v>31</v>
      </c>
      <c r="Q324" s="14" t="s">
        <v>30</v>
      </c>
      <c r="R324" s="15" t="s">
        <v>31</v>
      </c>
      <c r="S324" s="14" t="s">
        <v>30</v>
      </c>
      <c r="T324" s="15" t="s">
        <v>31</v>
      </c>
      <c r="U324" s="14" t="s">
        <v>30</v>
      </c>
      <c r="V324" s="15" t="s">
        <v>31</v>
      </c>
      <c r="W324" s="14" t="s">
        <v>30</v>
      </c>
      <c r="X324" s="15" t="s">
        <v>31</v>
      </c>
      <c r="Y324" s="14" t="s">
        <v>30</v>
      </c>
      <c r="Z324" s="15" t="s">
        <v>31</v>
      </c>
      <c r="AA324" s="14" t="s">
        <v>30</v>
      </c>
      <c r="AB324" s="15" t="s">
        <v>32</v>
      </c>
      <c r="AC324" s="14" t="s">
        <v>30</v>
      </c>
      <c r="AD324" s="15" t="s">
        <v>32</v>
      </c>
      <c r="AE324" s="14" t="s">
        <v>30</v>
      </c>
      <c r="AF324" s="15" t="s">
        <v>32</v>
      </c>
      <c r="AG324" s="206"/>
      <c r="AH324" s="197"/>
      <c r="AI324" s="199"/>
      <c r="AJ324" s="197"/>
    </row>
    <row r="325" spans="2:38" ht="54" thickBot="1">
      <c r="B325" s="16" t="s">
        <v>363</v>
      </c>
      <c r="C325" s="200" t="s">
        <v>34</v>
      </c>
      <c r="D325" s="201"/>
      <c r="E325" s="201"/>
      <c r="F325" s="201"/>
      <c r="G325" s="201"/>
      <c r="H325" s="202"/>
      <c r="I325" s="18"/>
      <c r="J325" s="19"/>
      <c r="K325" s="20"/>
      <c r="L325" s="21"/>
      <c r="M325" s="22"/>
      <c r="N325" s="22"/>
      <c r="O325" s="23">
        <f t="shared" ref="O325:AG325" si="136">O327+O329+O331+O333</f>
        <v>0</v>
      </c>
      <c r="P325" s="23">
        <f t="shared" si="136"/>
        <v>0</v>
      </c>
      <c r="Q325" s="23">
        <f t="shared" si="136"/>
        <v>88400000</v>
      </c>
      <c r="R325" s="23">
        <f t="shared" si="136"/>
        <v>0</v>
      </c>
      <c r="S325" s="23">
        <f t="shared" si="136"/>
        <v>5200000</v>
      </c>
      <c r="T325" s="23">
        <f t="shared" si="136"/>
        <v>0</v>
      </c>
      <c r="U325" s="23">
        <f t="shared" si="136"/>
        <v>0</v>
      </c>
      <c r="V325" s="23">
        <f t="shared" si="136"/>
        <v>0</v>
      </c>
      <c r="W325" s="23">
        <f t="shared" si="136"/>
        <v>0</v>
      </c>
      <c r="X325" s="23">
        <f t="shared" si="136"/>
        <v>0</v>
      </c>
      <c r="Y325" s="23">
        <f t="shared" si="136"/>
        <v>0</v>
      </c>
      <c r="Z325" s="23">
        <f t="shared" si="136"/>
        <v>0</v>
      </c>
      <c r="AA325" s="23">
        <f t="shared" si="136"/>
        <v>0</v>
      </c>
      <c r="AB325" s="23">
        <f t="shared" si="136"/>
        <v>0</v>
      </c>
      <c r="AC325" s="23">
        <f t="shared" si="136"/>
        <v>0</v>
      </c>
      <c r="AD325" s="23">
        <f t="shared" si="136"/>
        <v>0</v>
      </c>
      <c r="AE325" s="23">
        <f t="shared" si="136"/>
        <v>93600000</v>
      </c>
      <c r="AF325" s="23">
        <f t="shared" si="136"/>
        <v>0</v>
      </c>
      <c r="AG325" s="23">
        <f t="shared" si="136"/>
        <v>0</v>
      </c>
      <c r="AH325" s="24"/>
      <c r="AI325" s="24"/>
      <c r="AJ325" s="13"/>
    </row>
    <row r="326" spans="2:38" ht="13.5" thickBot="1">
      <c r="B326" s="144"/>
      <c r="C326" s="144"/>
      <c r="D326" s="112"/>
      <c r="E326" s="144"/>
      <c r="F326" s="144"/>
      <c r="G326" s="144"/>
      <c r="H326" s="144"/>
      <c r="I326" s="144"/>
      <c r="J326" s="66"/>
      <c r="K326" s="99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  <c r="AC326" s="144"/>
      <c r="AD326" s="144"/>
      <c r="AE326" s="144"/>
      <c r="AF326" s="144"/>
      <c r="AG326" s="144"/>
      <c r="AH326" s="144"/>
      <c r="AI326" s="144"/>
      <c r="AJ326" s="150"/>
    </row>
    <row r="327" spans="2:38" s="30" customFormat="1" ht="48.75" thickBot="1">
      <c r="B327" s="31" t="s">
        <v>35</v>
      </c>
      <c r="C327" s="32" t="s">
        <v>36</v>
      </c>
      <c r="D327" s="32" t="s">
        <v>37</v>
      </c>
      <c r="E327" s="32" t="s">
        <v>50</v>
      </c>
      <c r="F327" s="32" t="s">
        <v>202</v>
      </c>
      <c r="G327" s="32" t="s">
        <v>203</v>
      </c>
      <c r="H327" s="34" t="s">
        <v>41</v>
      </c>
      <c r="I327" s="32" t="s">
        <v>42</v>
      </c>
      <c r="J327" s="53"/>
      <c r="K327" s="55"/>
      <c r="L327" s="55"/>
      <c r="M327" s="35"/>
      <c r="N327" s="35"/>
      <c r="O327" s="36">
        <f t="shared" ref="O327:AD327" si="137">SUM(O328:O328)</f>
        <v>0</v>
      </c>
      <c r="P327" s="37">
        <f t="shared" si="137"/>
        <v>0</v>
      </c>
      <c r="Q327" s="36">
        <f t="shared" si="137"/>
        <v>1040000</v>
      </c>
      <c r="R327" s="37">
        <f t="shared" si="137"/>
        <v>0</v>
      </c>
      <c r="S327" s="36">
        <f t="shared" si="137"/>
        <v>0</v>
      </c>
      <c r="T327" s="37">
        <f t="shared" si="137"/>
        <v>0</v>
      </c>
      <c r="U327" s="36">
        <f t="shared" si="137"/>
        <v>0</v>
      </c>
      <c r="V327" s="37">
        <f t="shared" si="137"/>
        <v>0</v>
      </c>
      <c r="W327" s="36">
        <f t="shared" si="137"/>
        <v>0</v>
      </c>
      <c r="X327" s="37">
        <f t="shared" si="137"/>
        <v>0</v>
      </c>
      <c r="Y327" s="36">
        <f t="shared" si="137"/>
        <v>0</v>
      </c>
      <c r="Z327" s="37">
        <f t="shared" si="137"/>
        <v>0</v>
      </c>
      <c r="AA327" s="36">
        <f t="shared" si="137"/>
        <v>0</v>
      </c>
      <c r="AB327" s="37">
        <f t="shared" si="137"/>
        <v>0</v>
      </c>
      <c r="AC327" s="36">
        <f t="shared" si="137"/>
        <v>0</v>
      </c>
      <c r="AD327" s="37">
        <f t="shared" si="137"/>
        <v>0</v>
      </c>
      <c r="AE327" s="36">
        <f>O327+Q327+S327+U327+W327+Y327+AA327+AC327</f>
        <v>1040000</v>
      </c>
      <c r="AF327" s="37">
        <f>P327+R327+T327+V327+X327+Z327+AB327+AD327</f>
        <v>0</v>
      </c>
      <c r="AG327" s="39">
        <f>SUM(AG328:AG328)</f>
        <v>0</v>
      </c>
      <c r="AH327" s="39"/>
      <c r="AI327" s="39"/>
      <c r="AJ327" s="39"/>
    </row>
    <row r="328" spans="2:38" s="30" customFormat="1" ht="243" thickBot="1">
      <c r="B328" s="42" t="s">
        <v>806</v>
      </c>
      <c r="C328" s="42"/>
      <c r="D328" s="28" t="s">
        <v>807</v>
      </c>
      <c r="E328" s="59" t="s">
        <v>808</v>
      </c>
      <c r="F328" s="44" t="s">
        <v>386</v>
      </c>
      <c r="G328" s="28"/>
      <c r="H328" s="77" t="s">
        <v>809</v>
      </c>
      <c r="I328" s="77" t="s">
        <v>774</v>
      </c>
      <c r="J328" s="28">
        <v>0</v>
      </c>
      <c r="K328" s="48" t="s">
        <v>386</v>
      </c>
      <c r="L328" s="48" t="s">
        <v>386</v>
      </c>
      <c r="M328" s="57"/>
      <c r="N328" s="57"/>
      <c r="O328" s="66">
        <v>0</v>
      </c>
      <c r="P328" s="66">
        <v>0</v>
      </c>
      <c r="Q328" s="101">
        <v>1040000</v>
      </c>
      <c r="R328" s="101">
        <v>0</v>
      </c>
      <c r="S328" s="101">
        <v>0</v>
      </c>
      <c r="T328" s="101">
        <v>0</v>
      </c>
      <c r="U328" s="101">
        <v>0</v>
      </c>
      <c r="V328" s="101">
        <v>0</v>
      </c>
      <c r="W328" s="101">
        <v>0</v>
      </c>
      <c r="X328" s="101">
        <v>0</v>
      </c>
      <c r="Y328" s="101">
        <v>0</v>
      </c>
      <c r="Z328" s="101">
        <v>0</v>
      </c>
      <c r="AA328" s="101">
        <v>0</v>
      </c>
      <c r="AB328" s="101">
        <v>0</v>
      </c>
      <c r="AC328" s="101">
        <v>0</v>
      </c>
      <c r="AD328" s="101">
        <v>0</v>
      </c>
      <c r="AE328" s="101">
        <v>1040000</v>
      </c>
      <c r="AF328" s="101"/>
      <c r="AG328" s="51" t="s">
        <v>602</v>
      </c>
      <c r="AH328" s="64"/>
      <c r="AI328" s="64"/>
      <c r="AJ328" s="89" t="s">
        <v>246</v>
      </c>
    </row>
    <row r="329" spans="2:38" s="30" customFormat="1" ht="54" thickBot="1">
      <c r="B329" s="31" t="s">
        <v>35</v>
      </c>
      <c r="C329" s="32" t="s">
        <v>36</v>
      </c>
      <c r="D329" s="32" t="s">
        <v>37</v>
      </c>
      <c r="E329" s="32" t="s">
        <v>50</v>
      </c>
      <c r="F329" s="32" t="s">
        <v>202</v>
      </c>
      <c r="G329" s="32" t="s">
        <v>203</v>
      </c>
      <c r="H329" s="34" t="s">
        <v>51</v>
      </c>
      <c r="I329" s="32" t="s">
        <v>42</v>
      </c>
      <c r="J329" s="53"/>
      <c r="K329" s="76"/>
      <c r="L329" s="55"/>
      <c r="M329" s="35"/>
      <c r="N329" s="35"/>
      <c r="O329" s="36">
        <f t="shared" ref="O329:AD329" si="138">SUM(O330:O330)</f>
        <v>0</v>
      </c>
      <c r="P329" s="37">
        <f t="shared" si="138"/>
        <v>0</v>
      </c>
      <c r="Q329" s="36">
        <f t="shared" si="138"/>
        <v>54080000</v>
      </c>
      <c r="R329" s="37">
        <f t="shared" si="138"/>
        <v>0</v>
      </c>
      <c r="S329" s="36">
        <f t="shared" si="138"/>
        <v>0</v>
      </c>
      <c r="T329" s="37">
        <f t="shared" si="138"/>
        <v>0</v>
      </c>
      <c r="U329" s="36">
        <f t="shared" si="138"/>
        <v>0</v>
      </c>
      <c r="V329" s="37">
        <f t="shared" si="138"/>
        <v>0</v>
      </c>
      <c r="W329" s="36">
        <f t="shared" si="138"/>
        <v>0</v>
      </c>
      <c r="X329" s="37">
        <f t="shared" si="138"/>
        <v>0</v>
      </c>
      <c r="Y329" s="36">
        <f t="shared" si="138"/>
        <v>0</v>
      </c>
      <c r="Z329" s="37">
        <f t="shared" si="138"/>
        <v>0</v>
      </c>
      <c r="AA329" s="36">
        <f t="shared" si="138"/>
        <v>0</v>
      </c>
      <c r="AB329" s="37">
        <f t="shared" si="138"/>
        <v>0</v>
      </c>
      <c r="AC329" s="36">
        <f t="shared" si="138"/>
        <v>0</v>
      </c>
      <c r="AD329" s="37">
        <f t="shared" si="138"/>
        <v>0</v>
      </c>
      <c r="AE329" s="36">
        <f>O329+Q329+S329+U329+W329+Y329+AA329+AC329</f>
        <v>54080000</v>
      </c>
      <c r="AF329" s="37">
        <f>P329+R329+T329+V329+X329+Z329+AB329+AD329</f>
        <v>0</v>
      </c>
      <c r="AG329" s="39">
        <f>SUM(AG330:AG330)</f>
        <v>0</v>
      </c>
      <c r="AH329" s="39"/>
      <c r="AI329" s="39"/>
      <c r="AJ329" s="39"/>
    </row>
    <row r="330" spans="2:38" s="30" customFormat="1" ht="179.25" thickBot="1">
      <c r="B330" s="42" t="s">
        <v>810</v>
      </c>
      <c r="C330" s="42"/>
      <c r="D330" s="28" t="s">
        <v>811</v>
      </c>
      <c r="E330" s="28" t="s">
        <v>812</v>
      </c>
      <c r="F330" s="44" t="s">
        <v>813</v>
      </c>
      <c r="G330" s="28"/>
      <c r="H330" s="43" t="s">
        <v>814</v>
      </c>
      <c r="I330" s="43" t="s">
        <v>774</v>
      </c>
      <c r="J330" s="28">
        <v>0</v>
      </c>
      <c r="K330" s="63" t="s">
        <v>386</v>
      </c>
      <c r="L330" s="48" t="s">
        <v>815</v>
      </c>
      <c r="M330" s="63"/>
      <c r="N330" s="63"/>
      <c r="O330" s="66">
        <v>0</v>
      </c>
      <c r="P330" s="66">
        <v>0</v>
      </c>
      <c r="Q330" s="97">
        <v>54080000</v>
      </c>
      <c r="R330" s="66">
        <v>0</v>
      </c>
      <c r="S330" s="66">
        <v>0</v>
      </c>
      <c r="T330" s="66">
        <v>0</v>
      </c>
      <c r="U330" s="66">
        <v>0</v>
      </c>
      <c r="V330" s="66">
        <v>0</v>
      </c>
      <c r="W330" s="66">
        <v>0</v>
      </c>
      <c r="X330" s="66">
        <v>0</v>
      </c>
      <c r="Y330" s="66">
        <v>0</v>
      </c>
      <c r="Z330" s="66">
        <v>0</v>
      </c>
      <c r="AA330" s="66">
        <v>0</v>
      </c>
      <c r="AB330" s="66">
        <v>0</v>
      </c>
      <c r="AC330" s="66">
        <v>0</v>
      </c>
      <c r="AD330" s="66">
        <v>0</v>
      </c>
      <c r="AE330" s="97">
        <v>54080000</v>
      </c>
      <c r="AF330" s="66"/>
      <c r="AG330" s="51" t="s">
        <v>816</v>
      </c>
      <c r="AH330" s="64"/>
      <c r="AI330" s="64"/>
      <c r="AJ330" s="89" t="s">
        <v>246</v>
      </c>
    </row>
    <row r="331" spans="2:38" s="30" customFormat="1" ht="39" thickBot="1">
      <c r="B331" s="31" t="s">
        <v>35</v>
      </c>
      <c r="C331" s="32" t="s">
        <v>36</v>
      </c>
      <c r="D331" s="32" t="s">
        <v>37</v>
      </c>
      <c r="E331" s="32" t="s">
        <v>50</v>
      </c>
      <c r="F331" s="32" t="s">
        <v>202</v>
      </c>
      <c r="G331" s="32" t="s">
        <v>203</v>
      </c>
      <c r="H331" s="34" t="s">
        <v>58</v>
      </c>
      <c r="I331" s="32" t="s">
        <v>42</v>
      </c>
      <c r="J331" s="53"/>
      <c r="K331" s="76"/>
      <c r="L331" s="55"/>
      <c r="M331" s="35"/>
      <c r="N331" s="35"/>
      <c r="O331" s="36">
        <f t="shared" ref="O331:AD331" si="139">SUM(O332:O332)</f>
        <v>0</v>
      </c>
      <c r="P331" s="37">
        <f t="shared" si="139"/>
        <v>0</v>
      </c>
      <c r="Q331" s="36">
        <f t="shared" si="139"/>
        <v>0</v>
      </c>
      <c r="R331" s="37">
        <f t="shared" si="139"/>
        <v>0</v>
      </c>
      <c r="S331" s="36">
        <f t="shared" si="139"/>
        <v>0</v>
      </c>
      <c r="T331" s="37">
        <f t="shared" si="139"/>
        <v>0</v>
      </c>
      <c r="U331" s="36">
        <f t="shared" si="139"/>
        <v>0</v>
      </c>
      <c r="V331" s="37">
        <f t="shared" si="139"/>
        <v>0</v>
      </c>
      <c r="W331" s="36">
        <f t="shared" si="139"/>
        <v>0</v>
      </c>
      <c r="X331" s="37">
        <f t="shared" si="139"/>
        <v>0</v>
      </c>
      <c r="Y331" s="36">
        <f t="shared" si="139"/>
        <v>0</v>
      </c>
      <c r="Z331" s="37">
        <f t="shared" si="139"/>
        <v>0</v>
      </c>
      <c r="AA331" s="36">
        <f t="shared" si="139"/>
        <v>0</v>
      </c>
      <c r="AB331" s="37">
        <f t="shared" si="139"/>
        <v>0</v>
      </c>
      <c r="AC331" s="36">
        <f t="shared" si="139"/>
        <v>0</v>
      </c>
      <c r="AD331" s="37">
        <f t="shared" si="139"/>
        <v>0</v>
      </c>
      <c r="AE331" s="36">
        <f>O331+Q331+S331+U331+W331+Y331+AA331+AC331</f>
        <v>0</v>
      </c>
      <c r="AF331" s="37">
        <f>P331+R331+T331+V331+X331+Z331+AB331+AD331</f>
        <v>0</v>
      </c>
      <c r="AG331" s="39">
        <f>SUM(AG332:AG332)</f>
        <v>0</v>
      </c>
      <c r="AH331" s="39"/>
      <c r="AI331" s="39"/>
      <c r="AJ331" s="39"/>
    </row>
    <row r="332" spans="2:38" s="30" customFormat="1" ht="306.75" thickBot="1">
      <c r="B332" s="42" t="s">
        <v>810</v>
      </c>
      <c r="C332" s="42"/>
      <c r="D332" s="28" t="s">
        <v>817</v>
      </c>
      <c r="E332" s="59" t="s">
        <v>661</v>
      </c>
      <c r="F332" s="44" t="s">
        <v>386</v>
      </c>
      <c r="G332" s="28"/>
      <c r="H332" s="43" t="s">
        <v>818</v>
      </c>
      <c r="I332" s="43" t="s">
        <v>774</v>
      </c>
      <c r="J332" s="28"/>
      <c r="K332" s="63"/>
      <c r="L332" s="48"/>
      <c r="M332" s="63"/>
      <c r="N332" s="63"/>
      <c r="O332" s="50">
        <v>0</v>
      </c>
      <c r="P332" s="50">
        <v>0</v>
      </c>
      <c r="Q332" s="50">
        <v>0</v>
      </c>
      <c r="R332" s="50">
        <v>0</v>
      </c>
      <c r="S332" s="50">
        <v>0</v>
      </c>
      <c r="T332" s="50">
        <v>0</v>
      </c>
      <c r="U332" s="50">
        <v>0</v>
      </c>
      <c r="V332" s="50">
        <v>0</v>
      </c>
      <c r="W332" s="50">
        <v>0</v>
      </c>
      <c r="X332" s="50">
        <v>0</v>
      </c>
      <c r="Y332" s="50">
        <v>0</v>
      </c>
      <c r="Z332" s="50">
        <v>0</v>
      </c>
      <c r="AA332" s="50">
        <v>0</v>
      </c>
      <c r="AB332" s="50">
        <v>0</v>
      </c>
      <c r="AC332" s="50">
        <v>0</v>
      </c>
      <c r="AD332" s="50">
        <v>0</v>
      </c>
      <c r="AE332" s="68"/>
      <c r="AF332" s="68"/>
      <c r="AG332" s="51"/>
      <c r="AH332" s="64"/>
      <c r="AI332" s="64"/>
      <c r="AJ332" s="89"/>
      <c r="AK332" s="152"/>
      <c r="AL332" s="153"/>
    </row>
    <row r="333" spans="2:38" s="30" customFormat="1" ht="54" thickBot="1">
      <c r="B333" s="31" t="s">
        <v>35</v>
      </c>
      <c r="C333" s="32" t="s">
        <v>36</v>
      </c>
      <c r="D333" s="32" t="s">
        <v>37</v>
      </c>
      <c r="E333" s="32" t="s">
        <v>50</v>
      </c>
      <c r="F333" s="32" t="s">
        <v>202</v>
      </c>
      <c r="G333" s="32" t="s">
        <v>203</v>
      </c>
      <c r="H333" s="34" t="s">
        <v>65</v>
      </c>
      <c r="I333" s="32" t="s">
        <v>42</v>
      </c>
      <c r="J333" s="53"/>
      <c r="K333" s="76"/>
      <c r="L333" s="55"/>
      <c r="M333" s="35"/>
      <c r="N333" s="35"/>
      <c r="O333" s="36">
        <f t="shared" ref="O333:AD333" si="140">SUM(O334:O334)</f>
        <v>0</v>
      </c>
      <c r="P333" s="37">
        <f t="shared" si="140"/>
        <v>0</v>
      </c>
      <c r="Q333" s="36">
        <f t="shared" si="140"/>
        <v>33280000</v>
      </c>
      <c r="R333" s="37">
        <f t="shared" si="140"/>
        <v>0</v>
      </c>
      <c r="S333" s="36">
        <f t="shared" si="140"/>
        <v>5200000</v>
      </c>
      <c r="T333" s="37">
        <f t="shared" si="140"/>
        <v>0</v>
      </c>
      <c r="U333" s="36">
        <f t="shared" si="140"/>
        <v>0</v>
      </c>
      <c r="V333" s="37">
        <f t="shared" si="140"/>
        <v>0</v>
      </c>
      <c r="W333" s="36">
        <f t="shared" si="140"/>
        <v>0</v>
      </c>
      <c r="X333" s="37">
        <f t="shared" si="140"/>
        <v>0</v>
      </c>
      <c r="Y333" s="36">
        <f t="shared" si="140"/>
        <v>0</v>
      </c>
      <c r="Z333" s="37">
        <f t="shared" si="140"/>
        <v>0</v>
      </c>
      <c r="AA333" s="36">
        <f t="shared" si="140"/>
        <v>0</v>
      </c>
      <c r="AB333" s="37">
        <f t="shared" si="140"/>
        <v>0</v>
      </c>
      <c r="AC333" s="36">
        <f t="shared" si="140"/>
        <v>0</v>
      </c>
      <c r="AD333" s="37">
        <f t="shared" si="140"/>
        <v>0</v>
      </c>
      <c r="AE333" s="36">
        <f>O333+Q333+S333+U333+W333+Y333+AA333+AC333</f>
        <v>38480000</v>
      </c>
      <c r="AF333" s="37">
        <f>P333+R333+T333+V333+X333+Z333+AB333+AD333</f>
        <v>0</v>
      </c>
      <c r="AG333" s="39">
        <f>SUM(AG334:AG334)</f>
        <v>0</v>
      </c>
      <c r="AH333" s="39"/>
      <c r="AI333" s="39"/>
      <c r="AJ333" s="39"/>
      <c r="AK333" s="154"/>
      <c r="AL333" s="154"/>
    </row>
    <row r="334" spans="2:38" s="30" customFormat="1" ht="153.75" thickBot="1">
      <c r="B334" s="42" t="s">
        <v>810</v>
      </c>
      <c r="C334" s="42"/>
      <c r="D334" s="28" t="s">
        <v>819</v>
      </c>
      <c r="E334" s="59" t="s">
        <v>820</v>
      </c>
      <c r="F334" s="44" t="s">
        <v>821</v>
      </c>
      <c r="G334" s="28"/>
      <c r="H334" s="43" t="s">
        <v>822</v>
      </c>
      <c r="I334" s="43" t="s">
        <v>823</v>
      </c>
      <c r="J334" s="28">
        <v>0</v>
      </c>
      <c r="K334" s="63" t="s">
        <v>824</v>
      </c>
      <c r="L334" s="48" t="s">
        <v>825</v>
      </c>
      <c r="M334" s="63"/>
      <c r="N334" s="63"/>
      <c r="O334" s="50">
        <v>0</v>
      </c>
      <c r="P334" s="50">
        <v>0</v>
      </c>
      <c r="Q334" s="47">
        <v>33280000</v>
      </c>
      <c r="R334" s="50">
        <v>0</v>
      </c>
      <c r="S334" s="97">
        <v>5200000</v>
      </c>
      <c r="T334" s="50">
        <v>0</v>
      </c>
      <c r="U334" s="50">
        <v>0</v>
      </c>
      <c r="V334" s="50">
        <v>0</v>
      </c>
      <c r="W334" s="50">
        <v>0</v>
      </c>
      <c r="X334" s="50">
        <v>0</v>
      </c>
      <c r="Y334" s="50">
        <v>0</v>
      </c>
      <c r="Z334" s="50">
        <v>0</v>
      </c>
      <c r="AA334" s="50">
        <v>0</v>
      </c>
      <c r="AB334" s="50">
        <v>0</v>
      </c>
      <c r="AC334" s="50">
        <v>0</v>
      </c>
      <c r="AD334" s="50">
        <v>0</v>
      </c>
      <c r="AE334" s="47">
        <f>O334+Q334+S334+U334+W334+Y334+AA334+AC334</f>
        <v>38480000</v>
      </c>
      <c r="AF334" s="68"/>
      <c r="AG334" s="51" t="s">
        <v>816</v>
      </c>
      <c r="AH334" s="64"/>
      <c r="AI334" s="64"/>
      <c r="AJ334" s="89" t="s">
        <v>246</v>
      </c>
      <c r="AK334" s="154"/>
      <c r="AL334" s="154"/>
    </row>
    <row r="335" spans="2:38" ht="39" thickBot="1">
      <c r="B335" s="104" t="s">
        <v>35</v>
      </c>
      <c r="C335" s="105" t="s">
        <v>36</v>
      </c>
      <c r="D335" s="106" t="s">
        <v>37</v>
      </c>
      <c r="E335" s="105" t="s">
        <v>50</v>
      </c>
      <c r="F335" s="105" t="s">
        <v>202</v>
      </c>
      <c r="G335" s="105" t="s">
        <v>40</v>
      </c>
      <c r="H335" s="34" t="s">
        <v>73</v>
      </c>
      <c r="I335" s="105" t="s">
        <v>42</v>
      </c>
      <c r="J335" s="53"/>
      <c r="K335" s="54"/>
      <c r="L335" s="55"/>
      <c r="M335" s="107"/>
      <c r="N335" s="107"/>
      <c r="O335" s="36">
        <f t="shared" ref="O335:AD335" si="141">SUM(O336:O336)</f>
        <v>0</v>
      </c>
      <c r="P335" s="37">
        <f t="shared" si="141"/>
        <v>0</v>
      </c>
      <c r="Q335" s="36">
        <f t="shared" si="141"/>
        <v>0</v>
      </c>
      <c r="R335" s="37">
        <f t="shared" si="141"/>
        <v>0</v>
      </c>
      <c r="S335" s="36">
        <f t="shared" si="141"/>
        <v>0</v>
      </c>
      <c r="T335" s="37">
        <f t="shared" si="141"/>
        <v>0</v>
      </c>
      <c r="U335" s="36">
        <f t="shared" si="141"/>
        <v>0</v>
      </c>
      <c r="V335" s="37">
        <f t="shared" si="141"/>
        <v>0</v>
      </c>
      <c r="W335" s="36">
        <f t="shared" si="141"/>
        <v>0</v>
      </c>
      <c r="X335" s="37">
        <f t="shared" si="141"/>
        <v>0</v>
      </c>
      <c r="Y335" s="36">
        <f t="shared" si="141"/>
        <v>0</v>
      </c>
      <c r="Z335" s="37">
        <f t="shared" si="141"/>
        <v>0</v>
      </c>
      <c r="AA335" s="36">
        <f t="shared" si="141"/>
        <v>0</v>
      </c>
      <c r="AB335" s="37">
        <f t="shared" si="141"/>
        <v>0</v>
      </c>
      <c r="AC335" s="36">
        <f t="shared" si="141"/>
        <v>0</v>
      </c>
      <c r="AD335" s="37">
        <f t="shared" si="141"/>
        <v>0</v>
      </c>
      <c r="AE335" s="36">
        <f>O335+Q335+S335+U335+W335+Y335+AA335+AC335</f>
        <v>0</v>
      </c>
      <c r="AF335" s="37">
        <f>P335+R335+T335+V335+X335+Z335+AB335+AD335</f>
        <v>0</v>
      </c>
      <c r="AG335" s="108">
        <f>SUM(AG336:AG336)</f>
        <v>0</v>
      </c>
      <c r="AH335" s="108"/>
      <c r="AI335" s="108"/>
      <c r="AJ335" s="108"/>
      <c r="AK335" s="155"/>
      <c r="AL335" s="155"/>
    </row>
    <row r="336" spans="2:38" s="138" customFormat="1" ht="204.75" thickBot="1">
      <c r="B336" s="42" t="s">
        <v>810</v>
      </c>
      <c r="C336" s="78"/>
      <c r="D336" s="126" t="s">
        <v>826</v>
      </c>
      <c r="E336" s="156" t="s">
        <v>827</v>
      </c>
      <c r="F336" s="80" t="s">
        <v>386</v>
      </c>
      <c r="G336" s="78"/>
      <c r="H336" s="126" t="s">
        <v>828</v>
      </c>
      <c r="I336" s="126" t="s">
        <v>774</v>
      </c>
      <c r="J336" s="42">
        <v>0</v>
      </c>
      <c r="K336" s="46" t="s">
        <v>386</v>
      </c>
      <c r="L336" s="46" t="s">
        <v>386</v>
      </c>
      <c r="M336" s="71"/>
      <c r="N336" s="71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116"/>
      <c r="AF336" s="116"/>
      <c r="AG336" s="82" t="s">
        <v>602</v>
      </c>
      <c r="AH336" s="119"/>
      <c r="AI336" s="119"/>
      <c r="AJ336" s="157" t="s">
        <v>246</v>
      </c>
      <c r="AK336" s="158"/>
      <c r="AL336" s="158"/>
    </row>
    <row r="337" spans="2:36" ht="13.5" thickBot="1">
      <c r="B337" s="181" t="s">
        <v>358</v>
      </c>
      <c r="C337" s="182"/>
      <c r="D337" s="182"/>
      <c r="E337" s="182"/>
      <c r="F337" s="182"/>
      <c r="G337" s="182"/>
      <c r="H337" s="183"/>
      <c r="I337" s="184" t="s">
        <v>713</v>
      </c>
      <c r="J337" s="185"/>
      <c r="K337" s="185"/>
      <c r="L337" s="185"/>
      <c r="M337" s="185"/>
      <c r="N337" s="185"/>
      <c r="O337" s="185"/>
      <c r="P337" s="185"/>
      <c r="Q337" s="185"/>
      <c r="R337" s="185"/>
      <c r="S337" s="185"/>
      <c r="T337" s="186"/>
      <c r="U337" s="184" t="s">
        <v>360</v>
      </c>
      <c r="V337" s="185"/>
      <c r="W337" s="185"/>
      <c r="X337" s="185"/>
      <c r="Y337" s="185"/>
      <c r="Z337" s="185"/>
      <c r="AA337" s="185"/>
      <c r="AB337" s="185"/>
      <c r="AC337" s="185"/>
      <c r="AD337" s="185"/>
      <c r="AE337" s="185"/>
      <c r="AF337" s="185"/>
      <c r="AG337" s="185"/>
      <c r="AH337" s="185"/>
      <c r="AI337" s="185"/>
      <c r="AJ337" s="186"/>
    </row>
    <row r="338" spans="2:36" ht="13.5" thickBot="1">
      <c r="B338" s="187" t="s">
        <v>829</v>
      </c>
      <c r="C338" s="188"/>
      <c r="D338" s="189"/>
      <c r="E338" s="12"/>
      <c r="F338" s="181" t="s">
        <v>830</v>
      </c>
      <c r="G338" s="182"/>
      <c r="H338" s="182"/>
      <c r="I338" s="182"/>
      <c r="J338" s="182"/>
      <c r="K338" s="182"/>
      <c r="L338" s="182"/>
      <c r="M338" s="182"/>
      <c r="N338" s="183"/>
      <c r="O338" s="190" t="s">
        <v>7</v>
      </c>
      <c r="P338" s="191"/>
      <c r="Q338" s="191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1"/>
      <c r="AB338" s="191"/>
      <c r="AC338" s="191"/>
      <c r="AD338" s="191"/>
      <c r="AE338" s="191"/>
      <c r="AF338" s="192"/>
      <c r="AG338" s="193" t="s">
        <v>8</v>
      </c>
      <c r="AH338" s="194"/>
      <c r="AI338" s="194"/>
      <c r="AJ338" s="195"/>
    </row>
    <row r="339" spans="2:36" ht="13.5" thickBot="1">
      <c r="B339" s="207" t="s">
        <v>9</v>
      </c>
      <c r="C339" s="209" t="s">
        <v>10</v>
      </c>
      <c r="D339" s="210"/>
      <c r="E339" s="210"/>
      <c r="F339" s="210"/>
      <c r="G339" s="210"/>
      <c r="H339" s="211"/>
      <c r="I339" s="215" t="s">
        <v>11</v>
      </c>
      <c r="J339" s="217" t="s">
        <v>12</v>
      </c>
      <c r="K339" s="217" t="s">
        <v>13</v>
      </c>
      <c r="L339" s="176" t="s">
        <v>14</v>
      </c>
      <c r="M339" s="176" t="s">
        <v>15</v>
      </c>
      <c r="N339" s="176" t="s">
        <v>16</v>
      </c>
      <c r="O339" s="203" t="s">
        <v>17</v>
      </c>
      <c r="P339" s="204"/>
      <c r="Q339" s="203" t="s">
        <v>166</v>
      </c>
      <c r="R339" s="204"/>
      <c r="S339" s="203" t="s">
        <v>19</v>
      </c>
      <c r="T339" s="204"/>
      <c r="U339" s="203" t="s">
        <v>20</v>
      </c>
      <c r="V339" s="204"/>
      <c r="W339" s="203" t="s">
        <v>21</v>
      </c>
      <c r="X339" s="204"/>
      <c r="Y339" s="203" t="s">
        <v>22</v>
      </c>
      <c r="Z339" s="204"/>
      <c r="AA339" s="203" t="s">
        <v>23</v>
      </c>
      <c r="AB339" s="204"/>
      <c r="AC339" s="203" t="s">
        <v>24</v>
      </c>
      <c r="AD339" s="204"/>
      <c r="AE339" s="203" t="s">
        <v>25</v>
      </c>
      <c r="AF339" s="204"/>
      <c r="AG339" s="205" t="s">
        <v>26</v>
      </c>
      <c r="AH339" s="196" t="s">
        <v>27</v>
      </c>
      <c r="AI339" s="198" t="s">
        <v>28</v>
      </c>
      <c r="AJ339" s="196" t="s">
        <v>29</v>
      </c>
    </row>
    <row r="340" spans="2:36" ht="64.5" thickBot="1">
      <c r="B340" s="208"/>
      <c r="C340" s="212"/>
      <c r="D340" s="213"/>
      <c r="E340" s="213"/>
      <c r="F340" s="213"/>
      <c r="G340" s="213"/>
      <c r="H340" s="214"/>
      <c r="I340" s="216"/>
      <c r="J340" s="218"/>
      <c r="K340" s="218"/>
      <c r="L340" s="177"/>
      <c r="M340" s="177"/>
      <c r="N340" s="177"/>
      <c r="O340" s="14" t="s">
        <v>30</v>
      </c>
      <c r="P340" s="15" t="s">
        <v>31</v>
      </c>
      <c r="Q340" s="14" t="s">
        <v>30</v>
      </c>
      <c r="R340" s="15" t="s">
        <v>31</v>
      </c>
      <c r="S340" s="14" t="s">
        <v>30</v>
      </c>
      <c r="T340" s="15" t="s">
        <v>31</v>
      </c>
      <c r="U340" s="14" t="s">
        <v>30</v>
      </c>
      <c r="V340" s="15" t="s">
        <v>31</v>
      </c>
      <c r="W340" s="14" t="s">
        <v>30</v>
      </c>
      <c r="X340" s="15" t="s">
        <v>31</v>
      </c>
      <c r="Y340" s="14" t="s">
        <v>30</v>
      </c>
      <c r="Z340" s="15" t="s">
        <v>31</v>
      </c>
      <c r="AA340" s="14" t="s">
        <v>30</v>
      </c>
      <c r="AB340" s="15" t="s">
        <v>32</v>
      </c>
      <c r="AC340" s="14" t="s">
        <v>30</v>
      </c>
      <c r="AD340" s="15" t="s">
        <v>32</v>
      </c>
      <c r="AE340" s="14" t="s">
        <v>30</v>
      </c>
      <c r="AF340" s="15" t="s">
        <v>32</v>
      </c>
      <c r="AG340" s="206"/>
      <c r="AH340" s="197"/>
      <c r="AI340" s="199"/>
      <c r="AJ340" s="197"/>
    </row>
    <row r="341" spans="2:36" ht="54" thickBot="1">
      <c r="B341" s="16" t="s">
        <v>363</v>
      </c>
      <c r="C341" s="200" t="s">
        <v>34</v>
      </c>
      <c r="D341" s="201"/>
      <c r="E341" s="201"/>
      <c r="F341" s="201"/>
      <c r="G341" s="201"/>
      <c r="H341" s="202"/>
      <c r="I341" s="18"/>
      <c r="J341" s="19"/>
      <c r="K341" s="20"/>
      <c r="L341" s="21"/>
      <c r="M341" s="22"/>
      <c r="N341" s="22"/>
      <c r="O341" s="23">
        <f t="shared" ref="O341:AG341" si="142">O343+O345+O347+O349</f>
        <v>0</v>
      </c>
      <c r="P341" s="23">
        <f t="shared" si="142"/>
        <v>0</v>
      </c>
      <c r="Q341" s="23">
        <f t="shared" si="142"/>
        <v>67600000</v>
      </c>
      <c r="R341" s="23">
        <f t="shared" si="142"/>
        <v>0</v>
      </c>
      <c r="S341" s="23">
        <f t="shared" si="142"/>
        <v>5200000</v>
      </c>
      <c r="T341" s="23">
        <f t="shared" si="142"/>
        <v>0</v>
      </c>
      <c r="U341" s="23">
        <f t="shared" si="142"/>
        <v>0</v>
      </c>
      <c r="V341" s="23">
        <f t="shared" si="142"/>
        <v>0</v>
      </c>
      <c r="W341" s="23">
        <f t="shared" si="142"/>
        <v>0</v>
      </c>
      <c r="X341" s="23">
        <f t="shared" si="142"/>
        <v>0</v>
      </c>
      <c r="Y341" s="23">
        <f t="shared" si="142"/>
        <v>0</v>
      </c>
      <c r="Z341" s="23">
        <f t="shared" si="142"/>
        <v>0</v>
      </c>
      <c r="AA341" s="23">
        <f t="shared" si="142"/>
        <v>0</v>
      </c>
      <c r="AB341" s="23">
        <f t="shared" si="142"/>
        <v>0</v>
      </c>
      <c r="AC341" s="23">
        <f t="shared" si="142"/>
        <v>15600000</v>
      </c>
      <c r="AD341" s="23">
        <f t="shared" si="142"/>
        <v>0</v>
      </c>
      <c r="AE341" s="23">
        <f t="shared" si="142"/>
        <v>88400000</v>
      </c>
      <c r="AF341" s="23">
        <f t="shared" si="142"/>
        <v>0</v>
      </c>
      <c r="AG341" s="23">
        <f t="shared" si="142"/>
        <v>0</v>
      </c>
      <c r="AH341" s="24"/>
      <c r="AI341" s="24"/>
      <c r="AJ341" s="13"/>
    </row>
    <row r="342" spans="2:36" ht="13.5" thickBot="1">
      <c r="B342" s="16"/>
      <c r="C342" s="17"/>
      <c r="D342" s="159"/>
      <c r="E342" s="17"/>
      <c r="F342" s="17"/>
      <c r="G342" s="17"/>
      <c r="H342" s="17"/>
      <c r="I342" s="18"/>
      <c r="J342" s="19"/>
      <c r="K342" s="20"/>
      <c r="L342" s="21"/>
      <c r="M342" s="22"/>
      <c r="N342" s="22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4"/>
      <c r="AH342" s="24"/>
      <c r="AI342" s="24"/>
      <c r="AJ342" s="13"/>
    </row>
    <row r="343" spans="2:36" s="30" customFormat="1" ht="39" thickBot="1">
      <c r="B343" s="31" t="s">
        <v>35</v>
      </c>
      <c r="C343" s="32" t="s">
        <v>36</v>
      </c>
      <c r="D343" s="32" t="s">
        <v>37</v>
      </c>
      <c r="E343" s="32" t="s">
        <v>50</v>
      </c>
      <c r="F343" s="32" t="s">
        <v>202</v>
      </c>
      <c r="G343" s="32" t="s">
        <v>203</v>
      </c>
      <c r="H343" s="34" t="s">
        <v>41</v>
      </c>
      <c r="I343" s="32" t="s">
        <v>42</v>
      </c>
      <c r="J343" s="53"/>
      <c r="K343" s="76"/>
      <c r="L343" s="55"/>
      <c r="M343" s="35"/>
      <c r="N343" s="35"/>
      <c r="O343" s="36">
        <f t="shared" ref="O343:AD343" si="143">SUM(O344:O344)</f>
        <v>0</v>
      </c>
      <c r="P343" s="37">
        <f t="shared" si="143"/>
        <v>0</v>
      </c>
      <c r="Q343" s="36">
        <f t="shared" si="143"/>
        <v>0</v>
      </c>
      <c r="R343" s="37">
        <f t="shared" si="143"/>
        <v>0</v>
      </c>
      <c r="S343" s="36">
        <f t="shared" si="143"/>
        <v>0</v>
      </c>
      <c r="T343" s="37">
        <f t="shared" si="143"/>
        <v>0</v>
      </c>
      <c r="U343" s="36">
        <f t="shared" si="143"/>
        <v>0</v>
      </c>
      <c r="V343" s="37">
        <f t="shared" si="143"/>
        <v>0</v>
      </c>
      <c r="W343" s="36">
        <f t="shared" si="143"/>
        <v>0</v>
      </c>
      <c r="X343" s="37">
        <f t="shared" si="143"/>
        <v>0</v>
      </c>
      <c r="Y343" s="36">
        <f t="shared" si="143"/>
        <v>0</v>
      </c>
      <c r="Z343" s="37">
        <f t="shared" si="143"/>
        <v>0</v>
      </c>
      <c r="AA343" s="36">
        <f t="shared" si="143"/>
        <v>0</v>
      </c>
      <c r="AB343" s="37">
        <f t="shared" si="143"/>
        <v>0</v>
      </c>
      <c r="AC343" s="36">
        <f t="shared" si="143"/>
        <v>0</v>
      </c>
      <c r="AD343" s="37">
        <f t="shared" si="143"/>
        <v>0</v>
      </c>
      <c r="AE343" s="36">
        <f>O343+Q343+S343+U343+W343+Y343+AA343+AC343</f>
        <v>0</v>
      </c>
      <c r="AF343" s="37">
        <f>P343+R343+T343+V343+X343+Z343+AB343+AD343</f>
        <v>0</v>
      </c>
      <c r="AG343" s="39">
        <f>SUM(AG344:AG344)</f>
        <v>0</v>
      </c>
      <c r="AH343" s="39"/>
      <c r="AI343" s="39"/>
      <c r="AJ343" s="39"/>
    </row>
    <row r="344" spans="2:36" s="30" customFormat="1" ht="192" thickBot="1">
      <c r="B344" s="160" t="s">
        <v>831</v>
      </c>
      <c r="C344" s="66"/>
      <c r="D344" s="99" t="s">
        <v>832</v>
      </c>
      <c r="E344" s="99" t="s">
        <v>833</v>
      </c>
      <c r="F344" s="99" t="s">
        <v>834</v>
      </c>
      <c r="G344" s="99"/>
      <c r="H344" s="77" t="s">
        <v>835</v>
      </c>
      <c r="I344" s="77" t="s">
        <v>836</v>
      </c>
      <c r="J344" s="87" t="s">
        <v>837</v>
      </c>
      <c r="K344" s="93" t="s">
        <v>838</v>
      </c>
      <c r="L344" s="114" t="s">
        <v>839</v>
      </c>
      <c r="M344" s="66"/>
      <c r="N344" s="66"/>
      <c r="O344" s="66">
        <v>0</v>
      </c>
      <c r="P344" s="66">
        <v>0</v>
      </c>
      <c r="Q344" s="66">
        <v>0</v>
      </c>
      <c r="R344" s="66">
        <v>0</v>
      </c>
      <c r="S344" s="66">
        <v>0</v>
      </c>
      <c r="T344" s="66">
        <v>0</v>
      </c>
      <c r="U344" s="66">
        <v>0</v>
      </c>
      <c r="V344" s="66">
        <v>0</v>
      </c>
      <c r="W344" s="66">
        <v>0</v>
      </c>
      <c r="X344" s="66">
        <v>0</v>
      </c>
      <c r="Y344" s="66">
        <v>0</v>
      </c>
      <c r="Z344" s="66">
        <v>0</v>
      </c>
      <c r="AA344" s="66">
        <v>0</v>
      </c>
      <c r="AB344" s="66">
        <v>0</v>
      </c>
      <c r="AC344" s="66">
        <v>0</v>
      </c>
      <c r="AD344" s="66">
        <v>0</v>
      </c>
      <c r="AE344" s="66"/>
      <c r="AF344" s="66"/>
      <c r="AG344" s="61" t="s">
        <v>840</v>
      </c>
      <c r="AH344" s="61" t="s">
        <v>583</v>
      </c>
      <c r="AI344" s="66"/>
      <c r="AJ344" s="61" t="s">
        <v>246</v>
      </c>
    </row>
    <row r="345" spans="2:36" s="30" customFormat="1" ht="39" thickBot="1">
      <c r="B345" s="31" t="s">
        <v>35</v>
      </c>
      <c r="C345" s="32" t="s">
        <v>36</v>
      </c>
      <c r="D345" s="32" t="s">
        <v>37</v>
      </c>
      <c r="E345" s="32" t="s">
        <v>50</v>
      </c>
      <c r="F345" s="32" t="s">
        <v>202</v>
      </c>
      <c r="G345" s="32" t="s">
        <v>203</v>
      </c>
      <c r="H345" s="34" t="s">
        <v>51</v>
      </c>
      <c r="I345" s="32" t="s">
        <v>42</v>
      </c>
      <c r="J345" s="53"/>
      <c r="K345" s="76"/>
      <c r="L345" s="55"/>
      <c r="M345" s="35"/>
      <c r="N345" s="35"/>
      <c r="O345" s="36">
        <f t="shared" ref="O345:AD345" si="144">SUM(O346:O346)</f>
        <v>0</v>
      </c>
      <c r="P345" s="37">
        <f t="shared" si="144"/>
        <v>0</v>
      </c>
      <c r="Q345" s="36">
        <f t="shared" si="144"/>
        <v>0</v>
      </c>
      <c r="R345" s="37">
        <f t="shared" si="144"/>
        <v>0</v>
      </c>
      <c r="S345" s="36">
        <f t="shared" si="144"/>
        <v>0</v>
      </c>
      <c r="T345" s="37">
        <f t="shared" si="144"/>
        <v>0</v>
      </c>
      <c r="U345" s="36">
        <f t="shared" si="144"/>
        <v>0</v>
      </c>
      <c r="V345" s="37">
        <f t="shared" si="144"/>
        <v>0</v>
      </c>
      <c r="W345" s="36">
        <f t="shared" si="144"/>
        <v>0</v>
      </c>
      <c r="X345" s="37">
        <f t="shared" si="144"/>
        <v>0</v>
      </c>
      <c r="Y345" s="36">
        <f t="shared" si="144"/>
        <v>0</v>
      </c>
      <c r="Z345" s="37">
        <f t="shared" si="144"/>
        <v>0</v>
      </c>
      <c r="AA345" s="36">
        <f t="shared" si="144"/>
        <v>0</v>
      </c>
      <c r="AB345" s="37">
        <f t="shared" si="144"/>
        <v>0</v>
      </c>
      <c r="AC345" s="36">
        <f t="shared" si="144"/>
        <v>0</v>
      </c>
      <c r="AD345" s="37">
        <f t="shared" si="144"/>
        <v>0</v>
      </c>
      <c r="AE345" s="36">
        <f>O345+Q345+S345+U345+W345+Y345+AA345+AC345</f>
        <v>0</v>
      </c>
      <c r="AF345" s="37">
        <f>P345+R345+T345+V345+X345+Z345+AB345+AD345</f>
        <v>0</v>
      </c>
      <c r="AG345" s="39">
        <f>SUM(AG346:AG346)</f>
        <v>0</v>
      </c>
      <c r="AH345" s="39"/>
      <c r="AI345" s="39"/>
      <c r="AJ345" s="39"/>
    </row>
    <row r="346" spans="2:36" s="30" customFormat="1" ht="217.5" thickBot="1">
      <c r="B346" s="99" t="s">
        <v>831</v>
      </c>
      <c r="C346" s="42"/>
      <c r="D346" s="59" t="s">
        <v>841</v>
      </c>
      <c r="E346" s="59" t="s">
        <v>842</v>
      </c>
      <c r="F346" s="44" t="s">
        <v>843</v>
      </c>
      <c r="G346" s="28"/>
      <c r="H346" s="77" t="s">
        <v>844</v>
      </c>
      <c r="I346" s="77" t="s">
        <v>845</v>
      </c>
      <c r="J346" s="28">
        <v>102</v>
      </c>
      <c r="K346" s="63" t="s">
        <v>846</v>
      </c>
      <c r="L346" s="48" t="s">
        <v>846</v>
      </c>
      <c r="M346" s="63"/>
      <c r="N346" s="63"/>
      <c r="O346" s="66">
        <v>0</v>
      </c>
      <c r="P346" s="66">
        <v>0</v>
      </c>
      <c r="Q346" s="66">
        <v>0</v>
      </c>
      <c r="R346" s="66">
        <v>0</v>
      </c>
      <c r="S346" s="66">
        <v>0</v>
      </c>
      <c r="T346" s="66">
        <v>0</v>
      </c>
      <c r="U346" s="66">
        <v>0</v>
      </c>
      <c r="V346" s="66">
        <v>0</v>
      </c>
      <c r="W346" s="66">
        <v>0</v>
      </c>
      <c r="X346" s="66">
        <v>0</v>
      </c>
      <c r="Y346" s="66">
        <v>0</v>
      </c>
      <c r="Z346" s="66">
        <v>0</v>
      </c>
      <c r="AA346" s="66">
        <v>0</v>
      </c>
      <c r="AB346" s="66">
        <v>0</v>
      </c>
      <c r="AC346" s="66">
        <v>0</v>
      </c>
      <c r="AD346" s="66">
        <v>0</v>
      </c>
      <c r="AE346" s="66"/>
      <c r="AF346" s="66"/>
      <c r="AG346" s="161" t="s">
        <v>840</v>
      </c>
      <c r="AH346" s="64" t="s">
        <v>583</v>
      </c>
      <c r="AI346" s="64"/>
      <c r="AJ346" s="89" t="s">
        <v>246</v>
      </c>
    </row>
    <row r="347" spans="2:36" s="30" customFormat="1" ht="54" thickBot="1">
      <c r="B347" s="31" t="s">
        <v>35</v>
      </c>
      <c r="C347" s="32" t="s">
        <v>36</v>
      </c>
      <c r="D347" s="32" t="s">
        <v>37</v>
      </c>
      <c r="E347" s="32" t="s">
        <v>50</v>
      </c>
      <c r="F347" s="32" t="s">
        <v>202</v>
      </c>
      <c r="G347" s="32" t="s">
        <v>203</v>
      </c>
      <c r="H347" s="34" t="s">
        <v>58</v>
      </c>
      <c r="I347" s="32" t="s">
        <v>42</v>
      </c>
      <c r="J347" s="53"/>
      <c r="K347" s="76"/>
      <c r="L347" s="55"/>
      <c r="M347" s="35"/>
      <c r="N347" s="35"/>
      <c r="O347" s="36">
        <f t="shared" ref="O347:AD347" si="145">SUM(O348:O348)</f>
        <v>0</v>
      </c>
      <c r="P347" s="37">
        <f t="shared" si="145"/>
        <v>0</v>
      </c>
      <c r="Q347" s="36">
        <f t="shared" si="145"/>
        <v>5200000</v>
      </c>
      <c r="R347" s="37">
        <f t="shared" si="145"/>
        <v>0</v>
      </c>
      <c r="S347" s="36">
        <f t="shared" si="145"/>
        <v>5200000</v>
      </c>
      <c r="T347" s="37">
        <f t="shared" si="145"/>
        <v>0</v>
      </c>
      <c r="U347" s="36">
        <f t="shared" si="145"/>
        <v>0</v>
      </c>
      <c r="V347" s="37">
        <f t="shared" si="145"/>
        <v>0</v>
      </c>
      <c r="W347" s="36">
        <f t="shared" si="145"/>
        <v>0</v>
      </c>
      <c r="X347" s="37">
        <f t="shared" si="145"/>
        <v>0</v>
      </c>
      <c r="Y347" s="36">
        <f t="shared" si="145"/>
        <v>0</v>
      </c>
      <c r="Z347" s="37">
        <f t="shared" si="145"/>
        <v>0</v>
      </c>
      <c r="AA347" s="36">
        <f t="shared" si="145"/>
        <v>0</v>
      </c>
      <c r="AB347" s="37">
        <f t="shared" si="145"/>
        <v>0</v>
      </c>
      <c r="AC347" s="36">
        <f t="shared" si="145"/>
        <v>0</v>
      </c>
      <c r="AD347" s="37">
        <f t="shared" si="145"/>
        <v>0</v>
      </c>
      <c r="AE347" s="36">
        <f>O347+Q347+S347+U347+W347+Y347+AA347+AC347</f>
        <v>10400000</v>
      </c>
      <c r="AF347" s="37">
        <f>P347+R347+T347+V347+X347+Z347+AB347+AD347</f>
        <v>0</v>
      </c>
      <c r="AG347" s="39">
        <f>SUM(AG348:AG348)</f>
        <v>0</v>
      </c>
      <c r="AH347" s="39"/>
      <c r="AI347" s="39"/>
      <c r="AJ347" s="39"/>
    </row>
    <row r="348" spans="2:36" s="30" customFormat="1" ht="306.75" thickBot="1">
      <c r="B348" s="99" t="s">
        <v>831</v>
      </c>
      <c r="C348" s="42"/>
      <c r="D348" s="42" t="s">
        <v>847</v>
      </c>
      <c r="E348" s="42" t="s">
        <v>661</v>
      </c>
      <c r="F348" s="44" t="s">
        <v>848</v>
      </c>
      <c r="G348" s="44"/>
      <c r="H348" s="77" t="s">
        <v>849</v>
      </c>
      <c r="I348" s="77" t="s">
        <v>774</v>
      </c>
      <c r="J348" s="28">
        <v>0</v>
      </c>
      <c r="K348" s="87" t="s">
        <v>386</v>
      </c>
      <c r="L348" s="87" t="s">
        <v>850</v>
      </c>
      <c r="M348" s="63"/>
      <c r="N348" s="63"/>
      <c r="O348" s="66">
        <v>0</v>
      </c>
      <c r="P348" s="66">
        <v>0</v>
      </c>
      <c r="Q348" s="101">
        <v>5200000</v>
      </c>
      <c r="R348" s="101">
        <v>0</v>
      </c>
      <c r="S348" s="103">
        <v>5200000</v>
      </c>
      <c r="T348" s="103">
        <v>0</v>
      </c>
      <c r="U348" s="103">
        <v>0</v>
      </c>
      <c r="V348" s="103">
        <v>0</v>
      </c>
      <c r="W348" s="103">
        <v>0</v>
      </c>
      <c r="X348" s="103">
        <v>0</v>
      </c>
      <c r="Y348" s="103">
        <v>0</v>
      </c>
      <c r="Z348" s="103">
        <v>0</v>
      </c>
      <c r="AA348" s="103">
        <v>0</v>
      </c>
      <c r="AB348" s="103">
        <v>0</v>
      </c>
      <c r="AC348" s="103">
        <v>0</v>
      </c>
      <c r="AD348" s="103">
        <v>0</v>
      </c>
      <c r="AE348" s="101">
        <v>10400000</v>
      </c>
      <c r="AF348" s="103"/>
      <c r="AG348" s="161" t="s">
        <v>840</v>
      </c>
      <c r="AH348" s="64"/>
      <c r="AI348" s="64"/>
      <c r="AJ348" s="89" t="s">
        <v>246</v>
      </c>
    </row>
    <row r="349" spans="2:36" s="30" customFormat="1" ht="54" thickBot="1">
      <c r="B349" s="31" t="s">
        <v>35</v>
      </c>
      <c r="C349" s="32" t="s">
        <v>36</v>
      </c>
      <c r="D349" s="32" t="s">
        <v>37</v>
      </c>
      <c r="E349" s="32" t="s">
        <v>50</v>
      </c>
      <c r="F349" s="32" t="s">
        <v>202</v>
      </c>
      <c r="G349" s="32" t="s">
        <v>203</v>
      </c>
      <c r="H349" s="34" t="s">
        <v>65</v>
      </c>
      <c r="I349" s="32" t="s">
        <v>42</v>
      </c>
      <c r="J349" s="53"/>
      <c r="K349" s="76"/>
      <c r="L349" s="55"/>
      <c r="M349" s="35"/>
      <c r="N349" s="35"/>
      <c r="O349" s="36">
        <f t="shared" ref="O349:AD349" si="146">SUM(O350:O350)</f>
        <v>0</v>
      </c>
      <c r="P349" s="37">
        <f t="shared" si="146"/>
        <v>0</v>
      </c>
      <c r="Q349" s="36">
        <f t="shared" si="146"/>
        <v>62400000</v>
      </c>
      <c r="R349" s="37">
        <f t="shared" si="146"/>
        <v>0</v>
      </c>
      <c r="S349" s="36">
        <f t="shared" si="146"/>
        <v>0</v>
      </c>
      <c r="T349" s="37">
        <f t="shared" si="146"/>
        <v>0</v>
      </c>
      <c r="U349" s="36">
        <f t="shared" si="146"/>
        <v>0</v>
      </c>
      <c r="V349" s="37">
        <f t="shared" si="146"/>
        <v>0</v>
      </c>
      <c r="W349" s="36">
        <f t="shared" si="146"/>
        <v>0</v>
      </c>
      <c r="X349" s="37">
        <f t="shared" si="146"/>
        <v>0</v>
      </c>
      <c r="Y349" s="36">
        <f t="shared" si="146"/>
        <v>0</v>
      </c>
      <c r="Z349" s="37">
        <f t="shared" si="146"/>
        <v>0</v>
      </c>
      <c r="AA349" s="36">
        <f t="shared" si="146"/>
        <v>0</v>
      </c>
      <c r="AB349" s="37">
        <f t="shared" si="146"/>
        <v>0</v>
      </c>
      <c r="AC349" s="36">
        <f t="shared" si="146"/>
        <v>15600000</v>
      </c>
      <c r="AD349" s="37">
        <f t="shared" si="146"/>
        <v>0</v>
      </c>
      <c r="AE349" s="36">
        <f>O349+Q349+S349+U349+W349+Y349+AA349+AC349</f>
        <v>78000000</v>
      </c>
      <c r="AF349" s="37">
        <f>P349+R349+T349+V349+X349+Z349+AB349+AD349</f>
        <v>0</v>
      </c>
      <c r="AG349" s="39">
        <f>SUM(AG350:AG350)</f>
        <v>0</v>
      </c>
      <c r="AH349" s="39"/>
      <c r="AI349" s="39"/>
      <c r="AJ349" s="39"/>
    </row>
    <row r="350" spans="2:36" s="30" customFormat="1" ht="166.5" thickBot="1">
      <c r="B350" s="99" t="s">
        <v>831</v>
      </c>
      <c r="C350" s="42"/>
      <c r="D350" s="59" t="s">
        <v>851</v>
      </c>
      <c r="E350" s="59" t="s">
        <v>852</v>
      </c>
      <c r="F350" s="44" t="s">
        <v>853</v>
      </c>
      <c r="G350" s="28"/>
      <c r="H350" s="43" t="s">
        <v>854</v>
      </c>
      <c r="I350" s="43" t="s">
        <v>855</v>
      </c>
      <c r="J350" s="28">
        <v>1</v>
      </c>
      <c r="K350" s="63" t="s">
        <v>856</v>
      </c>
      <c r="L350" s="48" t="s">
        <v>853</v>
      </c>
      <c r="M350" s="63"/>
      <c r="N350" s="63"/>
      <c r="O350" s="66">
        <v>0</v>
      </c>
      <c r="P350" s="66">
        <v>0</v>
      </c>
      <c r="Q350" s="101">
        <v>62400000</v>
      </c>
      <c r="R350" s="66">
        <v>0</v>
      </c>
      <c r="S350" s="66">
        <v>0</v>
      </c>
      <c r="T350" s="66">
        <v>0</v>
      </c>
      <c r="U350" s="66">
        <v>0</v>
      </c>
      <c r="V350" s="66">
        <v>0</v>
      </c>
      <c r="W350" s="66">
        <v>0</v>
      </c>
      <c r="X350" s="66">
        <v>0</v>
      </c>
      <c r="Y350" s="66">
        <v>0</v>
      </c>
      <c r="Z350" s="66">
        <v>0</v>
      </c>
      <c r="AA350" s="66">
        <v>0</v>
      </c>
      <c r="AB350" s="66">
        <v>0</v>
      </c>
      <c r="AC350" s="101">
        <v>15600000</v>
      </c>
      <c r="AD350" s="66">
        <v>0</v>
      </c>
      <c r="AE350" s="93" t="s">
        <v>857</v>
      </c>
      <c r="AF350" s="66"/>
      <c r="AG350" s="93" t="s">
        <v>840</v>
      </c>
      <c r="AH350" s="64"/>
      <c r="AI350" s="64"/>
      <c r="AJ350" s="89" t="s">
        <v>246</v>
      </c>
    </row>
    <row r="351" spans="2:36" ht="13.5" thickBot="1">
      <c r="B351" s="181" t="s">
        <v>358</v>
      </c>
      <c r="C351" s="182"/>
      <c r="D351" s="182"/>
      <c r="E351" s="182"/>
      <c r="F351" s="182"/>
      <c r="G351" s="182"/>
      <c r="H351" s="183"/>
      <c r="I351" s="184" t="s">
        <v>713</v>
      </c>
      <c r="J351" s="185"/>
      <c r="K351" s="185"/>
      <c r="L351" s="185"/>
      <c r="M351" s="185"/>
      <c r="N351" s="185"/>
      <c r="O351" s="185"/>
      <c r="P351" s="185"/>
      <c r="Q351" s="185"/>
      <c r="R351" s="185"/>
      <c r="S351" s="185"/>
      <c r="T351" s="186"/>
      <c r="U351" s="184" t="s">
        <v>360</v>
      </c>
      <c r="V351" s="185"/>
      <c r="W351" s="185"/>
      <c r="X351" s="185"/>
      <c r="Y351" s="185"/>
      <c r="Z351" s="185"/>
      <c r="AA351" s="185"/>
      <c r="AB351" s="185"/>
      <c r="AC351" s="185"/>
      <c r="AD351" s="185"/>
      <c r="AE351" s="185"/>
      <c r="AF351" s="185"/>
      <c r="AG351" s="185"/>
      <c r="AH351" s="185"/>
      <c r="AI351" s="185"/>
      <c r="AJ351" s="186"/>
    </row>
    <row r="352" spans="2:36" ht="13.5" thickBot="1">
      <c r="B352" s="187" t="s">
        <v>858</v>
      </c>
      <c r="C352" s="188"/>
      <c r="D352" s="189"/>
      <c r="E352" s="12"/>
      <c r="F352" s="181" t="s">
        <v>859</v>
      </c>
      <c r="G352" s="182"/>
      <c r="H352" s="182"/>
      <c r="I352" s="182"/>
      <c r="J352" s="182"/>
      <c r="K352" s="182"/>
      <c r="L352" s="182"/>
      <c r="M352" s="182"/>
      <c r="N352" s="183"/>
      <c r="O352" s="190" t="s">
        <v>7</v>
      </c>
      <c r="P352" s="191"/>
      <c r="Q352" s="191"/>
      <c r="R352" s="191"/>
      <c r="S352" s="191"/>
      <c r="T352" s="191"/>
      <c r="U352" s="191"/>
      <c r="V352" s="191"/>
      <c r="W352" s="191"/>
      <c r="X352" s="191"/>
      <c r="Y352" s="191"/>
      <c r="Z352" s="191"/>
      <c r="AA352" s="191"/>
      <c r="AB352" s="191"/>
      <c r="AC352" s="191"/>
      <c r="AD352" s="191"/>
      <c r="AE352" s="191"/>
      <c r="AF352" s="192"/>
      <c r="AG352" s="193" t="s">
        <v>8</v>
      </c>
      <c r="AH352" s="194"/>
      <c r="AI352" s="194"/>
      <c r="AJ352" s="195"/>
    </row>
    <row r="353" spans="2:36" ht="13.5" thickBot="1">
      <c r="B353" s="207" t="s">
        <v>9</v>
      </c>
      <c r="C353" s="209" t="s">
        <v>860</v>
      </c>
      <c r="D353" s="210"/>
      <c r="E353" s="210"/>
      <c r="F353" s="210"/>
      <c r="G353" s="210"/>
      <c r="H353" s="211"/>
      <c r="I353" s="215" t="s">
        <v>11</v>
      </c>
      <c r="J353" s="217" t="s">
        <v>12</v>
      </c>
      <c r="K353" s="217" t="s">
        <v>13</v>
      </c>
      <c r="L353" s="176" t="s">
        <v>14</v>
      </c>
      <c r="M353" s="176" t="s">
        <v>15</v>
      </c>
      <c r="N353" s="176" t="s">
        <v>16</v>
      </c>
      <c r="O353" s="203" t="s">
        <v>17</v>
      </c>
      <c r="P353" s="204"/>
      <c r="Q353" s="203" t="s">
        <v>166</v>
      </c>
      <c r="R353" s="204"/>
      <c r="S353" s="203" t="s">
        <v>19</v>
      </c>
      <c r="T353" s="204"/>
      <c r="U353" s="203" t="s">
        <v>20</v>
      </c>
      <c r="V353" s="204"/>
      <c r="W353" s="203" t="s">
        <v>21</v>
      </c>
      <c r="X353" s="204"/>
      <c r="Y353" s="203" t="s">
        <v>22</v>
      </c>
      <c r="Z353" s="204"/>
      <c r="AA353" s="203" t="s">
        <v>23</v>
      </c>
      <c r="AB353" s="204"/>
      <c r="AC353" s="203" t="s">
        <v>24</v>
      </c>
      <c r="AD353" s="204"/>
      <c r="AE353" s="203" t="s">
        <v>25</v>
      </c>
      <c r="AF353" s="204"/>
      <c r="AG353" s="205" t="s">
        <v>26</v>
      </c>
      <c r="AH353" s="196" t="s">
        <v>27</v>
      </c>
      <c r="AI353" s="198" t="s">
        <v>28</v>
      </c>
      <c r="AJ353" s="196" t="s">
        <v>29</v>
      </c>
    </row>
    <row r="354" spans="2:36" ht="64.5" thickBot="1">
      <c r="B354" s="208"/>
      <c r="C354" s="212"/>
      <c r="D354" s="213"/>
      <c r="E354" s="213"/>
      <c r="F354" s="213"/>
      <c r="G354" s="213"/>
      <c r="H354" s="214"/>
      <c r="I354" s="216"/>
      <c r="J354" s="218"/>
      <c r="K354" s="218"/>
      <c r="L354" s="177"/>
      <c r="M354" s="177"/>
      <c r="N354" s="177"/>
      <c r="O354" s="14" t="s">
        <v>30</v>
      </c>
      <c r="P354" s="15" t="s">
        <v>31</v>
      </c>
      <c r="Q354" s="14" t="s">
        <v>30</v>
      </c>
      <c r="R354" s="15" t="s">
        <v>31</v>
      </c>
      <c r="S354" s="14" t="s">
        <v>30</v>
      </c>
      <c r="T354" s="15" t="s">
        <v>31</v>
      </c>
      <c r="U354" s="14" t="s">
        <v>30</v>
      </c>
      <c r="V354" s="15" t="s">
        <v>31</v>
      </c>
      <c r="W354" s="14" t="s">
        <v>30</v>
      </c>
      <c r="X354" s="15" t="s">
        <v>31</v>
      </c>
      <c r="Y354" s="14" t="s">
        <v>30</v>
      </c>
      <c r="Z354" s="15" t="s">
        <v>31</v>
      </c>
      <c r="AA354" s="14" t="s">
        <v>30</v>
      </c>
      <c r="AB354" s="15" t="s">
        <v>32</v>
      </c>
      <c r="AC354" s="14" t="s">
        <v>30</v>
      </c>
      <c r="AD354" s="15" t="s">
        <v>32</v>
      </c>
      <c r="AE354" s="14" t="s">
        <v>30</v>
      </c>
      <c r="AF354" s="15" t="s">
        <v>32</v>
      </c>
      <c r="AG354" s="206"/>
      <c r="AH354" s="197"/>
      <c r="AI354" s="199"/>
      <c r="AJ354" s="197"/>
    </row>
    <row r="355" spans="2:36" ht="54" thickBot="1">
      <c r="B355" s="16" t="s">
        <v>363</v>
      </c>
      <c r="C355" s="200" t="s">
        <v>34</v>
      </c>
      <c r="D355" s="201"/>
      <c r="E355" s="201"/>
      <c r="F355" s="201"/>
      <c r="G355" s="201"/>
      <c r="H355" s="202"/>
      <c r="I355" s="18"/>
      <c r="J355" s="19"/>
      <c r="K355" s="20"/>
      <c r="L355" s="21"/>
      <c r="M355" s="22"/>
      <c r="N355" s="22"/>
      <c r="O355" s="23">
        <f t="shared" ref="O355:AG355" si="147">O357</f>
        <v>0</v>
      </c>
      <c r="P355" s="23">
        <f t="shared" si="147"/>
        <v>0</v>
      </c>
      <c r="Q355" s="23">
        <f t="shared" si="147"/>
        <v>6240000</v>
      </c>
      <c r="R355" s="23">
        <f t="shared" si="147"/>
        <v>0</v>
      </c>
      <c r="S355" s="23">
        <f t="shared" si="147"/>
        <v>41600000</v>
      </c>
      <c r="T355" s="23">
        <f t="shared" si="147"/>
        <v>0</v>
      </c>
      <c r="U355" s="23">
        <f t="shared" si="147"/>
        <v>0</v>
      </c>
      <c r="V355" s="23">
        <f t="shared" si="147"/>
        <v>0</v>
      </c>
      <c r="W355" s="23">
        <f t="shared" si="147"/>
        <v>0</v>
      </c>
      <c r="X355" s="23">
        <f t="shared" si="147"/>
        <v>0</v>
      </c>
      <c r="Y355" s="23">
        <f t="shared" si="147"/>
        <v>0</v>
      </c>
      <c r="Z355" s="23">
        <f t="shared" si="147"/>
        <v>0</v>
      </c>
      <c r="AA355" s="23">
        <f t="shared" si="147"/>
        <v>0</v>
      </c>
      <c r="AB355" s="23">
        <f t="shared" si="147"/>
        <v>0</v>
      </c>
      <c r="AC355" s="23">
        <f t="shared" si="147"/>
        <v>0</v>
      </c>
      <c r="AD355" s="23">
        <f t="shared" si="147"/>
        <v>0</v>
      </c>
      <c r="AE355" s="23">
        <f t="shared" si="147"/>
        <v>47840000</v>
      </c>
      <c r="AF355" s="23">
        <f t="shared" si="147"/>
        <v>0</v>
      </c>
      <c r="AG355" s="23">
        <f t="shared" si="147"/>
        <v>0</v>
      </c>
      <c r="AH355" s="24"/>
      <c r="AI355" s="24"/>
      <c r="AJ355" s="13"/>
    </row>
    <row r="356" spans="2:36" ht="13.5" thickBot="1">
      <c r="B356" s="144"/>
      <c r="C356" s="144"/>
      <c r="D356" s="112"/>
      <c r="E356" s="144"/>
      <c r="F356" s="144"/>
      <c r="G356" s="144"/>
      <c r="H356" s="144"/>
      <c r="I356" s="144"/>
      <c r="J356" s="66"/>
      <c r="K356" s="99"/>
      <c r="L356" s="14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  <c r="AC356" s="144"/>
      <c r="AD356" s="144"/>
      <c r="AE356" s="144"/>
      <c r="AF356" s="144"/>
      <c r="AG356" s="144"/>
      <c r="AH356" s="144"/>
      <c r="AI356" s="144"/>
      <c r="AJ356" s="150"/>
    </row>
    <row r="357" spans="2:36" ht="54" thickBot="1">
      <c r="B357" s="104" t="s">
        <v>35</v>
      </c>
      <c r="C357" s="105" t="s">
        <v>36</v>
      </c>
      <c r="D357" s="106" t="s">
        <v>37</v>
      </c>
      <c r="E357" s="105" t="s">
        <v>50</v>
      </c>
      <c r="F357" s="105" t="s">
        <v>202</v>
      </c>
      <c r="G357" s="105" t="s">
        <v>40</v>
      </c>
      <c r="H357" s="34" t="s">
        <v>41</v>
      </c>
      <c r="I357" s="105" t="s">
        <v>42</v>
      </c>
      <c r="J357" s="53"/>
      <c r="K357" s="54"/>
      <c r="L357" s="55"/>
      <c r="M357" s="107"/>
      <c r="N357" s="107"/>
      <c r="O357" s="36">
        <f t="shared" ref="O357:AD357" si="148">SUM(O358:O358)</f>
        <v>0</v>
      </c>
      <c r="P357" s="37">
        <f t="shared" si="148"/>
        <v>0</v>
      </c>
      <c r="Q357" s="36">
        <f t="shared" si="148"/>
        <v>6240000</v>
      </c>
      <c r="R357" s="37">
        <f t="shared" si="148"/>
        <v>0</v>
      </c>
      <c r="S357" s="36">
        <f t="shared" si="148"/>
        <v>41600000</v>
      </c>
      <c r="T357" s="37">
        <f t="shared" si="148"/>
        <v>0</v>
      </c>
      <c r="U357" s="36">
        <f t="shared" si="148"/>
        <v>0</v>
      </c>
      <c r="V357" s="37">
        <f t="shared" si="148"/>
        <v>0</v>
      </c>
      <c r="W357" s="36">
        <f t="shared" si="148"/>
        <v>0</v>
      </c>
      <c r="X357" s="37">
        <f t="shared" si="148"/>
        <v>0</v>
      </c>
      <c r="Y357" s="36">
        <f t="shared" si="148"/>
        <v>0</v>
      </c>
      <c r="Z357" s="37">
        <f t="shared" si="148"/>
        <v>0</v>
      </c>
      <c r="AA357" s="36">
        <f t="shared" si="148"/>
        <v>0</v>
      </c>
      <c r="AB357" s="37">
        <f t="shared" si="148"/>
        <v>0</v>
      </c>
      <c r="AC357" s="36">
        <f t="shared" si="148"/>
        <v>0</v>
      </c>
      <c r="AD357" s="37">
        <f t="shared" si="148"/>
        <v>0</v>
      </c>
      <c r="AE357" s="36">
        <f>O357+Q357+S357+U357+W357+Y357+AA357+AC357</f>
        <v>47840000</v>
      </c>
      <c r="AF357" s="37">
        <f>P357+R357+T357+V357+X357+Z357+AB357+AD357</f>
        <v>0</v>
      </c>
      <c r="AG357" s="108">
        <f>SUM(AG358:AG358)</f>
        <v>0</v>
      </c>
      <c r="AH357" s="108"/>
      <c r="AI357" s="108"/>
      <c r="AJ357" s="108"/>
    </row>
    <row r="358" spans="2:36" s="30" customFormat="1" ht="153.75" thickBot="1">
      <c r="B358" s="62" t="s">
        <v>861</v>
      </c>
      <c r="C358" s="42"/>
      <c r="D358" s="69" t="s">
        <v>862</v>
      </c>
      <c r="E358" s="69" t="s">
        <v>661</v>
      </c>
      <c r="F358" s="44" t="s">
        <v>386</v>
      </c>
      <c r="G358" s="42"/>
      <c r="H358" s="62" t="s">
        <v>863</v>
      </c>
      <c r="I358" s="62" t="s">
        <v>180</v>
      </c>
      <c r="J358" s="28">
        <v>0</v>
      </c>
      <c r="K358" s="63" t="s">
        <v>386</v>
      </c>
      <c r="L358" s="63" t="s">
        <v>386</v>
      </c>
      <c r="M358" s="63"/>
      <c r="N358" s="63"/>
      <c r="O358" s="50">
        <v>0</v>
      </c>
      <c r="P358" s="50">
        <v>0</v>
      </c>
      <c r="Q358" s="47">
        <v>6240000</v>
      </c>
      <c r="R358" s="50">
        <v>0</v>
      </c>
      <c r="S358" s="50">
        <v>41600000</v>
      </c>
      <c r="T358" s="50">
        <v>0</v>
      </c>
      <c r="U358" s="50">
        <v>0</v>
      </c>
      <c r="V358" s="50">
        <v>0</v>
      </c>
      <c r="W358" s="50">
        <v>0</v>
      </c>
      <c r="X358" s="50">
        <v>0</v>
      </c>
      <c r="Y358" s="50">
        <v>0</v>
      </c>
      <c r="Z358" s="50">
        <v>0</v>
      </c>
      <c r="AA358" s="50">
        <v>0</v>
      </c>
      <c r="AB358" s="50">
        <v>0</v>
      </c>
      <c r="AC358" s="50">
        <v>0</v>
      </c>
      <c r="AD358" s="50">
        <v>0</v>
      </c>
      <c r="AE358" s="68">
        <v>47840000</v>
      </c>
      <c r="AF358" s="68"/>
      <c r="AG358" s="51" t="s">
        <v>864</v>
      </c>
      <c r="AH358" s="64"/>
      <c r="AI358" s="64"/>
      <c r="AJ358" s="89" t="s">
        <v>246</v>
      </c>
    </row>
    <row r="359" spans="2:36" ht="13.5" thickBot="1">
      <c r="B359" s="181" t="s">
        <v>358</v>
      </c>
      <c r="C359" s="182"/>
      <c r="D359" s="182"/>
      <c r="E359" s="182"/>
      <c r="F359" s="182"/>
      <c r="G359" s="182"/>
      <c r="H359" s="183"/>
      <c r="I359" s="184" t="s">
        <v>713</v>
      </c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6"/>
      <c r="U359" s="184" t="s">
        <v>360</v>
      </c>
      <c r="V359" s="185"/>
      <c r="W359" s="185"/>
      <c r="X359" s="185"/>
      <c r="Y359" s="185"/>
      <c r="Z359" s="185"/>
      <c r="AA359" s="185"/>
      <c r="AB359" s="185"/>
      <c r="AC359" s="185"/>
      <c r="AD359" s="185"/>
      <c r="AE359" s="185"/>
      <c r="AF359" s="185"/>
      <c r="AG359" s="185"/>
      <c r="AH359" s="185"/>
      <c r="AI359" s="185"/>
      <c r="AJ359" s="186"/>
    </row>
    <row r="360" spans="2:36" ht="13.5" thickBot="1">
      <c r="B360" s="187" t="s">
        <v>865</v>
      </c>
      <c r="C360" s="188"/>
      <c r="D360" s="189"/>
      <c r="E360" s="12"/>
      <c r="F360" s="181" t="s">
        <v>866</v>
      </c>
      <c r="G360" s="182"/>
      <c r="H360" s="182"/>
      <c r="I360" s="182"/>
      <c r="J360" s="182"/>
      <c r="K360" s="182"/>
      <c r="L360" s="182"/>
      <c r="M360" s="182"/>
      <c r="N360" s="183"/>
      <c r="O360" s="190" t="s">
        <v>7</v>
      </c>
      <c r="P360" s="191"/>
      <c r="Q360" s="191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1"/>
      <c r="AB360" s="191"/>
      <c r="AC360" s="191"/>
      <c r="AD360" s="191"/>
      <c r="AE360" s="191"/>
      <c r="AF360" s="192"/>
      <c r="AG360" s="193" t="s">
        <v>8</v>
      </c>
      <c r="AH360" s="194"/>
      <c r="AI360" s="194"/>
      <c r="AJ360" s="195"/>
    </row>
    <row r="361" spans="2:36" ht="13.5" thickBot="1">
      <c r="B361" s="207" t="s">
        <v>9</v>
      </c>
      <c r="C361" s="209" t="s">
        <v>10</v>
      </c>
      <c r="D361" s="210"/>
      <c r="E361" s="210"/>
      <c r="F361" s="210"/>
      <c r="G361" s="210"/>
      <c r="H361" s="211"/>
      <c r="I361" s="215" t="s">
        <v>11</v>
      </c>
      <c r="J361" s="217" t="s">
        <v>12</v>
      </c>
      <c r="K361" s="217" t="s">
        <v>13</v>
      </c>
      <c r="L361" s="176" t="s">
        <v>14</v>
      </c>
      <c r="M361" s="176" t="s">
        <v>15</v>
      </c>
      <c r="N361" s="176" t="s">
        <v>16</v>
      </c>
      <c r="O361" s="203" t="s">
        <v>17</v>
      </c>
      <c r="P361" s="204"/>
      <c r="Q361" s="203" t="s">
        <v>166</v>
      </c>
      <c r="R361" s="204"/>
      <c r="S361" s="203" t="s">
        <v>19</v>
      </c>
      <c r="T361" s="204"/>
      <c r="U361" s="203" t="s">
        <v>20</v>
      </c>
      <c r="V361" s="204"/>
      <c r="W361" s="203" t="s">
        <v>21</v>
      </c>
      <c r="X361" s="204"/>
      <c r="Y361" s="203" t="s">
        <v>22</v>
      </c>
      <c r="Z361" s="204"/>
      <c r="AA361" s="203" t="s">
        <v>23</v>
      </c>
      <c r="AB361" s="204"/>
      <c r="AC361" s="203" t="s">
        <v>24</v>
      </c>
      <c r="AD361" s="204"/>
      <c r="AE361" s="203" t="s">
        <v>25</v>
      </c>
      <c r="AF361" s="204"/>
      <c r="AG361" s="205" t="s">
        <v>26</v>
      </c>
      <c r="AH361" s="196" t="s">
        <v>27</v>
      </c>
      <c r="AI361" s="198" t="s">
        <v>28</v>
      </c>
      <c r="AJ361" s="196" t="s">
        <v>29</v>
      </c>
    </row>
    <row r="362" spans="2:36" ht="64.5" thickBot="1">
      <c r="B362" s="208"/>
      <c r="C362" s="212"/>
      <c r="D362" s="213"/>
      <c r="E362" s="213"/>
      <c r="F362" s="213"/>
      <c r="G362" s="213"/>
      <c r="H362" s="214"/>
      <c r="I362" s="216"/>
      <c r="J362" s="218"/>
      <c r="K362" s="218"/>
      <c r="L362" s="177"/>
      <c r="M362" s="177"/>
      <c r="N362" s="177"/>
      <c r="O362" s="14" t="s">
        <v>30</v>
      </c>
      <c r="P362" s="15" t="s">
        <v>31</v>
      </c>
      <c r="Q362" s="14" t="s">
        <v>30</v>
      </c>
      <c r="R362" s="15" t="s">
        <v>31</v>
      </c>
      <c r="S362" s="14" t="s">
        <v>30</v>
      </c>
      <c r="T362" s="15" t="s">
        <v>31</v>
      </c>
      <c r="U362" s="14" t="s">
        <v>30</v>
      </c>
      <c r="V362" s="15" t="s">
        <v>31</v>
      </c>
      <c r="W362" s="14" t="s">
        <v>30</v>
      </c>
      <c r="X362" s="15" t="s">
        <v>31</v>
      </c>
      <c r="Y362" s="14" t="s">
        <v>30</v>
      </c>
      <c r="Z362" s="15" t="s">
        <v>31</v>
      </c>
      <c r="AA362" s="14" t="s">
        <v>30</v>
      </c>
      <c r="AB362" s="15" t="s">
        <v>32</v>
      </c>
      <c r="AC362" s="14" t="s">
        <v>30</v>
      </c>
      <c r="AD362" s="15" t="s">
        <v>32</v>
      </c>
      <c r="AE362" s="14" t="s">
        <v>30</v>
      </c>
      <c r="AF362" s="15" t="s">
        <v>32</v>
      </c>
      <c r="AG362" s="206"/>
      <c r="AH362" s="197"/>
      <c r="AI362" s="199"/>
      <c r="AJ362" s="197"/>
    </row>
    <row r="363" spans="2:36" ht="48.75" thickBot="1">
      <c r="B363" s="16" t="s">
        <v>363</v>
      </c>
      <c r="C363" s="200" t="s">
        <v>34</v>
      </c>
      <c r="D363" s="201"/>
      <c r="E363" s="201"/>
      <c r="F363" s="201"/>
      <c r="G363" s="201"/>
      <c r="H363" s="202"/>
      <c r="I363" s="18"/>
      <c r="J363" s="19"/>
      <c r="K363" s="20"/>
      <c r="L363" s="21"/>
      <c r="M363" s="22"/>
      <c r="N363" s="22"/>
      <c r="O363" s="23">
        <f t="shared" ref="O363:AG363" si="149">O365</f>
        <v>0</v>
      </c>
      <c r="P363" s="23">
        <f t="shared" si="149"/>
        <v>0</v>
      </c>
      <c r="Q363" s="23">
        <f t="shared" si="149"/>
        <v>847951.52</v>
      </c>
      <c r="R363" s="23">
        <f t="shared" si="149"/>
        <v>0</v>
      </c>
      <c r="S363" s="23">
        <f t="shared" si="149"/>
        <v>5200000</v>
      </c>
      <c r="T363" s="23">
        <f t="shared" si="149"/>
        <v>0</v>
      </c>
      <c r="U363" s="23">
        <f t="shared" si="149"/>
        <v>0</v>
      </c>
      <c r="V363" s="23">
        <f t="shared" si="149"/>
        <v>0</v>
      </c>
      <c r="W363" s="23">
        <f t="shared" si="149"/>
        <v>0</v>
      </c>
      <c r="X363" s="23">
        <f t="shared" si="149"/>
        <v>0</v>
      </c>
      <c r="Y363" s="23">
        <f t="shared" si="149"/>
        <v>0</v>
      </c>
      <c r="Z363" s="23">
        <f t="shared" si="149"/>
        <v>0</v>
      </c>
      <c r="AA363" s="23">
        <f t="shared" si="149"/>
        <v>0</v>
      </c>
      <c r="AB363" s="23">
        <f t="shared" si="149"/>
        <v>0</v>
      </c>
      <c r="AC363" s="23">
        <f t="shared" si="149"/>
        <v>0</v>
      </c>
      <c r="AD363" s="23">
        <f t="shared" si="149"/>
        <v>0</v>
      </c>
      <c r="AE363" s="23">
        <f t="shared" si="149"/>
        <v>6047951.5199999996</v>
      </c>
      <c r="AF363" s="23">
        <f t="shared" si="149"/>
        <v>0</v>
      </c>
      <c r="AG363" s="23">
        <f t="shared" si="149"/>
        <v>0</v>
      </c>
      <c r="AH363" s="24"/>
      <c r="AI363" s="24"/>
      <c r="AJ363" s="13"/>
    </row>
    <row r="364" spans="2:36" ht="13.5" thickBot="1">
      <c r="B364" s="144"/>
      <c r="C364" s="144"/>
      <c r="D364" s="112"/>
      <c r="E364" s="144"/>
      <c r="F364" s="144"/>
      <c r="G364" s="144"/>
      <c r="H364" s="144"/>
      <c r="I364" s="144"/>
      <c r="J364" s="66"/>
      <c r="K364" s="99"/>
      <c r="L364" s="14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  <c r="AC364" s="144"/>
      <c r="AD364" s="144"/>
      <c r="AE364" s="144"/>
      <c r="AF364" s="144"/>
      <c r="AG364" s="144"/>
      <c r="AH364" s="144"/>
      <c r="AI364" s="144"/>
      <c r="AJ364" s="150"/>
    </row>
    <row r="365" spans="2:36" s="30" customFormat="1" ht="48.75" thickBot="1">
      <c r="B365" s="31" t="s">
        <v>35</v>
      </c>
      <c r="C365" s="32" t="s">
        <v>36</v>
      </c>
      <c r="D365" s="32" t="s">
        <v>37</v>
      </c>
      <c r="E365" s="32" t="s">
        <v>50</v>
      </c>
      <c r="F365" s="32" t="s">
        <v>202</v>
      </c>
      <c r="G365" s="32" t="s">
        <v>203</v>
      </c>
      <c r="H365" s="34" t="s">
        <v>41</v>
      </c>
      <c r="I365" s="32" t="s">
        <v>42</v>
      </c>
      <c r="J365" s="53"/>
      <c r="K365" s="76"/>
      <c r="L365" s="55"/>
      <c r="M365" s="35"/>
      <c r="N365" s="35"/>
      <c r="O365" s="36">
        <f t="shared" ref="O365:AD365" si="150">SUM(O366)</f>
        <v>0</v>
      </c>
      <c r="P365" s="37">
        <f t="shared" si="150"/>
        <v>0</v>
      </c>
      <c r="Q365" s="36">
        <f t="shared" si="150"/>
        <v>847951.52</v>
      </c>
      <c r="R365" s="37">
        <f t="shared" si="150"/>
        <v>0</v>
      </c>
      <c r="S365" s="36">
        <f t="shared" si="150"/>
        <v>5200000</v>
      </c>
      <c r="T365" s="37">
        <f t="shared" si="150"/>
        <v>0</v>
      </c>
      <c r="U365" s="36">
        <f t="shared" si="150"/>
        <v>0</v>
      </c>
      <c r="V365" s="37">
        <f t="shared" si="150"/>
        <v>0</v>
      </c>
      <c r="W365" s="36">
        <f t="shared" si="150"/>
        <v>0</v>
      </c>
      <c r="X365" s="37">
        <f t="shared" si="150"/>
        <v>0</v>
      </c>
      <c r="Y365" s="36">
        <f t="shared" si="150"/>
        <v>0</v>
      </c>
      <c r="Z365" s="37">
        <f t="shared" si="150"/>
        <v>0</v>
      </c>
      <c r="AA365" s="36">
        <f t="shared" si="150"/>
        <v>0</v>
      </c>
      <c r="AB365" s="37">
        <f t="shared" si="150"/>
        <v>0</v>
      </c>
      <c r="AC365" s="36">
        <f t="shared" si="150"/>
        <v>0</v>
      </c>
      <c r="AD365" s="37">
        <f t="shared" si="150"/>
        <v>0</v>
      </c>
      <c r="AE365" s="36">
        <f>O365+Q365+S365+U365+W365+Y365+AA365+AC365</f>
        <v>6047951.5199999996</v>
      </c>
      <c r="AF365" s="37">
        <f>P365+R365+T365+V365+X365+Z365+AB365+AD365</f>
        <v>0</v>
      </c>
      <c r="AG365" s="39">
        <f>SUM(AG366:AG369)</f>
        <v>0</v>
      </c>
      <c r="AH365" s="39"/>
      <c r="AI365" s="39"/>
      <c r="AJ365" s="39"/>
    </row>
    <row r="366" spans="2:36" s="30" customFormat="1" ht="243" thickBot="1">
      <c r="B366" s="42" t="s">
        <v>867</v>
      </c>
      <c r="C366" s="42"/>
      <c r="D366" s="59" t="s">
        <v>868</v>
      </c>
      <c r="E366" s="59" t="s">
        <v>224</v>
      </c>
      <c r="F366" s="44" t="s">
        <v>228</v>
      </c>
      <c r="G366" s="28"/>
      <c r="H366" s="43" t="s">
        <v>869</v>
      </c>
      <c r="I366" s="43" t="s">
        <v>769</v>
      </c>
      <c r="J366" s="28">
        <v>0</v>
      </c>
      <c r="K366" s="63" t="s">
        <v>228</v>
      </c>
      <c r="L366" s="63" t="s">
        <v>228</v>
      </c>
      <c r="M366" s="63"/>
      <c r="N366" s="63"/>
      <c r="O366" s="50">
        <v>0</v>
      </c>
      <c r="P366" s="50">
        <v>0</v>
      </c>
      <c r="Q366" s="47">
        <v>847951.52</v>
      </c>
      <c r="R366" s="50">
        <v>0</v>
      </c>
      <c r="S366" s="50">
        <v>5200000</v>
      </c>
      <c r="T366" s="50">
        <v>0</v>
      </c>
      <c r="U366" s="50">
        <v>0</v>
      </c>
      <c r="V366" s="50">
        <v>0</v>
      </c>
      <c r="W366" s="50">
        <v>0</v>
      </c>
      <c r="X366" s="50">
        <v>0</v>
      </c>
      <c r="Y366" s="50">
        <v>0</v>
      </c>
      <c r="Z366" s="50">
        <v>0</v>
      </c>
      <c r="AA366" s="50">
        <v>0</v>
      </c>
      <c r="AB366" s="50">
        <v>0</v>
      </c>
      <c r="AC366" s="50">
        <v>0</v>
      </c>
      <c r="AD366" s="50">
        <v>0</v>
      </c>
      <c r="AE366" s="68">
        <v>6047952</v>
      </c>
      <c r="AF366" s="68"/>
      <c r="AG366" s="51" t="s">
        <v>221</v>
      </c>
      <c r="AH366" s="64"/>
      <c r="AI366" s="64"/>
      <c r="AJ366" s="89" t="s">
        <v>246</v>
      </c>
    </row>
    <row r="367" spans="2:36" ht="13.5" thickBot="1">
      <c r="B367" s="181" t="s">
        <v>358</v>
      </c>
      <c r="C367" s="182"/>
      <c r="D367" s="182"/>
      <c r="E367" s="182"/>
      <c r="F367" s="182"/>
      <c r="G367" s="182"/>
      <c r="H367" s="183"/>
      <c r="I367" s="184" t="s">
        <v>870</v>
      </c>
      <c r="J367" s="185"/>
      <c r="K367" s="185"/>
      <c r="L367" s="185"/>
      <c r="M367" s="185"/>
      <c r="N367" s="185"/>
      <c r="O367" s="185"/>
      <c r="P367" s="185"/>
      <c r="Q367" s="185"/>
      <c r="R367" s="185"/>
      <c r="S367" s="185"/>
      <c r="T367" s="186"/>
      <c r="U367" s="184" t="s">
        <v>360</v>
      </c>
      <c r="V367" s="185"/>
      <c r="W367" s="185"/>
      <c r="X367" s="185"/>
      <c r="Y367" s="185"/>
      <c r="Z367" s="185"/>
      <c r="AA367" s="185"/>
      <c r="AB367" s="185"/>
      <c r="AC367" s="185"/>
      <c r="AD367" s="185"/>
      <c r="AE367" s="185"/>
      <c r="AF367" s="185"/>
      <c r="AG367" s="185"/>
      <c r="AH367" s="185"/>
      <c r="AI367" s="185"/>
      <c r="AJ367" s="186"/>
    </row>
    <row r="368" spans="2:36" ht="13.5" thickBot="1">
      <c r="B368" s="187" t="s">
        <v>871</v>
      </c>
      <c r="C368" s="188"/>
      <c r="D368" s="189"/>
      <c r="E368" s="12"/>
      <c r="F368" s="181" t="s">
        <v>872</v>
      </c>
      <c r="G368" s="182"/>
      <c r="H368" s="182"/>
      <c r="I368" s="182"/>
      <c r="J368" s="182"/>
      <c r="K368" s="182"/>
      <c r="L368" s="182"/>
      <c r="M368" s="182"/>
      <c r="N368" s="183"/>
      <c r="O368" s="190" t="s">
        <v>7</v>
      </c>
      <c r="P368" s="191"/>
      <c r="Q368" s="191"/>
      <c r="R368" s="191"/>
      <c r="S368" s="191"/>
      <c r="T368" s="191"/>
      <c r="U368" s="191"/>
      <c r="V368" s="191"/>
      <c r="W368" s="191"/>
      <c r="X368" s="191"/>
      <c r="Y368" s="191"/>
      <c r="Z368" s="191"/>
      <c r="AA368" s="191"/>
      <c r="AB368" s="191"/>
      <c r="AC368" s="191"/>
      <c r="AD368" s="191"/>
      <c r="AE368" s="191"/>
      <c r="AF368" s="192"/>
      <c r="AG368" s="193" t="s">
        <v>8</v>
      </c>
      <c r="AH368" s="194"/>
      <c r="AI368" s="194"/>
      <c r="AJ368" s="195"/>
    </row>
    <row r="369" spans="2:36" ht="13.5" thickBot="1">
      <c r="B369" s="207" t="s">
        <v>9</v>
      </c>
      <c r="C369" s="209" t="s">
        <v>10</v>
      </c>
      <c r="D369" s="210"/>
      <c r="E369" s="210"/>
      <c r="F369" s="210"/>
      <c r="G369" s="210"/>
      <c r="H369" s="211"/>
      <c r="I369" s="215" t="s">
        <v>11</v>
      </c>
      <c r="J369" s="217" t="s">
        <v>12</v>
      </c>
      <c r="K369" s="217" t="s">
        <v>13</v>
      </c>
      <c r="L369" s="176" t="s">
        <v>14</v>
      </c>
      <c r="M369" s="176" t="s">
        <v>15</v>
      </c>
      <c r="N369" s="176" t="s">
        <v>16</v>
      </c>
      <c r="O369" s="203" t="s">
        <v>17</v>
      </c>
      <c r="P369" s="204"/>
      <c r="Q369" s="203" t="s">
        <v>166</v>
      </c>
      <c r="R369" s="204"/>
      <c r="S369" s="203" t="s">
        <v>19</v>
      </c>
      <c r="T369" s="204"/>
      <c r="U369" s="203" t="s">
        <v>20</v>
      </c>
      <c r="V369" s="204"/>
      <c r="W369" s="203" t="s">
        <v>21</v>
      </c>
      <c r="X369" s="204"/>
      <c r="Y369" s="203" t="s">
        <v>22</v>
      </c>
      <c r="Z369" s="204"/>
      <c r="AA369" s="203" t="s">
        <v>23</v>
      </c>
      <c r="AB369" s="204"/>
      <c r="AC369" s="203" t="s">
        <v>24</v>
      </c>
      <c r="AD369" s="204"/>
      <c r="AE369" s="203" t="s">
        <v>25</v>
      </c>
      <c r="AF369" s="204"/>
      <c r="AG369" s="205" t="s">
        <v>26</v>
      </c>
      <c r="AH369" s="196" t="s">
        <v>27</v>
      </c>
      <c r="AI369" s="198" t="s">
        <v>28</v>
      </c>
      <c r="AJ369" s="196" t="s">
        <v>29</v>
      </c>
    </row>
    <row r="370" spans="2:36" ht="64.5" thickBot="1">
      <c r="B370" s="208"/>
      <c r="C370" s="212"/>
      <c r="D370" s="213"/>
      <c r="E370" s="213"/>
      <c r="F370" s="213"/>
      <c r="G370" s="213"/>
      <c r="H370" s="214"/>
      <c r="I370" s="216"/>
      <c r="J370" s="218"/>
      <c r="K370" s="218"/>
      <c r="L370" s="177"/>
      <c r="M370" s="177"/>
      <c r="N370" s="177"/>
      <c r="O370" s="14" t="s">
        <v>30</v>
      </c>
      <c r="P370" s="15" t="s">
        <v>31</v>
      </c>
      <c r="Q370" s="14" t="s">
        <v>30</v>
      </c>
      <c r="R370" s="15" t="s">
        <v>31</v>
      </c>
      <c r="S370" s="14" t="s">
        <v>30</v>
      </c>
      <c r="T370" s="15" t="s">
        <v>31</v>
      </c>
      <c r="U370" s="14" t="s">
        <v>30</v>
      </c>
      <c r="V370" s="15" t="s">
        <v>31</v>
      </c>
      <c r="W370" s="14" t="s">
        <v>30</v>
      </c>
      <c r="X370" s="15" t="s">
        <v>31</v>
      </c>
      <c r="Y370" s="14" t="s">
        <v>30</v>
      </c>
      <c r="Z370" s="15" t="s">
        <v>31</v>
      </c>
      <c r="AA370" s="14" t="s">
        <v>30</v>
      </c>
      <c r="AB370" s="15" t="s">
        <v>32</v>
      </c>
      <c r="AC370" s="14" t="s">
        <v>30</v>
      </c>
      <c r="AD370" s="15" t="s">
        <v>32</v>
      </c>
      <c r="AE370" s="14" t="s">
        <v>30</v>
      </c>
      <c r="AF370" s="15" t="s">
        <v>32</v>
      </c>
      <c r="AG370" s="206"/>
      <c r="AH370" s="197"/>
      <c r="AI370" s="199"/>
      <c r="AJ370" s="197"/>
    </row>
    <row r="371" spans="2:36" ht="54" thickBot="1">
      <c r="B371" s="16" t="s">
        <v>363</v>
      </c>
      <c r="C371" s="200" t="s">
        <v>34</v>
      </c>
      <c r="D371" s="201"/>
      <c r="E371" s="201"/>
      <c r="F371" s="201"/>
      <c r="G371" s="201"/>
      <c r="H371" s="202"/>
      <c r="I371" s="18"/>
      <c r="J371" s="19"/>
      <c r="K371" s="20"/>
      <c r="L371" s="21"/>
      <c r="M371" s="22"/>
      <c r="N371" s="22"/>
      <c r="O371" s="23">
        <f t="shared" ref="O371:AG371" si="151">O373+O375+O377+O379</f>
        <v>0</v>
      </c>
      <c r="P371" s="23">
        <f t="shared" si="151"/>
        <v>0</v>
      </c>
      <c r="Q371" s="23">
        <f t="shared" si="151"/>
        <v>33780884.799999997</v>
      </c>
      <c r="R371" s="23">
        <f t="shared" si="151"/>
        <v>0</v>
      </c>
      <c r="S371" s="23">
        <f t="shared" si="151"/>
        <v>0</v>
      </c>
      <c r="T371" s="23">
        <f t="shared" si="151"/>
        <v>0</v>
      </c>
      <c r="U371" s="23">
        <f t="shared" si="151"/>
        <v>0</v>
      </c>
      <c r="V371" s="23">
        <f t="shared" si="151"/>
        <v>0</v>
      </c>
      <c r="W371" s="23">
        <f t="shared" si="151"/>
        <v>0</v>
      </c>
      <c r="X371" s="23">
        <f t="shared" si="151"/>
        <v>0</v>
      </c>
      <c r="Y371" s="23">
        <f t="shared" si="151"/>
        <v>0</v>
      </c>
      <c r="Z371" s="23">
        <f t="shared" si="151"/>
        <v>0</v>
      </c>
      <c r="AA371" s="23">
        <f t="shared" si="151"/>
        <v>0</v>
      </c>
      <c r="AB371" s="23">
        <f t="shared" si="151"/>
        <v>0</v>
      </c>
      <c r="AC371" s="23">
        <f t="shared" si="151"/>
        <v>17680000</v>
      </c>
      <c r="AD371" s="23">
        <f t="shared" si="151"/>
        <v>0</v>
      </c>
      <c r="AE371" s="23">
        <f t="shared" si="151"/>
        <v>51460884.799999997</v>
      </c>
      <c r="AF371" s="23">
        <f t="shared" si="151"/>
        <v>0</v>
      </c>
      <c r="AG371" s="23">
        <f t="shared" si="151"/>
        <v>0</v>
      </c>
      <c r="AH371" s="24"/>
      <c r="AI371" s="24"/>
      <c r="AJ371" s="13"/>
    </row>
    <row r="372" spans="2:36" ht="13.5" thickBot="1">
      <c r="B372" s="144"/>
      <c r="C372" s="144"/>
      <c r="D372" s="112"/>
      <c r="E372" s="144"/>
      <c r="F372" s="144"/>
      <c r="G372" s="144"/>
      <c r="H372" s="144"/>
      <c r="I372" s="144"/>
      <c r="J372" s="66"/>
      <c r="K372" s="99"/>
      <c r="L372" s="14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  <c r="AC372" s="144"/>
      <c r="AD372" s="144"/>
      <c r="AE372" s="144"/>
      <c r="AF372" s="144"/>
      <c r="AG372" s="144"/>
      <c r="AH372" s="144"/>
      <c r="AI372" s="144"/>
      <c r="AJ372" s="150"/>
    </row>
    <row r="373" spans="2:36" s="30" customFormat="1" ht="54" thickBot="1">
      <c r="B373" s="31" t="s">
        <v>35</v>
      </c>
      <c r="C373" s="32" t="s">
        <v>36</v>
      </c>
      <c r="D373" s="32" t="s">
        <v>37</v>
      </c>
      <c r="E373" s="32" t="s">
        <v>38</v>
      </c>
      <c r="F373" s="32" t="s">
        <v>202</v>
      </c>
      <c r="G373" s="32" t="s">
        <v>203</v>
      </c>
      <c r="H373" s="34" t="s">
        <v>41</v>
      </c>
      <c r="I373" s="32" t="s">
        <v>42</v>
      </c>
      <c r="J373" s="35"/>
      <c r="K373" s="35"/>
      <c r="L373" s="35"/>
      <c r="M373" s="35"/>
      <c r="N373" s="35"/>
      <c r="O373" s="36">
        <f t="shared" ref="O373:AD373" si="152">SUM(O374:O374)</f>
        <v>0</v>
      </c>
      <c r="P373" s="37">
        <f t="shared" si="152"/>
        <v>0</v>
      </c>
      <c r="Q373" s="36">
        <f t="shared" si="152"/>
        <v>33780884.799999997</v>
      </c>
      <c r="R373" s="37">
        <f t="shared" si="152"/>
        <v>0</v>
      </c>
      <c r="S373" s="36">
        <f t="shared" si="152"/>
        <v>0</v>
      </c>
      <c r="T373" s="37">
        <f t="shared" si="152"/>
        <v>0</v>
      </c>
      <c r="U373" s="36">
        <f t="shared" si="152"/>
        <v>0</v>
      </c>
      <c r="V373" s="37">
        <f t="shared" si="152"/>
        <v>0</v>
      </c>
      <c r="W373" s="36">
        <f t="shared" si="152"/>
        <v>0</v>
      </c>
      <c r="X373" s="37">
        <f t="shared" si="152"/>
        <v>0</v>
      </c>
      <c r="Y373" s="36">
        <f t="shared" si="152"/>
        <v>0</v>
      </c>
      <c r="Z373" s="37">
        <f t="shared" si="152"/>
        <v>0</v>
      </c>
      <c r="AA373" s="36">
        <f t="shared" si="152"/>
        <v>0</v>
      </c>
      <c r="AB373" s="37">
        <f t="shared" si="152"/>
        <v>0</v>
      </c>
      <c r="AC373" s="36">
        <f t="shared" si="152"/>
        <v>0</v>
      </c>
      <c r="AD373" s="37">
        <f t="shared" si="152"/>
        <v>0</v>
      </c>
      <c r="AE373" s="38">
        <f>O373+Q373+S373+U373+W373+Y373+AA373+AC373</f>
        <v>33780884.799999997</v>
      </c>
      <c r="AF373" s="37">
        <f>P373+R373+T373+V373+X373+Z373+AB373+AD373</f>
        <v>0</v>
      </c>
      <c r="AG373" s="39">
        <f>SUM(AG374:AG377)</f>
        <v>0</v>
      </c>
      <c r="AH373" s="40"/>
      <c r="AI373" s="40"/>
      <c r="AJ373" s="41"/>
    </row>
    <row r="374" spans="2:36" s="30" customFormat="1" ht="153.75" thickBot="1">
      <c r="B374" s="42" t="s">
        <v>873</v>
      </c>
      <c r="C374" s="42"/>
      <c r="D374" s="59" t="s">
        <v>874</v>
      </c>
      <c r="E374" s="59" t="s">
        <v>875</v>
      </c>
      <c r="F374" s="44" t="s">
        <v>876</v>
      </c>
      <c r="G374" s="28"/>
      <c r="H374" s="77" t="s">
        <v>877</v>
      </c>
      <c r="I374" s="77" t="s">
        <v>878</v>
      </c>
      <c r="J374" s="28">
        <v>1</v>
      </c>
      <c r="K374" s="75">
        <v>1</v>
      </c>
      <c r="L374" s="46">
        <v>1</v>
      </c>
      <c r="M374" s="46"/>
      <c r="N374" s="42"/>
      <c r="O374" s="47">
        <v>0</v>
      </c>
      <c r="P374" s="47">
        <v>0</v>
      </c>
      <c r="Q374" s="95">
        <v>33780884.799999997</v>
      </c>
      <c r="R374" s="49">
        <v>0</v>
      </c>
      <c r="S374" s="49">
        <v>0</v>
      </c>
      <c r="T374" s="49">
        <v>0</v>
      </c>
      <c r="U374" s="49">
        <v>0</v>
      </c>
      <c r="V374" s="49">
        <v>0</v>
      </c>
      <c r="W374" s="49">
        <v>0</v>
      </c>
      <c r="X374" s="49">
        <v>0</v>
      </c>
      <c r="Y374" s="49">
        <v>0</v>
      </c>
      <c r="Z374" s="49">
        <v>0</v>
      </c>
      <c r="AA374" s="49">
        <v>0</v>
      </c>
      <c r="AB374" s="49">
        <v>0</v>
      </c>
      <c r="AC374" s="49">
        <v>0</v>
      </c>
      <c r="AD374" s="49">
        <v>0</v>
      </c>
      <c r="AE374" s="95">
        <v>33780884.799999997</v>
      </c>
      <c r="AF374" s="50"/>
      <c r="AG374" s="51" t="s">
        <v>473</v>
      </c>
      <c r="AH374" s="52"/>
      <c r="AI374" s="52"/>
      <c r="AJ374" s="46" t="s">
        <v>254</v>
      </c>
    </row>
    <row r="375" spans="2:36" s="30" customFormat="1" ht="39" thickBot="1">
      <c r="B375" s="31" t="s">
        <v>35</v>
      </c>
      <c r="C375" s="32" t="s">
        <v>36</v>
      </c>
      <c r="D375" s="32" t="s">
        <v>37</v>
      </c>
      <c r="E375" s="32" t="s">
        <v>50</v>
      </c>
      <c r="F375" s="32" t="s">
        <v>202</v>
      </c>
      <c r="G375" s="32" t="s">
        <v>203</v>
      </c>
      <c r="H375" s="34" t="s">
        <v>51</v>
      </c>
      <c r="I375" s="32" t="s">
        <v>42</v>
      </c>
      <c r="J375" s="53"/>
      <c r="K375" s="55"/>
      <c r="L375" s="55"/>
      <c r="M375" s="35"/>
      <c r="N375" s="35"/>
      <c r="O375" s="36">
        <f t="shared" ref="O375:AD375" si="153">SUM(O376:O376)</f>
        <v>0</v>
      </c>
      <c r="P375" s="37">
        <f t="shared" si="153"/>
        <v>0</v>
      </c>
      <c r="Q375" s="36">
        <f t="shared" si="153"/>
        <v>0</v>
      </c>
      <c r="R375" s="37">
        <f t="shared" si="153"/>
        <v>0</v>
      </c>
      <c r="S375" s="36">
        <f t="shared" si="153"/>
        <v>0</v>
      </c>
      <c r="T375" s="37">
        <f t="shared" si="153"/>
        <v>0</v>
      </c>
      <c r="U375" s="36">
        <f t="shared" si="153"/>
        <v>0</v>
      </c>
      <c r="V375" s="37">
        <f t="shared" si="153"/>
        <v>0</v>
      </c>
      <c r="W375" s="36">
        <f t="shared" si="153"/>
        <v>0</v>
      </c>
      <c r="X375" s="37">
        <f t="shared" si="153"/>
        <v>0</v>
      </c>
      <c r="Y375" s="36">
        <f t="shared" si="153"/>
        <v>0</v>
      </c>
      <c r="Z375" s="37">
        <f t="shared" si="153"/>
        <v>0</v>
      </c>
      <c r="AA375" s="36">
        <f t="shared" si="153"/>
        <v>0</v>
      </c>
      <c r="AB375" s="37">
        <f t="shared" si="153"/>
        <v>0</v>
      </c>
      <c r="AC375" s="36">
        <f t="shared" si="153"/>
        <v>0</v>
      </c>
      <c r="AD375" s="37">
        <f t="shared" si="153"/>
        <v>0</v>
      </c>
      <c r="AE375" s="38">
        <f>O375+Q375+S375+U375+W375+Y375+AA375+AC375</f>
        <v>0</v>
      </c>
      <c r="AF375" s="37">
        <f>P375+R375+T375+V375+X375+Z375+AB375+AD375</f>
        <v>0</v>
      </c>
      <c r="AG375" s="39">
        <f>SUM(AG376:AG379)</f>
        <v>0</v>
      </c>
      <c r="AH375" s="40"/>
      <c r="AI375" s="40"/>
      <c r="AJ375" s="41"/>
    </row>
    <row r="376" spans="2:36" s="30" customFormat="1" ht="319.5" thickBot="1">
      <c r="B376" s="42" t="s">
        <v>873</v>
      </c>
      <c r="C376" s="42"/>
      <c r="D376" s="28" t="s">
        <v>879</v>
      </c>
      <c r="E376" s="59" t="s">
        <v>880</v>
      </c>
      <c r="F376" s="44" t="s">
        <v>286</v>
      </c>
      <c r="G376" s="28"/>
      <c r="H376" s="28" t="s">
        <v>881</v>
      </c>
      <c r="I376" s="28" t="s">
        <v>882</v>
      </c>
      <c r="J376" s="28">
        <v>0</v>
      </c>
      <c r="K376" s="48">
        <v>1</v>
      </c>
      <c r="L376" s="48" t="s">
        <v>883</v>
      </c>
      <c r="M376" s="57"/>
      <c r="N376" s="57"/>
      <c r="O376" s="47">
        <v>0</v>
      </c>
      <c r="P376" s="47">
        <v>0</v>
      </c>
      <c r="Q376" s="47">
        <v>0</v>
      </c>
      <c r="R376" s="47">
        <v>0</v>
      </c>
      <c r="S376" s="47">
        <v>0</v>
      </c>
      <c r="T376" s="47">
        <v>0</v>
      </c>
      <c r="U376" s="47">
        <v>0</v>
      </c>
      <c r="V376" s="47">
        <v>0</v>
      </c>
      <c r="W376" s="47">
        <v>0</v>
      </c>
      <c r="X376" s="47">
        <v>0</v>
      </c>
      <c r="Y376" s="47">
        <v>0</v>
      </c>
      <c r="Z376" s="47">
        <v>0</v>
      </c>
      <c r="AA376" s="47">
        <v>0</v>
      </c>
      <c r="AB376" s="47">
        <v>0</v>
      </c>
      <c r="AC376" s="47">
        <v>0</v>
      </c>
      <c r="AD376" s="47">
        <v>0</v>
      </c>
      <c r="AE376" s="50"/>
      <c r="AF376" s="50"/>
      <c r="AG376" s="51"/>
      <c r="AH376" s="52"/>
      <c r="AI376" s="57"/>
      <c r="AJ376" s="56"/>
    </row>
    <row r="377" spans="2:36" s="30" customFormat="1" ht="39" thickBot="1">
      <c r="B377" s="31" t="s">
        <v>35</v>
      </c>
      <c r="C377" s="32" t="s">
        <v>36</v>
      </c>
      <c r="D377" s="32" t="s">
        <v>37</v>
      </c>
      <c r="E377" s="32" t="s">
        <v>50</v>
      </c>
      <c r="F377" s="32" t="s">
        <v>202</v>
      </c>
      <c r="G377" s="32" t="s">
        <v>203</v>
      </c>
      <c r="H377" s="34" t="s">
        <v>58</v>
      </c>
      <c r="I377" s="32" t="s">
        <v>42</v>
      </c>
      <c r="J377" s="53"/>
      <c r="K377" s="76"/>
      <c r="L377" s="55"/>
      <c r="M377" s="35"/>
      <c r="N377" s="35"/>
      <c r="O377" s="36">
        <f t="shared" ref="O377:AD377" si="154">SUM(O378:O378)</f>
        <v>0</v>
      </c>
      <c r="P377" s="37">
        <f t="shared" si="154"/>
        <v>0</v>
      </c>
      <c r="Q377" s="36">
        <f t="shared" si="154"/>
        <v>0</v>
      </c>
      <c r="R377" s="37">
        <f t="shared" si="154"/>
        <v>0</v>
      </c>
      <c r="S377" s="36">
        <f t="shared" si="154"/>
        <v>0</v>
      </c>
      <c r="T377" s="37">
        <f t="shared" si="154"/>
        <v>0</v>
      </c>
      <c r="U377" s="36">
        <f t="shared" si="154"/>
        <v>0</v>
      </c>
      <c r="V377" s="37">
        <f t="shared" si="154"/>
        <v>0</v>
      </c>
      <c r="W377" s="36">
        <f t="shared" si="154"/>
        <v>0</v>
      </c>
      <c r="X377" s="37">
        <f t="shared" si="154"/>
        <v>0</v>
      </c>
      <c r="Y377" s="36">
        <f t="shared" si="154"/>
        <v>0</v>
      </c>
      <c r="Z377" s="37">
        <f t="shared" si="154"/>
        <v>0</v>
      </c>
      <c r="AA377" s="36">
        <f t="shared" si="154"/>
        <v>0</v>
      </c>
      <c r="AB377" s="37">
        <f t="shared" si="154"/>
        <v>0</v>
      </c>
      <c r="AC377" s="36">
        <f t="shared" si="154"/>
        <v>0</v>
      </c>
      <c r="AD377" s="37">
        <f t="shared" si="154"/>
        <v>0</v>
      </c>
      <c r="AE377" s="38">
        <f>O377+Q377+S377+U377+W377+Y377+AA377+AC377</f>
        <v>0</v>
      </c>
      <c r="AF377" s="37">
        <f>P377+R377+T377+V377+X377+Z377+AB377+AD377</f>
        <v>0</v>
      </c>
      <c r="AG377" s="39">
        <f>SUM(AG378:AG381)</f>
        <v>0</v>
      </c>
      <c r="AH377" s="40"/>
      <c r="AI377" s="40"/>
      <c r="AJ377" s="41"/>
    </row>
    <row r="378" spans="2:36" s="30" customFormat="1" ht="243" thickBot="1">
      <c r="B378" s="42" t="s">
        <v>873</v>
      </c>
      <c r="C378" s="42"/>
      <c r="D378" s="28" t="s">
        <v>884</v>
      </c>
      <c r="E378" s="59" t="s">
        <v>885</v>
      </c>
      <c r="F378" s="44" t="s">
        <v>886</v>
      </c>
      <c r="G378" s="28"/>
      <c r="H378" s="43" t="s">
        <v>887</v>
      </c>
      <c r="I378" s="43" t="s">
        <v>888</v>
      </c>
      <c r="J378" s="28">
        <v>0</v>
      </c>
      <c r="K378" s="63" t="s">
        <v>889</v>
      </c>
      <c r="L378" s="48" t="s">
        <v>801</v>
      </c>
      <c r="M378" s="63"/>
      <c r="N378" s="63"/>
      <c r="O378" s="47">
        <v>0</v>
      </c>
      <c r="P378" s="47">
        <v>0</v>
      </c>
      <c r="Q378" s="47">
        <v>0</v>
      </c>
      <c r="R378" s="47">
        <v>0</v>
      </c>
      <c r="S378" s="47">
        <v>0</v>
      </c>
      <c r="T378" s="47">
        <v>0</v>
      </c>
      <c r="U378" s="47">
        <v>0</v>
      </c>
      <c r="V378" s="47">
        <v>0</v>
      </c>
      <c r="W378" s="47">
        <v>0</v>
      </c>
      <c r="X378" s="47">
        <v>0</v>
      </c>
      <c r="Y378" s="47">
        <v>0</v>
      </c>
      <c r="Z378" s="47">
        <v>0</v>
      </c>
      <c r="AA378" s="47">
        <v>0</v>
      </c>
      <c r="AB378" s="47">
        <v>0</v>
      </c>
      <c r="AC378" s="47">
        <v>0</v>
      </c>
      <c r="AD378" s="47">
        <v>0</v>
      </c>
      <c r="AE378" s="50"/>
      <c r="AF378" s="50"/>
      <c r="AG378" s="51"/>
      <c r="AH378" s="64"/>
      <c r="AI378" s="64"/>
      <c r="AJ378" s="89"/>
    </row>
    <row r="379" spans="2:36" s="30" customFormat="1" ht="54" thickBot="1">
      <c r="B379" s="31" t="s">
        <v>35</v>
      </c>
      <c r="C379" s="32" t="s">
        <v>36</v>
      </c>
      <c r="D379" s="32" t="s">
        <v>37</v>
      </c>
      <c r="E379" s="32" t="s">
        <v>50</v>
      </c>
      <c r="F379" s="32" t="s">
        <v>202</v>
      </c>
      <c r="G379" s="32" t="s">
        <v>203</v>
      </c>
      <c r="H379" s="34" t="s">
        <v>65</v>
      </c>
      <c r="I379" s="32" t="s">
        <v>42</v>
      </c>
      <c r="J379" s="53"/>
      <c r="K379" s="76"/>
      <c r="L379" s="55"/>
      <c r="M379" s="35"/>
      <c r="N379" s="35"/>
      <c r="O379" s="36">
        <f t="shared" ref="O379:AD379" si="155">SUM(O380:O380)</f>
        <v>0</v>
      </c>
      <c r="P379" s="37">
        <f t="shared" si="155"/>
        <v>0</v>
      </c>
      <c r="Q379" s="36">
        <f t="shared" si="155"/>
        <v>0</v>
      </c>
      <c r="R379" s="37">
        <f t="shared" si="155"/>
        <v>0</v>
      </c>
      <c r="S379" s="36">
        <f t="shared" si="155"/>
        <v>0</v>
      </c>
      <c r="T379" s="37">
        <f t="shared" si="155"/>
        <v>0</v>
      </c>
      <c r="U379" s="36">
        <f t="shared" si="155"/>
        <v>0</v>
      </c>
      <c r="V379" s="37">
        <f t="shared" si="155"/>
        <v>0</v>
      </c>
      <c r="W379" s="36">
        <f t="shared" si="155"/>
        <v>0</v>
      </c>
      <c r="X379" s="37">
        <f t="shared" si="155"/>
        <v>0</v>
      </c>
      <c r="Y379" s="36">
        <f t="shared" si="155"/>
        <v>0</v>
      </c>
      <c r="Z379" s="37">
        <f t="shared" si="155"/>
        <v>0</v>
      </c>
      <c r="AA379" s="36">
        <f t="shared" si="155"/>
        <v>0</v>
      </c>
      <c r="AB379" s="37">
        <f t="shared" si="155"/>
        <v>0</v>
      </c>
      <c r="AC379" s="36">
        <f t="shared" si="155"/>
        <v>17680000</v>
      </c>
      <c r="AD379" s="37">
        <f t="shared" si="155"/>
        <v>0</v>
      </c>
      <c r="AE379" s="38">
        <f>O379+Q379+S379+U379+W379+Y379+AA379+AC379</f>
        <v>17680000</v>
      </c>
      <c r="AF379" s="37">
        <f>P379+R379+T379+V379+X379+Z379+AB379+AD379</f>
        <v>0</v>
      </c>
      <c r="AG379" s="39">
        <f>SUM(AG380:AG383)</f>
        <v>0</v>
      </c>
      <c r="AH379" s="40"/>
      <c r="AI379" s="40"/>
      <c r="AJ379" s="41"/>
    </row>
    <row r="380" spans="2:36" s="30" customFormat="1" ht="294" thickBot="1">
      <c r="B380" s="42" t="s">
        <v>873</v>
      </c>
      <c r="C380" s="42"/>
      <c r="D380" s="59" t="s">
        <v>890</v>
      </c>
      <c r="E380" s="59" t="s">
        <v>891</v>
      </c>
      <c r="F380" s="44" t="s">
        <v>892</v>
      </c>
      <c r="G380" s="28"/>
      <c r="H380" s="43" t="s">
        <v>893</v>
      </c>
      <c r="I380" s="43" t="s">
        <v>894</v>
      </c>
      <c r="J380" s="28">
        <v>0</v>
      </c>
      <c r="K380" s="63" t="s">
        <v>895</v>
      </c>
      <c r="L380" s="48" t="s">
        <v>892</v>
      </c>
      <c r="M380" s="63"/>
      <c r="N380" s="63"/>
      <c r="O380" s="47">
        <v>0</v>
      </c>
      <c r="P380" s="47">
        <v>0</v>
      </c>
      <c r="Q380" s="47">
        <v>0</v>
      </c>
      <c r="R380" s="47">
        <v>0</v>
      </c>
      <c r="S380" s="47">
        <v>0</v>
      </c>
      <c r="T380" s="47">
        <v>0</v>
      </c>
      <c r="U380" s="47">
        <v>0</v>
      </c>
      <c r="V380" s="47">
        <v>0</v>
      </c>
      <c r="W380" s="47">
        <v>0</v>
      </c>
      <c r="X380" s="47">
        <v>0</v>
      </c>
      <c r="Y380" s="47">
        <v>0</v>
      </c>
      <c r="Z380" s="47">
        <v>0</v>
      </c>
      <c r="AA380" s="47">
        <v>0</v>
      </c>
      <c r="AB380" s="47">
        <v>0</v>
      </c>
      <c r="AC380" s="50">
        <v>17680000</v>
      </c>
      <c r="AD380" s="49">
        <v>0</v>
      </c>
      <c r="AE380" s="50">
        <v>17680000</v>
      </c>
      <c r="AF380" s="68"/>
      <c r="AG380" s="51" t="s">
        <v>473</v>
      </c>
      <c r="AH380" s="64"/>
      <c r="AI380" s="64"/>
      <c r="AJ380" s="89" t="s">
        <v>254</v>
      </c>
    </row>
    <row r="381" spans="2:36" ht="13.5" thickBot="1">
      <c r="B381" s="181" t="s">
        <v>358</v>
      </c>
      <c r="C381" s="182"/>
      <c r="D381" s="182"/>
      <c r="E381" s="182"/>
      <c r="F381" s="182"/>
      <c r="G381" s="182"/>
      <c r="H381" s="183"/>
      <c r="I381" s="184" t="s">
        <v>896</v>
      </c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6"/>
      <c r="U381" s="184" t="s">
        <v>360</v>
      </c>
      <c r="V381" s="185"/>
      <c r="W381" s="185"/>
      <c r="X381" s="185"/>
      <c r="Y381" s="185"/>
      <c r="Z381" s="185"/>
      <c r="AA381" s="185"/>
      <c r="AB381" s="185"/>
      <c r="AC381" s="185"/>
      <c r="AD381" s="185"/>
      <c r="AE381" s="185"/>
      <c r="AF381" s="185"/>
      <c r="AG381" s="185"/>
      <c r="AH381" s="185"/>
      <c r="AI381" s="185"/>
      <c r="AJ381" s="186"/>
    </row>
    <row r="382" spans="2:36" ht="13.5" thickBot="1">
      <c r="B382" s="187" t="s">
        <v>897</v>
      </c>
      <c r="C382" s="188"/>
      <c r="D382" s="189"/>
      <c r="E382" s="12"/>
      <c r="F382" s="181" t="s">
        <v>898</v>
      </c>
      <c r="G382" s="182"/>
      <c r="H382" s="182"/>
      <c r="I382" s="182"/>
      <c r="J382" s="182"/>
      <c r="K382" s="182"/>
      <c r="L382" s="182"/>
      <c r="M382" s="182"/>
      <c r="N382" s="183"/>
      <c r="O382" s="190" t="s">
        <v>7</v>
      </c>
      <c r="P382" s="191"/>
      <c r="Q382" s="191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1"/>
      <c r="AB382" s="191"/>
      <c r="AC382" s="191"/>
      <c r="AD382" s="191"/>
      <c r="AE382" s="191"/>
      <c r="AF382" s="192"/>
      <c r="AG382" s="193" t="s">
        <v>8</v>
      </c>
      <c r="AH382" s="194"/>
      <c r="AI382" s="194"/>
      <c r="AJ382" s="195"/>
    </row>
    <row r="383" spans="2:36" ht="13.5" thickBot="1">
      <c r="B383" s="207" t="s">
        <v>9</v>
      </c>
      <c r="C383" s="209" t="s">
        <v>10</v>
      </c>
      <c r="D383" s="210"/>
      <c r="E383" s="210"/>
      <c r="F383" s="210"/>
      <c r="G383" s="210"/>
      <c r="H383" s="211"/>
      <c r="I383" s="215" t="s">
        <v>11</v>
      </c>
      <c r="J383" s="217" t="s">
        <v>12</v>
      </c>
      <c r="K383" s="217" t="s">
        <v>13</v>
      </c>
      <c r="L383" s="176" t="s">
        <v>14</v>
      </c>
      <c r="M383" s="176" t="s">
        <v>15</v>
      </c>
      <c r="N383" s="176" t="s">
        <v>16</v>
      </c>
      <c r="O383" s="203" t="s">
        <v>17</v>
      </c>
      <c r="P383" s="204"/>
      <c r="Q383" s="203" t="s">
        <v>166</v>
      </c>
      <c r="R383" s="204"/>
      <c r="S383" s="203" t="s">
        <v>19</v>
      </c>
      <c r="T383" s="204"/>
      <c r="U383" s="203" t="s">
        <v>20</v>
      </c>
      <c r="V383" s="204"/>
      <c r="W383" s="203" t="s">
        <v>21</v>
      </c>
      <c r="X383" s="204"/>
      <c r="Y383" s="203" t="s">
        <v>22</v>
      </c>
      <c r="Z383" s="204"/>
      <c r="AA383" s="203" t="s">
        <v>23</v>
      </c>
      <c r="AB383" s="204"/>
      <c r="AC383" s="203" t="s">
        <v>24</v>
      </c>
      <c r="AD383" s="204"/>
      <c r="AE383" s="203" t="s">
        <v>25</v>
      </c>
      <c r="AF383" s="204"/>
      <c r="AG383" s="205" t="s">
        <v>26</v>
      </c>
      <c r="AH383" s="196" t="s">
        <v>27</v>
      </c>
      <c r="AI383" s="198" t="s">
        <v>28</v>
      </c>
      <c r="AJ383" s="196" t="s">
        <v>29</v>
      </c>
    </row>
    <row r="384" spans="2:36" ht="64.5" thickBot="1">
      <c r="B384" s="208"/>
      <c r="C384" s="212"/>
      <c r="D384" s="213"/>
      <c r="E384" s="213"/>
      <c r="F384" s="213"/>
      <c r="G384" s="213"/>
      <c r="H384" s="214"/>
      <c r="I384" s="216"/>
      <c r="J384" s="218"/>
      <c r="K384" s="218"/>
      <c r="L384" s="177"/>
      <c r="M384" s="177"/>
      <c r="N384" s="177"/>
      <c r="O384" s="14" t="s">
        <v>30</v>
      </c>
      <c r="P384" s="15" t="s">
        <v>31</v>
      </c>
      <c r="Q384" s="14" t="s">
        <v>30</v>
      </c>
      <c r="R384" s="15" t="s">
        <v>31</v>
      </c>
      <c r="S384" s="14" t="s">
        <v>30</v>
      </c>
      <c r="T384" s="15" t="s">
        <v>31</v>
      </c>
      <c r="U384" s="14" t="s">
        <v>30</v>
      </c>
      <c r="V384" s="15" t="s">
        <v>31</v>
      </c>
      <c r="W384" s="14" t="s">
        <v>30</v>
      </c>
      <c r="X384" s="15" t="s">
        <v>31</v>
      </c>
      <c r="Y384" s="14" t="s">
        <v>30</v>
      </c>
      <c r="Z384" s="15" t="s">
        <v>31</v>
      </c>
      <c r="AA384" s="14" t="s">
        <v>30</v>
      </c>
      <c r="AB384" s="15" t="s">
        <v>32</v>
      </c>
      <c r="AC384" s="14" t="s">
        <v>30</v>
      </c>
      <c r="AD384" s="15" t="s">
        <v>32</v>
      </c>
      <c r="AE384" s="14" t="s">
        <v>30</v>
      </c>
      <c r="AF384" s="15" t="s">
        <v>32</v>
      </c>
      <c r="AG384" s="206"/>
      <c r="AH384" s="197"/>
      <c r="AI384" s="199"/>
      <c r="AJ384" s="197"/>
    </row>
    <row r="385" spans="2:36" ht="39" thickBot="1">
      <c r="B385" s="16" t="s">
        <v>363</v>
      </c>
      <c r="C385" s="200" t="s">
        <v>34</v>
      </c>
      <c r="D385" s="201"/>
      <c r="E385" s="201"/>
      <c r="F385" s="201"/>
      <c r="G385" s="201"/>
      <c r="H385" s="202"/>
      <c r="I385" s="18"/>
      <c r="J385" s="19"/>
      <c r="K385" s="20"/>
      <c r="L385" s="21"/>
      <c r="M385" s="22"/>
      <c r="N385" s="22"/>
      <c r="O385" s="23">
        <f t="shared" ref="O385:AG385" si="156">O387+O389</f>
        <v>0</v>
      </c>
      <c r="P385" s="23">
        <f t="shared" si="156"/>
        <v>0</v>
      </c>
      <c r="Q385" s="23">
        <f t="shared" si="156"/>
        <v>0</v>
      </c>
      <c r="R385" s="23">
        <f t="shared" si="156"/>
        <v>0</v>
      </c>
      <c r="S385" s="23">
        <f t="shared" si="156"/>
        <v>0</v>
      </c>
      <c r="T385" s="23">
        <f t="shared" si="156"/>
        <v>0</v>
      </c>
      <c r="U385" s="23">
        <f t="shared" si="156"/>
        <v>0</v>
      </c>
      <c r="V385" s="23">
        <f t="shared" si="156"/>
        <v>0</v>
      </c>
      <c r="W385" s="23">
        <f t="shared" si="156"/>
        <v>0</v>
      </c>
      <c r="X385" s="23">
        <f t="shared" si="156"/>
        <v>0</v>
      </c>
      <c r="Y385" s="23">
        <f t="shared" si="156"/>
        <v>0</v>
      </c>
      <c r="Z385" s="23">
        <f t="shared" si="156"/>
        <v>0</v>
      </c>
      <c r="AA385" s="23">
        <f t="shared" si="156"/>
        <v>0</v>
      </c>
      <c r="AB385" s="23">
        <f t="shared" si="156"/>
        <v>0</v>
      </c>
      <c r="AC385" s="23">
        <f t="shared" si="156"/>
        <v>0</v>
      </c>
      <c r="AD385" s="23">
        <f t="shared" si="156"/>
        <v>0</v>
      </c>
      <c r="AE385" s="23">
        <f t="shared" si="156"/>
        <v>0</v>
      </c>
      <c r="AF385" s="23">
        <f t="shared" si="156"/>
        <v>0</v>
      </c>
      <c r="AG385" s="23">
        <f t="shared" si="156"/>
        <v>0</v>
      </c>
      <c r="AH385" s="24"/>
      <c r="AI385" s="24"/>
      <c r="AJ385" s="13"/>
    </row>
    <row r="386" spans="2:36" ht="13.5" thickBot="1">
      <c r="B386" s="25"/>
      <c r="C386" s="25"/>
      <c r="D386" s="26"/>
      <c r="E386" s="25"/>
      <c r="F386" s="25"/>
      <c r="G386" s="25"/>
      <c r="H386" s="25"/>
      <c r="I386" s="25"/>
      <c r="J386" s="27"/>
      <c r="K386" s="28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9"/>
    </row>
    <row r="387" spans="2:36" s="30" customFormat="1" ht="39" thickBot="1">
      <c r="B387" s="31" t="s">
        <v>35</v>
      </c>
      <c r="C387" s="32" t="s">
        <v>36</v>
      </c>
      <c r="D387" s="32" t="s">
        <v>37</v>
      </c>
      <c r="E387" s="32" t="s">
        <v>38</v>
      </c>
      <c r="F387" s="32" t="s">
        <v>202</v>
      </c>
      <c r="G387" s="32" t="s">
        <v>203</v>
      </c>
      <c r="H387" s="34" t="s">
        <v>41</v>
      </c>
      <c r="I387" s="32" t="s">
        <v>42</v>
      </c>
      <c r="J387" s="35"/>
      <c r="K387" s="35"/>
      <c r="L387" s="35"/>
      <c r="M387" s="35"/>
      <c r="N387" s="35"/>
      <c r="O387" s="36">
        <f t="shared" ref="O387:AD387" si="157">SUM(O388:O388)</f>
        <v>0</v>
      </c>
      <c r="P387" s="37">
        <f t="shared" si="157"/>
        <v>0</v>
      </c>
      <c r="Q387" s="36">
        <f t="shared" si="157"/>
        <v>0</v>
      </c>
      <c r="R387" s="37">
        <f t="shared" si="157"/>
        <v>0</v>
      </c>
      <c r="S387" s="36">
        <f t="shared" si="157"/>
        <v>0</v>
      </c>
      <c r="T387" s="37">
        <f t="shared" si="157"/>
        <v>0</v>
      </c>
      <c r="U387" s="36">
        <f t="shared" si="157"/>
        <v>0</v>
      </c>
      <c r="V387" s="37">
        <f t="shared" si="157"/>
        <v>0</v>
      </c>
      <c r="W387" s="36">
        <f t="shared" si="157"/>
        <v>0</v>
      </c>
      <c r="X387" s="37">
        <f t="shared" si="157"/>
        <v>0</v>
      </c>
      <c r="Y387" s="36">
        <f t="shared" si="157"/>
        <v>0</v>
      </c>
      <c r="Z387" s="37">
        <f t="shared" si="157"/>
        <v>0</v>
      </c>
      <c r="AA387" s="36">
        <f t="shared" si="157"/>
        <v>0</v>
      </c>
      <c r="AB387" s="37">
        <f t="shared" si="157"/>
        <v>0</v>
      </c>
      <c r="AC387" s="36">
        <f t="shared" si="157"/>
        <v>0</v>
      </c>
      <c r="AD387" s="37">
        <f t="shared" si="157"/>
        <v>0</v>
      </c>
      <c r="AE387" s="38">
        <f>O387+Q387+S387+U387+W387+Y387+AA387+AC387</f>
        <v>0</v>
      </c>
      <c r="AF387" s="37">
        <f>P387+R387+T387+V387+X387+Z387+AB387+AD387</f>
        <v>0</v>
      </c>
      <c r="AG387" s="39">
        <f>SUM(AG388:AG391)</f>
        <v>0</v>
      </c>
      <c r="AH387" s="40"/>
      <c r="AI387" s="40"/>
      <c r="AJ387" s="41"/>
    </row>
    <row r="388" spans="2:36" s="30" customFormat="1" ht="153.75" thickBot="1">
      <c r="B388" s="162" t="s">
        <v>899</v>
      </c>
      <c r="C388" s="42"/>
      <c r="D388" s="59" t="s">
        <v>900</v>
      </c>
      <c r="E388" s="59" t="s">
        <v>901</v>
      </c>
      <c r="F388" s="44" t="s">
        <v>902</v>
      </c>
      <c r="G388" s="28"/>
      <c r="H388" s="28" t="s">
        <v>903</v>
      </c>
      <c r="I388" s="28" t="s">
        <v>180</v>
      </c>
      <c r="J388" s="28">
        <v>0</v>
      </c>
      <c r="K388" s="75" t="s">
        <v>386</v>
      </c>
      <c r="L388" s="46" t="s">
        <v>904</v>
      </c>
      <c r="M388" s="46"/>
      <c r="N388" s="42"/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  <c r="U388" s="50">
        <v>0</v>
      </c>
      <c r="V388" s="50">
        <v>0</v>
      </c>
      <c r="W388" s="50">
        <v>0</v>
      </c>
      <c r="X388" s="50">
        <v>0</v>
      </c>
      <c r="Y388" s="50">
        <v>0</v>
      </c>
      <c r="Z388" s="50">
        <v>0</v>
      </c>
      <c r="AA388" s="50">
        <v>0</v>
      </c>
      <c r="AB388" s="50">
        <v>0</v>
      </c>
      <c r="AC388" s="50">
        <v>0</v>
      </c>
      <c r="AD388" s="50">
        <v>0</v>
      </c>
      <c r="AE388" s="50">
        <v>0</v>
      </c>
      <c r="AF388" s="50">
        <v>0</v>
      </c>
      <c r="AG388" s="51" t="s">
        <v>314</v>
      </c>
      <c r="AH388" s="52"/>
      <c r="AI388" s="52"/>
      <c r="AJ388" s="93" t="s">
        <v>230</v>
      </c>
    </row>
    <row r="389" spans="2:36" s="30" customFormat="1" ht="39" thickBot="1">
      <c r="B389" s="31" t="s">
        <v>35</v>
      </c>
      <c r="C389" s="32" t="s">
        <v>36</v>
      </c>
      <c r="D389" s="32" t="s">
        <v>37</v>
      </c>
      <c r="E389" s="32" t="s">
        <v>50</v>
      </c>
      <c r="F389" s="32" t="s">
        <v>202</v>
      </c>
      <c r="G389" s="32" t="s">
        <v>203</v>
      </c>
      <c r="H389" s="34" t="s">
        <v>51</v>
      </c>
      <c r="I389" s="32" t="s">
        <v>42</v>
      </c>
      <c r="J389" s="53"/>
      <c r="K389" s="55"/>
      <c r="L389" s="55"/>
      <c r="M389" s="35"/>
      <c r="N389" s="35"/>
      <c r="O389" s="36">
        <f t="shared" ref="O389:AD389" si="158">SUM(O390:O390)</f>
        <v>0</v>
      </c>
      <c r="P389" s="37">
        <f t="shared" si="158"/>
        <v>0</v>
      </c>
      <c r="Q389" s="36">
        <f t="shared" si="158"/>
        <v>0</v>
      </c>
      <c r="R389" s="37">
        <f t="shared" si="158"/>
        <v>0</v>
      </c>
      <c r="S389" s="36">
        <f t="shared" si="158"/>
        <v>0</v>
      </c>
      <c r="T389" s="37">
        <f t="shared" si="158"/>
        <v>0</v>
      </c>
      <c r="U389" s="36">
        <f t="shared" si="158"/>
        <v>0</v>
      </c>
      <c r="V389" s="37">
        <f t="shared" si="158"/>
        <v>0</v>
      </c>
      <c r="W389" s="36">
        <f t="shared" si="158"/>
        <v>0</v>
      </c>
      <c r="X389" s="37">
        <f t="shared" si="158"/>
        <v>0</v>
      </c>
      <c r="Y389" s="36">
        <f t="shared" si="158"/>
        <v>0</v>
      </c>
      <c r="Z389" s="37">
        <f t="shared" si="158"/>
        <v>0</v>
      </c>
      <c r="AA389" s="36">
        <f t="shared" si="158"/>
        <v>0</v>
      </c>
      <c r="AB389" s="37">
        <f t="shared" si="158"/>
        <v>0</v>
      </c>
      <c r="AC389" s="36">
        <f t="shared" si="158"/>
        <v>0</v>
      </c>
      <c r="AD389" s="37">
        <f t="shared" si="158"/>
        <v>0</v>
      </c>
      <c r="AE389" s="38">
        <f>O389+Q389+S389+U389+W389+Y389+AA389+AC389</f>
        <v>0</v>
      </c>
      <c r="AF389" s="37">
        <f>P389+R389+T389+V389+X389+Z389+AB389+AD389</f>
        <v>0</v>
      </c>
      <c r="AG389" s="39">
        <f>SUM(AG390:AG393)</f>
        <v>0</v>
      </c>
      <c r="AH389" s="40"/>
      <c r="AI389" s="40"/>
      <c r="AJ389" s="41"/>
    </row>
    <row r="390" spans="2:36" s="30" customFormat="1" ht="115.5" thickBot="1">
      <c r="B390" s="162" t="s">
        <v>899</v>
      </c>
      <c r="C390" s="151"/>
      <c r="D390" s="99" t="s">
        <v>905</v>
      </c>
      <c r="E390" s="99" t="s">
        <v>906</v>
      </c>
      <c r="F390" s="99" t="s">
        <v>902</v>
      </c>
      <c r="G390" s="99"/>
      <c r="H390" s="77" t="s">
        <v>907</v>
      </c>
      <c r="I390" s="77" t="s">
        <v>908</v>
      </c>
      <c r="J390" s="99">
        <v>0</v>
      </c>
      <c r="K390" s="61" t="s">
        <v>611</v>
      </c>
      <c r="L390" s="93" t="s">
        <v>902</v>
      </c>
      <c r="M390" s="66"/>
      <c r="N390" s="66"/>
      <c r="O390" s="66">
        <v>0</v>
      </c>
      <c r="P390" s="66">
        <v>0</v>
      </c>
      <c r="Q390" s="66">
        <v>0</v>
      </c>
      <c r="R390" s="66">
        <v>0</v>
      </c>
      <c r="S390" s="66">
        <v>0</v>
      </c>
      <c r="T390" s="66">
        <v>0</v>
      </c>
      <c r="U390" s="66">
        <v>0</v>
      </c>
      <c r="V390" s="66">
        <v>0</v>
      </c>
      <c r="W390" s="66">
        <v>0</v>
      </c>
      <c r="X390" s="66">
        <v>0</v>
      </c>
      <c r="Y390" s="66">
        <v>0</v>
      </c>
      <c r="Z390" s="66">
        <v>0</v>
      </c>
      <c r="AA390" s="66">
        <v>0</v>
      </c>
      <c r="AB390" s="66">
        <v>0</v>
      </c>
      <c r="AC390" s="66">
        <v>0</v>
      </c>
      <c r="AD390" s="66">
        <v>0</v>
      </c>
      <c r="AE390" s="66">
        <v>0</v>
      </c>
      <c r="AF390" s="66">
        <v>0</v>
      </c>
      <c r="AG390" s="163" t="s">
        <v>314</v>
      </c>
      <c r="AH390" s="87"/>
      <c r="AI390" s="66"/>
      <c r="AJ390" s="93" t="s">
        <v>230</v>
      </c>
    </row>
    <row r="391" spans="2:36" ht="13.5" thickBot="1">
      <c r="B391" s="181" t="s">
        <v>909</v>
      </c>
      <c r="C391" s="182"/>
      <c r="D391" s="182"/>
      <c r="E391" s="182"/>
      <c r="F391" s="182"/>
      <c r="G391" s="182"/>
      <c r="H391" s="183"/>
      <c r="I391" s="184" t="s">
        <v>910</v>
      </c>
      <c r="J391" s="185"/>
      <c r="K391" s="185"/>
      <c r="L391" s="185"/>
      <c r="M391" s="185"/>
      <c r="N391" s="185"/>
      <c r="O391" s="185"/>
      <c r="P391" s="185"/>
      <c r="Q391" s="185"/>
      <c r="R391" s="185"/>
      <c r="S391" s="185"/>
      <c r="T391" s="186"/>
      <c r="U391" s="184" t="s">
        <v>911</v>
      </c>
      <c r="V391" s="185"/>
      <c r="W391" s="185"/>
      <c r="X391" s="185"/>
      <c r="Y391" s="185"/>
      <c r="Z391" s="185"/>
      <c r="AA391" s="185"/>
      <c r="AB391" s="185"/>
      <c r="AC391" s="185"/>
      <c r="AD391" s="185"/>
      <c r="AE391" s="185"/>
      <c r="AF391" s="185"/>
      <c r="AG391" s="185"/>
      <c r="AH391" s="185"/>
      <c r="AI391" s="185"/>
      <c r="AJ391" s="186"/>
    </row>
    <row r="392" spans="2:36" ht="13.5" thickBot="1">
      <c r="B392" s="187" t="s">
        <v>912</v>
      </c>
      <c r="C392" s="188"/>
      <c r="D392" s="189"/>
      <c r="E392" s="12"/>
      <c r="F392" s="181" t="s">
        <v>913</v>
      </c>
      <c r="G392" s="182"/>
      <c r="H392" s="182"/>
      <c r="I392" s="182"/>
      <c r="J392" s="182"/>
      <c r="K392" s="182"/>
      <c r="L392" s="182"/>
      <c r="M392" s="182"/>
      <c r="N392" s="183"/>
      <c r="O392" s="190" t="s">
        <v>7</v>
      </c>
      <c r="P392" s="191"/>
      <c r="Q392" s="191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1"/>
      <c r="AB392" s="191"/>
      <c r="AC392" s="191"/>
      <c r="AD392" s="191"/>
      <c r="AE392" s="191"/>
      <c r="AF392" s="192"/>
      <c r="AG392" s="193" t="s">
        <v>8</v>
      </c>
      <c r="AH392" s="194"/>
      <c r="AI392" s="194"/>
      <c r="AJ392" s="195"/>
    </row>
    <row r="393" spans="2:36" ht="13.5" thickBot="1">
      <c r="B393" s="207" t="s">
        <v>9</v>
      </c>
      <c r="C393" s="209" t="s">
        <v>10</v>
      </c>
      <c r="D393" s="210"/>
      <c r="E393" s="210"/>
      <c r="F393" s="210"/>
      <c r="G393" s="210"/>
      <c r="H393" s="211"/>
      <c r="I393" s="215" t="s">
        <v>11</v>
      </c>
      <c r="J393" s="217" t="s">
        <v>12</v>
      </c>
      <c r="K393" s="217" t="s">
        <v>13</v>
      </c>
      <c r="L393" s="176" t="s">
        <v>14</v>
      </c>
      <c r="M393" s="176" t="s">
        <v>15</v>
      </c>
      <c r="N393" s="176" t="s">
        <v>16</v>
      </c>
      <c r="O393" s="203" t="s">
        <v>17</v>
      </c>
      <c r="P393" s="204"/>
      <c r="Q393" s="203" t="s">
        <v>166</v>
      </c>
      <c r="R393" s="204"/>
      <c r="S393" s="203" t="s">
        <v>19</v>
      </c>
      <c r="T393" s="204"/>
      <c r="U393" s="203" t="s">
        <v>20</v>
      </c>
      <c r="V393" s="204"/>
      <c r="W393" s="203" t="s">
        <v>21</v>
      </c>
      <c r="X393" s="204"/>
      <c r="Y393" s="203" t="s">
        <v>22</v>
      </c>
      <c r="Z393" s="204"/>
      <c r="AA393" s="203" t="s">
        <v>23</v>
      </c>
      <c r="AB393" s="204"/>
      <c r="AC393" s="203" t="s">
        <v>24</v>
      </c>
      <c r="AD393" s="204"/>
      <c r="AE393" s="203" t="s">
        <v>25</v>
      </c>
      <c r="AF393" s="204"/>
      <c r="AG393" s="205" t="s">
        <v>26</v>
      </c>
      <c r="AH393" s="196" t="s">
        <v>27</v>
      </c>
      <c r="AI393" s="198" t="s">
        <v>28</v>
      </c>
      <c r="AJ393" s="196" t="s">
        <v>29</v>
      </c>
    </row>
    <row r="394" spans="2:36" ht="64.5" thickBot="1">
      <c r="B394" s="208"/>
      <c r="C394" s="212"/>
      <c r="D394" s="213"/>
      <c r="E394" s="213"/>
      <c r="F394" s="213"/>
      <c r="G394" s="213"/>
      <c r="H394" s="214"/>
      <c r="I394" s="216"/>
      <c r="J394" s="218"/>
      <c r="K394" s="218"/>
      <c r="L394" s="177"/>
      <c r="M394" s="177"/>
      <c r="N394" s="177"/>
      <c r="O394" s="14" t="s">
        <v>30</v>
      </c>
      <c r="P394" s="15" t="s">
        <v>31</v>
      </c>
      <c r="Q394" s="14" t="s">
        <v>30</v>
      </c>
      <c r="R394" s="15" t="s">
        <v>31</v>
      </c>
      <c r="S394" s="14" t="s">
        <v>30</v>
      </c>
      <c r="T394" s="15" t="s">
        <v>31</v>
      </c>
      <c r="U394" s="14" t="s">
        <v>30</v>
      </c>
      <c r="V394" s="15" t="s">
        <v>31</v>
      </c>
      <c r="W394" s="14" t="s">
        <v>30</v>
      </c>
      <c r="X394" s="15" t="s">
        <v>31</v>
      </c>
      <c r="Y394" s="14" t="s">
        <v>30</v>
      </c>
      <c r="Z394" s="15" t="s">
        <v>31</v>
      </c>
      <c r="AA394" s="14" t="s">
        <v>30</v>
      </c>
      <c r="AB394" s="15" t="s">
        <v>32</v>
      </c>
      <c r="AC394" s="14" t="s">
        <v>30</v>
      </c>
      <c r="AD394" s="15" t="s">
        <v>32</v>
      </c>
      <c r="AE394" s="14" t="s">
        <v>30</v>
      </c>
      <c r="AF394" s="15" t="s">
        <v>32</v>
      </c>
      <c r="AG394" s="206"/>
      <c r="AH394" s="197"/>
      <c r="AI394" s="199"/>
      <c r="AJ394" s="197"/>
    </row>
    <row r="395" spans="2:36" ht="54" thickBot="1">
      <c r="B395" s="16" t="s">
        <v>914</v>
      </c>
      <c r="C395" s="200" t="s">
        <v>34</v>
      </c>
      <c r="D395" s="201"/>
      <c r="E395" s="201"/>
      <c r="F395" s="201"/>
      <c r="G395" s="201"/>
      <c r="H395" s="202"/>
      <c r="I395" s="18"/>
      <c r="J395" s="19"/>
      <c r="K395" s="20"/>
      <c r="L395" s="21"/>
      <c r="M395" s="22"/>
      <c r="N395" s="22"/>
      <c r="O395" s="164">
        <f t="shared" ref="O395:AG395" si="159">O397+O399+O401</f>
        <v>0</v>
      </c>
      <c r="P395" s="164">
        <f t="shared" si="159"/>
        <v>0</v>
      </c>
      <c r="Q395" s="164">
        <f t="shared" si="159"/>
        <v>72800000</v>
      </c>
      <c r="R395" s="164">
        <f t="shared" si="159"/>
        <v>0</v>
      </c>
      <c r="S395" s="164">
        <f t="shared" si="159"/>
        <v>0</v>
      </c>
      <c r="T395" s="164">
        <f t="shared" si="159"/>
        <v>0</v>
      </c>
      <c r="U395" s="164">
        <f t="shared" si="159"/>
        <v>0</v>
      </c>
      <c r="V395" s="164">
        <f t="shared" si="159"/>
        <v>0</v>
      </c>
      <c r="W395" s="164">
        <f t="shared" si="159"/>
        <v>0</v>
      </c>
      <c r="X395" s="164">
        <f t="shared" si="159"/>
        <v>0</v>
      </c>
      <c r="Y395" s="164">
        <f t="shared" si="159"/>
        <v>0</v>
      </c>
      <c r="Z395" s="164">
        <f t="shared" si="159"/>
        <v>0</v>
      </c>
      <c r="AA395" s="164">
        <f t="shared" si="159"/>
        <v>0</v>
      </c>
      <c r="AB395" s="164">
        <f t="shared" si="159"/>
        <v>0</v>
      </c>
      <c r="AC395" s="164">
        <f t="shared" si="159"/>
        <v>0</v>
      </c>
      <c r="AD395" s="164">
        <f t="shared" si="159"/>
        <v>0</v>
      </c>
      <c r="AE395" s="164">
        <f t="shared" si="159"/>
        <v>72800000</v>
      </c>
      <c r="AF395" s="164">
        <f t="shared" si="159"/>
        <v>0</v>
      </c>
      <c r="AG395" s="23">
        <f t="shared" si="159"/>
        <v>0</v>
      </c>
      <c r="AH395" s="24"/>
      <c r="AI395" s="24"/>
      <c r="AJ395" s="13"/>
    </row>
    <row r="396" spans="2:36" ht="13.5" thickBot="1">
      <c r="B396" s="25"/>
      <c r="C396" s="25"/>
      <c r="D396" s="26"/>
      <c r="E396" s="25"/>
      <c r="F396" s="25"/>
      <c r="G396" s="25"/>
      <c r="H396" s="25"/>
      <c r="I396" s="25"/>
      <c r="J396" s="27"/>
      <c r="K396" s="28"/>
      <c r="L396" s="25"/>
      <c r="M396" s="25"/>
      <c r="N396" s="25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25"/>
      <c r="AH396" s="25"/>
      <c r="AI396" s="25"/>
      <c r="AJ396" s="29"/>
    </row>
    <row r="397" spans="2:36" ht="54" thickBot="1">
      <c r="B397" s="104" t="s">
        <v>35</v>
      </c>
      <c r="C397" s="105" t="s">
        <v>36</v>
      </c>
      <c r="D397" s="106" t="s">
        <v>37</v>
      </c>
      <c r="E397" s="105" t="s">
        <v>38</v>
      </c>
      <c r="F397" s="105" t="s">
        <v>202</v>
      </c>
      <c r="G397" s="105" t="s">
        <v>40</v>
      </c>
      <c r="H397" s="34" t="s">
        <v>41</v>
      </c>
      <c r="I397" s="105" t="s">
        <v>42</v>
      </c>
      <c r="J397" s="35"/>
      <c r="K397" s="35"/>
      <c r="L397" s="107"/>
      <c r="M397" s="107"/>
      <c r="N397" s="107"/>
      <c r="O397" s="36">
        <f t="shared" ref="O397:AD397" si="160">SUM(O398:O398)</f>
        <v>0</v>
      </c>
      <c r="P397" s="37">
        <f t="shared" si="160"/>
        <v>0</v>
      </c>
      <c r="Q397" s="36">
        <f t="shared" si="160"/>
        <v>10400000</v>
      </c>
      <c r="R397" s="37">
        <f t="shared" si="160"/>
        <v>0</v>
      </c>
      <c r="S397" s="36">
        <f t="shared" si="160"/>
        <v>0</v>
      </c>
      <c r="T397" s="37">
        <f t="shared" si="160"/>
        <v>0</v>
      </c>
      <c r="U397" s="36">
        <f t="shared" si="160"/>
        <v>0</v>
      </c>
      <c r="V397" s="37">
        <f t="shared" si="160"/>
        <v>0</v>
      </c>
      <c r="W397" s="36">
        <f t="shared" si="160"/>
        <v>0</v>
      </c>
      <c r="X397" s="37">
        <f t="shared" si="160"/>
        <v>0</v>
      </c>
      <c r="Y397" s="36">
        <f t="shared" si="160"/>
        <v>0</v>
      </c>
      <c r="Z397" s="37">
        <f t="shared" si="160"/>
        <v>0</v>
      </c>
      <c r="AA397" s="36">
        <f t="shared" si="160"/>
        <v>0</v>
      </c>
      <c r="AB397" s="37">
        <f t="shared" si="160"/>
        <v>0</v>
      </c>
      <c r="AC397" s="36">
        <f t="shared" si="160"/>
        <v>0</v>
      </c>
      <c r="AD397" s="37">
        <f t="shared" si="160"/>
        <v>0</v>
      </c>
      <c r="AE397" s="38">
        <f>O397+Q397+S397+U397+W397+Y397+AA397+AC397</f>
        <v>10400000</v>
      </c>
      <c r="AF397" s="37">
        <f>P397+R397+T397+V397+X397+Z397+AB397+AD397</f>
        <v>0</v>
      </c>
      <c r="AG397" s="108">
        <f>SUM(AG398:AG401)</f>
        <v>0</v>
      </c>
      <c r="AH397" s="109"/>
      <c r="AI397" s="109"/>
      <c r="AJ397" s="110"/>
    </row>
    <row r="398" spans="2:36" s="30" customFormat="1" ht="370.5" thickBot="1">
      <c r="B398" s="42" t="s">
        <v>915</v>
      </c>
      <c r="C398" s="42"/>
      <c r="D398" s="59" t="s">
        <v>916</v>
      </c>
      <c r="E398" s="59" t="s">
        <v>917</v>
      </c>
      <c r="F398" s="44">
        <v>7</v>
      </c>
      <c r="G398" s="28"/>
      <c r="H398" s="28" t="s">
        <v>918</v>
      </c>
      <c r="I398" s="28" t="s">
        <v>919</v>
      </c>
      <c r="J398" s="28">
        <v>0</v>
      </c>
      <c r="K398" s="75">
        <v>76</v>
      </c>
      <c r="L398" s="46">
        <v>8</v>
      </c>
      <c r="M398" s="46"/>
      <c r="N398" s="42"/>
      <c r="O398" s="47">
        <v>0</v>
      </c>
      <c r="P398" s="47">
        <v>0</v>
      </c>
      <c r="Q398" s="48">
        <v>10400000</v>
      </c>
      <c r="R398" s="50"/>
      <c r="S398" s="50">
        <v>0</v>
      </c>
      <c r="T398" s="50">
        <v>0</v>
      </c>
      <c r="U398" s="50">
        <v>0</v>
      </c>
      <c r="V398" s="50">
        <v>0</v>
      </c>
      <c r="W398" s="50">
        <v>0</v>
      </c>
      <c r="X398" s="50">
        <v>0</v>
      </c>
      <c r="Y398" s="50">
        <v>0</v>
      </c>
      <c r="Z398" s="50">
        <v>0</v>
      </c>
      <c r="AA398" s="50">
        <v>0</v>
      </c>
      <c r="AB398" s="50">
        <v>0</v>
      </c>
      <c r="AC398" s="50">
        <v>0</v>
      </c>
      <c r="AD398" s="50">
        <v>0</v>
      </c>
      <c r="AE398" s="50"/>
      <c r="AF398" s="50"/>
      <c r="AG398" s="51" t="s">
        <v>439</v>
      </c>
      <c r="AH398" s="57" t="s">
        <v>920</v>
      </c>
      <c r="AI398" s="52" t="s">
        <v>921</v>
      </c>
      <c r="AJ398" s="46" t="s">
        <v>922</v>
      </c>
    </row>
    <row r="399" spans="2:36" ht="48.75" thickBot="1">
      <c r="B399" s="104" t="s">
        <v>35</v>
      </c>
      <c r="C399" s="105" t="s">
        <v>36</v>
      </c>
      <c r="D399" s="106" t="s">
        <v>37</v>
      </c>
      <c r="E399" s="105" t="s">
        <v>50</v>
      </c>
      <c r="F399" s="105" t="s">
        <v>202</v>
      </c>
      <c r="G399" s="105" t="s">
        <v>40</v>
      </c>
      <c r="H399" s="34" t="s">
        <v>51</v>
      </c>
      <c r="I399" s="105" t="s">
        <v>42</v>
      </c>
      <c r="J399" s="53"/>
      <c r="K399" s="54"/>
      <c r="L399" s="55"/>
      <c r="M399" s="107"/>
      <c r="N399" s="107"/>
      <c r="O399" s="36">
        <f t="shared" ref="O399:AD399" si="161">SUM(O400:O400)</f>
        <v>0</v>
      </c>
      <c r="P399" s="37">
        <f t="shared" si="161"/>
        <v>0</v>
      </c>
      <c r="Q399" s="36">
        <f t="shared" si="161"/>
        <v>5200000</v>
      </c>
      <c r="R399" s="37">
        <f t="shared" si="161"/>
        <v>0</v>
      </c>
      <c r="S399" s="36">
        <f t="shared" si="161"/>
        <v>0</v>
      </c>
      <c r="T399" s="37">
        <f t="shared" si="161"/>
        <v>0</v>
      </c>
      <c r="U399" s="36">
        <f t="shared" si="161"/>
        <v>0</v>
      </c>
      <c r="V399" s="37">
        <f t="shared" si="161"/>
        <v>0</v>
      </c>
      <c r="W399" s="36">
        <f t="shared" si="161"/>
        <v>0</v>
      </c>
      <c r="X399" s="37">
        <f t="shared" si="161"/>
        <v>0</v>
      </c>
      <c r="Y399" s="36">
        <f t="shared" si="161"/>
        <v>0</v>
      </c>
      <c r="Z399" s="37">
        <f t="shared" si="161"/>
        <v>0</v>
      </c>
      <c r="AA399" s="36">
        <f t="shared" si="161"/>
        <v>0</v>
      </c>
      <c r="AB399" s="37">
        <f t="shared" si="161"/>
        <v>0</v>
      </c>
      <c r="AC399" s="36">
        <f t="shared" si="161"/>
        <v>0</v>
      </c>
      <c r="AD399" s="37">
        <f t="shared" si="161"/>
        <v>0</v>
      </c>
      <c r="AE399" s="38">
        <f>O399+Q399+S399+U399+W399+Y399+AA399+AC399</f>
        <v>5200000</v>
      </c>
      <c r="AF399" s="37">
        <f>P399+R399+T399+V399+X399+Z399+AB399+AD399</f>
        <v>0</v>
      </c>
      <c r="AG399" s="108">
        <f>SUM(AG400:AG403)</f>
        <v>0</v>
      </c>
      <c r="AH399" s="109"/>
      <c r="AI399" s="109"/>
      <c r="AJ399" s="110"/>
    </row>
    <row r="400" spans="2:36" ht="217.5" thickBot="1">
      <c r="B400" s="134" t="s">
        <v>923</v>
      </c>
      <c r="C400" s="78"/>
      <c r="D400" s="43" t="s">
        <v>924</v>
      </c>
      <c r="E400" s="59" t="s">
        <v>925</v>
      </c>
      <c r="F400" s="44">
        <v>1</v>
      </c>
      <c r="G400" s="81"/>
      <c r="H400" s="81" t="s">
        <v>926</v>
      </c>
      <c r="I400" s="81" t="s">
        <v>927</v>
      </c>
      <c r="J400" s="28">
        <v>0</v>
      </c>
      <c r="K400" s="75">
        <v>1</v>
      </c>
      <c r="L400" s="46">
        <v>1</v>
      </c>
      <c r="M400" s="83"/>
      <c r="N400" s="83"/>
      <c r="O400" s="50">
        <v>0</v>
      </c>
      <c r="P400" s="50">
        <v>0</v>
      </c>
      <c r="Q400" s="50">
        <v>5200000</v>
      </c>
      <c r="R400" s="50">
        <v>0</v>
      </c>
      <c r="S400" s="50">
        <v>0</v>
      </c>
      <c r="T400" s="50">
        <v>0</v>
      </c>
      <c r="U400" s="50">
        <v>0</v>
      </c>
      <c r="V400" s="50">
        <v>0</v>
      </c>
      <c r="W400" s="50">
        <v>0</v>
      </c>
      <c r="X400" s="50">
        <v>0</v>
      </c>
      <c r="Y400" s="50">
        <v>0</v>
      </c>
      <c r="Z400" s="50">
        <v>0</v>
      </c>
      <c r="AA400" s="50">
        <v>0</v>
      </c>
      <c r="AB400" s="50">
        <v>0</v>
      </c>
      <c r="AC400" s="50">
        <v>0</v>
      </c>
      <c r="AD400" s="50">
        <v>0</v>
      </c>
      <c r="AE400" s="50"/>
      <c r="AF400" s="50"/>
      <c r="AG400" s="82"/>
      <c r="AH400" s="125"/>
      <c r="AI400" s="83"/>
      <c r="AJ400" s="84"/>
    </row>
    <row r="401" spans="2:36" ht="54" thickBot="1">
      <c r="B401" s="104" t="s">
        <v>35</v>
      </c>
      <c r="C401" s="105" t="s">
        <v>36</v>
      </c>
      <c r="D401" s="106" t="s">
        <v>37</v>
      </c>
      <c r="E401" s="105" t="s">
        <v>50</v>
      </c>
      <c r="F401" s="105" t="s">
        <v>202</v>
      </c>
      <c r="G401" s="105" t="s">
        <v>40</v>
      </c>
      <c r="H401" s="34" t="s">
        <v>58</v>
      </c>
      <c r="I401" s="105" t="s">
        <v>42</v>
      </c>
      <c r="J401" s="53"/>
      <c r="K401" s="54"/>
      <c r="L401" s="55"/>
      <c r="M401" s="107"/>
      <c r="N401" s="107"/>
      <c r="O401" s="36">
        <f t="shared" ref="O401:AD401" si="162">SUM(O402:O402)</f>
        <v>0</v>
      </c>
      <c r="P401" s="37">
        <f t="shared" si="162"/>
        <v>0</v>
      </c>
      <c r="Q401" s="36">
        <f t="shared" si="162"/>
        <v>57200000</v>
      </c>
      <c r="R401" s="37">
        <f t="shared" si="162"/>
        <v>0</v>
      </c>
      <c r="S401" s="36">
        <f t="shared" si="162"/>
        <v>0</v>
      </c>
      <c r="T401" s="37">
        <f t="shared" si="162"/>
        <v>0</v>
      </c>
      <c r="U401" s="36">
        <f t="shared" si="162"/>
        <v>0</v>
      </c>
      <c r="V401" s="37">
        <f t="shared" si="162"/>
        <v>0</v>
      </c>
      <c r="W401" s="36">
        <f t="shared" si="162"/>
        <v>0</v>
      </c>
      <c r="X401" s="37">
        <f t="shared" si="162"/>
        <v>0</v>
      </c>
      <c r="Y401" s="36">
        <f t="shared" si="162"/>
        <v>0</v>
      </c>
      <c r="Z401" s="37">
        <f t="shared" si="162"/>
        <v>0</v>
      </c>
      <c r="AA401" s="36">
        <f t="shared" si="162"/>
        <v>0</v>
      </c>
      <c r="AB401" s="37">
        <f t="shared" si="162"/>
        <v>0</v>
      </c>
      <c r="AC401" s="36">
        <f t="shared" si="162"/>
        <v>0</v>
      </c>
      <c r="AD401" s="37">
        <f t="shared" si="162"/>
        <v>0</v>
      </c>
      <c r="AE401" s="38">
        <f>O401+Q401+S401+U401+W401+Y401+AA401+AC401</f>
        <v>57200000</v>
      </c>
      <c r="AF401" s="37">
        <f>P401+R401+T401+V401+X401+Z401+AB401+AD401</f>
        <v>0</v>
      </c>
      <c r="AG401" s="108">
        <f>SUM(AG402:AG405)</f>
        <v>0</v>
      </c>
      <c r="AH401" s="109"/>
      <c r="AI401" s="109"/>
      <c r="AJ401" s="110"/>
    </row>
    <row r="402" spans="2:36" s="30" customFormat="1" ht="281.25" thickBot="1">
      <c r="B402" s="134" t="s">
        <v>923</v>
      </c>
      <c r="C402" s="42"/>
      <c r="D402" s="59" t="s">
        <v>928</v>
      </c>
      <c r="E402" s="59" t="s">
        <v>929</v>
      </c>
      <c r="F402" s="44" t="s">
        <v>930</v>
      </c>
      <c r="G402" s="28"/>
      <c r="H402" s="43" t="s">
        <v>931</v>
      </c>
      <c r="I402" s="43" t="s">
        <v>932</v>
      </c>
      <c r="J402" s="28">
        <v>0</v>
      </c>
      <c r="K402" s="63">
        <v>100</v>
      </c>
      <c r="L402" s="48">
        <v>0</v>
      </c>
      <c r="M402" s="63"/>
      <c r="N402" s="63"/>
      <c r="O402" s="50">
        <v>0</v>
      </c>
      <c r="P402" s="50">
        <v>0</v>
      </c>
      <c r="Q402" s="47">
        <v>57200000</v>
      </c>
      <c r="R402" s="50"/>
      <c r="S402" s="50">
        <v>0</v>
      </c>
      <c r="T402" s="50">
        <v>0</v>
      </c>
      <c r="U402" s="50">
        <v>0</v>
      </c>
      <c r="V402" s="50">
        <v>0</v>
      </c>
      <c r="W402" s="50">
        <v>0</v>
      </c>
      <c r="X402" s="50">
        <v>0</v>
      </c>
      <c r="Y402" s="50">
        <v>0</v>
      </c>
      <c r="Z402" s="50">
        <v>0</v>
      </c>
      <c r="AA402" s="50">
        <v>0</v>
      </c>
      <c r="AB402" s="50">
        <v>0</v>
      </c>
      <c r="AC402" s="50">
        <v>0</v>
      </c>
      <c r="AD402" s="50">
        <v>0</v>
      </c>
      <c r="AE402" s="50"/>
      <c r="AF402" s="50"/>
      <c r="AG402" s="51" t="s">
        <v>439</v>
      </c>
      <c r="AH402" s="57" t="s">
        <v>920</v>
      </c>
      <c r="AI402" s="57"/>
      <c r="AJ402" s="46" t="s">
        <v>922</v>
      </c>
    </row>
    <row r="403" spans="2:36" ht="13.5" thickBot="1">
      <c r="B403" s="181" t="s">
        <v>933</v>
      </c>
      <c r="C403" s="182"/>
      <c r="D403" s="182"/>
      <c r="E403" s="182"/>
      <c r="F403" s="182"/>
      <c r="G403" s="182"/>
      <c r="H403" s="183"/>
      <c r="I403" s="184" t="s">
        <v>934</v>
      </c>
      <c r="J403" s="185"/>
      <c r="K403" s="185"/>
      <c r="L403" s="185"/>
      <c r="M403" s="185"/>
      <c r="N403" s="185"/>
      <c r="O403" s="185"/>
      <c r="P403" s="185"/>
      <c r="Q403" s="185"/>
      <c r="R403" s="185"/>
      <c r="S403" s="185"/>
      <c r="T403" s="186"/>
      <c r="U403" s="184" t="s">
        <v>911</v>
      </c>
      <c r="V403" s="185"/>
      <c r="W403" s="185"/>
      <c r="X403" s="185"/>
      <c r="Y403" s="185"/>
      <c r="Z403" s="185"/>
      <c r="AA403" s="185"/>
      <c r="AB403" s="185"/>
      <c r="AC403" s="185"/>
      <c r="AD403" s="185"/>
      <c r="AE403" s="185"/>
      <c r="AF403" s="185"/>
      <c r="AG403" s="185"/>
      <c r="AH403" s="185"/>
      <c r="AI403" s="185"/>
      <c r="AJ403" s="186"/>
    </row>
    <row r="404" spans="2:36" ht="13.5" thickBot="1">
      <c r="B404" s="187" t="s">
        <v>935</v>
      </c>
      <c r="C404" s="188"/>
      <c r="D404" s="189"/>
      <c r="E404" s="12"/>
      <c r="F404" s="181" t="s">
        <v>936</v>
      </c>
      <c r="G404" s="182"/>
      <c r="H404" s="182"/>
      <c r="I404" s="182"/>
      <c r="J404" s="182"/>
      <c r="K404" s="182"/>
      <c r="L404" s="182"/>
      <c r="M404" s="182"/>
      <c r="N404" s="183"/>
      <c r="O404" s="190" t="s">
        <v>7</v>
      </c>
      <c r="P404" s="191"/>
      <c r="Q404" s="191"/>
      <c r="R404" s="191"/>
      <c r="S404" s="191"/>
      <c r="T404" s="191"/>
      <c r="U404" s="191"/>
      <c r="V404" s="191"/>
      <c r="W404" s="191"/>
      <c r="X404" s="191"/>
      <c r="Y404" s="191"/>
      <c r="Z404" s="191"/>
      <c r="AA404" s="191"/>
      <c r="AB404" s="191"/>
      <c r="AC404" s="191"/>
      <c r="AD404" s="191"/>
      <c r="AE404" s="191"/>
      <c r="AF404" s="192"/>
      <c r="AG404" s="193" t="s">
        <v>8</v>
      </c>
      <c r="AH404" s="194"/>
      <c r="AI404" s="194"/>
      <c r="AJ404" s="195"/>
    </row>
    <row r="405" spans="2:36" ht="13.5" thickBot="1">
      <c r="B405" s="207" t="s">
        <v>9</v>
      </c>
      <c r="C405" s="209" t="s">
        <v>10</v>
      </c>
      <c r="D405" s="210"/>
      <c r="E405" s="210"/>
      <c r="F405" s="210"/>
      <c r="G405" s="210"/>
      <c r="H405" s="211"/>
      <c r="I405" s="215" t="s">
        <v>11</v>
      </c>
      <c r="J405" s="217" t="s">
        <v>12</v>
      </c>
      <c r="K405" s="217" t="s">
        <v>13</v>
      </c>
      <c r="L405" s="176" t="s">
        <v>14</v>
      </c>
      <c r="M405" s="176" t="s">
        <v>15</v>
      </c>
      <c r="N405" s="176" t="s">
        <v>16</v>
      </c>
      <c r="O405" s="203" t="s">
        <v>17</v>
      </c>
      <c r="P405" s="204"/>
      <c r="Q405" s="203" t="s">
        <v>166</v>
      </c>
      <c r="R405" s="204"/>
      <c r="S405" s="203" t="s">
        <v>19</v>
      </c>
      <c r="T405" s="204"/>
      <c r="U405" s="203" t="s">
        <v>20</v>
      </c>
      <c r="V405" s="204"/>
      <c r="W405" s="203" t="s">
        <v>21</v>
      </c>
      <c r="X405" s="204"/>
      <c r="Y405" s="203" t="s">
        <v>22</v>
      </c>
      <c r="Z405" s="204"/>
      <c r="AA405" s="203" t="s">
        <v>23</v>
      </c>
      <c r="AB405" s="204"/>
      <c r="AC405" s="203" t="s">
        <v>24</v>
      </c>
      <c r="AD405" s="204"/>
      <c r="AE405" s="203" t="s">
        <v>25</v>
      </c>
      <c r="AF405" s="204"/>
      <c r="AG405" s="205" t="s">
        <v>26</v>
      </c>
      <c r="AH405" s="196" t="s">
        <v>27</v>
      </c>
      <c r="AI405" s="198" t="s">
        <v>28</v>
      </c>
      <c r="AJ405" s="196" t="s">
        <v>29</v>
      </c>
    </row>
    <row r="406" spans="2:36" ht="64.5" thickBot="1">
      <c r="B406" s="208"/>
      <c r="C406" s="212"/>
      <c r="D406" s="213"/>
      <c r="E406" s="213"/>
      <c r="F406" s="213"/>
      <c r="G406" s="213"/>
      <c r="H406" s="214"/>
      <c r="I406" s="216"/>
      <c r="J406" s="218"/>
      <c r="K406" s="218"/>
      <c r="L406" s="177"/>
      <c r="M406" s="177"/>
      <c r="N406" s="177"/>
      <c r="O406" s="14" t="s">
        <v>30</v>
      </c>
      <c r="P406" s="15" t="s">
        <v>31</v>
      </c>
      <c r="Q406" s="14" t="s">
        <v>30</v>
      </c>
      <c r="R406" s="15" t="s">
        <v>31</v>
      </c>
      <c r="S406" s="14" t="s">
        <v>30</v>
      </c>
      <c r="T406" s="15" t="s">
        <v>31</v>
      </c>
      <c r="U406" s="14" t="s">
        <v>30</v>
      </c>
      <c r="V406" s="15" t="s">
        <v>31</v>
      </c>
      <c r="W406" s="14" t="s">
        <v>30</v>
      </c>
      <c r="X406" s="15" t="s">
        <v>31</v>
      </c>
      <c r="Y406" s="14" t="s">
        <v>30</v>
      </c>
      <c r="Z406" s="15" t="s">
        <v>31</v>
      </c>
      <c r="AA406" s="14" t="s">
        <v>30</v>
      </c>
      <c r="AB406" s="15" t="s">
        <v>32</v>
      </c>
      <c r="AC406" s="14" t="s">
        <v>30</v>
      </c>
      <c r="AD406" s="15" t="s">
        <v>32</v>
      </c>
      <c r="AE406" s="14" t="s">
        <v>30</v>
      </c>
      <c r="AF406" s="15" t="s">
        <v>32</v>
      </c>
      <c r="AG406" s="206"/>
      <c r="AH406" s="197"/>
      <c r="AI406" s="199"/>
      <c r="AJ406" s="197"/>
    </row>
    <row r="407" spans="2:36" ht="59.25" thickBot="1">
      <c r="B407" s="16" t="s">
        <v>937</v>
      </c>
      <c r="C407" s="200" t="s">
        <v>34</v>
      </c>
      <c r="D407" s="201"/>
      <c r="E407" s="201"/>
      <c r="F407" s="201"/>
      <c r="G407" s="201"/>
      <c r="H407" s="202"/>
      <c r="I407" s="18"/>
      <c r="J407" s="19"/>
      <c r="K407" s="20"/>
      <c r="L407" s="21"/>
      <c r="M407" s="22"/>
      <c r="N407" s="22"/>
      <c r="O407" s="23">
        <f t="shared" ref="O407:AG407" si="163">O409+O411+O413+O415+O417+O419+O421+O423+O425+O427+O429</f>
        <v>0</v>
      </c>
      <c r="P407" s="23">
        <f t="shared" si="163"/>
        <v>0</v>
      </c>
      <c r="Q407" s="23">
        <f t="shared" si="163"/>
        <v>240197246</v>
      </c>
      <c r="R407" s="23">
        <f t="shared" si="163"/>
        <v>0</v>
      </c>
      <c r="S407" s="23">
        <f t="shared" si="163"/>
        <v>17345831</v>
      </c>
      <c r="T407" s="23">
        <f t="shared" si="163"/>
        <v>0</v>
      </c>
      <c r="U407" s="23">
        <f t="shared" si="163"/>
        <v>0</v>
      </c>
      <c r="V407" s="23">
        <f t="shared" si="163"/>
        <v>0</v>
      </c>
      <c r="W407" s="23">
        <f t="shared" si="163"/>
        <v>0</v>
      </c>
      <c r="X407" s="23">
        <f t="shared" si="163"/>
        <v>0</v>
      </c>
      <c r="Y407" s="23">
        <f t="shared" si="163"/>
        <v>0</v>
      </c>
      <c r="Z407" s="23">
        <f t="shared" si="163"/>
        <v>0</v>
      </c>
      <c r="AA407" s="23">
        <f t="shared" si="163"/>
        <v>0</v>
      </c>
      <c r="AB407" s="23">
        <f t="shared" si="163"/>
        <v>0</v>
      </c>
      <c r="AC407" s="23">
        <f t="shared" si="163"/>
        <v>0</v>
      </c>
      <c r="AD407" s="23">
        <f t="shared" si="163"/>
        <v>0</v>
      </c>
      <c r="AE407" s="23">
        <f t="shared" si="163"/>
        <v>257543077</v>
      </c>
      <c r="AF407" s="23">
        <f t="shared" si="163"/>
        <v>0</v>
      </c>
      <c r="AG407" s="23">
        <f t="shared" si="163"/>
        <v>0</v>
      </c>
      <c r="AH407" s="24"/>
      <c r="AI407" s="24"/>
      <c r="AJ407" s="13"/>
    </row>
    <row r="408" spans="2:36" ht="13.5" thickBot="1">
      <c r="B408" s="25"/>
      <c r="C408" s="25"/>
      <c r="D408" s="26"/>
      <c r="E408" s="25"/>
      <c r="F408" s="25"/>
      <c r="G408" s="25"/>
      <c r="H408" s="25"/>
      <c r="I408" s="25"/>
      <c r="J408" s="27"/>
      <c r="K408" s="28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9"/>
    </row>
    <row r="409" spans="2:36" s="30" customFormat="1" ht="39" thickBot="1">
      <c r="B409" s="31" t="s">
        <v>35</v>
      </c>
      <c r="C409" s="32" t="s">
        <v>36</v>
      </c>
      <c r="D409" s="33" t="s">
        <v>37</v>
      </c>
      <c r="E409" s="32" t="s">
        <v>38</v>
      </c>
      <c r="F409" s="32" t="s">
        <v>39</v>
      </c>
      <c r="G409" s="32" t="s">
        <v>40</v>
      </c>
      <c r="H409" s="34" t="s">
        <v>41</v>
      </c>
      <c r="I409" s="32" t="s">
        <v>42</v>
      </c>
      <c r="J409" s="35"/>
      <c r="K409" s="35"/>
      <c r="L409" s="35"/>
      <c r="M409" s="35"/>
      <c r="N409" s="35"/>
      <c r="O409" s="165">
        <f t="shared" ref="O409:AD409" si="164">SUM(O410:O410)</f>
        <v>0</v>
      </c>
      <c r="P409" s="166">
        <f t="shared" si="164"/>
        <v>0</v>
      </c>
      <c r="Q409" s="165">
        <f t="shared" si="164"/>
        <v>0</v>
      </c>
      <c r="R409" s="166">
        <f t="shared" si="164"/>
        <v>0</v>
      </c>
      <c r="S409" s="165">
        <f t="shared" si="164"/>
        <v>0</v>
      </c>
      <c r="T409" s="166">
        <f t="shared" si="164"/>
        <v>0</v>
      </c>
      <c r="U409" s="165">
        <f t="shared" si="164"/>
        <v>0</v>
      </c>
      <c r="V409" s="166">
        <f t="shared" si="164"/>
        <v>0</v>
      </c>
      <c r="W409" s="165">
        <f t="shared" si="164"/>
        <v>0</v>
      </c>
      <c r="X409" s="166">
        <f t="shared" si="164"/>
        <v>0</v>
      </c>
      <c r="Y409" s="165">
        <f t="shared" si="164"/>
        <v>0</v>
      </c>
      <c r="Z409" s="166">
        <f t="shared" si="164"/>
        <v>0</v>
      </c>
      <c r="AA409" s="165">
        <f t="shared" si="164"/>
        <v>0</v>
      </c>
      <c r="AB409" s="166">
        <f t="shared" si="164"/>
        <v>0</v>
      </c>
      <c r="AC409" s="165">
        <f t="shared" si="164"/>
        <v>0</v>
      </c>
      <c r="AD409" s="166">
        <f t="shared" si="164"/>
        <v>0</v>
      </c>
      <c r="AE409" s="167">
        <f>O409+Q409+S409+U409+W409+Y409+AA409+AC409</f>
        <v>0</v>
      </c>
      <c r="AF409" s="166">
        <f>P409+R409+T409+V409+X409+Z409+AB409+AD409</f>
        <v>0</v>
      </c>
      <c r="AG409" s="39">
        <f>SUM(AG410:AG413)</f>
        <v>0</v>
      </c>
      <c r="AH409" s="40"/>
      <c r="AI409" s="40"/>
      <c r="AJ409" s="41"/>
    </row>
    <row r="410" spans="2:36" s="30" customFormat="1" ht="192" thickBot="1">
      <c r="B410" s="42" t="s">
        <v>938</v>
      </c>
      <c r="C410" s="42"/>
      <c r="D410" s="43" t="s">
        <v>939</v>
      </c>
      <c r="E410" s="28" t="s">
        <v>940</v>
      </c>
      <c r="F410" s="44">
        <v>1</v>
      </c>
      <c r="G410" s="28"/>
      <c r="H410" s="28" t="s">
        <v>941</v>
      </c>
      <c r="I410" s="28" t="s">
        <v>940</v>
      </c>
      <c r="J410" s="28">
        <v>0</v>
      </c>
      <c r="K410" s="46">
        <v>1</v>
      </c>
      <c r="L410" s="46">
        <v>0</v>
      </c>
      <c r="M410" s="46"/>
      <c r="N410" s="42"/>
      <c r="O410" s="168"/>
      <c r="P410" s="168">
        <v>0</v>
      </c>
      <c r="Q410" s="169">
        <v>0</v>
      </c>
      <c r="R410" s="170">
        <v>0</v>
      </c>
      <c r="S410" s="170"/>
      <c r="T410" s="170">
        <v>0</v>
      </c>
      <c r="U410" s="170"/>
      <c r="V410" s="170">
        <v>0</v>
      </c>
      <c r="W410" s="170"/>
      <c r="X410" s="170">
        <v>0</v>
      </c>
      <c r="Y410" s="170"/>
      <c r="Z410" s="170">
        <v>0</v>
      </c>
      <c r="AA410" s="170"/>
      <c r="AB410" s="170">
        <v>0</v>
      </c>
      <c r="AC410" s="170"/>
      <c r="AD410" s="170">
        <v>0</v>
      </c>
      <c r="AE410" s="170"/>
      <c r="AF410" s="170">
        <v>0</v>
      </c>
      <c r="AG410" s="51" t="s">
        <v>942</v>
      </c>
      <c r="AH410" s="52" t="s">
        <v>943</v>
      </c>
      <c r="AI410" s="52" t="s">
        <v>944</v>
      </c>
      <c r="AJ410" s="46" t="s">
        <v>945</v>
      </c>
    </row>
    <row r="411" spans="2:36" s="30" customFormat="1" ht="48" thickBot="1">
      <c r="B411" s="31" t="s">
        <v>35</v>
      </c>
      <c r="C411" s="32" t="s">
        <v>36</v>
      </c>
      <c r="D411" s="33" t="s">
        <v>37</v>
      </c>
      <c r="E411" s="32" t="s">
        <v>50</v>
      </c>
      <c r="F411" s="32" t="s">
        <v>39</v>
      </c>
      <c r="G411" s="32" t="s">
        <v>40</v>
      </c>
      <c r="H411" s="34" t="s">
        <v>51</v>
      </c>
      <c r="I411" s="32" t="s">
        <v>42</v>
      </c>
      <c r="J411" s="53"/>
      <c r="K411" s="54"/>
      <c r="L411" s="55"/>
      <c r="M411" s="35"/>
      <c r="N411" s="35"/>
      <c r="O411" s="165">
        <f>SUM(O412:O412)</f>
        <v>0</v>
      </c>
      <c r="P411" s="166">
        <f>SUM(P412:P412)</f>
        <v>0</v>
      </c>
      <c r="Q411" s="165">
        <f>SUM(Q412:Q412)</f>
        <v>19111400</v>
      </c>
      <c r="R411" s="166">
        <f>SUM(R412:R412)</f>
        <v>0</v>
      </c>
      <c r="S411" s="165"/>
      <c r="T411" s="166">
        <f t="shared" ref="T411:AD411" si="165">SUM(T412:T412)</f>
        <v>0</v>
      </c>
      <c r="U411" s="165">
        <f t="shared" si="165"/>
        <v>0</v>
      </c>
      <c r="V411" s="166">
        <f t="shared" si="165"/>
        <v>0</v>
      </c>
      <c r="W411" s="165">
        <f t="shared" si="165"/>
        <v>0</v>
      </c>
      <c r="X411" s="166">
        <f t="shared" si="165"/>
        <v>0</v>
      </c>
      <c r="Y411" s="165">
        <f t="shared" si="165"/>
        <v>0</v>
      </c>
      <c r="Z411" s="166">
        <f t="shared" si="165"/>
        <v>0</v>
      </c>
      <c r="AA411" s="165">
        <f t="shared" si="165"/>
        <v>0</v>
      </c>
      <c r="AB411" s="166">
        <f t="shared" si="165"/>
        <v>0</v>
      </c>
      <c r="AC411" s="165">
        <f t="shared" si="165"/>
        <v>0</v>
      </c>
      <c r="AD411" s="166">
        <f t="shared" si="165"/>
        <v>0</v>
      </c>
      <c r="AE411" s="167">
        <f>O411+Q411+S411+U411+W411+Y411+AA411+AC411</f>
        <v>19111400</v>
      </c>
      <c r="AF411" s="166">
        <f>P411+R411+T411+V411+X411+Z411+AB411+AD411</f>
        <v>0</v>
      </c>
      <c r="AG411" s="39">
        <f>SUM(AG412:AG415)</f>
        <v>0</v>
      </c>
      <c r="AH411" s="40"/>
      <c r="AI411" s="40"/>
      <c r="AJ411" s="41"/>
    </row>
    <row r="412" spans="2:36" s="30" customFormat="1" ht="153.75" thickBot="1">
      <c r="B412" s="42" t="s">
        <v>938</v>
      </c>
      <c r="C412" s="42"/>
      <c r="D412" s="43" t="s">
        <v>946</v>
      </c>
      <c r="E412" s="28" t="s">
        <v>947</v>
      </c>
      <c r="F412" s="44">
        <v>10</v>
      </c>
      <c r="G412" s="28"/>
      <c r="H412" s="28" t="s">
        <v>948</v>
      </c>
      <c r="I412" s="28" t="s">
        <v>947</v>
      </c>
      <c r="J412" s="28">
        <v>1</v>
      </c>
      <c r="K412" s="56">
        <v>10</v>
      </c>
      <c r="L412" s="48">
        <v>4</v>
      </c>
      <c r="M412" s="57"/>
      <c r="N412" s="57"/>
      <c r="O412" s="170">
        <v>0</v>
      </c>
      <c r="P412" s="170">
        <v>0</v>
      </c>
      <c r="Q412" s="170">
        <v>19111400</v>
      </c>
      <c r="R412" s="170">
        <v>0</v>
      </c>
      <c r="S412" s="170">
        <v>0</v>
      </c>
      <c r="T412" s="170">
        <v>0</v>
      </c>
      <c r="U412" s="170">
        <v>0</v>
      </c>
      <c r="V412" s="170">
        <v>0</v>
      </c>
      <c r="W412" s="170">
        <v>0</v>
      </c>
      <c r="X412" s="170">
        <v>0</v>
      </c>
      <c r="Y412" s="170">
        <v>0</v>
      </c>
      <c r="Z412" s="170">
        <v>0</v>
      </c>
      <c r="AA412" s="170">
        <v>0</v>
      </c>
      <c r="AB412" s="170">
        <v>0</v>
      </c>
      <c r="AC412" s="170">
        <v>0</v>
      </c>
      <c r="AD412" s="170">
        <v>0</v>
      </c>
      <c r="AE412" s="170"/>
      <c r="AF412" s="170"/>
      <c r="AG412" s="51" t="s">
        <v>942</v>
      </c>
      <c r="AH412" s="52" t="s">
        <v>949</v>
      </c>
      <c r="AI412" s="57" t="s">
        <v>950</v>
      </c>
      <c r="AJ412" s="46" t="s">
        <v>945</v>
      </c>
    </row>
    <row r="413" spans="2:36" s="30" customFormat="1" ht="39" thickBot="1">
      <c r="B413" s="31" t="s">
        <v>35</v>
      </c>
      <c r="C413" s="32" t="s">
        <v>36</v>
      </c>
      <c r="D413" s="33" t="s">
        <v>37</v>
      </c>
      <c r="E413" s="32" t="s">
        <v>50</v>
      </c>
      <c r="F413" s="32" t="s">
        <v>39</v>
      </c>
      <c r="G413" s="32" t="s">
        <v>40</v>
      </c>
      <c r="H413" s="34" t="s">
        <v>58</v>
      </c>
      <c r="I413" s="32" t="s">
        <v>42</v>
      </c>
      <c r="J413" s="53"/>
      <c r="K413" s="54"/>
      <c r="L413" s="55"/>
      <c r="M413" s="35"/>
      <c r="N413" s="35"/>
      <c r="O413" s="165">
        <f t="shared" ref="O413:AD413" si="166">SUM(O414:O414)</f>
        <v>0</v>
      </c>
      <c r="P413" s="166">
        <f t="shared" si="166"/>
        <v>0</v>
      </c>
      <c r="Q413" s="165">
        <f t="shared" si="166"/>
        <v>0</v>
      </c>
      <c r="R413" s="166">
        <f t="shared" si="166"/>
        <v>0</v>
      </c>
      <c r="S413" s="165">
        <f t="shared" si="166"/>
        <v>0</v>
      </c>
      <c r="T413" s="166">
        <f t="shared" si="166"/>
        <v>0</v>
      </c>
      <c r="U413" s="165">
        <f t="shared" si="166"/>
        <v>0</v>
      </c>
      <c r="V413" s="166">
        <f t="shared" si="166"/>
        <v>0</v>
      </c>
      <c r="W413" s="165">
        <f t="shared" si="166"/>
        <v>0</v>
      </c>
      <c r="X413" s="166">
        <f t="shared" si="166"/>
        <v>0</v>
      </c>
      <c r="Y413" s="165">
        <f t="shared" si="166"/>
        <v>0</v>
      </c>
      <c r="Z413" s="166">
        <f t="shared" si="166"/>
        <v>0</v>
      </c>
      <c r="AA413" s="165">
        <f t="shared" si="166"/>
        <v>0</v>
      </c>
      <c r="AB413" s="166">
        <f t="shared" si="166"/>
        <v>0</v>
      </c>
      <c r="AC413" s="165">
        <f t="shared" si="166"/>
        <v>0</v>
      </c>
      <c r="AD413" s="166">
        <f t="shared" si="166"/>
        <v>0</v>
      </c>
      <c r="AE413" s="167">
        <f>O413+Q413+S413+U413+W413+Y413+AA413+AC413</f>
        <v>0</v>
      </c>
      <c r="AF413" s="166">
        <f>P413+R413+T413+V413+X413+Z413+AB413+AD413</f>
        <v>0</v>
      </c>
      <c r="AG413" s="39">
        <f>SUM(AG414:AG417)</f>
        <v>0</v>
      </c>
      <c r="AH413" s="40"/>
      <c r="AI413" s="40"/>
      <c r="AJ413" s="41"/>
    </row>
    <row r="414" spans="2:36" s="30" customFormat="1" ht="140.25" thickBot="1">
      <c r="B414" s="62" t="s">
        <v>938</v>
      </c>
      <c r="C414" s="42"/>
      <c r="D414" s="43" t="s">
        <v>951</v>
      </c>
      <c r="E414" s="28" t="s">
        <v>952</v>
      </c>
      <c r="F414" s="44">
        <v>1</v>
      </c>
      <c r="G414" s="28"/>
      <c r="H414" s="28" t="s">
        <v>953</v>
      </c>
      <c r="I414" s="28" t="s">
        <v>952</v>
      </c>
      <c r="J414" s="28">
        <v>0</v>
      </c>
      <c r="K414" s="56">
        <v>1</v>
      </c>
      <c r="L414" s="48">
        <v>0</v>
      </c>
      <c r="M414" s="63"/>
      <c r="N414" s="63"/>
      <c r="O414" s="170">
        <v>0</v>
      </c>
      <c r="P414" s="170">
        <v>0</v>
      </c>
      <c r="Q414" s="170">
        <v>0</v>
      </c>
      <c r="R414" s="170">
        <v>0</v>
      </c>
      <c r="S414" s="170">
        <v>0</v>
      </c>
      <c r="T414" s="170">
        <v>0</v>
      </c>
      <c r="U414" s="170">
        <v>0</v>
      </c>
      <c r="V414" s="170">
        <v>0</v>
      </c>
      <c r="W414" s="170">
        <v>0</v>
      </c>
      <c r="X414" s="170">
        <v>0</v>
      </c>
      <c r="Y414" s="170">
        <v>0</v>
      </c>
      <c r="Z414" s="170">
        <v>0</v>
      </c>
      <c r="AA414" s="170">
        <v>0</v>
      </c>
      <c r="AB414" s="170">
        <v>0</v>
      </c>
      <c r="AC414" s="170">
        <v>0</v>
      </c>
      <c r="AD414" s="170">
        <v>0</v>
      </c>
      <c r="AE414" s="170"/>
      <c r="AF414" s="170"/>
      <c r="AG414" s="51" t="s">
        <v>942</v>
      </c>
      <c r="AH414" s="52" t="s">
        <v>949</v>
      </c>
      <c r="AI414" s="64" t="s">
        <v>954</v>
      </c>
      <c r="AJ414" s="46" t="s">
        <v>945</v>
      </c>
    </row>
    <row r="415" spans="2:36" s="30" customFormat="1" ht="39" thickBot="1">
      <c r="B415" s="31" t="s">
        <v>35</v>
      </c>
      <c r="C415" s="32" t="s">
        <v>36</v>
      </c>
      <c r="D415" s="33" t="s">
        <v>37</v>
      </c>
      <c r="E415" s="32" t="s">
        <v>50</v>
      </c>
      <c r="F415" s="32" t="s">
        <v>39</v>
      </c>
      <c r="G415" s="32" t="s">
        <v>40</v>
      </c>
      <c r="H415" s="34" t="s">
        <v>65</v>
      </c>
      <c r="I415" s="32" t="s">
        <v>42</v>
      </c>
      <c r="J415" s="53"/>
      <c r="K415" s="54"/>
      <c r="L415" s="55"/>
      <c r="M415" s="35"/>
      <c r="N415" s="35"/>
      <c r="O415" s="165">
        <f t="shared" ref="O415:AD415" si="167">SUM(O416:O416)</f>
        <v>0</v>
      </c>
      <c r="P415" s="166">
        <f t="shared" si="167"/>
        <v>0</v>
      </c>
      <c r="Q415" s="165">
        <f t="shared" si="167"/>
        <v>0</v>
      </c>
      <c r="R415" s="166">
        <f t="shared" si="167"/>
        <v>0</v>
      </c>
      <c r="S415" s="165">
        <f t="shared" si="167"/>
        <v>0</v>
      </c>
      <c r="T415" s="166">
        <f t="shared" si="167"/>
        <v>0</v>
      </c>
      <c r="U415" s="165">
        <f t="shared" si="167"/>
        <v>0</v>
      </c>
      <c r="V415" s="166">
        <f t="shared" si="167"/>
        <v>0</v>
      </c>
      <c r="W415" s="165">
        <f t="shared" si="167"/>
        <v>0</v>
      </c>
      <c r="X415" s="166">
        <f t="shared" si="167"/>
        <v>0</v>
      </c>
      <c r="Y415" s="165">
        <f t="shared" si="167"/>
        <v>0</v>
      </c>
      <c r="Z415" s="166">
        <f t="shared" si="167"/>
        <v>0</v>
      </c>
      <c r="AA415" s="165">
        <f t="shared" si="167"/>
        <v>0</v>
      </c>
      <c r="AB415" s="166">
        <f t="shared" si="167"/>
        <v>0</v>
      </c>
      <c r="AC415" s="165">
        <f t="shared" si="167"/>
        <v>0</v>
      </c>
      <c r="AD415" s="166">
        <f t="shared" si="167"/>
        <v>0</v>
      </c>
      <c r="AE415" s="167">
        <f>O415+Q415+S415+U415+W415+Y415+AA415+AC415</f>
        <v>0</v>
      </c>
      <c r="AF415" s="166">
        <f>P415+R415+T415+V415+X415+Z415+AB415+AD415</f>
        <v>0</v>
      </c>
      <c r="AG415" s="39">
        <f>SUM(AG416:AG419)</f>
        <v>0</v>
      </c>
      <c r="AH415" s="40"/>
      <c r="AI415" s="40"/>
      <c r="AJ415" s="41"/>
    </row>
    <row r="416" spans="2:36" s="30" customFormat="1" ht="133.5" thickBot="1">
      <c r="B416" s="62" t="s">
        <v>938</v>
      </c>
      <c r="C416" s="42"/>
      <c r="D416" s="43" t="s">
        <v>955</v>
      </c>
      <c r="E416" s="28" t="s">
        <v>956</v>
      </c>
      <c r="F416" s="44">
        <v>1</v>
      </c>
      <c r="G416" s="28"/>
      <c r="H416" s="28" t="s">
        <v>957</v>
      </c>
      <c r="I416" s="28" t="s">
        <v>956</v>
      </c>
      <c r="J416" s="28">
        <v>1</v>
      </c>
      <c r="K416" s="56">
        <v>1</v>
      </c>
      <c r="L416" s="48"/>
      <c r="M416" s="63"/>
      <c r="N416" s="63"/>
      <c r="O416" s="170">
        <v>0</v>
      </c>
      <c r="P416" s="170">
        <v>0</v>
      </c>
      <c r="Q416" s="170">
        <v>0</v>
      </c>
      <c r="R416" s="170">
        <v>0</v>
      </c>
      <c r="S416" s="170">
        <v>0</v>
      </c>
      <c r="T416" s="170">
        <v>0</v>
      </c>
      <c r="U416" s="170">
        <v>0</v>
      </c>
      <c r="V416" s="170">
        <v>0</v>
      </c>
      <c r="W416" s="170">
        <v>0</v>
      </c>
      <c r="X416" s="170">
        <v>0</v>
      </c>
      <c r="Y416" s="170">
        <v>0</v>
      </c>
      <c r="Z416" s="170">
        <v>0</v>
      </c>
      <c r="AA416" s="170">
        <v>0</v>
      </c>
      <c r="AB416" s="170">
        <v>0</v>
      </c>
      <c r="AC416" s="170">
        <v>0</v>
      </c>
      <c r="AD416" s="170">
        <v>0</v>
      </c>
      <c r="AE416" s="170"/>
      <c r="AF416" s="170"/>
      <c r="AG416" s="51" t="s">
        <v>942</v>
      </c>
      <c r="AH416" s="52" t="s">
        <v>949</v>
      </c>
      <c r="AI416" s="64" t="s">
        <v>99</v>
      </c>
      <c r="AJ416" s="46" t="s">
        <v>945</v>
      </c>
    </row>
    <row r="417" spans="2:36" s="30" customFormat="1" ht="39" thickBot="1">
      <c r="B417" s="31" t="s">
        <v>35</v>
      </c>
      <c r="C417" s="32" t="s">
        <v>36</v>
      </c>
      <c r="D417" s="33" t="s">
        <v>37</v>
      </c>
      <c r="E417" s="32" t="s">
        <v>50</v>
      </c>
      <c r="F417" s="32" t="s">
        <v>39</v>
      </c>
      <c r="G417" s="32" t="s">
        <v>40</v>
      </c>
      <c r="H417" s="34" t="s">
        <v>73</v>
      </c>
      <c r="I417" s="32" t="s">
        <v>42</v>
      </c>
      <c r="J417" s="53"/>
      <c r="K417" s="54"/>
      <c r="L417" s="55"/>
      <c r="M417" s="35"/>
      <c r="N417" s="35"/>
      <c r="O417" s="165">
        <f t="shared" ref="O417:AD417" si="168">SUM(O418:O418)</f>
        <v>0</v>
      </c>
      <c r="P417" s="166">
        <f t="shared" si="168"/>
        <v>0</v>
      </c>
      <c r="Q417" s="165">
        <f t="shared" si="168"/>
        <v>0</v>
      </c>
      <c r="R417" s="166">
        <f t="shared" si="168"/>
        <v>0</v>
      </c>
      <c r="S417" s="165">
        <f t="shared" si="168"/>
        <v>0</v>
      </c>
      <c r="T417" s="166">
        <f t="shared" si="168"/>
        <v>0</v>
      </c>
      <c r="U417" s="165">
        <f t="shared" si="168"/>
        <v>0</v>
      </c>
      <c r="V417" s="166">
        <f t="shared" si="168"/>
        <v>0</v>
      </c>
      <c r="W417" s="165">
        <f t="shared" si="168"/>
        <v>0</v>
      </c>
      <c r="X417" s="166">
        <f t="shared" si="168"/>
        <v>0</v>
      </c>
      <c r="Y417" s="165">
        <f t="shared" si="168"/>
        <v>0</v>
      </c>
      <c r="Z417" s="166">
        <f t="shared" si="168"/>
        <v>0</v>
      </c>
      <c r="AA417" s="165">
        <f t="shared" si="168"/>
        <v>0</v>
      </c>
      <c r="AB417" s="166">
        <f t="shared" si="168"/>
        <v>0</v>
      </c>
      <c r="AC417" s="165">
        <f t="shared" si="168"/>
        <v>0</v>
      </c>
      <c r="AD417" s="166">
        <f t="shared" si="168"/>
        <v>0</v>
      </c>
      <c r="AE417" s="167">
        <f>O417+Q417+S417+U417+W417+Y417+AA417+AC417</f>
        <v>0</v>
      </c>
      <c r="AF417" s="166">
        <f>P417+R417+T417+V417+X417+Z417+AB417+AD417</f>
        <v>0</v>
      </c>
      <c r="AG417" s="39">
        <f>SUM(AG418:AG421)</f>
        <v>0</v>
      </c>
      <c r="AH417" s="40"/>
      <c r="AI417" s="40"/>
      <c r="AJ417" s="41"/>
    </row>
    <row r="418" spans="2:36" s="30" customFormat="1" ht="179.25" thickBot="1">
      <c r="B418" s="62" t="s">
        <v>938</v>
      </c>
      <c r="C418" s="42"/>
      <c r="D418" s="43" t="s">
        <v>958</v>
      </c>
      <c r="E418" s="28" t="s">
        <v>959</v>
      </c>
      <c r="F418" s="44">
        <v>38</v>
      </c>
      <c r="G418" s="28"/>
      <c r="H418" s="28" t="s">
        <v>960</v>
      </c>
      <c r="I418" s="28" t="s">
        <v>959</v>
      </c>
      <c r="J418" s="28">
        <v>38</v>
      </c>
      <c r="K418" s="56">
        <v>150</v>
      </c>
      <c r="L418" s="48">
        <v>38</v>
      </c>
      <c r="M418" s="63"/>
      <c r="N418" s="63"/>
      <c r="O418" s="170">
        <v>0</v>
      </c>
      <c r="P418" s="170">
        <v>0</v>
      </c>
      <c r="Q418" s="170">
        <v>0</v>
      </c>
      <c r="R418" s="170">
        <v>0</v>
      </c>
      <c r="S418" s="170">
        <v>0</v>
      </c>
      <c r="T418" s="170">
        <v>0</v>
      </c>
      <c r="U418" s="170">
        <v>0</v>
      </c>
      <c r="V418" s="170">
        <v>0</v>
      </c>
      <c r="W418" s="170">
        <v>0</v>
      </c>
      <c r="X418" s="170">
        <v>0</v>
      </c>
      <c r="Y418" s="170">
        <v>0</v>
      </c>
      <c r="Z418" s="170">
        <v>0</v>
      </c>
      <c r="AA418" s="170">
        <v>0</v>
      </c>
      <c r="AB418" s="170">
        <v>0</v>
      </c>
      <c r="AC418" s="170">
        <v>0</v>
      </c>
      <c r="AD418" s="170">
        <v>0</v>
      </c>
      <c r="AE418" s="170"/>
      <c r="AF418" s="170"/>
      <c r="AG418" s="51" t="s">
        <v>942</v>
      </c>
      <c r="AH418" s="64" t="s">
        <v>961</v>
      </c>
      <c r="AI418" s="64" t="s">
        <v>954</v>
      </c>
      <c r="AJ418" s="46" t="s">
        <v>945</v>
      </c>
    </row>
    <row r="419" spans="2:36" s="30" customFormat="1" ht="39" thickBot="1">
      <c r="B419" s="31" t="s">
        <v>35</v>
      </c>
      <c r="C419" s="32" t="s">
        <v>36</v>
      </c>
      <c r="D419" s="33" t="s">
        <v>37</v>
      </c>
      <c r="E419" s="32" t="s">
        <v>50</v>
      </c>
      <c r="F419" s="32" t="s">
        <v>39</v>
      </c>
      <c r="G419" s="32" t="s">
        <v>40</v>
      </c>
      <c r="H419" s="34" t="s">
        <v>78</v>
      </c>
      <c r="I419" s="32" t="s">
        <v>42</v>
      </c>
      <c r="J419" s="53"/>
      <c r="K419" s="54"/>
      <c r="L419" s="55"/>
      <c r="M419" s="35"/>
      <c r="N419" s="35"/>
      <c r="O419" s="165">
        <f t="shared" ref="O419:AD419" si="169">SUM(O420:O420)</f>
        <v>0</v>
      </c>
      <c r="P419" s="166">
        <f t="shared" si="169"/>
        <v>0</v>
      </c>
      <c r="Q419" s="165">
        <f t="shared" si="169"/>
        <v>0</v>
      </c>
      <c r="R419" s="166">
        <f t="shared" si="169"/>
        <v>0</v>
      </c>
      <c r="S419" s="165">
        <f t="shared" si="169"/>
        <v>0</v>
      </c>
      <c r="T419" s="166">
        <f t="shared" si="169"/>
        <v>0</v>
      </c>
      <c r="U419" s="165">
        <f t="shared" si="169"/>
        <v>0</v>
      </c>
      <c r="V419" s="166">
        <f t="shared" si="169"/>
        <v>0</v>
      </c>
      <c r="W419" s="165">
        <f t="shared" si="169"/>
        <v>0</v>
      </c>
      <c r="X419" s="166">
        <f t="shared" si="169"/>
        <v>0</v>
      </c>
      <c r="Y419" s="165">
        <f t="shared" si="169"/>
        <v>0</v>
      </c>
      <c r="Z419" s="166">
        <f t="shared" si="169"/>
        <v>0</v>
      </c>
      <c r="AA419" s="165">
        <f t="shared" si="169"/>
        <v>0</v>
      </c>
      <c r="AB419" s="166">
        <f t="shared" si="169"/>
        <v>0</v>
      </c>
      <c r="AC419" s="165">
        <f t="shared" si="169"/>
        <v>0</v>
      </c>
      <c r="AD419" s="166">
        <f t="shared" si="169"/>
        <v>0</v>
      </c>
      <c r="AE419" s="167">
        <f>O419+Q419+S419+U419+W419+Y419+AA419+AC419</f>
        <v>0</v>
      </c>
      <c r="AF419" s="166">
        <f>P419+R419+T419+V419+X419+Z419+AB419+AD419</f>
        <v>0</v>
      </c>
      <c r="AG419" s="39">
        <f>SUM(AG420:AG423)</f>
        <v>0</v>
      </c>
      <c r="AH419" s="40"/>
      <c r="AI419" s="40"/>
      <c r="AJ419" s="41"/>
    </row>
    <row r="420" spans="2:36" s="30" customFormat="1" ht="133.5" thickBot="1">
      <c r="B420" s="62" t="s">
        <v>938</v>
      </c>
      <c r="C420" s="42"/>
      <c r="D420" s="43" t="s">
        <v>962</v>
      </c>
      <c r="E420" s="28" t="s">
        <v>313</v>
      </c>
      <c r="F420" s="44">
        <v>1</v>
      </c>
      <c r="G420" s="28"/>
      <c r="H420" s="28" t="s">
        <v>963</v>
      </c>
      <c r="I420" s="28" t="s">
        <v>313</v>
      </c>
      <c r="J420" s="28">
        <v>1</v>
      </c>
      <c r="K420" s="56">
        <v>1</v>
      </c>
      <c r="L420" s="48">
        <v>1</v>
      </c>
      <c r="M420" s="63"/>
      <c r="N420" s="63"/>
      <c r="O420" s="170">
        <v>0</v>
      </c>
      <c r="P420" s="170">
        <v>0</v>
      </c>
      <c r="Q420" s="170">
        <v>0</v>
      </c>
      <c r="R420" s="170">
        <v>0</v>
      </c>
      <c r="S420" s="170">
        <v>0</v>
      </c>
      <c r="T420" s="170">
        <v>0</v>
      </c>
      <c r="U420" s="170">
        <v>0</v>
      </c>
      <c r="V420" s="170">
        <v>0</v>
      </c>
      <c r="W420" s="170">
        <v>0</v>
      </c>
      <c r="X420" s="170">
        <v>0</v>
      </c>
      <c r="Y420" s="170">
        <v>0</v>
      </c>
      <c r="Z420" s="170">
        <v>0</v>
      </c>
      <c r="AA420" s="170">
        <v>0</v>
      </c>
      <c r="AB420" s="170">
        <v>0</v>
      </c>
      <c r="AC420" s="170">
        <v>0</v>
      </c>
      <c r="AD420" s="170">
        <v>0</v>
      </c>
      <c r="AE420" s="170"/>
      <c r="AF420" s="170"/>
      <c r="AG420" s="51" t="s">
        <v>942</v>
      </c>
      <c r="AH420" s="64" t="s">
        <v>964</v>
      </c>
      <c r="AI420" s="64" t="s">
        <v>99</v>
      </c>
      <c r="AJ420" s="46" t="s">
        <v>945</v>
      </c>
    </row>
    <row r="421" spans="2:36" s="30" customFormat="1" ht="39" thickBot="1">
      <c r="B421" s="31" t="s">
        <v>35</v>
      </c>
      <c r="C421" s="32" t="s">
        <v>36</v>
      </c>
      <c r="D421" s="33" t="s">
        <v>37</v>
      </c>
      <c r="E421" s="32" t="s">
        <v>50</v>
      </c>
      <c r="F421" s="32" t="s">
        <v>39</v>
      </c>
      <c r="G421" s="32" t="s">
        <v>40</v>
      </c>
      <c r="H421" s="34" t="s">
        <v>84</v>
      </c>
      <c r="I421" s="32" t="s">
        <v>42</v>
      </c>
      <c r="J421" s="53"/>
      <c r="K421" s="54"/>
      <c r="L421" s="55"/>
      <c r="M421" s="35"/>
      <c r="N421" s="35"/>
      <c r="O421" s="165">
        <f t="shared" ref="O421:AD421" si="170">SUM(O422:O422)</f>
        <v>0</v>
      </c>
      <c r="P421" s="166">
        <f t="shared" si="170"/>
        <v>0</v>
      </c>
      <c r="Q421" s="165">
        <f t="shared" si="170"/>
        <v>0</v>
      </c>
      <c r="R421" s="166">
        <f t="shared" si="170"/>
        <v>0</v>
      </c>
      <c r="S421" s="165">
        <f t="shared" si="170"/>
        <v>0</v>
      </c>
      <c r="T421" s="166">
        <f t="shared" si="170"/>
        <v>0</v>
      </c>
      <c r="U421" s="165">
        <f t="shared" si="170"/>
        <v>0</v>
      </c>
      <c r="V421" s="166">
        <f t="shared" si="170"/>
        <v>0</v>
      </c>
      <c r="W421" s="165">
        <f t="shared" si="170"/>
        <v>0</v>
      </c>
      <c r="X421" s="166">
        <f t="shared" si="170"/>
        <v>0</v>
      </c>
      <c r="Y421" s="165">
        <f t="shared" si="170"/>
        <v>0</v>
      </c>
      <c r="Z421" s="166">
        <f t="shared" si="170"/>
        <v>0</v>
      </c>
      <c r="AA421" s="165">
        <f t="shared" si="170"/>
        <v>0</v>
      </c>
      <c r="AB421" s="166">
        <f t="shared" si="170"/>
        <v>0</v>
      </c>
      <c r="AC421" s="165">
        <f t="shared" si="170"/>
        <v>0</v>
      </c>
      <c r="AD421" s="166">
        <f t="shared" si="170"/>
        <v>0</v>
      </c>
      <c r="AE421" s="167">
        <f>O421+Q421+S421+U421+W421+Y421+AA421+AC421</f>
        <v>0</v>
      </c>
      <c r="AF421" s="166">
        <f>P421+R421+T421+V421+X421+Z421+AB421+AD421</f>
        <v>0</v>
      </c>
      <c r="AG421" s="39">
        <f>SUM(AG422:AG425)</f>
        <v>0</v>
      </c>
      <c r="AH421" s="40"/>
      <c r="AI421" s="40"/>
      <c r="AJ421" s="41"/>
    </row>
    <row r="422" spans="2:36" s="30" customFormat="1" ht="192" thickBot="1">
      <c r="B422" s="62" t="s">
        <v>938</v>
      </c>
      <c r="C422" s="42"/>
      <c r="D422" s="43" t="s">
        <v>965</v>
      </c>
      <c r="E422" s="28" t="s">
        <v>966</v>
      </c>
      <c r="F422" s="44">
        <v>1</v>
      </c>
      <c r="G422" s="28"/>
      <c r="H422" s="28" t="s">
        <v>967</v>
      </c>
      <c r="I422" s="28" t="s">
        <v>966</v>
      </c>
      <c r="J422" s="28">
        <v>1</v>
      </c>
      <c r="K422" s="56">
        <v>1</v>
      </c>
      <c r="L422" s="48">
        <v>1</v>
      </c>
      <c r="M422" s="63"/>
      <c r="N422" s="63"/>
      <c r="O422" s="170">
        <v>0</v>
      </c>
      <c r="P422" s="170">
        <v>0</v>
      </c>
      <c r="Q422" s="170">
        <v>0</v>
      </c>
      <c r="R422" s="170">
        <v>0</v>
      </c>
      <c r="S422" s="170">
        <v>0</v>
      </c>
      <c r="T422" s="170">
        <v>0</v>
      </c>
      <c r="U422" s="170">
        <v>0</v>
      </c>
      <c r="V422" s="170">
        <v>0</v>
      </c>
      <c r="W422" s="170">
        <v>0</v>
      </c>
      <c r="X422" s="170">
        <v>0</v>
      </c>
      <c r="Y422" s="170">
        <v>0</v>
      </c>
      <c r="Z422" s="170">
        <v>0</v>
      </c>
      <c r="AA422" s="170">
        <v>0</v>
      </c>
      <c r="AB422" s="170">
        <v>0</v>
      </c>
      <c r="AC422" s="170">
        <v>0</v>
      </c>
      <c r="AD422" s="170">
        <v>0</v>
      </c>
      <c r="AE422" s="170"/>
      <c r="AF422" s="170"/>
      <c r="AG422" s="51" t="s">
        <v>942</v>
      </c>
      <c r="AH422" s="64" t="s">
        <v>968</v>
      </c>
      <c r="AI422" s="64"/>
      <c r="AJ422" s="46" t="s">
        <v>945</v>
      </c>
    </row>
    <row r="423" spans="2:36" s="30" customFormat="1" ht="39" thickBot="1">
      <c r="B423" s="31" t="s">
        <v>35</v>
      </c>
      <c r="C423" s="32" t="s">
        <v>36</v>
      </c>
      <c r="D423" s="33" t="s">
        <v>37</v>
      </c>
      <c r="E423" s="32" t="s">
        <v>50</v>
      </c>
      <c r="F423" s="32" t="s">
        <v>39</v>
      </c>
      <c r="G423" s="32" t="s">
        <v>40</v>
      </c>
      <c r="H423" s="34" t="s">
        <v>92</v>
      </c>
      <c r="I423" s="32" t="s">
        <v>42</v>
      </c>
      <c r="J423" s="53"/>
      <c r="K423" s="54"/>
      <c r="L423" s="55"/>
      <c r="M423" s="35"/>
      <c r="N423" s="35"/>
      <c r="O423" s="165">
        <f>SUM(O424:O424)</f>
        <v>0</v>
      </c>
      <c r="P423" s="166">
        <f>SUM(AF424:AF424)</f>
        <v>0</v>
      </c>
      <c r="Q423" s="165">
        <f t="shared" ref="Q423:AD423" si="171">SUM(Q424:Q424)</f>
        <v>0</v>
      </c>
      <c r="R423" s="166">
        <f t="shared" si="171"/>
        <v>0</v>
      </c>
      <c r="S423" s="165">
        <f t="shared" si="171"/>
        <v>0</v>
      </c>
      <c r="T423" s="166">
        <f t="shared" si="171"/>
        <v>0</v>
      </c>
      <c r="U423" s="165">
        <f t="shared" si="171"/>
        <v>0</v>
      </c>
      <c r="V423" s="166">
        <f t="shared" si="171"/>
        <v>0</v>
      </c>
      <c r="W423" s="165">
        <f t="shared" si="171"/>
        <v>0</v>
      </c>
      <c r="X423" s="166">
        <f t="shared" si="171"/>
        <v>0</v>
      </c>
      <c r="Y423" s="165">
        <f t="shared" si="171"/>
        <v>0</v>
      </c>
      <c r="Z423" s="166">
        <f t="shared" si="171"/>
        <v>0</v>
      </c>
      <c r="AA423" s="165">
        <f t="shared" si="171"/>
        <v>0</v>
      </c>
      <c r="AB423" s="166">
        <f t="shared" si="171"/>
        <v>0</v>
      </c>
      <c r="AC423" s="165">
        <f t="shared" si="171"/>
        <v>0</v>
      </c>
      <c r="AD423" s="166">
        <f t="shared" si="171"/>
        <v>0</v>
      </c>
      <c r="AE423" s="167">
        <f>O423+Q423+S423+U423+W423+Y423+AA423+AC423</f>
        <v>0</v>
      </c>
      <c r="AF423" s="166">
        <f>P423+R423+T423+V423+X423+Z423+AB423+AD423</f>
        <v>0</v>
      </c>
      <c r="AG423" s="39">
        <f>SUM(AG424:AG427)</f>
        <v>0</v>
      </c>
      <c r="AH423" s="40"/>
      <c r="AI423" s="40"/>
      <c r="AJ423" s="41"/>
    </row>
    <row r="424" spans="2:36" s="30" customFormat="1" ht="179.25" thickBot="1">
      <c r="B424" s="62" t="s">
        <v>969</v>
      </c>
      <c r="C424" s="42"/>
      <c r="D424" s="43" t="s">
        <v>970</v>
      </c>
      <c r="E424" s="28">
        <v>1</v>
      </c>
      <c r="F424" s="44">
        <v>1</v>
      </c>
      <c r="G424" s="28"/>
      <c r="H424" s="28" t="s">
        <v>971</v>
      </c>
      <c r="I424" s="28" t="s">
        <v>972</v>
      </c>
      <c r="J424" s="28">
        <v>1</v>
      </c>
      <c r="K424" s="56">
        <v>1</v>
      </c>
      <c r="L424" s="48">
        <v>1</v>
      </c>
      <c r="M424" s="63"/>
      <c r="N424" s="63"/>
      <c r="O424" s="170">
        <v>0</v>
      </c>
      <c r="P424" s="170">
        <v>0</v>
      </c>
      <c r="Q424" s="170">
        <v>0</v>
      </c>
      <c r="R424" s="170">
        <v>0</v>
      </c>
      <c r="S424" s="170">
        <v>0</v>
      </c>
      <c r="T424" s="170">
        <v>0</v>
      </c>
      <c r="U424" s="170">
        <v>0</v>
      </c>
      <c r="V424" s="170">
        <v>0</v>
      </c>
      <c r="W424" s="170">
        <v>0</v>
      </c>
      <c r="X424" s="170">
        <v>0</v>
      </c>
      <c r="Y424" s="170">
        <v>0</v>
      </c>
      <c r="Z424" s="170">
        <v>0</v>
      </c>
      <c r="AA424" s="170">
        <v>0</v>
      </c>
      <c r="AB424" s="170">
        <v>0</v>
      </c>
      <c r="AC424" s="170">
        <v>0</v>
      </c>
      <c r="AD424" s="170">
        <v>0</v>
      </c>
      <c r="AE424" s="170"/>
      <c r="AF424" s="170"/>
      <c r="AG424" s="51" t="s">
        <v>942</v>
      </c>
      <c r="AH424" s="64" t="s">
        <v>973</v>
      </c>
      <c r="AI424" s="52" t="s">
        <v>944</v>
      </c>
      <c r="AJ424" s="46" t="s">
        <v>945</v>
      </c>
    </row>
    <row r="425" spans="2:36" s="30" customFormat="1" ht="53.25" thickBot="1">
      <c r="B425" s="31" t="s">
        <v>35</v>
      </c>
      <c r="C425" s="32" t="s">
        <v>36</v>
      </c>
      <c r="D425" s="33" t="s">
        <v>37</v>
      </c>
      <c r="E425" s="32" t="s">
        <v>50</v>
      </c>
      <c r="F425" s="32" t="s">
        <v>39</v>
      </c>
      <c r="G425" s="32" t="s">
        <v>40</v>
      </c>
      <c r="H425" s="34" t="s">
        <v>100</v>
      </c>
      <c r="I425" s="32" t="s">
        <v>42</v>
      </c>
      <c r="J425" s="53"/>
      <c r="K425" s="54"/>
      <c r="L425" s="55"/>
      <c r="M425" s="35"/>
      <c r="N425" s="35"/>
      <c r="O425" s="165">
        <f t="shared" ref="O425:AD425" si="172">SUM(O426:O426)</f>
        <v>0</v>
      </c>
      <c r="P425" s="166">
        <f t="shared" si="172"/>
        <v>0</v>
      </c>
      <c r="Q425" s="165">
        <f t="shared" si="172"/>
        <v>148285846</v>
      </c>
      <c r="R425" s="166">
        <f t="shared" si="172"/>
        <v>0</v>
      </c>
      <c r="S425" s="165">
        <f t="shared" si="172"/>
        <v>0</v>
      </c>
      <c r="T425" s="166">
        <f t="shared" si="172"/>
        <v>0</v>
      </c>
      <c r="U425" s="165">
        <f t="shared" si="172"/>
        <v>0</v>
      </c>
      <c r="V425" s="166">
        <f t="shared" si="172"/>
        <v>0</v>
      </c>
      <c r="W425" s="165">
        <f t="shared" si="172"/>
        <v>0</v>
      </c>
      <c r="X425" s="166">
        <f t="shared" si="172"/>
        <v>0</v>
      </c>
      <c r="Y425" s="165">
        <f t="shared" si="172"/>
        <v>0</v>
      </c>
      <c r="Z425" s="166">
        <f t="shared" si="172"/>
        <v>0</v>
      </c>
      <c r="AA425" s="165">
        <f t="shared" si="172"/>
        <v>0</v>
      </c>
      <c r="AB425" s="166">
        <f t="shared" si="172"/>
        <v>0</v>
      </c>
      <c r="AC425" s="165">
        <f t="shared" si="172"/>
        <v>0</v>
      </c>
      <c r="AD425" s="166">
        <f t="shared" si="172"/>
        <v>0</v>
      </c>
      <c r="AE425" s="167">
        <f>O425+Q425+S425+U425+W425+Y425+AA425+AC425</f>
        <v>148285846</v>
      </c>
      <c r="AF425" s="166">
        <f>P425+R425+T425+V425+X425+Z425+AB425+AD425</f>
        <v>0</v>
      </c>
      <c r="AG425" s="39">
        <f>SUM(AG426:AG429)</f>
        <v>0</v>
      </c>
      <c r="AH425" s="40"/>
      <c r="AI425" s="40"/>
      <c r="AJ425" s="41"/>
    </row>
    <row r="426" spans="2:36" s="30" customFormat="1" ht="108" thickBot="1">
      <c r="B426" s="62" t="s">
        <v>938</v>
      </c>
      <c r="C426" s="42"/>
      <c r="D426" s="43" t="s">
        <v>974</v>
      </c>
      <c r="E426" s="28" t="s">
        <v>975</v>
      </c>
      <c r="F426" s="44">
        <v>12</v>
      </c>
      <c r="G426" s="28"/>
      <c r="H426" s="28" t="s">
        <v>976</v>
      </c>
      <c r="I426" s="28" t="s">
        <v>975</v>
      </c>
      <c r="J426" s="28">
        <v>12</v>
      </c>
      <c r="K426" s="56">
        <v>48</v>
      </c>
      <c r="L426" s="48">
        <v>12</v>
      </c>
      <c r="M426" s="63"/>
      <c r="N426" s="63"/>
      <c r="O426" s="170">
        <v>0</v>
      </c>
      <c r="P426" s="170">
        <v>0</v>
      </c>
      <c r="Q426" s="171">
        <v>148285846</v>
      </c>
      <c r="R426" s="170">
        <v>0</v>
      </c>
      <c r="S426" s="170">
        <v>0</v>
      </c>
      <c r="T426" s="170">
        <v>0</v>
      </c>
      <c r="U426" s="170">
        <v>0</v>
      </c>
      <c r="V426" s="170">
        <v>0</v>
      </c>
      <c r="W426" s="170">
        <v>0</v>
      </c>
      <c r="X426" s="170">
        <v>0</v>
      </c>
      <c r="Y426" s="170">
        <v>0</v>
      </c>
      <c r="Z426" s="170">
        <v>0</v>
      </c>
      <c r="AA426" s="170">
        <v>0</v>
      </c>
      <c r="AB426" s="170">
        <v>0</v>
      </c>
      <c r="AC426" s="170">
        <v>0</v>
      </c>
      <c r="AD426" s="170">
        <v>0</v>
      </c>
      <c r="AE426" s="170"/>
      <c r="AF426" s="170"/>
      <c r="AG426" s="51" t="s">
        <v>942</v>
      </c>
      <c r="AH426" s="64"/>
      <c r="AI426" s="64"/>
      <c r="AJ426" s="89" t="s">
        <v>977</v>
      </c>
    </row>
    <row r="427" spans="2:36" s="30" customFormat="1" ht="48" thickBot="1">
      <c r="B427" s="31" t="s">
        <v>35</v>
      </c>
      <c r="C427" s="32" t="s">
        <v>36</v>
      </c>
      <c r="D427" s="33" t="s">
        <v>37</v>
      </c>
      <c r="E427" s="32" t="s">
        <v>50</v>
      </c>
      <c r="F427" s="32" t="s">
        <v>39</v>
      </c>
      <c r="G427" s="32" t="s">
        <v>40</v>
      </c>
      <c r="H427" s="34" t="s">
        <v>108</v>
      </c>
      <c r="I427" s="32" t="s">
        <v>42</v>
      </c>
      <c r="J427" s="53"/>
      <c r="K427" s="54"/>
      <c r="L427" s="55"/>
      <c r="M427" s="35"/>
      <c r="N427" s="35"/>
      <c r="O427" s="165">
        <f>SUM(O428:O428)</f>
        <v>0</v>
      </c>
      <c r="P427" s="166">
        <f>SUM(P428:P428)</f>
        <v>0</v>
      </c>
      <c r="Q427" s="165">
        <f>SUM(Q428:Q428)</f>
        <v>72800000</v>
      </c>
      <c r="R427" s="166">
        <v>0</v>
      </c>
      <c r="S427" s="165">
        <f>SUM(S428:S428)</f>
        <v>10400000</v>
      </c>
      <c r="T427" s="166">
        <v>0</v>
      </c>
      <c r="U427" s="165">
        <f t="shared" ref="U427:AD427" si="173">SUM(U428:U428)</f>
        <v>0</v>
      </c>
      <c r="V427" s="166">
        <f t="shared" si="173"/>
        <v>0</v>
      </c>
      <c r="W427" s="165">
        <f t="shared" si="173"/>
        <v>0</v>
      </c>
      <c r="X427" s="166">
        <f t="shared" si="173"/>
        <v>0</v>
      </c>
      <c r="Y427" s="165">
        <f t="shared" si="173"/>
        <v>0</v>
      </c>
      <c r="Z427" s="166">
        <f t="shared" si="173"/>
        <v>0</v>
      </c>
      <c r="AA427" s="165">
        <f t="shared" si="173"/>
        <v>0</v>
      </c>
      <c r="AB427" s="166">
        <f t="shared" si="173"/>
        <v>0</v>
      </c>
      <c r="AC427" s="165">
        <f t="shared" si="173"/>
        <v>0</v>
      </c>
      <c r="AD427" s="166">
        <f t="shared" si="173"/>
        <v>0</v>
      </c>
      <c r="AE427" s="167">
        <f>O427+Q427+S427+U427+W427+Y427+AA427+AC427</f>
        <v>83200000</v>
      </c>
      <c r="AF427" s="166">
        <f>P427+R427+T427+V427+X427+Z427+AB427+AD427</f>
        <v>0</v>
      </c>
      <c r="AG427" s="39">
        <f>SUM(AG428:AG431)</f>
        <v>0</v>
      </c>
      <c r="AH427" s="40"/>
      <c r="AI427" s="40"/>
      <c r="AJ427" s="41"/>
    </row>
    <row r="428" spans="2:36" s="30" customFormat="1" ht="141" thickBot="1">
      <c r="B428" s="62" t="s">
        <v>938</v>
      </c>
      <c r="C428" s="42"/>
      <c r="D428" s="43" t="s">
        <v>978</v>
      </c>
      <c r="E428" s="28" t="s">
        <v>979</v>
      </c>
      <c r="F428" s="44">
        <v>1</v>
      </c>
      <c r="G428" s="28"/>
      <c r="H428" s="28" t="s">
        <v>980</v>
      </c>
      <c r="I428" s="28" t="s">
        <v>979</v>
      </c>
      <c r="J428" s="28">
        <v>1</v>
      </c>
      <c r="K428" s="56">
        <v>4</v>
      </c>
      <c r="L428" s="48">
        <v>1</v>
      </c>
      <c r="M428" s="63"/>
      <c r="N428" s="63"/>
      <c r="O428" s="170">
        <v>0</v>
      </c>
      <c r="P428" s="170">
        <v>0</v>
      </c>
      <c r="Q428" s="65">
        <v>72800000</v>
      </c>
      <c r="R428" s="170">
        <v>0</v>
      </c>
      <c r="S428" s="171">
        <v>10400000</v>
      </c>
      <c r="T428" s="170">
        <v>0</v>
      </c>
      <c r="U428" s="170">
        <v>0</v>
      </c>
      <c r="V428" s="170">
        <v>0</v>
      </c>
      <c r="W428" s="170">
        <v>0</v>
      </c>
      <c r="X428" s="170">
        <v>0</v>
      </c>
      <c r="Y428" s="170">
        <v>0</v>
      </c>
      <c r="Z428" s="170">
        <v>0</v>
      </c>
      <c r="AA428" s="170">
        <v>0</v>
      </c>
      <c r="AB428" s="170">
        <v>0</v>
      </c>
      <c r="AC428" s="170">
        <v>0</v>
      </c>
      <c r="AD428" s="170">
        <v>0</v>
      </c>
      <c r="AE428" s="170"/>
      <c r="AF428" s="170"/>
      <c r="AG428" s="51" t="s">
        <v>942</v>
      </c>
      <c r="AH428" s="64" t="s">
        <v>981</v>
      </c>
      <c r="AI428" s="64" t="s">
        <v>982</v>
      </c>
      <c r="AJ428" s="46" t="s">
        <v>945</v>
      </c>
    </row>
    <row r="429" spans="2:36" s="30" customFormat="1" ht="42.75" thickBot="1">
      <c r="B429" s="31" t="s">
        <v>35</v>
      </c>
      <c r="C429" s="32" t="s">
        <v>36</v>
      </c>
      <c r="D429" s="33" t="s">
        <v>37</v>
      </c>
      <c r="E429" s="32" t="s">
        <v>50</v>
      </c>
      <c r="F429" s="32" t="s">
        <v>39</v>
      </c>
      <c r="G429" s="32" t="s">
        <v>40</v>
      </c>
      <c r="H429" s="34" t="s">
        <v>116</v>
      </c>
      <c r="I429" s="32" t="s">
        <v>42</v>
      </c>
      <c r="J429" s="53"/>
      <c r="K429" s="54"/>
      <c r="L429" s="55"/>
      <c r="M429" s="35"/>
      <c r="N429" s="35"/>
      <c r="O429" s="165">
        <f>SUM(O430:O430)</f>
        <v>0</v>
      </c>
      <c r="P429" s="166">
        <v>0</v>
      </c>
      <c r="Q429" s="165">
        <f t="shared" ref="Q429:AD429" si="174">SUM(Q430:Q430)</f>
        <v>0</v>
      </c>
      <c r="R429" s="166">
        <f t="shared" si="174"/>
        <v>0</v>
      </c>
      <c r="S429" s="165">
        <f t="shared" si="174"/>
        <v>6945831</v>
      </c>
      <c r="T429" s="166">
        <f t="shared" si="174"/>
        <v>0</v>
      </c>
      <c r="U429" s="165">
        <f t="shared" si="174"/>
        <v>0</v>
      </c>
      <c r="V429" s="166">
        <f t="shared" si="174"/>
        <v>0</v>
      </c>
      <c r="W429" s="165">
        <f t="shared" si="174"/>
        <v>0</v>
      </c>
      <c r="X429" s="166">
        <f t="shared" si="174"/>
        <v>0</v>
      </c>
      <c r="Y429" s="165">
        <f t="shared" si="174"/>
        <v>0</v>
      </c>
      <c r="Z429" s="166">
        <f t="shared" si="174"/>
        <v>0</v>
      </c>
      <c r="AA429" s="165">
        <f t="shared" si="174"/>
        <v>0</v>
      </c>
      <c r="AB429" s="166">
        <f t="shared" si="174"/>
        <v>0</v>
      </c>
      <c r="AC429" s="165">
        <f t="shared" si="174"/>
        <v>0</v>
      </c>
      <c r="AD429" s="166">
        <f t="shared" si="174"/>
        <v>0</v>
      </c>
      <c r="AE429" s="167">
        <f>O429+Q429+S429+U429+W429+Y429+AA429+AC429</f>
        <v>6945831</v>
      </c>
      <c r="AF429" s="166">
        <f>P429+R429+T429+V429+X429+Z429+AB429+AD429</f>
        <v>0</v>
      </c>
      <c r="AG429" s="39">
        <f>SUM(AG430:AG433)</f>
        <v>0</v>
      </c>
      <c r="AH429" s="40"/>
      <c r="AI429" s="40"/>
      <c r="AJ429" s="41"/>
    </row>
    <row r="430" spans="2:36" s="30" customFormat="1" ht="172.5" thickBot="1">
      <c r="B430" s="62" t="s">
        <v>938</v>
      </c>
      <c r="C430" s="42"/>
      <c r="D430" s="43" t="s">
        <v>983</v>
      </c>
      <c r="E430" s="28" t="s">
        <v>984</v>
      </c>
      <c r="F430" s="44">
        <v>1</v>
      </c>
      <c r="G430" s="28"/>
      <c r="H430" s="28" t="s">
        <v>985</v>
      </c>
      <c r="I430" s="28" t="s">
        <v>984</v>
      </c>
      <c r="J430" s="28">
        <v>1</v>
      </c>
      <c r="K430" s="56">
        <v>4</v>
      </c>
      <c r="L430" s="48">
        <v>1</v>
      </c>
      <c r="M430" s="63"/>
      <c r="N430" s="63"/>
      <c r="O430" s="170">
        <v>0</v>
      </c>
      <c r="P430" s="170">
        <v>0</v>
      </c>
      <c r="Q430" s="170">
        <v>0</v>
      </c>
      <c r="R430" s="170">
        <v>0</v>
      </c>
      <c r="S430" s="65">
        <v>6945831</v>
      </c>
      <c r="T430" s="170">
        <v>0</v>
      </c>
      <c r="U430" s="170">
        <v>0</v>
      </c>
      <c r="V430" s="170">
        <v>0</v>
      </c>
      <c r="W430" s="170">
        <v>0</v>
      </c>
      <c r="X430" s="170">
        <v>0</v>
      </c>
      <c r="Y430" s="170">
        <v>0</v>
      </c>
      <c r="Z430" s="170">
        <v>0</v>
      </c>
      <c r="AA430" s="170">
        <v>0</v>
      </c>
      <c r="AB430" s="170">
        <v>0</v>
      </c>
      <c r="AC430" s="170">
        <v>0</v>
      </c>
      <c r="AD430" s="170">
        <v>0</v>
      </c>
      <c r="AE430" s="170"/>
      <c r="AF430" s="170"/>
      <c r="AG430" s="51" t="s">
        <v>942</v>
      </c>
      <c r="AH430" s="52" t="s">
        <v>949</v>
      </c>
      <c r="AI430" s="52" t="s">
        <v>944</v>
      </c>
      <c r="AJ430" s="46" t="s">
        <v>945</v>
      </c>
    </row>
    <row r="431" spans="2:36" ht="13.5" thickBot="1">
      <c r="B431" s="126"/>
      <c r="C431" s="78"/>
      <c r="D431" s="26"/>
      <c r="E431" s="79"/>
      <c r="F431" s="80"/>
      <c r="G431" s="81"/>
      <c r="H431" s="26"/>
      <c r="I431" s="26"/>
      <c r="J431" s="28"/>
      <c r="K431" s="56"/>
      <c r="L431" s="48"/>
      <c r="M431" s="63"/>
      <c r="N431" s="63"/>
      <c r="O431" s="50"/>
      <c r="P431" s="50"/>
      <c r="Q431" s="47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25"/>
      <c r="AF431" s="25"/>
      <c r="AG431" s="82"/>
      <c r="AH431" s="83"/>
      <c r="AI431" s="83"/>
      <c r="AJ431" s="84"/>
    </row>
    <row r="432" spans="2:36" ht="13.5" thickBot="1">
      <c r="B432" s="181" t="s">
        <v>933</v>
      </c>
      <c r="C432" s="182"/>
      <c r="D432" s="182"/>
      <c r="E432" s="182"/>
      <c r="F432" s="182"/>
      <c r="G432" s="182"/>
      <c r="H432" s="183"/>
      <c r="I432" s="184" t="s">
        <v>986</v>
      </c>
      <c r="J432" s="185"/>
      <c r="K432" s="185"/>
      <c r="L432" s="185"/>
      <c r="M432" s="185"/>
      <c r="N432" s="185"/>
      <c r="O432" s="185"/>
      <c r="P432" s="185"/>
      <c r="Q432" s="185"/>
      <c r="R432" s="185"/>
      <c r="S432" s="185"/>
      <c r="T432" s="186"/>
      <c r="U432" s="184" t="s">
        <v>911</v>
      </c>
      <c r="V432" s="185"/>
      <c r="W432" s="185"/>
      <c r="X432" s="185"/>
      <c r="Y432" s="185"/>
      <c r="Z432" s="185"/>
      <c r="AA432" s="185"/>
      <c r="AB432" s="185"/>
      <c r="AC432" s="185"/>
      <c r="AD432" s="185"/>
      <c r="AE432" s="185"/>
      <c r="AF432" s="185"/>
      <c r="AG432" s="185"/>
      <c r="AH432" s="185"/>
      <c r="AI432" s="185"/>
      <c r="AJ432" s="186"/>
    </row>
    <row r="433" spans="2:36" ht="13.5" thickBot="1">
      <c r="B433" s="187" t="s">
        <v>987</v>
      </c>
      <c r="C433" s="188"/>
      <c r="D433" s="189"/>
      <c r="E433" s="12"/>
      <c r="F433" s="181" t="s">
        <v>988</v>
      </c>
      <c r="G433" s="182"/>
      <c r="H433" s="182"/>
      <c r="I433" s="182"/>
      <c r="J433" s="182"/>
      <c r="K433" s="182"/>
      <c r="L433" s="182"/>
      <c r="M433" s="182"/>
      <c r="N433" s="183"/>
      <c r="O433" s="190" t="s">
        <v>7</v>
      </c>
      <c r="P433" s="191"/>
      <c r="Q433" s="191"/>
      <c r="R433" s="191"/>
      <c r="S433" s="191"/>
      <c r="T433" s="191"/>
      <c r="U433" s="191"/>
      <c r="V433" s="191"/>
      <c r="W433" s="191"/>
      <c r="X433" s="191"/>
      <c r="Y433" s="191"/>
      <c r="Z433" s="191"/>
      <c r="AA433" s="191"/>
      <c r="AB433" s="191"/>
      <c r="AC433" s="191"/>
      <c r="AD433" s="191"/>
      <c r="AE433" s="191"/>
      <c r="AF433" s="192"/>
      <c r="AG433" s="193" t="s">
        <v>8</v>
      </c>
      <c r="AH433" s="194"/>
      <c r="AI433" s="194"/>
      <c r="AJ433" s="195"/>
    </row>
    <row r="434" spans="2:36" ht="13.5" thickBot="1">
      <c r="B434" s="207" t="s">
        <v>9</v>
      </c>
      <c r="C434" s="209" t="s">
        <v>10</v>
      </c>
      <c r="D434" s="210"/>
      <c r="E434" s="210"/>
      <c r="F434" s="210"/>
      <c r="G434" s="210"/>
      <c r="H434" s="211"/>
      <c r="I434" s="215" t="s">
        <v>11</v>
      </c>
      <c r="J434" s="217" t="s">
        <v>12</v>
      </c>
      <c r="K434" s="217" t="s">
        <v>13</v>
      </c>
      <c r="L434" s="176" t="s">
        <v>14</v>
      </c>
      <c r="M434" s="176" t="s">
        <v>15</v>
      </c>
      <c r="N434" s="176" t="s">
        <v>16</v>
      </c>
      <c r="O434" s="203" t="s">
        <v>17</v>
      </c>
      <c r="P434" s="204"/>
      <c r="Q434" s="203" t="s">
        <v>166</v>
      </c>
      <c r="R434" s="204"/>
      <c r="S434" s="203" t="s">
        <v>19</v>
      </c>
      <c r="T434" s="204"/>
      <c r="U434" s="203" t="s">
        <v>20</v>
      </c>
      <c r="V434" s="204"/>
      <c r="W434" s="203" t="s">
        <v>21</v>
      </c>
      <c r="X434" s="204"/>
      <c r="Y434" s="203" t="s">
        <v>22</v>
      </c>
      <c r="Z434" s="204"/>
      <c r="AA434" s="203" t="s">
        <v>23</v>
      </c>
      <c r="AB434" s="204"/>
      <c r="AC434" s="203" t="s">
        <v>24</v>
      </c>
      <c r="AD434" s="204"/>
      <c r="AE434" s="203" t="s">
        <v>25</v>
      </c>
      <c r="AF434" s="204"/>
      <c r="AG434" s="205" t="s">
        <v>26</v>
      </c>
      <c r="AH434" s="196" t="s">
        <v>27</v>
      </c>
      <c r="AI434" s="198" t="s">
        <v>28</v>
      </c>
      <c r="AJ434" s="196" t="s">
        <v>29</v>
      </c>
    </row>
    <row r="435" spans="2:36" ht="64.5" thickBot="1">
      <c r="B435" s="208"/>
      <c r="C435" s="212"/>
      <c r="D435" s="213"/>
      <c r="E435" s="213"/>
      <c r="F435" s="213"/>
      <c r="G435" s="213"/>
      <c r="H435" s="214"/>
      <c r="I435" s="216"/>
      <c r="J435" s="218"/>
      <c r="K435" s="218"/>
      <c r="L435" s="177"/>
      <c r="M435" s="177"/>
      <c r="N435" s="177"/>
      <c r="O435" s="14" t="s">
        <v>30</v>
      </c>
      <c r="P435" s="15" t="s">
        <v>31</v>
      </c>
      <c r="Q435" s="14" t="s">
        <v>30</v>
      </c>
      <c r="R435" s="15" t="s">
        <v>31</v>
      </c>
      <c r="S435" s="14" t="s">
        <v>30</v>
      </c>
      <c r="T435" s="15" t="s">
        <v>31</v>
      </c>
      <c r="U435" s="14" t="s">
        <v>30</v>
      </c>
      <c r="V435" s="15" t="s">
        <v>31</v>
      </c>
      <c r="W435" s="14" t="s">
        <v>30</v>
      </c>
      <c r="X435" s="15" t="s">
        <v>31</v>
      </c>
      <c r="Y435" s="14" t="s">
        <v>30</v>
      </c>
      <c r="Z435" s="15" t="s">
        <v>31</v>
      </c>
      <c r="AA435" s="14" t="s">
        <v>30</v>
      </c>
      <c r="AB435" s="15" t="s">
        <v>32</v>
      </c>
      <c r="AC435" s="14" t="s">
        <v>30</v>
      </c>
      <c r="AD435" s="15" t="s">
        <v>32</v>
      </c>
      <c r="AE435" s="14" t="s">
        <v>30</v>
      </c>
      <c r="AF435" s="15" t="s">
        <v>32</v>
      </c>
      <c r="AG435" s="206"/>
      <c r="AH435" s="197"/>
      <c r="AI435" s="199"/>
      <c r="AJ435" s="197"/>
    </row>
    <row r="436" spans="2:36" ht="59.25" thickBot="1">
      <c r="B436" s="16" t="s">
        <v>914</v>
      </c>
      <c r="C436" s="200" t="s">
        <v>34</v>
      </c>
      <c r="D436" s="201"/>
      <c r="E436" s="201"/>
      <c r="F436" s="201"/>
      <c r="G436" s="201"/>
      <c r="H436" s="202"/>
      <c r="I436" s="18"/>
      <c r="J436" s="19"/>
      <c r="K436" s="20"/>
      <c r="L436" s="21"/>
      <c r="M436" s="22"/>
      <c r="N436" s="22"/>
      <c r="O436" s="23">
        <f t="shared" ref="O436:AG436" si="175">O438+O440+O442+O444+O446</f>
        <v>0</v>
      </c>
      <c r="P436" s="23">
        <f t="shared" si="175"/>
        <v>0</v>
      </c>
      <c r="Q436" s="23">
        <f t="shared" si="175"/>
        <v>174385090.88</v>
      </c>
      <c r="R436" s="23">
        <f t="shared" si="175"/>
        <v>0</v>
      </c>
      <c r="S436" s="23">
        <f t="shared" si="175"/>
        <v>156000000</v>
      </c>
      <c r="T436" s="23">
        <f t="shared" si="175"/>
        <v>0</v>
      </c>
      <c r="U436" s="23">
        <f t="shared" si="175"/>
        <v>0</v>
      </c>
      <c r="V436" s="23">
        <f t="shared" si="175"/>
        <v>0</v>
      </c>
      <c r="W436" s="23">
        <f t="shared" si="175"/>
        <v>0</v>
      </c>
      <c r="X436" s="23">
        <f t="shared" si="175"/>
        <v>0</v>
      </c>
      <c r="Y436" s="23">
        <f t="shared" si="175"/>
        <v>0</v>
      </c>
      <c r="Z436" s="23">
        <f t="shared" si="175"/>
        <v>0</v>
      </c>
      <c r="AA436" s="23">
        <f t="shared" si="175"/>
        <v>0</v>
      </c>
      <c r="AB436" s="23">
        <f t="shared" si="175"/>
        <v>0</v>
      </c>
      <c r="AC436" s="23">
        <f t="shared" si="175"/>
        <v>0</v>
      </c>
      <c r="AD436" s="23">
        <f t="shared" si="175"/>
        <v>0</v>
      </c>
      <c r="AE436" s="23">
        <f t="shared" si="175"/>
        <v>330385090.88</v>
      </c>
      <c r="AF436" s="23">
        <f t="shared" si="175"/>
        <v>0</v>
      </c>
      <c r="AG436" s="23">
        <f t="shared" si="175"/>
        <v>0</v>
      </c>
      <c r="AH436" s="24"/>
      <c r="AI436" s="24"/>
      <c r="AJ436" s="13"/>
    </row>
    <row r="437" spans="2:36" ht="13.5" thickBot="1">
      <c r="B437" s="25"/>
      <c r="C437" s="25"/>
      <c r="D437" s="26"/>
      <c r="E437" s="25"/>
      <c r="F437" s="25"/>
      <c r="G437" s="25"/>
      <c r="H437" s="25"/>
      <c r="I437" s="25"/>
      <c r="J437" s="27"/>
      <c r="K437" s="28"/>
      <c r="L437" s="25"/>
      <c r="M437" s="25"/>
      <c r="N437" s="25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5"/>
      <c r="AH437" s="25"/>
      <c r="AI437" s="25"/>
      <c r="AJ437" s="29"/>
    </row>
    <row r="438" spans="2:36" ht="59.25" thickBot="1">
      <c r="B438" s="104" t="s">
        <v>35</v>
      </c>
      <c r="C438" s="105" t="s">
        <v>36</v>
      </c>
      <c r="D438" s="106" t="s">
        <v>37</v>
      </c>
      <c r="E438" s="105" t="s">
        <v>38</v>
      </c>
      <c r="F438" s="105" t="s">
        <v>202</v>
      </c>
      <c r="G438" s="105" t="s">
        <v>40</v>
      </c>
      <c r="H438" s="34" t="s">
        <v>41</v>
      </c>
      <c r="I438" s="105" t="s">
        <v>42</v>
      </c>
      <c r="J438" s="35"/>
      <c r="K438" s="35"/>
      <c r="L438" s="107"/>
      <c r="M438" s="107"/>
      <c r="N438" s="107"/>
      <c r="O438" s="36">
        <f t="shared" ref="O438:AD438" si="176">SUM(O439:O439)</f>
        <v>0</v>
      </c>
      <c r="P438" s="37">
        <f t="shared" si="176"/>
        <v>0</v>
      </c>
      <c r="Q438" s="36">
        <f t="shared" si="176"/>
        <v>122385090.88</v>
      </c>
      <c r="R438" s="37">
        <f t="shared" si="176"/>
        <v>0</v>
      </c>
      <c r="S438" s="36">
        <f t="shared" si="176"/>
        <v>88400000</v>
      </c>
      <c r="T438" s="37">
        <f t="shared" si="176"/>
        <v>0</v>
      </c>
      <c r="U438" s="36">
        <f t="shared" si="176"/>
        <v>0</v>
      </c>
      <c r="V438" s="37">
        <f t="shared" si="176"/>
        <v>0</v>
      </c>
      <c r="W438" s="36">
        <f t="shared" si="176"/>
        <v>0</v>
      </c>
      <c r="X438" s="37">
        <f t="shared" si="176"/>
        <v>0</v>
      </c>
      <c r="Y438" s="36">
        <f t="shared" si="176"/>
        <v>0</v>
      </c>
      <c r="Z438" s="37">
        <f t="shared" si="176"/>
        <v>0</v>
      </c>
      <c r="AA438" s="36">
        <f t="shared" si="176"/>
        <v>0</v>
      </c>
      <c r="AB438" s="37">
        <f t="shared" si="176"/>
        <v>0</v>
      </c>
      <c r="AC438" s="36">
        <f t="shared" si="176"/>
        <v>0</v>
      </c>
      <c r="AD438" s="37">
        <f t="shared" si="176"/>
        <v>0</v>
      </c>
      <c r="AE438" s="38">
        <f>O438+Q438+S438+U438+W438+Y438+AA438+AC438</f>
        <v>210785090.88</v>
      </c>
      <c r="AF438" s="37">
        <f>P438+R438+T438+V438+X438+Z438+AB438+AD438</f>
        <v>0</v>
      </c>
      <c r="AG438" s="108">
        <f>SUM(AG439:AG442)</f>
        <v>0</v>
      </c>
      <c r="AH438" s="109"/>
      <c r="AI438" s="109"/>
      <c r="AJ438" s="110"/>
    </row>
    <row r="439" spans="2:36" s="30" customFormat="1" ht="217.5" thickBot="1">
      <c r="B439" s="42" t="s">
        <v>989</v>
      </c>
      <c r="C439" s="42"/>
      <c r="D439" s="59" t="s">
        <v>990</v>
      </c>
      <c r="E439" s="59" t="s">
        <v>991</v>
      </c>
      <c r="F439" s="44" t="s">
        <v>992</v>
      </c>
      <c r="G439" s="28"/>
      <c r="H439" s="28" t="s">
        <v>993</v>
      </c>
      <c r="I439" s="28" t="s">
        <v>994</v>
      </c>
      <c r="J439" s="46">
        <v>10</v>
      </c>
      <c r="K439" s="75">
        <v>40</v>
      </c>
      <c r="L439" s="46">
        <v>10</v>
      </c>
      <c r="M439" s="66"/>
      <c r="N439" s="42"/>
      <c r="O439" s="47">
        <v>0</v>
      </c>
      <c r="P439" s="47"/>
      <c r="Q439" s="48">
        <v>122385090.88</v>
      </c>
      <c r="R439" s="50"/>
      <c r="S439" s="50">
        <v>88400000</v>
      </c>
      <c r="T439" s="50"/>
      <c r="U439" s="50">
        <v>0</v>
      </c>
      <c r="V439" s="50"/>
      <c r="W439" s="50">
        <v>0</v>
      </c>
      <c r="X439" s="50"/>
      <c r="Y439" s="50">
        <v>0</v>
      </c>
      <c r="Z439" s="50"/>
      <c r="AA439" s="50">
        <v>0</v>
      </c>
      <c r="AB439" s="50"/>
      <c r="AC439" s="50">
        <v>0</v>
      </c>
      <c r="AD439" s="50"/>
      <c r="AE439" s="50"/>
      <c r="AF439" s="50"/>
      <c r="AG439" s="172" t="s">
        <v>995</v>
      </c>
      <c r="AH439" s="52"/>
      <c r="AI439" s="52" t="s">
        <v>996</v>
      </c>
      <c r="AJ439" s="46" t="s">
        <v>997</v>
      </c>
    </row>
    <row r="440" spans="2:36" ht="54" thickBot="1">
      <c r="B440" s="104" t="s">
        <v>35</v>
      </c>
      <c r="C440" s="105" t="s">
        <v>36</v>
      </c>
      <c r="D440" s="106" t="s">
        <v>37</v>
      </c>
      <c r="E440" s="105" t="s">
        <v>50</v>
      </c>
      <c r="F440" s="105" t="s">
        <v>202</v>
      </c>
      <c r="G440" s="105" t="s">
        <v>40</v>
      </c>
      <c r="H440" s="34" t="s">
        <v>51</v>
      </c>
      <c r="I440" s="105" t="s">
        <v>42</v>
      </c>
      <c r="J440" s="53"/>
      <c r="K440" s="54"/>
      <c r="L440" s="55"/>
      <c r="M440" s="107"/>
      <c r="N440" s="107"/>
      <c r="O440" s="36">
        <f t="shared" ref="O440:AD440" si="177">SUM(O441:O441)</f>
        <v>0</v>
      </c>
      <c r="P440" s="37">
        <f t="shared" si="177"/>
        <v>0</v>
      </c>
      <c r="Q440" s="36">
        <f t="shared" si="177"/>
        <v>0</v>
      </c>
      <c r="R440" s="37">
        <f t="shared" si="177"/>
        <v>0</v>
      </c>
      <c r="S440" s="36">
        <f t="shared" si="177"/>
        <v>31200000</v>
      </c>
      <c r="T440" s="37">
        <f t="shared" si="177"/>
        <v>0</v>
      </c>
      <c r="U440" s="36">
        <f t="shared" si="177"/>
        <v>0</v>
      </c>
      <c r="V440" s="37">
        <f t="shared" si="177"/>
        <v>0</v>
      </c>
      <c r="W440" s="36">
        <f t="shared" si="177"/>
        <v>0</v>
      </c>
      <c r="X440" s="37">
        <f t="shared" si="177"/>
        <v>0</v>
      </c>
      <c r="Y440" s="36">
        <f t="shared" si="177"/>
        <v>0</v>
      </c>
      <c r="Z440" s="37">
        <f t="shared" si="177"/>
        <v>0</v>
      </c>
      <c r="AA440" s="36">
        <f t="shared" si="177"/>
        <v>0</v>
      </c>
      <c r="AB440" s="37">
        <f t="shared" si="177"/>
        <v>0</v>
      </c>
      <c r="AC440" s="36">
        <f t="shared" si="177"/>
        <v>0</v>
      </c>
      <c r="AD440" s="37">
        <f t="shared" si="177"/>
        <v>0</v>
      </c>
      <c r="AE440" s="38">
        <f>O440+Q440+S440+U440+W440+Y440+AA440+AC440</f>
        <v>31200000</v>
      </c>
      <c r="AF440" s="37">
        <f>P440+R440+T440+V440+X440+Z440+AB440+AD440</f>
        <v>0</v>
      </c>
      <c r="AG440" s="108">
        <f>SUM(AG441:AG444)</f>
        <v>0</v>
      </c>
      <c r="AH440" s="109"/>
      <c r="AI440" s="109"/>
      <c r="AJ440" s="110"/>
    </row>
    <row r="441" spans="2:36" ht="179.25" thickBot="1">
      <c r="B441" s="78" t="s">
        <v>998</v>
      </c>
      <c r="C441" s="78"/>
      <c r="D441" s="26" t="s">
        <v>999</v>
      </c>
      <c r="E441" s="59" t="s">
        <v>991</v>
      </c>
      <c r="F441" s="44" t="s">
        <v>992</v>
      </c>
      <c r="G441" s="81"/>
      <c r="H441" s="81" t="s">
        <v>1000</v>
      </c>
      <c r="I441" s="81" t="s">
        <v>1001</v>
      </c>
      <c r="J441" s="28">
        <v>0</v>
      </c>
      <c r="K441" s="75">
        <v>40</v>
      </c>
      <c r="L441" s="48">
        <v>10</v>
      </c>
      <c r="M441" s="83"/>
      <c r="N441" s="83"/>
      <c r="O441" s="47">
        <v>0</v>
      </c>
      <c r="P441" s="47">
        <v>0</v>
      </c>
      <c r="Q441" s="47">
        <v>0</v>
      </c>
      <c r="R441" s="47">
        <v>0</v>
      </c>
      <c r="S441" s="50">
        <v>31200000</v>
      </c>
      <c r="T441" s="50">
        <v>0</v>
      </c>
      <c r="U441" s="50">
        <v>0</v>
      </c>
      <c r="V441" s="50">
        <v>0</v>
      </c>
      <c r="W441" s="50">
        <v>0</v>
      </c>
      <c r="X441" s="50">
        <v>0</v>
      </c>
      <c r="Y441" s="50">
        <v>0</v>
      </c>
      <c r="Z441" s="50">
        <v>0</v>
      </c>
      <c r="AA441" s="50">
        <v>0</v>
      </c>
      <c r="AB441" s="50">
        <v>0</v>
      </c>
      <c r="AC441" s="50">
        <v>0</v>
      </c>
      <c r="AD441" s="50">
        <v>0</v>
      </c>
      <c r="AE441" s="50"/>
      <c r="AF441" s="50"/>
      <c r="AG441" s="172" t="s">
        <v>995</v>
      </c>
      <c r="AH441" s="52"/>
      <c r="AI441" s="52" t="s">
        <v>996</v>
      </c>
      <c r="AJ441" s="46" t="s">
        <v>997</v>
      </c>
    </row>
    <row r="442" spans="2:36" ht="54" thickBot="1">
      <c r="B442" s="104" t="s">
        <v>35</v>
      </c>
      <c r="C442" s="105" t="s">
        <v>36</v>
      </c>
      <c r="D442" s="106" t="s">
        <v>37</v>
      </c>
      <c r="E442" s="105" t="s">
        <v>50</v>
      </c>
      <c r="F442" s="105" t="s">
        <v>202</v>
      </c>
      <c r="G442" s="105" t="s">
        <v>40</v>
      </c>
      <c r="H442" s="34" t="s">
        <v>58</v>
      </c>
      <c r="I442" s="105" t="s">
        <v>42</v>
      </c>
      <c r="J442" s="53"/>
      <c r="K442" s="54"/>
      <c r="L442" s="55"/>
      <c r="M442" s="107"/>
      <c r="N442" s="107"/>
      <c r="O442" s="36">
        <f t="shared" ref="O442:AD442" si="178">SUM(O443:O443)</f>
        <v>0</v>
      </c>
      <c r="P442" s="37">
        <f t="shared" si="178"/>
        <v>0</v>
      </c>
      <c r="Q442" s="36">
        <f t="shared" si="178"/>
        <v>20800000</v>
      </c>
      <c r="R442" s="37">
        <f t="shared" si="178"/>
        <v>0</v>
      </c>
      <c r="S442" s="36">
        <f t="shared" si="178"/>
        <v>31200000</v>
      </c>
      <c r="T442" s="37">
        <f t="shared" si="178"/>
        <v>0</v>
      </c>
      <c r="U442" s="36">
        <f t="shared" si="178"/>
        <v>0</v>
      </c>
      <c r="V442" s="37">
        <f t="shared" si="178"/>
        <v>0</v>
      </c>
      <c r="W442" s="36">
        <f t="shared" si="178"/>
        <v>0</v>
      </c>
      <c r="X442" s="37">
        <f t="shared" si="178"/>
        <v>0</v>
      </c>
      <c r="Y442" s="36">
        <f t="shared" si="178"/>
        <v>0</v>
      </c>
      <c r="Z442" s="37">
        <f t="shared" si="178"/>
        <v>0</v>
      </c>
      <c r="AA442" s="36">
        <f t="shared" si="178"/>
        <v>0</v>
      </c>
      <c r="AB442" s="37">
        <f t="shared" si="178"/>
        <v>0</v>
      </c>
      <c r="AC442" s="36">
        <f t="shared" si="178"/>
        <v>0</v>
      </c>
      <c r="AD442" s="37">
        <f t="shared" si="178"/>
        <v>0</v>
      </c>
      <c r="AE442" s="38">
        <f>O442+Q442+S442+U442+W442+Y442+AA442+AC442</f>
        <v>52000000</v>
      </c>
      <c r="AF442" s="37">
        <f>P442+R442+T442+V442+X442+Z442+AB442+AD442</f>
        <v>0</v>
      </c>
      <c r="AG442" s="108">
        <f>SUM(AG443:AG446)</f>
        <v>0</v>
      </c>
      <c r="AH442" s="109"/>
      <c r="AI442" s="109"/>
      <c r="AJ442" s="110"/>
    </row>
    <row r="443" spans="2:36" ht="115.5" thickBot="1">
      <c r="B443" s="126" t="s">
        <v>1002</v>
      </c>
      <c r="C443" s="78"/>
      <c r="D443" s="26" t="s">
        <v>1003</v>
      </c>
      <c r="E443" s="59" t="s">
        <v>991</v>
      </c>
      <c r="F443" s="44" t="s">
        <v>1004</v>
      </c>
      <c r="G443" s="81"/>
      <c r="H443" s="26" t="s">
        <v>1005</v>
      </c>
      <c r="I443" s="26" t="s">
        <v>1006</v>
      </c>
      <c r="J443" s="28">
        <v>0</v>
      </c>
      <c r="K443" s="56">
        <v>1</v>
      </c>
      <c r="L443" s="48">
        <v>1</v>
      </c>
      <c r="M443" s="63"/>
      <c r="N443" s="63"/>
      <c r="O443" s="47">
        <v>0</v>
      </c>
      <c r="P443" s="47">
        <v>0</v>
      </c>
      <c r="Q443" s="95">
        <v>20800000</v>
      </c>
      <c r="R443" s="50">
        <v>0</v>
      </c>
      <c r="S443" s="50">
        <v>31200000</v>
      </c>
      <c r="T443" s="50">
        <v>0</v>
      </c>
      <c r="U443" s="50">
        <v>0</v>
      </c>
      <c r="V443" s="50">
        <v>0</v>
      </c>
      <c r="W443" s="50">
        <v>0</v>
      </c>
      <c r="X443" s="50">
        <v>0</v>
      </c>
      <c r="Y443" s="50">
        <v>0</v>
      </c>
      <c r="Z443" s="50">
        <v>0</v>
      </c>
      <c r="AA443" s="50">
        <v>0</v>
      </c>
      <c r="AB443" s="50">
        <v>0</v>
      </c>
      <c r="AC443" s="50">
        <v>0</v>
      </c>
      <c r="AD443" s="50">
        <v>0</v>
      </c>
      <c r="AE443" s="50"/>
      <c r="AF443" s="50"/>
      <c r="AG443" s="82"/>
      <c r="AH443" s="120"/>
      <c r="AI443" s="120"/>
      <c r="AJ443" s="121"/>
    </row>
    <row r="444" spans="2:36" ht="54" thickBot="1">
      <c r="B444" s="104" t="s">
        <v>35</v>
      </c>
      <c r="C444" s="105" t="s">
        <v>36</v>
      </c>
      <c r="D444" s="106" t="s">
        <v>37</v>
      </c>
      <c r="E444" s="105" t="s">
        <v>50</v>
      </c>
      <c r="F444" s="105" t="s">
        <v>202</v>
      </c>
      <c r="G444" s="105" t="s">
        <v>40</v>
      </c>
      <c r="H444" s="34" t="s">
        <v>65</v>
      </c>
      <c r="I444" s="105" t="s">
        <v>42</v>
      </c>
      <c r="J444" s="53"/>
      <c r="K444" s="54"/>
      <c r="L444" s="55"/>
      <c r="M444" s="107"/>
      <c r="N444" s="107"/>
      <c r="O444" s="36">
        <f t="shared" ref="O444:AD444" si="179">SUM(O445:O445)</f>
        <v>0</v>
      </c>
      <c r="P444" s="37">
        <f t="shared" si="179"/>
        <v>0</v>
      </c>
      <c r="Q444" s="36">
        <f t="shared" si="179"/>
        <v>31200000</v>
      </c>
      <c r="R444" s="37">
        <f t="shared" si="179"/>
        <v>0</v>
      </c>
      <c r="S444" s="36">
        <f t="shared" si="179"/>
        <v>0</v>
      </c>
      <c r="T444" s="37">
        <f t="shared" si="179"/>
        <v>0</v>
      </c>
      <c r="U444" s="36">
        <f t="shared" si="179"/>
        <v>0</v>
      </c>
      <c r="V444" s="37">
        <f t="shared" si="179"/>
        <v>0</v>
      </c>
      <c r="W444" s="36">
        <f t="shared" si="179"/>
        <v>0</v>
      </c>
      <c r="X444" s="37">
        <f t="shared" si="179"/>
        <v>0</v>
      </c>
      <c r="Y444" s="36">
        <f t="shared" si="179"/>
        <v>0</v>
      </c>
      <c r="Z444" s="37">
        <f t="shared" si="179"/>
        <v>0</v>
      </c>
      <c r="AA444" s="36">
        <f t="shared" si="179"/>
        <v>0</v>
      </c>
      <c r="AB444" s="37">
        <f t="shared" si="179"/>
        <v>0</v>
      </c>
      <c r="AC444" s="36">
        <f t="shared" si="179"/>
        <v>0</v>
      </c>
      <c r="AD444" s="37">
        <f t="shared" si="179"/>
        <v>0</v>
      </c>
      <c r="AE444" s="38">
        <f>O444+Q444+S444+U444+W444+Y444+AA444+AC444</f>
        <v>31200000</v>
      </c>
      <c r="AF444" s="37">
        <f>P444+R444+T444+V444+X444+Z444+AB444+AD444</f>
        <v>0</v>
      </c>
      <c r="AG444" s="108">
        <f>SUM(AG445:AG448)</f>
        <v>0</v>
      </c>
      <c r="AH444" s="109"/>
      <c r="AI444" s="109"/>
      <c r="AJ444" s="110"/>
    </row>
    <row r="445" spans="2:36" ht="192" thickBot="1">
      <c r="B445" s="126" t="s">
        <v>1007</v>
      </c>
      <c r="C445" s="78"/>
      <c r="D445" s="126" t="s">
        <v>1008</v>
      </c>
      <c r="E445" s="79" t="s">
        <v>1009</v>
      </c>
      <c r="F445" s="44" t="s">
        <v>1010</v>
      </c>
      <c r="G445" s="81"/>
      <c r="H445" s="26" t="s">
        <v>1011</v>
      </c>
      <c r="I445" s="26" t="s">
        <v>1012</v>
      </c>
      <c r="J445" s="28">
        <v>0</v>
      </c>
      <c r="K445" s="44" t="s">
        <v>1010</v>
      </c>
      <c r="L445" s="44" t="s">
        <v>1010</v>
      </c>
      <c r="M445" s="63"/>
      <c r="N445" s="63"/>
      <c r="O445" s="47">
        <v>0</v>
      </c>
      <c r="P445" s="47">
        <v>0</v>
      </c>
      <c r="Q445" s="95">
        <v>31200000</v>
      </c>
      <c r="R445" s="50">
        <v>0</v>
      </c>
      <c r="S445" s="50">
        <v>0</v>
      </c>
      <c r="T445" s="50">
        <v>0</v>
      </c>
      <c r="U445" s="50">
        <v>0</v>
      </c>
      <c r="V445" s="50">
        <v>0</v>
      </c>
      <c r="W445" s="50">
        <v>0</v>
      </c>
      <c r="X445" s="50">
        <v>0</v>
      </c>
      <c r="Y445" s="50">
        <v>0</v>
      </c>
      <c r="Z445" s="50">
        <v>0</v>
      </c>
      <c r="AA445" s="50">
        <v>0</v>
      </c>
      <c r="AB445" s="50">
        <v>0</v>
      </c>
      <c r="AC445" s="50">
        <v>0</v>
      </c>
      <c r="AD445" s="50">
        <v>0</v>
      </c>
      <c r="AE445" s="50"/>
      <c r="AF445" s="50"/>
      <c r="AG445" s="82"/>
      <c r="AH445" s="120"/>
      <c r="AI445" s="120"/>
      <c r="AJ445" s="121"/>
    </row>
    <row r="446" spans="2:36" ht="48.75" thickBot="1">
      <c r="B446" s="104" t="s">
        <v>35</v>
      </c>
      <c r="C446" s="105" t="s">
        <v>36</v>
      </c>
      <c r="D446" s="106" t="s">
        <v>37</v>
      </c>
      <c r="E446" s="105" t="s">
        <v>50</v>
      </c>
      <c r="F446" s="105" t="s">
        <v>202</v>
      </c>
      <c r="G446" s="105" t="s">
        <v>40</v>
      </c>
      <c r="H446" s="34" t="s">
        <v>73</v>
      </c>
      <c r="I446" s="105" t="s">
        <v>42</v>
      </c>
      <c r="J446" s="53"/>
      <c r="K446" s="54"/>
      <c r="L446" s="55"/>
      <c r="M446" s="107"/>
      <c r="N446" s="107"/>
      <c r="O446" s="36">
        <f t="shared" ref="O446:T446" si="180">SUM(O447:O447)</f>
        <v>0</v>
      </c>
      <c r="P446" s="37">
        <f t="shared" si="180"/>
        <v>0</v>
      </c>
      <c r="Q446" s="36">
        <f t="shared" si="180"/>
        <v>0</v>
      </c>
      <c r="R446" s="37">
        <f t="shared" si="180"/>
        <v>0</v>
      </c>
      <c r="S446" s="36">
        <f t="shared" si="180"/>
        <v>5200000</v>
      </c>
      <c r="T446" s="37">
        <f t="shared" si="180"/>
        <v>0</v>
      </c>
      <c r="U446" s="36">
        <f>SUM(AD447:AD447)</f>
        <v>0</v>
      </c>
      <c r="V446" s="37">
        <f t="shared" ref="V446:AD446" si="181">SUM(V447:V447)</f>
        <v>0</v>
      </c>
      <c r="W446" s="36">
        <f t="shared" si="181"/>
        <v>0</v>
      </c>
      <c r="X446" s="37">
        <f t="shared" si="181"/>
        <v>0</v>
      </c>
      <c r="Y446" s="36">
        <f t="shared" si="181"/>
        <v>0</v>
      </c>
      <c r="Z446" s="37">
        <f t="shared" si="181"/>
        <v>0</v>
      </c>
      <c r="AA446" s="36">
        <f t="shared" si="181"/>
        <v>0</v>
      </c>
      <c r="AB446" s="37">
        <f t="shared" si="181"/>
        <v>0</v>
      </c>
      <c r="AC446" s="36">
        <f t="shared" si="181"/>
        <v>0</v>
      </c>
      <c r="AD446" s="37">
        <f t="shared" si="181"/>
        <v>0</v>
      </c>
      <c r="AE446" s="38">
        <f>O446+Q446+S446+U446+W446+Y446+AA446+AC446</f>
        <v>5200000</v>
      </c>
      <c r="AF446" s="37">
        <f>P446+R446+T446+V446+X446+Z446+AB446+AD446</f>
        <v>0</v>
      </c>
      <c r="AG446" s="108">
        <f>SUM(AG447:AG450)</f>
        <v>0</v>
      </c>
      <c r="AH446" s="109"/>
      <c r="AI446" s="109"/>
      <c r="AJ446" s="110"/>
    </row>
    <row r="447" spans="2:36" ht="192" thickBot="1">
      <c r="B447" s="126"/>
      <c r="C447" s="78"/>
      <c r="D447" s="26" t="s">
        <v>1013</v>
      </c>
      <c r="E447" s="79" t="s">
        <v>1014</v>
      </c>
      <c r="F447" s="44">
        <v>15</v>
      </c>
      <c r="G447" s="81"/>
      <c r="H447" s="26" t="s">
        <v>1015</v>
      </c>
      <c r="I447" s="26" t="s">
        <v>182</v>
      </c>
      <c r="J447" s="28">
        <v>0</v>
      </c>
      <c r="K447" s="56">
        <v>45</v>
      </c>
      <c r="L447" s="48">
        <v>15</v>
      </c>
      <c r="M447" s="63"/>
      <c r="N447" s="63"/>
      <c r="O447" s="47">
        <v>0</v>
      </c>
      <c r="P447" s="47">
        <v>0</v>
      </c>
      <c r="Q447" s="47">
        <v>0</v>
      </c>
      <c r="R447" s="47">
        <v>0</v>
      </c>
      <c r="S447" s="50">
        <v>5200000</v>
      </c>
      <c r="T447" s="50">
        <v>0</v>
      </c>
      <c r="U447" s="50">
        <v>0</v>
      </c>
      <c r="V447" s="50">
        <v>0</v>
      </c>
      <c r="W447" s="50">
        <v>0</v>
      </c>
      <c r="X447" s="50">
        <v>0</v>
      </c>
      <c r="Y447" s="50">
        <v>0</v>
      </c>
      <c r="Z447" s="50">
        <v>0</v>
      </c>
      <c r="AA447" s="50">
        <v>0</v>
      </c>
      <c r="AB447" s="50">
        <v>0</v>
      </c>
      <c r="AC447" s="50">
        <v>0</v>
      </c>
      <c r="AD447" s="50">
        <v>0</v>
      </c>
      <c r="AE447" s="50"/>
      <c r="AF447" s="50"/>
      <c r="AG447" s="82"/>
      <c r="AH447" s="120"/>
      <c r="AI447" s="120"/>
      <c r="AJ447" s="121"/>
    </row>
    <row r="448" spans="2:36" ht="13.5" thickBot="1">
      <c r="B448" s="181" t="s">
        <v>933</v>
      </c>
      <c r="C448" s="182"/>
      <c r="D448" s="182"/>
      <c r="E448" s="182"/>
      <c r="F448" s="182"/>
      <c r="G448" s="182"/>
      <c r="H448" s="183"/>
      <c r="I448" s="184" t="s">
        <v>1016</v>
      </c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6"/>
      <c r="U448" s="184" t="s">
        <v>911</v>
      </c>
      <c r="V448" s="185"/>
      <c r="W448" s="185"/>
      <c r="X448" s="185"/>
      <c r="Y448" s="185"/>
      <c r="Z448" s="185"/>
      <c r="AA448" s="185"/>
      <c r="AB448" s="185"/>
      <c r="AC448" s="185"/>
      <c r="AD448" s="185"/>
      <c r="AE448" s="185"/>
      <c r="AF448" s="185"/>
      <c r="AG448" s="185"/>
      <c r="AH448" s="185"/>
      <c r="AI448" s="185"/>
      <c r="AJ448" s="186"/>
    </row>
    <row r="449" spans="2:36" ht="13.5" thickBot="1">
      <c r="B449" s="187" t="s">
        <v>1017</v>
      </c>
      <c r="C449" s="188"/>
      <c r="D449" s="189"/>
      <c r="E449" s="12"/>
      <c r="F449" s="181" t="s">
        <v>1018</v>
      </c>
      <c r="G449" s="182"/>
      <c r="H449" s="182"/>
      <c r="I449" s="182"/>
      <c r="J449" s="182"/>
      <c r="K449" s="182"/>
      <c r="L449" s="182"/>
      <c r="M449" s="182"/>
      <c r="N449" s="183"/>
      <c r="O449" s="190" t="s">
        <v>7</v>
      </c>
      <c r="P449" s="191"/>
      <c r="Q449" s="191"/>
      <c r="R449" s="191"/>
      <c r="S449" s="191"/>
      <c r="T449" s="191"/>
      <c r="U449" s="191"/>
      <c r="V449" s="191"/>
      <c r="W449" s="191"/>
      <c r="X449" s="191"/>
      <c r="Y449" s="191"/>
      <c r="Z449" s="191"/>
      <c r="AA449" s="191"/>
      <c r="AB449" s="191"/>
      <c r="AC449" s="191"/>
      <c r="AD449" s="191"/>
      <c r="AE449" s="191"/>
      <c r="AF449" s="192"/>
      <c r="AG449" s="193" t="s">
        <v>8</v>
      </c>
      <c r="AH449" s="194"/>
      <c r="AI449" s="194"/>
      <c r="AJ449" s="195"/>
    </row>
    <row r="450" spans="2:36" ht="13.5" thickBot="1">
      <c r="B450" s="207" t="s">
        <v>9</v>
      </c>
      <c r="C450" s="209" t="s">
        <v>10</v>
      </c>
      <c r="D450" s="210"/>
      <c r="E450" s="210"/>
      <c r="F450" s="210"/>
      <c r="G450" s="210"/>
      <c r="H450" s="211"/>
      <c r="I450" s="215" t="s">
        <v>11</v>
      </c>
      <c r="J450" s="219" t="s">
        <v>12</v>
      </c>
      <c r="K450" s="219" t="s">
        <v>13</v>
      </c>
      <c r="L450" s="221" t="s">
        <v>14</v>
      </c>
      <c r="M450" s="221" t="s">
        <v>15</v>
      </c>
      <c r="N450" s="221" t="s">
        <v>16</v>
      </c>
      <c r="O450" s="203" t="s">
        <v>17</v>
      </c>
      <c r="P450" s="204"/>
      <c r="Q450" s="203" t="s">
        <v>166</v>
      </c>
      <c r="R450" s="204"/>
      <c r="S450" s="203" t="s">
        <v>19</v>
      </c>
      <c r="T450" s="204"/>
      <c r="U450" s="203" t="s">
        <v>20</v>
      </c>
      <c r="V450" s="204"/>
      <c r="W450" s="203" t="s">
        <v>21</v>
      </c>
      <c r="X450" s="204"/>
      <c r="Y450" s="203" t="s">
        <v>22</v>
      </c>
      <c r="Z450" s="204"/>
      <c r="AA450" s="203" t="s">
        <v>23</v>
      </c>
      <c r="AB450" s="204"/>
      <c r="AC450" s="203" t="s">
        <v>24</v>
      </c>
      <c r="AD450" s="204"/>
      <c r="AE450" s="203" t="s">
        <v>25</v>
      </c>
      <c r="AF450" s="204"/>
      <c r="AG450" s="205" t="s">
        <v>26</v>
      </c>
      <c r="AH450" s="196" t="s">
        <v>27</v>
      </c>
      <c r="AI450" s="198" t="s">
        <v>28</v>
      </c>
      <c r="AJ450" s="196" t="s">
        <v>29</v>
      </c>
    </row>
    <row r="451" spans="2:36" ht="64.5" thickBot="1">
      <c r="B451" s="208"/>
      <c r="C451" s="212"/>
      <c r="D451" s="213"/>
      <c r="E451" s="213"/>
      <c r="F451" s="213"/>
      <c r="G451" s="213"/>
      <c r="H451" s="214"/>
      <c r="I451" s="216"/>
      <c r="J451" s="220"/>
      <c r="K451" s="220"/>
      <c r="L451" s="222"/>
      <c r="M451" s="222"/>
      <c r="N451" s="222"/>
      <c r="O451" s="14" t="s">
        <v>30</v>
      </c>
      <c r="P451" s="15" t="s">
        <v>31</v>
      </c>
      <c r="Q451" s="14" t="s">
        <v>30</v>
      </c>
      <c r="R451" s="15" t="s">
        <v>31</v>
      </c>
      <c r="S451" s="14" t="s">
        <v>30</v>
      </c>
      <c r="T451" s="15" t="s">
        <v>31</v>
      </c>
      <c r="U451" s="14" t="s">
        <v>30</v>
      </c>
      <c r="V451" s="15" t="s">
        <v>31</v>
      </c>
      <c r="W451" s="14" t="s">
        <v>30</v>
      </c>
      <c r="X451" s="15" t="s">
        <v>31</v>
      </c>
      <c r="Y451" s="14" t="s">
        <v>30</v>
      </c>
      <c r="Z451" s="15" t="s">
        <v>31</v>
      </c>
      <c r="AA451" s="14" t="s">
        <v>30</v>
      </c>
      <c r="AB451" s="15" t="s">
        <v>32</v>
      </c>
      <c r="AC451" s="14" t="s">
        <v>30</v>
      </c>
      <c r="AD451" s="15" t="s">
        <v>32</v>
      </c>
      <c r="AE451" s="14" t="s">
        <v>30</v>
      </c>
      <c r="AF451" s="15" t="s">
        <v>32</v>
      </c>
      <c r="AG451" s="206"/>
      <c r="AH451" s="197"/>
      <c r="AI451" s="199"/>
      <c r="AJ451" s="197"/>
    </row>
    <row r="452" spans="2:36" ht="59.25" thickBot="1">
      <c r="B452" s="16" t="s">
        <v>1019</v>
      </c>
      <c r="C452" s="200" t="s">
        <v>34</v>
      </c>
      <c r="D452" s="201"/>
      <c r="E452" s="201"/>
      <c r="F452" s="201"/>
      <c r="G452" s="201"/>
      <c r="H452" s="202"/>
      <c r="I452" s="18"/>
      <c r="J452" s="19"/>
      <c r="K452" s="20"/>
      <c r="L452" s="21"/>
      <c r="M452" s="22"/>
      <c r="N452" s="22"/>
      <c r="O452" s="23">
        <f t="shared" ref="O452:AG452" si="182">O454+O456+O458+O460+O462+O464+O466+O468</f>
        <v>62400000</v>
      </c>
      <c r="P452" s="23">
        <f t="shared" si="182"/>
        <v>0</v>
      </c>
      <c r="Q452" s="23">
        <f t="shared" si="182"/>
        <v>93600000</v>
      </c>
      <c r="R452" s="23">
        <f t="shared" si="182"/>
        <v>0</v>
      </c>
      <c r="S452" s="23">
        <f t="shared" si="182"/>
        <v>31200000</v>
      </c>
      <c r="T452" s="23">
        <f t="shared" si="182"/>
        <v>0</v>
      </c>
      <c r="U452" s="23">
        <f t="shared" si="182"/>
        <v>0</v>
      </c>
      <c r="V452" s="23">
        <f t="shared" si="182"/>
        <v>0</v>
      </c>
      <c r="W452" s="23">
        <f t="shared" si="182"/>
        <v>0</v>
      </c>
      <c r="X452" s="23">
        <f t="shared" si="182"/>
        <v>0</v>
      </c>
      <c r="Y452" s="23">
        <f t="shared" si="182"/>
        <v>0</v>
      </c>
      <c r="Z452" s="23">
        <f t="shared" si="182"/>
        <v>0</v>
      </c>
      <c r="AA452" s="23">
        <f t="shared" si="182"/>
        <v>0</v>
      </c>
      <c r="AB452" s="23">
        <f t="shared" si="182"/>
        <v>0</v>
      </c>
      <c r="AC452" s="23">
        <f t="shared" si="182"/>
        <v>0</v>
      </c>
      <c r="AD452" s="23">
        <f t="shared" si="182"/>
        <v>0</v>
      </c>
      <c r="AE452" s="23">
        <f t="shared" si="182"/>
        <v>187200000</v>
      </c>
      <c r="AF452" s="23">
        <f t="shared" si="182"/>
        <v>0</v>
      </c>
      <c r="AG452" s="23">
        <f t="shared" si="182"/>
        <v>0</v>
      </c>
      <c r="AH452" s="24"/>
      <c r="AI452" s="24"/>
      <c r="AJ452" s="13"/>
    </row>
    <row r="453" spans="2:36" ht="13.5" thickBot="1">
      <c r="B453" s="62"/>
      <c r="C453" s="25"/>
      <c r="D453" s="26"/>
      <c r="E453" s="25"/>
      <c r="F453" s="25"/>
      <c r="G453" s="25"/>
      <c r="H453" s="25"/>
      <c r="I453" s="25"/>
      <c r="J453" s="27"/>
      <c r="K453" s="28"/>
      <c r="L453" s="25"/>
      <c r="M453" s="25"/>
      <c r="N453" s="25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</row>
    <row r="454" spans="2:36" ht="39" thickBot="1">
      <c r="B454" s="104" t="s">
        <v>35</v>
      </c>
      <c r="C454" s="105" t="s">
        <v>36</v>
      </c>
      <c r="D454" s="106" t="s">
        <v>37</v>
      </c>
      <c r="E454" s="105" t="s">
        <v>38</v>
      </c>
      <c r="F454" s="105" t="s">
        <v>202</v>
      </c>
      <c r="G454" s="105" t="s">
        <v>40</v>
      </c>
      <c r="H454" s="34" t="s">
        <v>41</v>
      </c>
      <c r="I454" s="105" t="s">
        <v>42</v>
      </c>
      <c r="J454" s="35"/>
      <c r="K454" s="35"/>
      <c r="L454" s="107"/>
      <c r="M454" s="107"/>
      <c r="N454" s="107"/>
      <c r="O454" s="36">
        <f t="shared" ref="O454:AD454" si="183">SUM(O455:O455)</f>
        <v>0</v>
      </c>
      <c r="P454" s="37">
        <f t="shared" si="183"/>
        <v>0</v>
      </c>
      <c r="Q454" s="36">
        <f t="shared" si="183"/>
        <v>0</v>
      </c>
      <c r="R454" s="37">
        <f t="shared" si="183"/>
        <v>0</v>
      </c>
      <c r="S454" s="36">
        <f t="shared" si="183"/>
        <v>0</v>
      </c>
      <c r="T454" s="37">
        <f t="shared" si="183"/>
        <v>0</v>
      </c>
      <c r="U454" s="36">
        <f t="shared" si="183"/>
        <v>0</v>
      </c>
      <c r="V454" s="37">
        <f t="shared" si="183"/>
        <v>0</v>
      </c>
      <c r="W454" s="36">
        <f t="shared" si="183"/>
        <v>0</v>
      </c>
      <c r="X454" s="37">
        <f t="shared" si="183"/>
        <v>0</v>
      </c>
      <c r="Y454" s="36">
        <f t="shared" si="183"/>
        <v>0</v>
      </c>
      <c r="Z454" s="37">
        <f t="shared" si="183"/>
        <v>0</v>
      </c>
      <c r="AA454" s="36">
        <f t="shared" si="183"/>
        <v>0</v>
      </c>
      <c r="AB454" s="37">
        <f t="shared" si="183"/>
        <v>0</v>
      </c>
      <c r="AC454" s="36">
        <f t="shared" si="183"/>
        <v>0</v>
      </c>
      <c r="AD454" s="37">
        <f t="shared" si="183"/>
        <v>0</v>
      </c>
      <c r="AE454" s="38">
        <f>O454+Q454+S454+U454+W454+Y454+AA454+AC454</f>
        <v>0</v>
      </c>
      <c r="AF454" s="37">
        <f>P454+R454+T454+V454+X454+Z454+AB454+AD454</f>
        <v>0</v>
      </c>
      <c r="AG454" s="108">
        <f>SUM(AG455:AG458)</f>
        <v>0</v>
      </c>
      <c r="AH454" s="173"/>
      <c r="AI454" s="173"/>
      <c r="AJ454" s="110"/>
    </row>
    <row r="455" spans="2:36" ht="153.75" thickBot="1">
      <c r="B455" s="62" t="s">
        <v>1020</v>
      </c>
      <c r="C455" s="78"/>
      <c r="D455" s="26" t="s">
        <v>1021</v>
      </c>
      <c r="E455" s="79" t="s">
        <v>925</v>
      </c>
      <c r="F455" s="46">
        <v>1</v>
      </c>
      <c r="G455" s="81"/>
      <c r="H455" s="81" t="s">
        <v>1022</v>
      </c>
      <c r="I455" s="81" t="s">
        <v>182</v>
      </c>
      <c r="J455" s="28">
        <v>0</v>
      </c>
      <c r="K455" s="46">
        <v>1</v>
      </c>
      <c r="L455" s="46">
        <v>1</v>
      </c>
      <c r="M455" s="123"/>
      <c r="N455" s="78"/>
      <c r="O455" s="50">
        <v>0</v>
      </c>
      <c r="P455" s="50">
        <v>0</v>
      </c>
      <c r="Q455" s="50">
        <v>0</v>
      </c>
      <c r="R455" s="50">
        <v>0</v>
      </c>
      <c r="S455" s="50">
        <v>0</v>
      </c>
      <c r="T455" s="50">
        <v>0</v>
      </c>
      <c r="U455" s="50">
        <v>0</v>
      </c>
      <c r="V455" s="50">
        <v>0</v>
      </c>
      <c r="W455" s="50">
        <v>0</v>
      </c>
      <c r="X455" s="50">
        <v>0</v>
      </c>
      <c r="Y455" s="50">
        <v>0</v>
      </c>
      <c r="Z455" s="50">
        <v>0</v>
      </c>
      <c r="AA455" s="50">
        <v>0</v>
      </c>
      <c r="AB455" s="50">
        <v>0</v>
      </c>
      <c r="AC455" s="50">
        <v>0</v>
      </c>
      <c r="AD455" s="50">
        <v>0</v>
      </c>
      <c r="AE455" s="50"/>
      <c r="AF455" s="50"/>
      <c r="AG455" s="82"/>
      <c r="AH455" s="125"/>
      <c r="AI455" s="125"/>
      <c r="AJ455" s="123"/>
    </row>
    <row r="456" spans="2:36" ht="39" thickBot="1">
      <c r="B456" s="104" t="s">
        <v>35</v>
      </c>
      <c r="C456" s="105" t="s">
        <v>36</v>
      </c>
      <c r="D456" s="106" t="s">
        <v>37</v>
      </c>
      <c r="E456" s="105" t="s">
        <v>50</v>
      </c>
      <c r="F456" s="105" t="s">
        <v>202</v>
      </c>
      <c r="G456" s="105" t="s">
        <v>40</v>
      </c>
      <c r="H456" s="34" t="s">
        <v>51</v>
      </c>
      <c r="I456" s="105" t="s">
        <v>42</v>
      </c>
      <c r="J456" s="53"/>
      <c r="K456" s="54"/>
      <c r="L456" s="55"/>
      <c r="M456" s="107"/>
      <c r="N456" s="107"/>
      <c r="O456" s="36">
        <f t="shared" ref="O456:AD456" si="184">SUM(O457:O457)</f>
        <v>0</v>
      </c>
      <c r="P456" s="37">
        <f t="shared" si="184"/>
        <v>0</v>
      </c>
      <c r="Q456" s="36">
        <f t="shared" si="184"/>
        <v>0</v>
      </c>
      <c r="R456" s="37">
        <f t="shared" si="184"/>
        <v>0</v>
      </c>
      <c r="S456" s="36">
        <f t="shared" si="184"/>
        <v>0</v>
      </c>
      <c r="T456" s="37">
        <f t="shared" si="184"/>
        <v>0</v>
      </c>
      <c r="U456" s="36">
        <f t="shared" si="184"/>
        <v>0</v>
      </c>
      <c r="V456" s="37">
        <f t="shared" si="184"/>
        <v>0</v>
      </c>
      <c r="W456" s="36">
        <f t="shared" si="184"/>
        <v>0</v>
      </c>
      <c r="X456" s="37">
        <f t="shared" si="184"/>
        <v>0</v>
      </c>
      <c r="Y456" s="36">
        <f t="shared" si="184"/>
        <v>0</v>
      </c>
      <c r="Z456" s="37">
        <f t="shared" si="184"/>
        <v>0</v>
      </c>
      <c r="AA456" s="36">
        <f t="shared" si="184"/>
        <v>0</v>
      </c>
      <c r="AB456" s="37">
        <f t="shared" si="184"/>
        <v>0</v>
      </c>
      <c r="AC456" s="36">
        <f t="shared" si="184"/>
        <v>0</v>
      </c>
      <c r="AD456" s="37">
        <f t="shared" si="184"/>
        <v>0</v>
      </c>
      <c r="AE456" s="38">
        <f>O456+Q456+S456+U456+W456+Y456+AA456+AC456</f>
        <v>0</v>
      </c>
      <c r="AF456" s="37">
        <f>P456+R456+T456+V456+X456+Z456+AB456+AD456</f>
        <v>0</v>
      </c>
      <c r="AG456" s="108">
        <f>SUM(AG457:AG460)</f>
        <v>0</v>
      </c>
      <c r="AH456" s="173"/>
      <c r="AI456" s="173"/>
      <c r="AJ456" s="110"/>
    </row>
    <row r="457" spans="2:36" ht="204.75" thickBot="1">
      <c r="B457" s="62" t="s">
        <v>1020</v>
      </c>
      <c r="C457" s="78"/>
      <c r="D457" s="26" t="s">
        <v>1023</v>
      </c>
      <c r="E457" s="79" t="s">
        <v>925</v>
      </c>
      <c r="F457" s="46">
        <v>1</v>
      </c>
      <c r="G457" s="81"/>
      <c r="H457" s="81" t="s">
        <v>1024</v>
      </c>
      <c r="I457" s="81" t="s">
        <v>182</v>
      </c>
      <c r="J457" s="28">
        <v>0</v>
      </c>
      <c r="K457" s="46">
        <v>1</v>
      </c>
      <c r="L457" s="46">
        <v>1</v>
      </c>
      <c r="M457" s="83"/>
      <c r="N457" s="83"/>
      <c r="O457" s="50">
        <v>0</v>
      </c>
      <c r="P457" s="50">
        <v>0</v>
      </c>
      <c r="Q457" s="50">
        <v>0</v>
      </c>
      <c r="R457" s="50">
        <v>0</v>
      </c>
      <c r="S457" s="50">
        <v>0</v>
      </c>
      <c r="T457" s="50">
        <v>0</v>
      </c>
      <c r="U457" s="50">
        <v>0</v>
      </c>
      <c r="V457" s="50">
        <v>0</v>
      </c>
      <c r="W457" s="50">
        <v>0</v>
      </c>
      <c r="X457" s="50">
        <v>0</v>
      </c>
      <c r="Y457" s="50">
        <v>0</v>
      </c>
      <c r="Z457" s="50">
        <v>0</v>
      </c>
      <c r="AA457" s="50">
        <v>0</v>
      </c>
      <c r="AB457" s="50">
        <v>0</v>
      </c>
      <c r="AC457" s="50">
        <v>0</v>
      </c>
      <c r="AD457" s="50">
        <v>0</v>
      </c>
      <c r="AE457" s="50"/>
      <c r="AF457" s="50"/>
      <c r="AG457" s="82"/>
      <c r="AH457" s="125"/>
      <c r="AI457" s="83"/>
      <c r="AJ457" s="84"/>
    </row>
    <row r="458" spans="2:36" ht="39" thickBot="1">
      <c r="B458" s="104" t="s">
        <v>35</v>
      </c>
      <c r="C458" s="105" t="s">
        <v>36</v>
      </c>
      <c r="D458" s="106" t="s">
        <v>37</v>
      </c>
      <c r="E458" s="105" t="s">
        <v>50</v>
      </c>
      <c r="F458" s="105" t="s">
        <v>202</v>
      </c>
      <c r="G458" s="105" t="s">
        <v>40</v>
      </c>
      <c r="H458" s="34" t="s">
        <v>58</v>
      </c>
      <c r="I458" s="105" t="s">
        <v>42</v>
      </c>
      <c r="J458" s="53"/>
      <c r="K458" s="54"/>
      <c r="L458" s="55"/>
      <c r="M458" s="107"/>
      <c r="N458" s="107"/>
      <c r="O458" s="36">
        <f t="shared" ref="O458:AD458" si="185">SUM(O459:O459)</f>
        <v>0</v>
      </c>
      <c r="P458" s="37">
        <f t="shared" si="185"/>
        <v>0</v>
      </c>
      <c r="Q458" s="36">
        <f t="shared" si="185"/>
        <v>0</v>
      </c>
      <c r="R458" s="37">
        <f t="shared" si="185"/>
        <v>0</v>
      </c>
      <c r="S458" s="36">
        <f t="shared" si="185"/>
        <v>0</v>
      </c>
      <c r="T458" s="37">
        <f t="shared" si="185"/>
        <v>0</v>
      </c>
      <c r="U458" s="36">
        <f t="shared" si="185"/>
        <v>0</v>
      </c>
      <c r="V458" s="37">
        <f t="shared" si="185"/>
        <v>0</v>
      </c>
      <c r="W458" s="36">
        <f t="shared" si="185"/>
        <v>0</v>
      </c>
      <c r="X458" s="37">
        <f t="shared" si="185"/>
        <v>0</v>
      </c>
      <c r="Y458" s="36">
        <f t="shared" si="185"/>
        <v>0</v>
      </c>
      <c r="Z458" s="37">
        <f t="shared" si="185"/>
        <v>0</v>
      </c>
      <c r="AA458" s="36">
        <f t="shared" si="185"/>
        <v>0</v>
      </c>
      <c r="AB458" s="37">
        <f t="shared" si="185"/>
        <v>0</v>
      </c>
      <c r="AC458" s="36">
        <f t="shared" si="185"/>
        <v>0</v>
      </c>
      <c r="AD458" s="37">
        <f t="shared" si="185"/>
        <v>0</v>
      </c>
      <c r="AE458" s="38">
        <f>O458+Q458+S458+U458+W458+Y458+AA458+AC458</f>
        <v>0</v>
      </c>
      <c r="AF458" s="37">
        <f>P458+R458+T458+V458+X458+Z458+AB458+AD458</f>
        <v>0</v>
      </c>
      <c r="AG458" s="108">
        <f>SUM(AG459:AG462)</f>
        <v>0</v>
      </c>
      <c r="AH458" s="173"/>
      <c r="AI458" s="173"/>
      <c r="AJ458" s="110"/>
    </row>
    <row r="459" spans="2:36" ht="153.75" thickBot="1">
      <c r="B459" s="62" t="s">
        <v>1020</v>
      </c>
      <c r="C459" s="78"/>
      <c r="D459" s="43" t="s">
        <v>1025</v>
      </c>
      <c r="E459" s="79" t="s">
        <v>925</v>
      </c>
      <c r="F459" s="46">
        <v>1</v>
      </c>
      <c r="G459" s="81"/>
      <c r="H459" s="26" t="s">
        <v>1026</v>
      </c>
      <c r="I459" s="26" t="s">
        <v>182</v>
      </c>
      <c r="J459" s="28">
        <v>0</v>
      </c>
      <c r="K459" s="46">
        <v>1</v>
      </c>
      <c r="L459" s="46">
        <v>1</v>
      </c>
      <c r="M459" s="63"/>
      <c r="N459" s="63"/>
      <c r="O459" s="50">
        <v>0</v>
      </c>
      <c r="P459" s="50">
        <v>0</v>
      </c>
      <c r="Q459" s="50">
        <v>0</v>
      </c>
      <c r="R459" s="50">
        <v>0</v>
      </c>
      <c r="S459" s="50">
        <v>0</v>
      </c>
      <c r="T459" s="50">
        <v>0</v>
      </c>
      <c r="U459" s="50">
        <v>0</v>
      </c>
      <c r="V459" s="50">
        <v>0</v>
      </c>
      <c r="W459" s="50">
        <v>0</v>
      </c>
      <c r="X459" s="50">
        <v>0</v>
      </c>
      <c r="Y459" s="50">
        <v>0</v>
      </c>
      <c r="Z459" s="50">
        <v>0</v>
      </c>
      <c r="AA459" s="50">
        <v>0</v>
      </c>
      <c r="AB459" s="50">
        <v>0</v>
      </c>
      <c r="AC459" s="50">
        <v>0</v>
      </c>
      <c r="AD459" s="50">
        <v>0</v>
      </c>
      <c r="AE459" s="50"/>
      <c r="AF459" s="50"/>
      <c r="AG459" s="82"/>
      <c r="AH459" s="120"/>
      <c r="AI459" s="120"/>
      <c r="AJ459" s="121"/>
    </row>
    <row r="460" spans="2:36" ht="39" thickBot="1">
      <c r="B460" s="104" t="s">
        <v>35</v>
      </c>
      <c r="C460" s="105" t="s">
        <v>36</v>
      </c>
      <c r="D460" s="106" t="s">
        <v>37</v>
      </c>
      <c r="E460" s="105" t="s">
        <v>50</v>
      </c>
      <c r="F460" s="105" t="s">
        <v>202</v>
      </c>
      <c r="G460" s="105" t="s">
        <v>40</v>
      </c>
      <c r="H460" s="34" t="s">
        <v>65</v>
      </c>
      <c r="I460" s="105" t="s">
        <v>42</v>
      </c>
      <c r="J460" s="53"/>
      <c r="K460" s="54"/>
      <c r="L460" s="55"/>
      <c r="M460" s="107"/>
      <c r="N460" s="107"/>
      <c r="O460" s="36">
        <f t="shared" ref="O460:AD460" si="186">SUM(O461:O461)</f>
        <v>0</v>
      </c>
      <c r="P460" s="37">
        <f t="shared" si="186"/>
        <v>0</v>
      </c>
      <c r="Q460" s="36">
        <f t="shared" si="186"/>
        <v>0</v>
      </c>
      <c r="R460" s="37">
        <f t="shared" si="186"/>
        <v>0</v>
      </c>
      <c r="S460" s="36">
        <f t="shared" si="186"/>
        <v>0</v>
      </c>
      <c r="T460" s="37">
        <f t="shared" si="186"/>
        <v>0</v>
      </c>
      <c r="U460" s="36">
        <f t="shared" si="186"/>
        <v>0</v>
      </c>
      <c r="V460" s="37">
        <f t="shared" si="186"/>
        <v>0</v>
      </c>
      <c r="W460" s="36">
        <f t="shared" si="186"/>
        <v>0</v>
      </c>
      <c r="X460" s="37">
        <f t="shared" si="186"/>
        <v>0</v>
      </c>
      <c r="Y460" s="36">
        <f t="shared" si="186"/>
        <v>0</v>
      </c>
      <c r="Z460" s="37">
        <f t="shared" si="186"/>
        <v>0</v>
      </c>
      <c r="AA460" s="36">
        <f t="shared" si="186"/>
        <v>0</v>
      </c>
      <c r="AB460" s="37">
        <f t="shared" si="186"/>
        <v>0</v>
      </c>
      <c r="AC460" s="36">
        <f t="shared" si="186"/>
        <v>0</v>
      </c>
      <c r="AD460" s="37">
        <f t="shared" si="186"/>
        <v>0</v>
      </c>
      <c r="AE460" s="38">
        <f>O460+Q460+S460+U460+W460+Y460+AA460+AC460</f>
        <v>0</v>
      </c>
      <c r="AF460" s="37">
        <f>P460+R460+T460+V460+X460+Z460+AB460+AD460</f>
        <v>0</v>
      </c>
      <c r="AG460" s="108">
        <f>SUM(AG461:AG464)</f>
        <v>0</v>
      </c>
      <c r="AH460" s="173"/>
      <c r="AI460" s="173"/>
      <c r="AJ460" s="110"/>
    </row>
    <row r="461" spans="2:36" ht="153.75" thickBot="1">
      <c r="B461" s="62" t="s">
        <v>1020</v>
      </c>
      <c r="C461" s="78"/>
      <c r="D461" s="43" t="s">
        <v>1027</v>
      </c>
      <c r="E461" s="79" t="s">
        <v>925</v>
      </c>
      <c r="F461" s="46">
        <v>1</v>
      </c>
      <c r="G461" s="81"/>
      <c r="H461" s="26" t="s">
        <v>1028</v>
      </c>
      <c r="I461" s="26" t="s">
        <v>182</v>
      </c>
      <c r="J461" s="28">
        <v>0</v>
      </c>
      <c r="K461" s="46">
        <v>1</v>
      </c>
      <c r="L461" s="46">
        <v>1</v>
      </c>
      <c r="M461" s="63"/>
      <c r="N461" s="63"/>
      <c r="O461" s="50">
        <v>0</v>
      </c>
      <c r="P461" s="50">
        <v>0</v>
      </c>
      <c r="Q461" s="50">
        <v>0</v>
      </c>
      <c r="R461" s="50">
        <v>0</v>
      </c>
      <c r="S461" s="50">
        <v>0</v>
      </c>
      <c r="T461" s="50">
        <v>0</v>
      </c>
      <c r="U461" s="50">
        <v>0</v>
      </c>
      <c r="V461" s="50">
        <v>0</v>
      </c>
      <c r="W461" s="50">
        <v>0</v>
      </c>
      <c r="X461" s="50">
        <v>0</v>
      </c>
      <c r="Y461" s="50">
        <v>0</v>
      </c>
      <c r="Z461" s="50">
        <v>0</v>
      </c>
      <c r="AA461" s="50">
        <v>0</v>
      </c>
      <c r="AB461" s="50">
        <v>0</v>
      </c>
      <c r="AC461" s="50">
        <v>0</v>
      </c>
      <c r="AD461" s="50">
        <v>0</v>
      </c>
      <c r="AE461" s="50"/>
      <c r="AF461" s="50"/>
      <c r="AG461" s="82"/>
      <c r="AH461" s="120"/>
      <c r="AI461" s="120"/>
      <c r="AJ461" s="121"/>
    </row>
    <row r="462" spans="2:36" ht="39" thickBot="1">
      <c r="B462" s="104" t="s">
        <v>35</v>
      </c>
      <c r="C462" s="105" t="s">
        <v>36</v>
      </c>
      <c r="D462" s="106" t="s">
        <v>37</v>
      </c>
      <c r="E462" s="105" t="s">
        <v>50</v>
      </c>
      <c r="F462" s="105" t="s">
        <v>202</v>
      </c>
      <c r="G462" s="105" t="s">
        <v>40</v>
      </c>
      <c r="H462" s="34" t="s">
        <v>73</v>
      </c>
      <c r="I462" s="105" t="s">
        <v>42</v>
      </c>
      <c r="J462" s="53"/>
      <c r="K462" s="54"/>
      <c r="L462" s="55"/>
      <c r="M462" s="107"/>
      <c r="N462" s="107"/>
      <c r="O462" s="36">
        <f t="shared" ref="O462:AD462" si="187">SUM(O463:O463)</f>
        <v>0</v>
      </c>
      <c r="P462" s="37">
        <f t="shared" si="187"/>
        <v>0</v>
      </c>
      <c r="Q462" s="36">
        <f t="shared" si="187"/>
        <v>0</v>
      </c>
      <c r="R462" s="37">
        <f t="shared" si="187"/>
        <v>0</v>
      </c>
      <c r="S462" s="36">
        <f t="shared" si="187"/>
        <v>0</v>
      </c>
      <c r="T462" s="37">
        <f t="shared" si="187"/>
        <v>0</v>
      </c>
      <c r="U462" s="36">
        <f t="shared" si="187"/>
        <v>0</v>
      </c>
      <c r="V462" s="37">
        <f t="shared" si="187"/>
        <v>0</v>
      </c>
      <c r="W462" s="36">
        <f t="shared" si="187"/>
        <v>0</v>
      </c>
      <c r="X462" s="37">
        <f t="shared" si="187"/>
        <v>0</v>
      </c>
      <c r="Y462" s="36">
        <f t="shared" si="187"/>
        <v>0</v>
      </c>
      <c r="Z462" s="37">
        <f t="shared" si="187"/>
        <v>0</v>
      </c>
      <c r="AA462" s="36">
        <f t="shared" si="187"/>
        <v>0</v>
      </c>
      <c r="AB462" s="37">
        <f t="shared" si="187"/>
        <v>0</v>
      </c>
      <c r="AC462" s="36">
        <f t="shared" si="187"/>
        <v>0</v>
      </c>
      <c r="AD462" s="37">
        <f t="shared" si="187"/>
        <v>0</v>
      </c>
      <c r="AE462" s="38">
        <f>O462+Q462+S462+U462+W462+Y462+AA462+AC462</f>
        <v>0</v>
      </c>
      <c r="AF462" s="37">
        <f>P462+R462+T462+V462+X462+Z462+AB462+AD462</f>
        <v>0</v>
      </c>
      <c r="AG462" s="108">
        <f>SUM(AG463:AG466)</f>
        <v>0</v>
      </c>
      <c r="AH462" s="173"/>
      <c r="AI462" s="173"/>
      <c r="AJ462" s="110"/>
    </row>
    <row r="463" spans="2:36" ht="192" thickBot="1">
      <c r="B463" s="62" t="s">
        <v>1020</v>
      </c>
      <c r="C463" s="78"/>
      <c r="D463" s="43" t="s">
        <v>1029</v>
      </c>
      <c r="E463" s="79" t="s">
        <v>925</v>
      </c>
      <c r="F463" s="42">
        <v>1</v>
      </c>
      <c r="G463" s="81"/>
      <c r="H463" s="26" t="s">
        <v>1030</v>
      </c>
      <c r="I463" s="26" t="s">
        <v>1031</v>
      </c>
      <c r="J463" s="28">
        <v>0</v>
      </c>
      <c r="K463" s="46">
        <v>1</v>
      </c>
      <c r="L463" s="46">
        <v>1</v>
      </c>
      <c r="M463" s="63"/>
      <c r="N463" s="63"/>
      <c r="O463" s="47">
        <v>0</v>
      </c>
      <c r="P463" s="47">
        <v>0</v>
      </c>
      <c r="Q463" s="47">
        <v>0</v>
      </c>
      <c r="R463" s="47">
        <v>0</v>
      </c>
      <c r="S463" s="47">
        <v>0</v>
      </c>
      <c r="T463" s="47">
        <v>0</v>
      </c>
      <c r="U463" s="47">
        <v>0</v>
      </c>
      <c r="V463" s="47">
        <v>0</v>
      </c>
      <c r="W463" s="47">
        <v>0</v>
      </c>
      <c r="X463" s="47">
        <v>0</v>
      </c>
      <c r="Y463" s="47">
        <v>0</v>
      </c>
      <c r="Z463" s="47">
        <v>0</v>
      </c>
      <c r="AA463" s="47">
        <v>0</v>
      </c>
      <c r="AB463" s="47">
        <v>0</v>
      </c>
      <c r="AC463" s="47">
        <v>0</v>
      </c>
      <c r="AD463" s="47">
        <v>0</v>
      </c>
      <c r="AE463" s="50"/>
      <c r="AF463" s="50"/>
      <c r="AG463" s="82"/>
      <c r="AH463" s="120"/>
      <c r="AI463" s="120"/>
      <c r="AJ463" s="121"/>
    </row>
    <row r="464" spans="2:36" ht="39" thickBot="1">
      <c r="B464" s="104" t="s">
        <v>35</v>
      </c>
      <c r="C464" s="105" t="s">
        <v>36</v>
      </c>
      <c r="D464" s="106" t="s">
        <v>37</v>
      </c>
      <c r="E464" s="105" t="s">
        <v>38</v>
      </c>
      <c r="F464" s="105" t="s">
        <v>202</v>
      </c>
      <c r="G464" s="105" t="s">
        <v>40</v>
      </c>
      <c r="H464" s="34" t="s">
        <v>78</v>
      </c>
      <c r="I464" s="105" t="s">
        <v>42</v>
      </c>
      <c r="J464" s="35"/>
      <c r="K464" s="35"/>
      <c r="L464" s="107"/>
      <c r="M464" s="107"/>
      <c r="N464" s="107"/>
      <c r="O464" s="36">
        <f t="shared" ref="O464:AD464" si="188">SUM(O465:O465)</f>
        <v>0</v>
      </c>
      <c r="P464" s="37">
        <f t="shared" si="188"/>
        <v>0</v>
      </c>
      <c r="Q464" s="36">
        <f t="shared" si="188"/>
        <v>0</v>
      </c>
      <c r="R464" s="37">
        <f t="shared" si="188"/>
        <v>0</v>
      </c>
      <c r="S464" s="36">
        <f t="shared" si="188"/>
        <v>0</v>
      </c>
      <c r="T464" s="37">
        <f t="shared" si="188"/>
        <v>0</v>
      </c>
      <c r="U464" s="36">
        <f t="shared" si="188"/>
        <v>0</v>
      </c>
      <c r="V464" s="37">
        <f t="shared" si="188"/>
        <v>0</v>
      </c>
      <c r="W464" s="36">
        <f t="shared" si="188"/>
        <v>0</v>
      </c>
      <c r="X464" s="37">
        <f t="shared" si="188"/>
        <v>0</v>
      </c>
      <c r="Y464" s="36">
        <f t="shared" si="188"/>
        <v>0</v>
      </c>
      <c r="Z464" s="37">
        <f t="shared" si="188"/>
        <v>0</v>
      </c>
      <c r="AA464" s="36">
        <f t="shared" si="188"/>
        <v>0</v>
      </c>
      <c r="AB464" s="37">
        <f t="shared" si="188"/>
        <v>0</v>
      </c>
      <c r="AC464" s="36">
        <f t="shared" si="188"/>
        <v>0</v>
      </c>
      <c r="AD464" s="37">
        <f t="shared" si="188"/>
        <v>0</v>
      </c>
      <c r="AE464" s="38">
        <f>O464+Q464+S464+U464+W464+Y464+AA464+AC464</f>
        <v>0</v>
      </c>
      <c r="AF464" s="37">
        <f>P464+R464+T464+V464+X464+Z464+AB464+AD464</f>
        <v>0</v>
      </c>
      <c r="AG464" s="108">
        <f>SUM(AG465:AG468)</f>
        <v>0</v>
      </c>
      <c r="AH464" s="173"/>
      <c r="AI464" s="173"/>
      <c r="AJ464" s="110"/>
    </row>
    <row r="465" spans="2:36" ht="243" thickBot="1">
      <c r="B465" s="62" t="s">
        <v>1020</v>
      </c>
      <c r="C465" s="78"/>
      <c r="D465" s="43" t="s">
        <v>1032</v>
      </c>
      <c r="E465" s="79" t="s">
        <v>925</v>
      </c>
      <c r="F465" s="42">
        <v>1</v>
      </c>
      <c r="G465" s="81"/>
      <c r="H465" s="81" t="s">
        <v>1033</v>
      </c>
      <c r="I465" s="81" t="s">
        <v>182</v>
      </c>
      <c r="J465" s="28">
        <v>0</v>
      </c>
      <c r="K465" s="46">
        <v>1</v>
      </c>
      <c r="L465" s="46">
        <v>1</v>
      </c>
      <c r="M465" s="123"/>
      <c r="N465" s="78"/>
      <c r="O465" s="47">
        <v>0</v>
      </c>
      <c r="P465" s="47">
        <v>0</v>
      </c>
      <c r="Q465" s="47">
        <v>0</v>
      </c>
      <c r="R465" s="47">
        <v>0</v>
      </c>
      <c r="S465" s="47">
        <v>0</v>
      </c>
      <c r="T465" s="47">
        <v>0</v>
      </c>
      <c r="U465" s="47">
        <v>0</v>
      </c>
      <c r="V465" s="47">
        <v>0</v>
      </c>
      <c r="W465" s="47">
        <v>0</v>
      </c>
      <c r="X465" s="47">
        <v>0</v>
      </c>
      <c r="Y465" s="47">
        <v>0</v>
      </c>
      <c r="Z465" s="47">
        <v>0</v>
      </c>
      <c r="AA465" s="47">
        <v>0</v>
      </c>
      <c r="AB465" s="47">
        <v>0</v>
      </c>
      <c r="AC465" s="47">
        <v>0</v>
      </c>
      <c r="AD465" s="47">
        <v>0</v>
      </c>
      <c r="AE465" s="50"/>
      <c r="AF465" s="50"/>
      <c r="AG465" s="82"/>
      <c r="AH465" s="120"/>
      <c r="AI465" s="120"/>
      <c r="AJ465" s="121"/>
    </row>
    <row r="466" spans="2:36" ht="54" thickBot="1">
      <c r="B466" s="104" t="s">
        <v>35</v>
      </c>
      <c r="C466" s="105" t="s">
        <v>36</v>
      </c>
      <c r="D466" s="106" t="s">
        <v>37</v>
      </c>
      <c r="E466" s="105" t="s">
        <v>50</v>
      </c>
      <c r="F466" s="105" t="s">
        <v>202</v>
      </c>
      <c r="G466" s="105" t="s">
        <v>40</v>
      </c>
      <c r="H466" s="34" t="s">
        <v>84</v>
      </c>
      <c r="I466" s="105" t="s">
        <v>42</v>
      </c>
      <c r="J466" s="53"/>
      <c r="K466" s="54"/>
      <c r="L466" s="55"/>
      <c r="M466" s="107"/>
      <c r="N466" s="107"/>
      <c r="O466" s="36">
        <f t="shared" ref="O466:AD466" si="189">SUM(O467:O467)</f>
        <v>62400000</v>
      </c>
      <c r="P466" s="37">
        <f t="shared" si="189"/>
        <v>0</v>
      </c>
      <c r="Q466" s="36">
        <f t="shared" si="189"/>
        <v>0</v>
      </c>
      <c r="R466" s="37">
        <f t="shared" si="189"/>
        <v>0</v>
      </c>
      <c r="S466" s="36">
        <f t="shared" si="189"/>
        <v>31200000</v>
      </c>
      <c r="T466" s="37">
        <f t="shared" si="189"/>
        <v>0</v>
      </c>
      <c r="U466" s="36">
        <f t="shared" si="189"/>
        <v>0</v>
      </c>
      <c r="V466" s="37">
        <f t="shared" si="189"/>
        <v>0</v>
      </c>
      <c r="W466" s="36">
        <f t="shared" si="189"/>
        <v>0</v>
      </c>
      <c r="X466" s="37">
        <f t="shared" si="189"/>
        <v>0</v>
      </c>
      <c r="Y466" s="36">
        <f t="shared" si="189"/>
        <v>0</v>
      </c>
      <c r="Z466" s="37">
        <f t="shared" si="189"/>
        <v>0</v>
      </c>
      <c r="AA466" s="36">
        <f t="shared" si="189"/>
        <v>0</v>
      </c>
      <c r="AB466" s="37">
        <f t="shared" si="189"/>
        <v>0</v>
      </c>
      <c r="AC466" s="36">
        <f t="shared" si="189"/>
        <v>0</v>
      </c>
      <c r="AD466" s="37">
        <f t="shared" si="189"/>
        <v>0</v>
      </c>
      <c r="AE466" s="38">
        <f>O466+Q466+S466+U466+W466+Y466+AA466+AC466</f>
        <v>93600000</v>
      </c>
      <c r="AF466" s="37">
        <f>P466+R466+T466+V466+X466+Z466+AB466+AD466</f>
        <v>0</v>
      </c>
      <c r="AG466" s="108">
        <f>SUM(AG467:AG470)</f>
        <v>0</v>
      </c>
      <c r="AH466" s="173"/>
      <c r="AI466" s="173"/>
      <c r="AJ466" s="110"/>
    </row>
    <row r="467" spans="2:36" ht="90" thickBot="1">
      <c r="B467" s="62" t="s">
        <v>1020</v>
      </c>
      <c r="C467" s="78"/>
      <c r="D467" s="26" t="s">
        <v>1034</v>
      </c>
      <c r="E467" s="79" t="s">
        <v>1035</v>
      </c>
      <c r="F467" s="42">
        <v>1</v>
      </c>
      <c r="G467" s="81"/>
      <c r="H467" s="81" t="s">
        <v>1036</v>
      </c>
      <c r="I467" s="81" t="s">
        <v>1037</v>
      </c>
      <c r="J467" s="28">
        <v>0</v>
      </c>
      <c r="K467" s="46">
        <v>1</v>
      </c>
      <c r="L467" s="46">
        <v>1</v>
      </c>
      <c r="M467" s="83"/>
      <c r="N467" s="83"/>
      <c r="O467" s="65">
        <v>62400000</v>
      </c>
      <c r="P467" s="47">
        <v>0</v>
      </c>
      <c r="Q467" s="47">
        <v>0</v>
      </c>
      <c r="R467" s="47">
        <v>0</v>
      </c>
      <c r="S467" s="50">
        <v>31200000</v>
      </c>
      <c r="T467" s="50">
        <v>0</v>
      </c>
      <c r="U467" s="50">
        <v>0</v>
      </c>
      <c r="V467" s="50">
        <v>0</v>
      </c>
      <c r="W467" s="50">
        <v>0</v>
      </c>
      <c r="X467" s="50">
        <v>0</v>
      </c>
      <c r="Y467" s="50">
        <v>0</v>
      </c>
      <c r="Z467" s="50">
        <v>0</v>
      </c>
      <c r="AA467" s="50">
        <v>0</v>
      </c>
      <c r="AB467" s="50">
        <v>0</v>
      </c>
      <c r="AC467" s="50">
        <v>0</v>
      </c>
      <c r="AD467" s="50">
        <v>0</v>
      </c>
      <c r="AE467" s="50"/>
      <c r="AF467" s="50"/>
      <c r="AG467" s="82"/>
      <c r="AH467" s="120"/>
      <c r="AI467" s="120"/>
      <c r="AJ467" s="121"/>
    </row>
    <row r="468" spans="2:36" s="30" customFormat="1" ht="54" thickBot="1">
      <c r="B468" s="31" t="s">
        <v>35</v>
      </c>
      <c r="C468" s="32" t="s">
        <v>36</v>
      </c>
      <c r="D468" s="33" t="s">
        <v>37</v>
      </c>
      <c r="E468" s="32" t="s">
        <v>50</v>
      </c>
      <c r="F468" s="32" t="s">
        <v>39</v>
      </c>
      <c r="G468" s="32" t="s">
        <v>40</v>
      </c>
      <c r="H468" s="34" t="s">
        <v>92</v>
      </c>
      <c r="I468" s="32" t="s">
        <v>42</v>
      </c>
      <c r="J468" s="53"/>
      <c r="K468" s="54"/>
      <c r="L468" s="55"/>
      <c r="M468" s="35"/>
      <c r="N468" s="35"/>
      <c r="O468" s="36">
        <f t="shared" ref="O468:AD468" si="190">SUM(O469:O469)</f>
        <v>0</v>
      </c>
      <c r="P468" s="37">
        <f t="shared" si="190"/>
        <v>0</v>
      </c>
      <c r="Q468" s="36">
        <f t="shared" si="190"/>
        <v>93600000</v>
      </c>
      <c r="R468" s="37">
        <f t="shared" si="190"/>
        <v>0</v>
      </c>
      <c r="S468" s="36">
        <f t="shared" si="190"/>
        <v>0</v>
      </c>
      <c r="T468" s="37">
        <f t="shared" si="190"/>
        <v>0</v>
      </c>
      <c r="U468" s="36">
        <f t="shared" si="190"/>
        <v>0</v>
      </c>
      <c r="V468" s="37">
        <f t="shared" si="190"/>
        <v>0</v>
      </c>
      <c r="W468" s="36">
        <f t="shared" si="190"/>
        <v>0</v>
      </c>
      <c r="X468" s="37">
        <f t="shared" si="190"/>
        <v>0</v>
      </c>
      <c r="Y468" s="36">
        <f t="shared" si="190"/>
        <v>0</v>
      </c>
      <c r="Z468" s="37">
        <f t="shared" si="190"/>
        <v>0</v>
      </c>
      <c r="AA468" s="36">
        <f t="shared" si="190"/>
        <v>0</v>
      </c>
      <c r="AB468" s="37">
        <f t="shared" si="190"/>
        <v>0</v>
      </c>
      <c r="AC468" s="36">
        <f t="shared" si="190"/>
        <v>0</v>
      </c>
      <c r="AD468" s="37">
        <f t="shared" si="190"/>
        <v>0</v>
      </c>
      <c r="AE468" s="38">
        <f>O468+Q468+S468+U468+W468+Y468+AA468+AC468</f>
        <v>93600000</v>
      </c>
      <c r="AF468" s="37">
        <f>P468+R468+T468+V468+X468+Z468+AB468+AD468</f>
        <v>0</v>
      </c>
      <c r="AG468" s="39">
        <f>SUM(AG469:AG472)</f>
        <v>0</v>
      </c>
      <c r="AH468" s="174"/>
      <c r="AI468" s="174"/>
      <c r="AJ468" s="41"/>
    </row>
    <row r="469" spans="2:36" s="30" customFormat="1" ht="133.5" thickBot="1">
      <c r="B469" s="62" t="s">
        <v>1020</v>
      </c>
      <c r="C469" s="42"/>
      <c r="D469" s="43" t="s">
        <v>1038</v>
      </c>
      <c r="E469" s="28" t="s">
        <v>1039</v>
      </c>
      <c r="F469" s="44">
        <v>1</v>
      </c>
      <c r="G469" s="28">
        <v>1</v>
      </c>
      <c r="H469" s="28" t="s">
        <v>1040</v>
      </c>
      <c r="I469" s="28" t="s">
        <v>1039</v>
      </c>
      <c r="J469" s="28">
        <v>1</v>
      </c>
      <c r="K469" s="56">
        <v>4</v>
      </c>
      <c r="L469" s="48">
        <v>1</v>
      </c>
      <c r="M469" s="63"/>
      <c r="N469" s="63"/>
      <c r="O469" s="50">
        <v>0</v>
      </c>
      <c r="P469" s="50">
        <v>0</v>
      </c>
      <c r="Q469" s="97">
        <v>93600000</v>
      </c>
      <c r="R469" s="50">
        <v>0</v>
      </c>
      <c r="S469" s="50">
        <v>0</v>
      </c>
      <c r="T469" s="50">
        <v>0</v>
      </c>
      <c r="U469" s="50">
        <v>0</v>
      </c>
      <c r="V469" s="50">
        <v>0</v>
      </c>
      <c r="W469" s="50">
        <v>0</v>
      </c>
      <c r="X469" s="50">
        <v>0</v>
      </c>
      <c r="Y469" s="50">
        <v>0</v>
      </c>
      <c r="Z469" s="50">
        <v>0</v>
      </c>
      <c r="AA469" s="50">
        <v>0</v>
      </c>
      <c r="AB469" s="50">
        <v>0</v>
      </c>
      <c r="AC469" s="50">
        <v>0</v>
      </c>
      <c r="AD469" s="50">
        <v>0</v>
      </c>
      <c r="AE469" s="68"/>
      <c r="AF469" s="68"/>
      <c r="AG469" s="51" t="s">
        <v>1041</v>
      </c>
      <c r="AH469" s="52" t="s">
        <v>949</v>
      </c>
      <c r="AI469" s="52" t="s">
        <v>1042</v>
      </c>
      <c r="AJ469" s="56" t="s">
        <v>945</v>
      </c>
    </row>
    <row r="470" spans="2:36" ht="13.5" thickBot="1">
      <c r="B470" s="181" t="s">
        <v>933</v>
      </c>
      <c r="C470" s="182"/>
      <c r="D470" s="182"/>
      <c r="E470" s="182"/>
      <c r="F470" s="182"/>
      <c r="G470" s="182"/>
      <c r="H470" s="183"/>
      <c r="I470" s="184" t="s">
        <v>1043</v>
      </c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6"/>
      <c r="U470" s="184" t="s">
        <v>911</v>
      </c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6"/>
    </row>
    <row r="471" spans="2:36" ht="13.5" thickBot="1">
      <c r="B471" s="187" t="s">
        <v>1044</v>
      </c>
      <c r="C471" s="188"/>
      <c r="D471" s="189"/>
      <c r="E471" s="12"/>
      <c r="F471" s="181" t="s">
        <v>1045</v>
      </c>
      <c r="G471" s="182"/>
      <c r="H471" s="182"/>
      <c r="I471" s="182"/>
      <c r="J471" s="182"/>
      <c r="K471" s="182"/>
      <c r="L471" s="182"/>
      <c r="M471" s="182"/>
      <c r="N471" s="183"/>
      <c r="O471" s="190" t="s">
        <v>7</v>
      </c>
      <c r="P471" s="191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2"/>
      <c r="AG471" s="193" t="s">
        <v>8</v>
      </c>
      <c r="AH471" s="194"/>
      <c r="AI471" s="194"/>
      <c r="AJ471" s="195"/>
    </row>
    <row r="472" spans="2:36" ht="13.5" thickBot="1">
      <c r="B472" s="207" t="s">
        <v>9</v>
      </c>
      <c r="C472" s="209" t="s">
        <v>10</v>
      </c>
      <c r="D472" s="210"/>
      <c r="E472" s="210"/>
      <c r="F472" s="210"/>
      <c r="G472" s="210"/>
      <c r="H472" s="211"/>
      <c r="I472" s="215" t="s">
        <v>11</v>
      </c>
      <c r="J472" s="219" t="s">
        <v>12</v>
      </c>
      <c r="K472" s="219" t="s">
        <v>13</v>
      </c>
      <c r="L472" s="221" t="s">
        <v>14</v>
      </c>
      <c r="M472" s="221" t="s">
        <v>15</v>
      </c>
      <c r="N472" s="221" t="s">
        <v>16</v>
      </c>
      <c r="O472" s="203" t="s">
        <v>17</v>
      </c>
      <c r="P472" s="204"/>
      <c r="Q472" s="203" t="s">
        <v>166</v>
      </c>
      <c r="R472" s="204"/>
      <c r="S472" s="203" t="s">
        <v>19</v>
      </c>
      <c r="T472" s="204"/>
      <c r="U472" s="203" t="s">
        <v>20</v>
      </c>
      <c r="V472" s="204"/>
      <c r="W472" s="203" t="s">
        <v>21</v>
      </c>
      <c r="X472" s="204"/>
      <c r="Y472" s="203" t="s">
        <v>22</v>
      </c>
      <c r="Z472" s="204"/>
      <c r="AA472" s="203" t="s">
        <v>23</v>
      </c>
      <c r="AB472" s="204"/>
      <c r="AC472" s="203" t="s">
        <v>24</v>
      </c>
      <c r="AD472" s="204"/>
      <c r="AE472" s="203" t="s">
        <v>25</v>
      </c>
      <c r="AF472" s="204"/>
      <c r="AG472" s="205" t="s">
        <v>26</v>
      </c>
      <c r="AH472" s="196" t="s">
        <v>27</v>
      </c>
      <c r="AI472" s="198" t="s">
        <v>28</v>
      </c>
      <c r="AJ472" s="196" t="s">
        <v>29</v>
      </c>
    </row>
    <row r="473" spans="2:36" ht="64.5" thickBot="1">
      <c r="B473" s="208"/>
      <c r="C473" s="212"/>
      <c r="D473" s="213"/>
      <c r="E473" s="213"/>
      <c r="F473" s="213"/>
      <c r="G473" s="213"/>
      <c r="H473" s="214"/>
      <c r="I473" s="216"/>
      <c r="J473" s="220"/>
      <c r="K473" s="220"/>
      <c r="L473" s="222"/>
      <c r="M473" s="222"/>
      <c r="N473" s="222"/>
      <c r="O473" s="14" t="s">
        <v>30</v>
      </c>
      <c r="P473" s="15" t="s">
        <v>31</v>
      </c>
      <c r="Q473" s="14" t="s">
        <v>30</v>
      </c>
      <c r="R473" s="15" t="s">
        <v>31</v>
      </c>
      <c r="S473" s="14" t="s">
        <v>30</v>
      </c>
      <c r="T473" s="15" t="s">
        <v>31</v>
      </c>
      <c r="U473" s="14" t="s">
        <v>30</v>
      </c>
      <c r="V473" s="15" t="s">
        <v>31</v>
      </c>
      <c r="W473" s="14" t="s">
        <v>30</v>
      </c>
      <c r="X473" s="15" t="s">
        <v>31</v>
      </c>
      <c r="Y473" s="14" t="s">
        <v>30</v>
      </c>
      <c r="Z473" s="15" t="s">
        <v>31</v>
      </c>
      <c r="AA473" s="14" t="s">
        <v>30</v>
      </c>
      <c r="AB473" s="15" t="s">
        <v>32</v>
      </c>
      <c r="AC473" s="14" t="s">
        <v>30</v>
      </c>
      <c r="AD473" s="15" t="s">
        <v>32</v>
      </c>
      <c r="AE473" s="14" t="s">
        <v>30</v>
      </c>
      <c r="AF473" s="15" t="s">
        <v>32</v>
      </c>
      <c r="AG473" s="206"/>
      <c r="AH473" s="197"/>
      <c r="AI473" s="199"/>
      <c r="AJ473" s="197"/>
    </row>
    <row r="474" spans="2:36" ht="54" thickBot="1">
      <c r="B474" s="16" t="s">
        <v>937</v>
      </c>
      <c r="C474" s="200" t="s">
        <v>34</v>
      </c>
      <c r="D474" s="201"/>
      <c r="E474" s="201"/>
      <c r="F474" s="201"/>
      <c r="G474" s="201"/>
      <c r="H474" s="202"/>
      <c r="I474" s="18"/>
      <c r="J474" s="19"/>
      <c r="K474" s="20"/>
      <c r="L474" s="21"/>
      <c r="M474" s="22"/>
      <c r="N474" s="22"/>
      <c r="O474" s="23">
        <f t="shared" ref="O474:AG474" si="191">O476+O478</f>
        <v>26000000</v>
      </c>
      <c r="P474" s="23">
        <f t="shared" si="191"/>
        <v>0</v>
      </c>
      <c r="Q474" s="23">
        <f t="shared" si="191"/>
        <v>0</v>
      </c>
      <c r="R474" s="23">
        <f t="shared" si="191"/>
        <v>0</v>
      </c>
      <c r="S474" s="23">
        <f t="shared" si="191"/>
        <v>6240000</v>
      </c>
      <c r="T474" s="23">
        <f t="shared" si="191"/>
        <v>0</v>
      </c>
      <c r="U474" s="23">
        <f t="shared" si="191"/>
        <v>0</v>
      </c>
      <c r="V474" s="23">
        <f t="shared" si="191"/>
        <v>0</v>
      </c>
      <c r="W474" s="23">
        <f t="shared" si="191"/>
        <v>0</v>
      </c>
      <c r="X474" s="23">
        <f t="shared" si="191"/>
        <v>0</v>
      </c>
      <c r="Y474" s="23">
        <f t="shared" si="191"/>
        <v>0</v>
      </c>
      <c r="Z474" s="23">
        <f t="shared" si="191"/>
        <v>0</v>
      </c>
      <c r="AA474" s="23">
        <f t="shared" si="191"/>
        <v>0</v>
      </c>
      <c r="AB474" s="23">
        <f t="shared" si="191"/>
        <v>0</v>
      </c>
      <c r="AC474" s="23">
        <f t="shared" si="191"/>
        <v>0</v>
      </c>
      <c r="AD474" s="23">
        <f t="shared" si="191"/>
        <v>0</v>
      </c>
      <c r="AE474" s="23">
        <f t="shared" si="191"/>
        <v>32240000</v>
      </c>
      <c r="AF474" s="23">
        <f t="shared" si="191"/>
        <v>0</v>
      </c>
      <c r="AG474" s="23">
        <f t="shared" si="191"/>
        <v>0</v>
      </c>
      <c r="AH474" s="24"/>
      <c r="AI474" s="24"/>
      <c r="AJ474" s="13"/>
    </row>
    <row r="475" spans="2:36" ht="13.5" thickBot="1">
      <c r="B475" s="25"/>
      <c r="C475" s="25"/>
      <c r="D475" s="26"/>
      <c r="E475" s="25"/>
      <c r="F475" s="25"/>
      <c r="G475" s="25"/>
      <c r="H475" s="25"/>
      <c r="I475" s="25"/>
      <c r="J475" s="27"/>
      <c r="K475" s="28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9"/>
    </row>
    <row r="476" spans="2:36" s="30" customFormat="1" ht="54" thickBot="1">
      <c r="B476" s="31" t="s">
        <v>35</v>
      </c>
      <c r="C476" s="32" t="s">
        <v>36</v>
      </c>
      <c r="D476" s="33" t="s">
        <v>37</v>
      </c>
      <c r="E476" s="32" t="s">
        <v>38</v>
      </c>
      <c r="F476" s="32" t="s">
        <v>39</v>
      </c>
      <c r="G476" s="32" t="s">
        <v>40</v>
      </c>
      <c r="H476" s="34" t="s">
        <v>41</v>
      </c>
      <c r="I476" s="32" t="s">
        <v>42</v>
      </c>
      <c r="J476" s="35"/>
      <c r="K476" s="35"/>
      <c r="L476" s="35"/>
      <c r="M476" s="35"/>
      <c r="N476" s="35"/>
      <c r="O476" s="36">
        <f t="shared" ref="O476:AD476" si="192">SUM(O477:O477)</f>
        <v>26000000</v>
      </c>
      <c r="P476" s="37">
        <f t="shared" si="192"/>
        <v>0</v>
      </c>
      <c r="Q476" s="36">
        <f t="shared" si="192"/>
        <v>0</v>
      </c>
      <c r="R476" s="37">
        <f t="shared" si="192"/>
        <v>0</v>
      </c>
      <c r="S476" s="36">
        <f t="shared" si="192"/>
        <v>6240000</v>
      </c>
      <c r="T476" s="37">
        <f t="shared" si="192"/>
        <v>0</v>
      </c>
      <c r="U476" s="36">
        <f t="shared" si="192"/>
        <v>0</v>
      </c>
      <c r="V476" s="37">
        <f t="shared" si="192"/>
        <v>0</v>
      </c>
      <c r="W476" s="36">
        <f t="shared" si="192"/>
        <v>0</v>
      </c>
      <c r="X476" s="37">
        <f t="shared" si="192"/>
        <v>0</v>
      </c>
      <c r="Y476" s="36">
        <f t="shared" si="192"/>
        <v>0</v>
      </c>
      <c r="Z476" s="37">
        <f t="shared" si="192"/>
        <v>0</v>
      </c>
      <c r="AA476" s="36">
        <f t="shared" si="192"/>
        <v>0</v>
      </c>
      <c r="AB476" s="37">
        <f t="shared" si="192"/>
        <v>0</v>
      </c>
      <c r="AC476" s="36">
        <f t="shared" si="192"/>
        <v>0</v>
      </c>
      <c r="AD476" s="37">
        <f t="shared" si="192"/>
        <v>0</v>
      </c>
      <c r="AE476" s="38">
        <f>O476+Q476+S476+U476+W476+Y476+AA476+AC476</f>
        <v>32240000</v>
      </c>
      <c r="AF476" s="37">
        <f>P476+R476+T476+V476+X476+Z476+AB476+AD476</f>
        <v>0</v>
      </c>
      <c r="AG476" s="39">
        <f>SUM(AG477:AG480)</f>
        <v>0</v>
      </c>
      <c r="AH476" s="40"/>
      <c r="AI476" s="40"/>
      <c r="AJ476" s="41"/>
    </row>
    <row r="477" spans="2:36" s="30" customFormat="1" ht="141" thickBot="1">
      <c r="B477" s="42" t="s">
        <v>1046</v>
      </c>
      <c r="C477" s="42"/>
      <c r="D477" s="43" t="s">
        <v>1047</v>
      </c>
      <c r="E477" s="28" t="s">
        <v>1048</v>
      </c>
      <c r="F477" s="175">
        <v>1</v>
      </c>
      <c r="G477" s="28">
        <v>1</v>
      </c>
      <c r="H477" s="28" t="s">
        <v>1049</v>
      </c>
      <c r="I477" s="28" t="s">
        <v>1048</v>
      </c>
      <c r="J477" s="28">
        <v>1</v>
      </c>
      <c r="K477" s="46">
        <v>4</v>
      </c>
      <c r="L477" s="46">
        <v>1</v>
      </c>
      <c r="M477" s="46"/>
      <c r="N477" s="42"/>
      <c r="O477" s="97">
        <v>26000000</v>
      </c>
      <c r="P477" s="50">
        <v>0</v>
      </c>
      <c r="Q477" s="50">
        <v>0</v>
      </c>
      <c r="R477" s="50">
        <v>0</v>
      </c>
      <c r="S477" s="50">
        <v>6240000</v>
      </c>
      <c r="T477" s="50">
        <v>0</v>
      </c>
      <c r="U477" s="50">
        <v>0</v>
      </c>
      <c r="V477" s="50">
        <v>0</v>
      </c>
      <c r="W477" s="50">
        <v>0</v>
      </c>
      <c r="X477" s="50">
        <v>0</v>
      </c>
      <c r="Y477" s="50">
        <v>0</v>
      </c>
      <c r="Z477" s="50">
        <v>0</v>
      </c>
      <c r="AA477" s="50">
        <v>0</v>
      </c>
      <c r="AB477" s="50">
        <v>0</v>
      </c>
      <c r="AC477" s="50">
        <v>0</v>
      </c>
      <c r="AD477" s="50">
        <v>0</v>
      </c>
      <c r="AE477" s="50">
        <f>O477+Q477+S477+U477+W477+Y477+AA477+AC477</f>
        <v>32240000</v>
      </c>
      <c r="AF477" s="37"/>
      <c r="AG477" s="51" t="s">
        <v>1041</v>
      </c>
      <c r="AH477" s="52" t="s">
        <v>949</v>
      </c>
      <c r="AI477" s="52" t="s">
        <v>1042</v>
      </c>
      <c r="AJ477" s="56" t="s">
        <v>945</v>
      </c>
    </row>
    <row r="478" spans="2:36" s="30" customFormat="1" ht="39" thickBot="1">
      <c r="B478" s="31" t="s">
        <v>35</v>
      </c>
      <c r="C478" s="32" t="s">
        <v>36</v>
      </c>
      <c r="D478" s="33" t="s">
        <v>37</v>
      </c>
      <c r="E478" s="32" t="s">
        <v>50</v>
      </c>
      <c r="F478" s="32" t="s">
        <v>39</v>
      </c>
      <c r="G478" s="32" t="s">
        <v>40</v>
      </c>
      <c r="H478" s="34" t="s">
        <v>51</v>
      </c>
      <c r="I478" s="32" t="s">
        <v>42</v>
      </c>
      <c r="J478" s="53"/>
      <c r="K478" s="54"/>
      <c r="L478" s="55"/>
      <c r="M478" s="35"/>
      <c r="N478" s="35"/>
      <c r="O478" s="36">
        <f t="shared" ref="O478:AD478" si="193">SUM(O479:O479)</f>
        <v>0</v>
      </c>
      <c r="P478" s="37">
        <f t="shared" si="193"/>
        <v>0</v>
      </c>
      <c r="Q478" s="36">
        <f t="shared" si="193"/>
        <v>0</v>
      </c>
      <c r="R478" s="37">
        <f t="shared" si="193"/>
        <v>0</v>
      </c>
      <c r="S478" s="36">
        <f t="shared" si="193"/>
        <v>0</v>
      </c>
      <c r="T478" s="37">
        <f t="shared" si="193"/>
        <v>0</v>
      </c>
      <c r="U478" s="36">
        <f t="shared" si="193"/>
        <v>0</v>
      </c>
      <c r="V478" s="37">
        <f t="shared" si="193"/>
        <v>0</v>
      </c>
      <c r="W478" s="36">
        <f t="shared" si="193"/>
        <v>0</v>
      </c>
      <c r="X478" s="37">
        <f t="shared" si="193"/>
        <v>0</v>
      </c>
      <c r="Y478" s="36">
        <f t="shared" si="193"/>
        <v>0</v>
      </c>
      <c r="Z478" s="37">
        <f t="shared" si="193"/>
        <v>0</v>
      </c>
      <c r="AA478" s="36">
        <f t="shared" si="193"/>
        <v>0</v>
      </c>
      <c r="AB478" s="37">
        <f t="shared" si="193"/>
        <v>0</v>
      </c>
      <c r="AC478" s="36">
        <f t="shared" si="193"/>
        <v>0</v>
      </c>
      <c r="AD478" s="37">
        <f t="shared" si="193"/>
        <v>0</v>
      </c>
      <c r="AE478" s="38">
        <f>O478+Q478+S478+U478+W478+Y478+AA478+AC478</f>
        <v>0</v>
      </c>
      <c r="AF478" s="37">
        <f>P478+R478+T478+V478+X478+Z478+AB478+AD478</f>
        <v>0</v>
      </c>
      <c r="AG478" s="39">
        <f>SUM(AG479:AG482)</f>
        <v>0</v>
      </c>
      <c r="AH478" s="40"/>
      <c r="AI478" s="40"/>
      <c r="AJ478" s="41"/>
    </row>
    <row r="479" spans="2:36" s="30" customFormat="1" ht="172.5" thickBot="1">
      <c r="B479" s="42" t="s">
        <v>1046</v>
      </c>
      <c r="C479" s="42"/>
      <c r="D479" s="43" t="s">
        <v>1050</v>
      </c>
      <c r="E479" s="28" t="s">
        <v>307</v>
      </c>
      <c r="F479" s="44">
        <v>1</v>
      </c>
      <c r="G479" s="28">
        <v>1</v>
      </c>
      <c r="H479" s="28" t="s">
        <v>1051</v>
      </c>
      <c r="I479" s="28" t="s">
        <v>307</v>
      </c>
      <c r="J479" s="28">
        <v>1</v>
      </c>
      <c r="K479" s="56">
        <v>1</v>
      </c>
      <c r="L479" s="48">
        <v>1</v>
      </c>
      <c r="M479" s="57"/>
      <c r="N479" s="57"/>
      <c r="O479" s="50">
        <v>0</v>
      </c>
      <c r="P479" s="50">
        <v>0</v>
      </c>
      <c r="Q479" s="50">
        <v>0</v>
      </c>
      <c r="R479" s="50">
        <v>0</v>
      </c>
      <c r="S479" s="50">
        <v>0</v>
      </c>
      <c r="T479" s="50">
        <v>0</v>
      </c>
      <c r="U479" s="50">
        <v>0</v>
      </c>
      <c r="V479" s="50">
        <v>0</v>
      </c>
      <c r="W479" s="50">
        <v>0</v>
      </c>
      <c r="X479" s="50">
        <v>0</v>
      </c>
      <c r="Y479" s="50">
        <v>0</v>
      </c>
      <c r="Z479" s="50">
        <v>0</v>
      </c>
      <c r="AA479" s="50">
        <v>0</v>
      </c>
      <c r="AB479" s="50">
        <v>0</v>
      </c>
      <c r="AC479" s="50">
        <v>0</v>
      </c>
      <c r="AD479" s="50">
        <v>0</v>
      </c>
      <c r="AE479" s="50"/>
      <c r="AF479" s="50"/>
      <c r="AG479" s="51" t="s">
        <v>1052</v>
      </c>
      <c r="AH479" s="64" t="s">
        <v>961</v>
      </c>
      <c r="AI479" s="52" t="s">
        <v>944</v>
      </c>
      <c r="AJ479" s="56" t="s">
        <v>945</v>
      </c>
    </row>
  </sheetData>
  <mergeCells count="640">
    <mergeCell ref="C474:H474"/>
    <mergeCell ref="W472:X472"/>
    <mergeCell ref="Y472:Z472"/>
    <mergeCell ref="AA472:AB472"/>
    <mergeCell ref="AC472:AD472"/>
    <mergeCell ref="AE472:AF472"/>
    <mergeCell ref="AG472:AG473"/>
    <mergeCell ref="M472:M473"/>
    <mergeCell ref="N472:N473"/>
    <mergeCell ref="O472:P472"/>
    <mergeCell ref="Q472:R472"/>
    <mergeCell ref="S472:T472"/>
    <mergeCell ref="U472:V472"/>
    <mergeCell ref="B471:D471"/>
    <mergeCell ref="F471:N471"/>
    <mergeCell ref="O471:AF471"/>
    <mergeCell ref="AG471:AJ471"/>
    <mergeCell ref="B472:B473"/>
    <mergeCell ref="C472:H473"/>
    <mergeCell ref="I472:I473"/>
    <mergeCell ref="J472:J473"/>
    <mergeCell ref="K472:K473"/>
    <mergeCell ref="L472:L473"/>
    <mergeCell ref="AH472:AH473"/>
    <mergeCell ref="AI472:AI473"/>
    <mergeCell ref="AJ472:AJ473"/>
    <mergeCell ref="C452:H452"/>
    <mergeCell ref="B470:H470"/>
    <mergeCell ref="I470:T470"/>
    <mergeCell ref="U470:AJ470"/>
    <mergeCell ref="W450:X450"/>
    <mergeCell ref="Y450:Z450"/>
    <mergeCell ref="AA450:AB450"/>
    <mergeCell ref="AC450:AD450"/>
    <mergeCell ref="AE450:AF450"/>
    <mergeCell ref="AG450:AG451"/>
    <mergeCell ref="M450:M451"/>
    <mergeCell ref="N450:N451"/>
    <mergeCell ref="O450:P450"/>
    <mergeCell ref="Q450:R450"/>
    <mergeCell ref="S450:T450"/>
    <mergeCell ref="U450:V450"/>
    <mergeCell ref="B449:D449"/>
    <mergeCell ref="F449:N449"/>
    <mergeCell ref="O449:AF449"/>
    <mergeCell ref="AG449:AJ449"/>
    <mergeCell ref="B450:B451"/>
    <mergeCell ref="C450:H451"/>
    <mergeCell ref="I450:I451"/>
    <mergeCell ref="J450:J451"/>
    <mergeCell ref="K450:K451"/>
    <mergeCell ref="L450:L451"/>
    <mergeCell ref="AH450:AH451"/>
    <mergeCell ref="AI450:AI451"/>
    <mergeCell ref="AJ450:AJ451"/>
    <mergeCell ref="C436:H436"/>
    <mergeCell ref="B448:H448"/>
    <mergeCell ref="I448:T448"/>
    <mergeCell ref="U448:AJ448"/>
    <mergeCell ref="W434:X434"/>
    <mergeCell ref="Y434:Z434"/>
    <mergeCell ref="AA434:AB434"/>
    <mergeCell ref="AC434:AD434"/>
    <mergeCell ref="AE434:AF434"/>
    <mergeCell ref="AG434:AG435"/>
    <mergeCell ref="M434:M435"/>
    <mergeCell ref="N434:N435"/>
    <mergeCell ref="O434:P434"/>
    <mergeCell ref="Q434:R434"/>
    <mergeCell ref="S434:T434"/>
    <mergeCell ref="U434:V434"/>
    <mergeCell ref="B433:D433"/>
    <mergeCell ref="F433:N433"/>
    <mergeCell ref="O433:AF433"/>
    <mergeCell ref="AG433:AJ433"/>
    <mergeCell ref="B434:B435"/>
    <mergeCell ref="C434:H435"/>
    <mergeCell ref="I434:I435"/>
    <mergeCell ref="J434:J435"/>
    <mergeCell ref="K434:K435"/>
    <mergeCell ref="L434:L435"/>
    <mergeCell ref="AH434:AH435"/>
    <mergeCell ref="AI434:AI435"/>
    <mergeCell ref="AJ434:AJ435"/>
    <mergeCell ref="C407:H407"/>
    <mergeCell ref="B432:H432"/>
    <mergeCell ref="I432:T432"/>
    <mergeCell ref="U432:AJ432"/>
    <mergeCell ref="W405:X405"/>
    <mergeCell ref="Y405:Z405"/>
    <mergeCell ref="AA405:AB405"/>
    <mergeCell ref="AC405:AD405"/>
    <mergeCell ref="AE405:AF405"/>
    <mergeCell ref="AG405:AG406"/>
    <mergeCell ref="M405:M406"/>
    <mergeCell ref="N405:N406"/>
    <mergeCell ref="O405:P405"/>
    <mergeCell ref="Q405:R405"/>
    <mergeCell ref="S405:T405"/>
    <mergeCell ref="U405:V405"/>
    <mergeCell ref="B404:D404"/>
    <mergeCell ref="F404:N404"/>
    <mergeCell ref="O404:AF404"/>
    <mergeCell ref="AG404:AJ404"/>
    <mergeCell ref="B405:B406"/>
    <mergeCell ref="C405:H406"/>
    <mergeCell ref="I405:I406"/>
    <mergeCell ref="J405:J406"/>
    <mergeCell ref="K405:K406"/>
    <mergeCell ref="L405:L406"/>
    <mergeCell ref="AH405:AH406"/>
    <mergeCell ref="AI405:AI406"/>
    <mergeCell ref="AJ405:AJ406"/>
    <mergeCell ref="C395:H395"/>
    <mergeCell ref="B403:H403"/>
    <mergeCell ref="I403:T403"/>
    <mergeCell ref="U403:AJ403"/>
    <mergeCell ref="W393:X393"/>
    <mergeCell ref="Y393:Z393"/>
    <mergeCell ref="AA393:AB393"/>
    <mergeCell ref="AC393:AD393"/>
    <mergeCell ref="AE393:AF393"/>
    <mergeCell ref="AG393:AG394"/>
    <mergeCell ref="M393:M394"/>
    <mergeCell ref="N393:N394"/>
    <mergeCell ref="O393:P393"/>
    <mergeCell ref="Q393:R393"/>
    <mergeCell ref="S393:T393"/>
    <mergeCell ref="U393:V393"/>
    <mergeCell ref="B392:D392"/>
    <mergeCell ref="F392:N392"/>
    <mergeCell ref="O392:AF392"/>
    <mergeCell ref="AG392:AJ392"/>
    <mergeCell ref="B393:B394"/>
    <mergeCell ref="C393:H394"/>
    <mergeCell ref="I393:I394"/>
    <mergeCell ref="J393:J394"/>
    <mergeCell ref="K393:K394"/>
    <mergeCell ref="L393:L394"/>
    <mergeCell ref="AH393:AH394"/>
    <mergeCell ref="AI393:AI394"/>
    <mergeCell ref="AJ393:AJ394"/>
    <mergeCell ref="C385:H385"/>
    <mergeCell ref="B391:H391"/>
    <mergeCell ref="I391:T391"/>
    <mergeCell ref="U391:AJ391"/>
    <mergeCell ref="W383:X383"/>
    <mergeCell ref="Y383:Z383"/>
    <mergeCell ref="AA383:AB383"/>
    <mergeCell ref="AC383:AD383"/>
    <mergeCell ref="AE383:AF383"/>
    <mergeCell ref="AG383:AG384"/>
    <mergeCell ref="M383:M384"/>
    <mergeCell ref="N383:N384"/>
    <mergeCell ref="O383:P383"/>
    <mergeCell ref="Q383:R383"/>
    <mergeCell ref="S383:T383"/>
    <mergeCell ref="U383:V383"/>
    <mergeCell ref="B382:D382"/>
    <mergeCell ref="F382:N382"/>
    <mergeCell ref="O382:AF382"/>
    <mergeCell ref="AG382:AJ382"/>
    <mergeCell ref="B383:B384"/>
    <mergeCell ref="C383:H384"/>
    <mergeCell ref="I383:I384"/>
    <mergeCell ref="J383:J384"/>
    <mergeCell ref="K383:K384"/>
    <mergeCell ref="L383:L384"/>
    <mergeCell ref="AH383:AH384"/>
    <mergeCell ref="AI383:AI384"/>
    <mergeCell ref="AJ383:AJ384"/>
    <mergeCell ref="C371:H371"/>
    <mergeCell ref="B381:H381"/>
    <mergeCell ref="I381:T381"/>
    <mergeCell ref="U381:AJ381"/>
    <mergeCell ref="W369:X369"/>
    <mergeCell ref="Y369:Z369"/>
    <mergeCell ref="AA369:AB369"/>
    <mergeCell ref="AC369:AD369"/>
    <mergeCell ref="AE369:AF369"/>
    <mergeCell ref="AG369:AG370"/>
    <mergeCell ref="M369:M370"/>
    <mergeCell ref="N369:N370"/>
    <mergeCell ref="O369:P369"/>
    <mergeCell ref="Q369:R369"/>
    <mergeCell ref="S369:T369"/>
    <mergeCell ref="U369:V369"/>
    <mergeCell ref="B368:D368"/>
    <mergeCell ref="F368:N368"/>
    <mergeCell ref="O368:AF368"/>
    <mergeCell ref="AG368:AJ368"/>
    <mergeCell ref="B369:B370"/>
    <mergeCell ref="C369:H370"/>
    <mergeCell ref="I369:I370"/>
    <mergeCell ref="J369:J370"/>
    <mergeCell ref="K369:K370"/>
    <mergeCell ref="L369:L370"/>
    <mergeCell ref="AH369:AH370"/>
    <mergeCell ref="AI369:AI370"/>
    <mergeCell ref="AJ369:AJ370"/>
    <mergeCell ref="C363:H363"/>
    <mergeCell ref="B367:H367"/>
    <mergeCell ref="I367:T367"/>
    <mergeCell ref="U367:AJ367"/>
    <mergeCell ref="W361:X361"/>
    <mergeCell ref="Y361:Z361"/>
    <mergeCell ref="AA361:AB361"/>
    <mergeCell ref="AC361:AD361"/>
    <mergeCell ref="AE361:AF361"/>
    <mergeCell ref="AG361:AG362"/>
    <mergeCell ref="M361:M362"/>
    <mergeCell ref="N361:N362"/>
    <mergeCell ref="O361:P361"/>
    <mergeCell ref="Q361:R361"/>
    <mergeCell ref="S361:T361"/>
    <mergeCell ref="U361:V361"/>
    <mergeCell ref="B360:D360"/>
    <mergeCell ref="F360:N360"/>
    <mergeCell ref="O360:AF360"/>
    <mergeCell ref="AG360:AJ360"/>
    <mergeCell ref="B361:B362"/>
    <mergeCell ref="C361:H362"/>
    <mergeCell ref="I361:I362"/>
    <mergeCell ref="J361:J362"/>
    <mergeCell ref="K361:K362"/>
    <mergeCell ref="L361:L362"/>
    <mergeCell ref="AH361:AH362"/>
    <mergeCell ref="AI361:AI362"/>
    <mergeCell ref="AJ361:AJ362"/>
    <mergeCell ref="C355:H355"/>
    <mergeCell ref="B359:H359"/>
    <mergeCell ref="I359:T359"/>
    <mergeCell ref="U359:AJ359"/>
    <mergeCell ref="W353:X353"/>
    <mergeCell ref="Y353:Z353"/>
    <mergeCell ref="AA353:AB353"/>
    <mergeCell ref="AC353:AD353"/>
    <mergeCell ref="AE353:AF353"/>
    <mergeCell ref="AG353:AG354"/>
    <mergeCell ref="M353:M354"/>
    <mergeCell ref="N353:N354"/>
    <mergeCell ref="O353:P353"/>
    <mergeCell ref="Q353:R353"/>
    <mergeCell ref="S353:T353"/>
    <mergeCell ref="U353:V353"/>
    <mergeCell ref="B352:D352"/>
    <mergeCell ref="F352:N352"/>
    <mergeCell ref="O352:AF352"/>
    <mergeCell ref="AG352:AJ352"/>
    <mergeCell ref="B353:B354"/>
    <mergeCell ref="C353:H354"/>
    <mergeCell ref="I353:I354"/>
    <mergeCell ref="J353:J354"/>
    <mergeCell ref="K353:K354"/>
    <mergeCell ref="L353:L354"/>
    <mergeCell ref="AH353:AH354"/>
    <mergeCell ref="AI353:AI354"/>
    <mergeCell ref="AJ353:AJ354"/>
    <mergeCell ref="C341:H341"/>
    <mergeCell ref="B351:H351"/>
    <mergeCell ref="I351:T351"/>
    <mergeCell ref="U351:AJ351"/>
    <mergeCell ref="W339:X339"/>
    <mergeCell ref="Y339:Z339"/>
    <mergeCell ref="AA339:AB339"/>
    <mergeCell ref="AC339:AD339"/>
    <mergeCell ref="AE339:AF339"/>
    <mergeCell ref="AG339:AG340"/>
    <mergeCell ref="M339:M340"/>
    <mergeCell ref="N339:N340"/>
    <mergeCell ref="O339:P339"/>
    <mergeCell ref="Q339:R339"/>
    <mergeCell ref="S339:T339"/>
    <mergeCell ref="U339:V339"/>
    <mergeCell ref="B338:D338"/>
    <mergeCell ref="F338:N338"/>
    <mergeCell ref="O338:AF338"/>
    <mergeCell ref="AG338:AJ338"/>
    <mergeCell ref="B339:B340"/>
    <mergeCell ref="C339:H340"/>
    <mergeCell ref="I339:I340"/>
    <mergeCell ref="J339:J340"/>
    <mergeCell ref="K339:K340"/>
    <mergeCell ref="L339:L340"/>
    <mergeCell ref="AH339:AH340"/>
    <mergeCell ref="AI339:AI340"/>
    <mergeCell ref="AJ339:AJ340"/>
    <mergeCell ref="C325:H325"/>
    <mergeCell ref="B337:H337"/>
    <mergeCell ref="I337:T337"/>
    <mergeCell ref="U337:AJ337"/>
    <mergeCell ref="W323:X323"/>
    <mergeCell ref="Y323:Z323"/>
    <mergeCell ref="AA323:AB323"/>
    <mergeCell ref="AC323:AD323"/>
    <mergeCell ref="AE323:AF323"/>
    <mergeCell ref="AG323:AG324"/>
    <mergeCell ref="M323:M324"/>
    <mergeCell ref="N323:N324"/>
    <mergeCell ref="O323:P323"/>
    <mergeCell ref="Q323:R323"/>
    <mergeCell ref="S323:T323"/>
    <mergeCell ref="U323:V323"/>
    <mergeCell ref="B322:D322"/>
    <mergeCell ref="F322:N322"/>
    <mergeCell ref="O322:AF322"/>
    <mergeCell ref="AG322:AJ322"/>
    <mergeCell ref="B323:B324"/>
    <mergeCell ref="C323:H324"/>
    <mergeCell ref="I323:I324"/>
    <mergeCell ref="J323:J324"/>
    <mergeCell ref="K323:K324"/>
    <mergeCell ref="L323:L324"/>
    <mergeCell ref="AH323:AH324"/>
    <mergeCell ref="AI323:AI324"/>
    <mergeCell ref="AJ323:AJ324"/>
    <mergeCell ref="C317:H317"/>
    <mergeCell ref="B321:H321"/>
    <mergeCell ref="I321:T321"/>
    <mergeCell ref="U321:AJ321"/>
    <mergeCell ref="W315:X315"/>
    <mergeCell ref="Y315:Z315"/>
    <mergeCell ref="AA315:AB315"/>
    <mergeCell ref="AC315:AD315"/>
    <mergeCell ref="AE315:AF315"/>
    <mergeCell ref="AG315:AG316"/>
    <mergeCell ref="M315:M316"/>
    <mergeCell ref="N315:N316"/>
    <mergeCell ref="O315:P315"/>
    <mergeCell ref="Q315:R315"/>
    <mergeCell ref="S315:T315"/>
    <mergeCell ref="U315:V315"/>
    <mergeCell ref="B314:D314"/>
    <mergeCell ref="F314:N314"/>
    <mergeCell ref="O314:AF314"/>
    <mergeCell ref="AG314:AJ314"/>
    <mergeCell ref="B315:B316"/>
    <mergeCell ref="C315:H316"/>
    <mergeCell ref="I315:I316"/>
    <mergeCell ref="J315:J316"/>
    <mergeCell ref="K315:K316"/>
    <mergeCell ref="L315:L316"/>
    <mergeCell ref="AH315:AH316"/>
    <mergeCell ref="AI315:AI316"/>
    <mergeCell ref="AJ315:AJ316"/>
    <mergeCell ref="C297:H297"/>
    <mergeCell ref="B313:H313"/>
    <mergeCell ref="I313:T313"/>
    <mergeCell ref="U313:AJ313"/>
    <mergeCell ref="W295:X295"/>
    <mergeCell ref="Y295:Z295"/>
    <mergeCell ref="AA295:AB295"/>
    <mergeCell ref="AC295:AD295"/>
    <mergeCell ref="AE295:AF295"/>
    <mergeCell ref="AG295:AG296"/>
    <mergeCell ref="M295:M296"/>
    <mergeCell ref="N295:N296"/>
    <mergeCell ref="O295:P295"/>
    <mergeCell ref="Q295:R295"/>
    <mergeCell ref="S295:T295"/>
    <mergeCell ref="U295:V295"/>
    <mergeCell ref="B294:D294"/>
    <mergeCell ref="F294:N294"/>
    <mergeCell ref="O294:AF294"/>
    <mergeCell ref="AG294:AJ294"/>
    <mergeCell ref="B295:B296"/>
    <mergeCell ref="C295:H296"/>
    <mergeCell ref="I295:I296"/>
    <mergeCell ref="J295:J296"/>
    <mergeCell ref="K295:K296"/>
    <mergeCell ref="L295:L296"/>
    <mergeCell ref="AH295:AH296"/>
    <mergeCell ref="AI295:AI296"/>
    <mergeCell ref="AJ295:AJ296"/>
    <mergeCell ref="C281:H281"/>
    <mergeCell ref="B293:H293"/>
    <mergeCell ref="I293:T293"/>
    <mergeCell ref="U293:AJ293"/>
    <mergeCell ref="W279:X279"/>
    <mergeCell ref="Y279:Z279"/>
    <mergeCell ref="AA279:AB279"/>
    <mergeCell ref="AC279:AD279"/>
    <mergeCell ref="AE279:AF279"/>
    <mergeCell ref="AG279:AG280"/>
    <mergeCell ref="M279:M280"/>
    <mergeCell ref="N279:N280"/>
    <mergeCell ref="O279:P279"/>
    <mergeCell ref="Q279:R279"/>
    <mergeCell ref="S279:T279"/>
    <mergeCell ref="U279:V279"/>
    <mergeCell ref="B278:D278"/>
    <mergeCell ref="F278:N278"/>
    <mergeCell ref="O278:AF278"/>
    <mergeCell ref="AG278:AJ278"/>
    <mergeCell ref="B279:B280"/>
    <mergeCell ref="C279:H280"/>
    <mergeCell ref="I279:I280"/>
    <mergeCell ref="J279:J280"/>
    <mergeCell ref="K279:K280"/>
    <mergeCell ref="L279:L280"/>
    <mergeCell ref="AH279:AH280"/>
    <mergeCell ref="AI279:AI280"/>
    <mergeCell ref="AJ279:AJ280"/>
    <mergeCell ref="C211:H211"/>
    <mergeCell ref="B277:H277"/>
    <mergeCell ref="I277:T277"/>
    <mergeCell ref="U277:AJ277"/>
    <mergeCell ref="W209:X209"/>
    <mergeCell ref="Y209:Z209"/>
    <mergeCell ref="AA209:AB209"/>
    <mergeCell ref="AC209:AD209"/>
    <mergeCell ref="AE209:AF209"/>
    <mergeCell ref="AG209:AG210"/>
    <mergeCell ref="M209:M210"/>
    <mergeCell ref="N209:N210"/>
    <mergeCell ref="O209:P209"/>
    <mergeCell ref="Q209:R209"/>
    <mergeCell ref="S209:T209"/>
    <mergeCell ref="U209:V209"/>
    <mergeCell ref="B208:D208"/>
    <mergeCell ref="F208:N208"/>
    <mergeCell ref="O208:AF208"/>
    <mergeCell ref="AG208:AJ208"/>
    <mergeCell ref="B209:B210"/>
    <mergeCell ref="C209:H210"/>
    <mergeCell ref="I209:I210"/>
    <mergeCell ref="J209:J210"/>
    <mergeCell ref="K209:K210"/>
    <mergeCell ref="L209:L210"/>
    <mergeCell ref="AH209:AH210"/>
    <mergeCell ref="AI209:AI210"/>
    <mergeCell ref="AJ209:AJ210"/>
    <mergeCell ref="C187:H187"/>
    <mergeCell ref="B207:H207"/>
    <mergeCell ref="I207:T207"/>
    <mergeCell ref="U207:AJ207"/>
    <mergeCell ref="W185:X185"/>
    <mergeCell ref="Y185:Z185"/>
    <mergeCell ref="AA185:AB185"/>
    <mergeCell ref="AC185:AD185"/>
    <mergeCell ref="AE185:AF185"/>
    <mergeCell ref="AG185:AG186"/>
    <mergeCell ref="M185:M186"/>
    <mergeCell ref="N185:N186"/>
    <mergeCell ref="O185:P185"/>
    <mergeCell ref="Q185:R185"/>
    <mergeCell ref="S185:T185"/>
    <mergeCell ref="U185:V185"/>
    <mergeCell ref="B184:D184"/>
    <mergeCell ref="F184:N184"/>
    <mergeCell ref="O184:AF184"/>
    <mergeCell ref="AG184:AJ184"/>
    <mergeCell ref="B185:B186"/>
    <mergeCell ref="C185:H186"/>
    <mergeCell ref="I185:I186"/>
    <mergeCell ref="J185:J186"/>
    <mergeCell ref="K185:K186"/>
    <mergeCell ref="L185:L186"/>
    <mergeCell ref="AH185:AH186"/>
    <mergeCell ref="AI185:AI186"/>
    <mergeCell ref="AJ185:AJ186"/>
    <mergeCell ref="C167:H167"/>
    <mergeCell ref="B183:H183"/>
    <mergeCell ref="I183:T183"/>
    <mergeCell ref="U183:AJ183"/>
    <mergeCell ref="W165:X165"/>
    <mergeCell ref="Y165:Z165"/>
    <mergeCell ref="AA165:AB165"/>
    <mergeCell ref="AC165:AD165"/>
    <mergeCell ref="AE165:AF165"/>
    <mergeCell ref="AG165:AG166"/>
    <mergeCell ref="M165:M166"/>
    <mergeCell ref="N165:N166"/>
    <mergeCell ref="O165:P165"/>
    <mergeCell ref="Q165:R165"/>
    <mergeCell ref="S165:T165"/>
    <mergeCell ref="U165:V165"/>
    <mergeCell ref="B164:D164"/>
    <mergeCell ref="F164:N164"/>
    <mergeCell ref="O164:AF164"/>
    <mergeCell ref="AG164:AJ164"/>
    <mergeCell ref="B165:B166"/>
    <mergeCell ref="C165:H166"/>
    <mergeCell ref="I165:I166"/>
    <mergeCell ref="J165:J166"/>
    <mergeCell ref="K165:K166"/>
    <mergeCell ref="L165:L166"/>
    <mergeCell ref="AH165:AH166"/>
    <mergeCell ref="AI165:AI166"/>
    <mergeCell ref="AJ165:AJ166"/>
    <mergeCell ref="C133:H133"/>
    <mergeCell ref="B163:H163"/>
    <mergeCell ref="I163:T163"/>
    <mergeCell ref="U163:AJ163"/>
    <mergeCell ref="W131:X131"/>
    <mergeCell ref="Y131:Z131"/>
    <mergeCell ref="AA131:AB131"/>
    <mergeCell ref="AC131:AD131"/>
    <mergeCell ref="AE131:AF131"/>
    <mergeCell ref="AG131:AG132"/>
    <mergeCell ref="M131:M132"/>
    <mergeCell ref="N131:N132"/>
    <mergeCell ref="O131:P131"/>
    <mergeCell ref="Q131:R131"/>
    <mergeCell ref="S131:T131"/>
    <mergeCell ref="U131:V131"/>
    <mergeCell ref="B130:D130"/>
    <mergeCell ref="F130:N130"/>
    <mergeCell ref="O130:AF130"/>
    <mergeCell ref="AG130:AJ130"/>
    <mergeCell ref="B131:B132"/>
    <mergeCell ref="C131:H132"/>
    <mergeCell ref="I131:I132"/>
    <mergeCell ref="J131:J132"/>
    <mergeCell ref="K131:K132"/>
    <mergeCell ref="L131:L132"/>
    <mergeCell ref="AH131:AH132"/>
    <mergeCell ref="AI131:AI132"/>
    <mergeCell ref="AJ131:AJ132"/>
    <mergeCell ref="C87:H87"/>
    <mergeCell ref="B129:H129"/>
    <mergeCell ref="I129:T129"/>
    <mergeCell ref="U129:AJ129"/>
    <mergeCell ref="W85:X85"/>
    <mergeCell ref="Y85:Z85"/>
    <mergeCell ref="AA85:AB85"/>
    <mergeCell ref="AC85:AD85"/>
    <mergeCell ref="AE85:AF85"/>
    <mergeCell ref="AG85:AG86"/>
    <mergeCell ref="M85:M86"/>
    <mergeCell ref="N85:N86"/>
    <mergeCell ref="O85:P85"/>
    <mergeCell ref="Q85:R85"/>
    <mergeCell ref="S85:T85"/>
    <mergeCell ref="U85:V85"/>
    <mergeCell ref="B84:D84"/>
    <mergeCell ref="F84:N84"/>
    <mergeCell ref="O84:AF84"/>
    <mergeCell ref="AG84:AJ84"/>
    <mergeCell ref="B85:B86"/>
    <mergeCell ref="C85:H86"/>
    <mergeCell ref="I85:I86"/>
    <mergeCell ref="J85:J86"/>
    <mergeCell ref="K85:K86"/>
    <mergeCell ref="L85:L86"/>
    <mergeCell ref="AH85:AH86"/>
    <mergeCell ref="AI85:AI86"/>
    <mergeCell ref="AJ85:AJ86"/>
    <mergeCell ref="C72:H72"/>
    <mergeCell ref="B83:H83"/>
    <mergeCell ref="I83:T83"/>
    <mergeCell ref="U83:AJ83"/>
    <mergeCell ref="W70:X70"/>
    <mergeCell ref="Y70:Z70"/>
    <mergeCell ref="AA70:AB70"/>
    <mergeCell ref="AC70:AD70"/>
    <mergeCell ref="AE70:AF70"/>
    <mergeCell ref="AG70:AG71"/>
    <mergeCell ref="M70:M71"/>
    <mergeCell ref="N70:N71"/>
    <mergeCell ref="O70:P70"/>
    <mergeCell ref="Q70:R70"/>
    <mergeCell ref="S70:T70"/>
    <mergeCell ref="U70:V70"/>
    <mergeCell ref="B69:D69"/>
    <mergeCell ref="F69:N69"/>
    <mergeCell ref="O69:AF69"/>
    <mergeCell ref="AG69:AJ69"/>
    <mergeCell ref="B70:B71"/>
    <mergeCell ref="C70:H71"/>
    <mergeCell ref="I70:I71"/>
    <mergeCell ref="J70:J71"/>
    <mergeCell ref="K70:K71"/>
    <mergeCell ref="L70:L71"/>
    <mergeCell ref="AH70:AH71"/>
    <mergeCell ref="AI70:AI71"/>
    <mergeCell ref="AJ70:AJ71"/>
    <mergeCell ref="C50:H50"/>
    <mergeCell ref="B68:H68"/>
    <mergeCell ref="I68:T68"/>
    <mergeCell ref="U68:AJ68"/>
    <mergeCell ref="W48:X48"/>
    <mergeCell ref="Y48:Z48"/>
    <mergeCell ref="AA48:AB48"/>
    <mergeCell ref="AC48:AD48"/>
    <mergeCell ref="AE48:AF48"/>
    <mergeCell ref="AG48:AG49"/>
    <mergeCell ref="M48:M49"/>
    <mergeCell ref="N48:N49"/>
    <mergeCell ref="O48:P48"/>
    <mergeCell ref="Q48:R48"/>
    <mergeCell ref="S48:T48"/>
    <mergeCell ref="U48:V48"/>
    <mergeCell ref="B47:D47"/>
    <mergeCell ref="F47:N47"/>
    <mergeCell ref="O47:AF47"/>
    <mergeCell ref="AG47:AJ47"/>
    <mergeCell ref="B48:B49"/>
    <mergeCell ref="C48:H49"/>
    <mergeCell ref="I48:I49"/>
    <mergeCell ref="J48:J49"/>
    <mergeCell ref="K48:K49"/>
    <mergeCell ref="L48:L49"/>
    <mergeCell ref="AH48:AH49"/>
    <mergeCell ref="AI48:AI49"/>
    <mergeCell ref="AJ48:AJ49"/>
    <mergeCell ref="C8:H8"/>
    <mergeCell ref="B46:H46"/>
    <mergeCell ref="I46:T46"/>
    <mergeCell ref="U46:AJ46"/>
    <mergeCell ref="W6:X6"/>
    <mergeCell ref="Y6:Z6"/>
    <mergeCell ref="AA6:AB6"/>
    <mergeCell ref="AC6:AD6"/>
    <mergeCell ref="AE6:AF6"/>
    <mergeCell ref="AG6:AG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J2"/>
    <mergeCell ref="B3:AJ3"/>
    <mergeCell ref="B4:H4"/>
    <mergeCell ref="I4:T4"/>
    <mergeCell ref="U4:AJ4"/>
    <mergeCell ref="B5:D5"/>
    <mergeCell ref="F5:N5"/>
    <mergeCell ref="O5:AF5"/>
    <mergeCell ref="AG5:AJ5"/>
    <mergeCell ref="AH6:AH7"/>
    <mergeCell ref="AI6:AI7"/>
    <mergeCell ref="AJ6:AJ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ACCION 2013</vt:lpstr>
      <vt:lpstr>'PLAN DE ACCION 2013'!OLE_LINK1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</dc:creator>
  <cp:lastModifiedBy>nohosala</cp:lastModifiedBy>
  <dcterms:created xsi:type="dcterms:W3CDTF">2013-02-01T03:02:32Z</dcterms:created>
  <dcterms:modified xsi:type="dcterms:W3CDTF">2013-04-11T00:30:33Z</dcterms:modified>
</cp:coreProperties>
</file>