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comments18.xml" ContentType="application/vnd.openxmlformats-officedocument.spreadsheetml.comments+xml"/>
  <Override PartName="/xl/worksheets/sheet19.xml" ContentType="application/vnd.openxmlformats-officedocument.spreadsheetml.worksheet+xml"/>
  <Override PartName="/xl/comments1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491" yWindow="75" windowWidth="10380" windowHeight="7965" tabRatio="856" activeTab="0"/>
  </bookViews>
  <sheets>
    <sheet name="PLAN ACCIÓN - EDUCACIÓN" sheetId="1" r:id="rId1"/>
    <sheet name="PLAN ACCIÓN - SALUD" sheetId="2" r:id="rId2"/>
    <sheet name="PLAN ACCIÓN - SEGURIDAD Y CONVI" sheetId="3" r:id="rId3"/>
    <sheet name="PLAN ACCIÓN - VIVIENDA" sheetId="4" r:id="rId4"/>
    <sheet name="PLAN ACCIÓN - PARTICIPACION CIU" sheetId="5" r:id="rId5"/>
    <sheet name="PLAN ACCIÓN - CULTURA" sheetId="6" r:id="rId6"/>
    <sheet name="PLAN ACCIÓN - RECREA Y DEPORTES" sheetId="7" r:id="rId7"/>
    <sheet name="PLAN ACCIÓN - INFANCIA Y ADOLE " sheetId="8" r:id="rId8"/>
    <sheet name="PLAN ACCIÓN - MUJERES VICTIMAS" sheetId="9" r:id="rId9"/>
    <sheet name="PLAN ACCIÓN - VICTIMAS CONFLICT" sheetId="10" r:id="rId10"/>
    <sheet name="PLAN ACCIÓN - SSPP DIFERENTES" sheetId="11" r:id="rId11"/>
    <sheet name="PLAN ACCIÓN - AGUA POTABLE Y SB" sheetId="12" r:id="rId12"/>
    <sheet name="PLAN ACCIÓN - M.AMBIENTE Y G.R." sheetId="13" r:id="rId13"/>
    <sheet name="PLAN ACCIÓN - AGROPECUARIO" sheetId="14" r:id="rId14"/>
    <sheet name="PLAN ACCIÓN - INFRAESTRUCT VIAL" sheetId="15" r:id="rId15"/>
    <sheet name="PLAN ACCIÓN - FOT INSTITUCIONAL" sheetId="16" r:id="rId16"/>
    <sheet name="PLAN ACCIÓN - EQUIPAMIENTO MUNI" sheetId="17" r:id="rId17"/>
    <sheet name="PLAN ACCIÓN - TIC'S " sheetId="18" r:id="rId18"/>
    <sheet name="PLAN DE ACCION 2013" sheetId="19" r:id="rId19"/>
  </sheets>
  <definedNames/>
  <calcPr fullCalcOnLoad="1"/>
</workbook>
</file>

<file path=xl/comments1.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 ref="B19" authorId="0">
      <text>
        <r>
          <rPr>
            <b/>
            <sz val="8"/>
            <rFont val="Tahoma"/>
            <family val="2"/>
          </rPr>
          <t xml:space="preserve">JEFE DE LA ENTIDAD </t>
        </r>
      </text>
    </comment>
    <comment ref="AG19"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9" authorId="1">
      <text>
        <r>
          <rPr>
            <b/>
            <sz val="9"/>
            <rFont val="Tahoma"/>
            <family val="2"/>
          </rPr>
          <t>MEDIO DE EVIDENCIA. INFORME, RESGISTRO FOTOGRAFICO, PLANILLA, ETC</t>
        </r>
      </text>
    </comment>
    <comment ref="B36" authorId="0">
      <text>
        <r>
          <rPr>
            <b/>
            <sz val="8"/>
            <rFont val="Tahoma"/>
            <family val="2"/>
          </rPr>
          <t xml:space="preserve">JEFE DE LA ENTIDAD </t>
        </r>
      </text>
    </comment>
    <comment ref="AG3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36" authorId="1">
      <text>
        <r>
          <rPr>
            <b/>
            <sz val="9"/>
            <rFont val="Tahoma"/>
            <family val="2"/>
          </rPr>
          <t>MEDIO DE EVIDENCIA. INFORME, RESGISTRO FOTOGRAFICO, PLANILLA, ETC</t>
        </r>
      </text>
    </comment>
  </commentList>
</comments>
</file>

<file path=xl/comments10.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 ref="B16" authorId="0">
      <text>
        <r>
          <rPr>
            <b/>
            <sz val="8"/>
            <rFont val="Tahoma"/>
            <family val="2"/>
          </rPr>
          <t xml:space="preserve">JEFE DE LA ENTIDAD </t>
        </r>
      </text>
    </comment>
    <comment ref="AG1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6" authorId="1">
      <text>
        <r>
          <rPr>
            <b/>
            <sz val="9"/>
            <rFont val="Tahoma"/>
            <family val="2"/>
          </rPr>
          <t>MEDIO DE EVIDENCIA. INFORME, RESGISTRO FOTOGRAFICO, PLANILLA, ETC</t>
        </r>
      </text>
    </comment>
    <comment ref="B27" authorId="0">
      <text>
        <r>
          <rPr>
            <b/>
            <sz val="8"/>
            <rFont val="Tahoma"/>
            <family val="2"/>
          </rPr>
          <t xml:space="preserve">JEFE DE LA ENTIDAD </t>
        </r>
      </text>
    </comment>
    <comment ref="AG27"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27" authorId="1">
      <text>
        <r>
          <rPr>
            <b/>
            <sz val="9"/>
            <rFont val="Tahoma"/>
            <family val="2"/>
          </rPr>
          <t>MEDIO DE EVIDENCIA. INFORME, RESGISTRO FOTOGRAFICO, PLANILLA, ETC</t>
        </r>
      </text>
    </comment>
    <comment ref="B39" authorId="0">
      <text>
        <r>
          <rPr>
            <b/>
            <sz val="8"/>
            <rFont val="Tahoma"/>
            <family val="2"/>
          </rPr>
          <t xml:space="preserve">JEFE DE LA ENTIDAD </t>
        </r>
      </text>
    </comment>
    <comment ref="AG39"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39" authorId="1">
      <text>
        <r>
          <rPr>
            <b/>
            <sz val="9"/>
            <rFont val="Tahoma"/>
            <family val="2"/>
          </rPr>
          <t>MEDIO DE EVIDENCIA. INFORME, RESGISTRO FOTOGRAFICO, PLANILLA, ETC</t>
        </r>
      </text>
    </comment>
    <comment ref="B46" authorId="0">
      <text>
        <r>
          <rPr>
            <b/>
            <sz val="8"/>
            <rFont val="Tahoma"/>
            <family val="2"/>
          </rPr>
          <t xml:space="preserve">JEFE DE LA ENTIDAD </t>
        </r>
      </text>
    </comment>
    <comment ref="AG4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46" authorId="1">
      <text>
        <r>
          <rPr>
            <b/>
            <sz val="9"/>
            <rFont val="Tahoma"/>
            <family val="2"/>
          </rPr>
          <t>MEDIO DE EVIDENCIA. INFORME, RESGISTRO FOTOGRAFICO, PLANILLA, ETC</t>
        </r>
      </text>
    </comment>
    <comment ref="B53" authorId="0">
      <text>
        <r>
          <rPr>
            <b/>
            <sz val="8"/>
            <rFont val="Tahoma"/>
            <family val="2"/>
          </rPr>
          <t xml:space="preserve">JEFE DE LA ENTIDAD </t>
        </r>
      </text>
    </comment>
    <comment ref="AG53"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53" authorId="1">
      <text>
        <r>
          <rPr>
            <b/>
            <sz val="9"/>
            <rFont val="Tahoma"/>
            <family val="2"/>
          </rPr>
          <t>MEDIO DE EVIDENCIA. INFORME, RESGISTRO FOTOGRAFICO, PLANILLA, ETC</t>
        </r>
      </text>
    </comment>
    <comment ref="B60" authorId="0">
      <text>
        <r>
          <rPr>
            <b/>
            <sz val="8"/>
            <rFont val="Tahoma"/>
            <family val="2"/>
          </rPr>
          <t xml:space="preserve">JEFE DE LA ENTIDAD </t>
        </r>
      </text>
    </comment>
    <comment ref="AG60"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0" authorId="1">
      <text>
        <r>
          <rPr>
            <b/>
            <sz val="9"/>
            <rFont val="Tahoma"/>
            <family val="2"/>
          </rPr>
          <t>MEDIO DE EVIDENCIA. INFORME, RESGISTRO FOTOGRAFICO, PLANILLA, ETC</t>
        </r>
      </text>
    </comment>
    <comment ref="B67" authorId="0">
      <text>
        <r>
          <rPr>
            <b/>
            <sz val="8"/>
            <rFont val="Tahoma"/>
            <family val="2"/>
          </rPr>
          <t xml:space="preserve">JEFE DE LA ENTIDAD </t>
        </r>
      </text>
    </comment>
    <comment ref="AG67"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7" authorId="1">
      <text>
        <r>
          <rPr>
            <b/>
            <sz val="9"/>
            <rFont val="Tahoma"/>
            <family val="2"/>
          </rPr>
          <t>MEDIO DE EVIDENCIA. INFORME, RESGISTRO FOTOGRAFICO, PLANILLA, ETC</t>
        </r>
      </text>
    </comment>
    <comment ref="B78" authorId="0">
      <text>
        <r>
          <rPr>
            <b/>
            <sz val="8"/>
            <rFont val="Tahoma"/>
            <family val="2"/>
          </rPr>
          <t xml:space="preserve">JEFE DE LA ENTIDAD </t>
        </r>
      </text>
    </comment>
    <comment ref="AG78"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78" authorId="1">
      <text>
        <r>
          <rPr>
            <b/>
            <sz val="9"/>
            <rFont val="Tahoma"/>
            <family val="2"/>
          </rPr>
          <t>MEDIO DE EVIDENCIA. INFORME, RESGISTRO FOTOGRAFICO, PLANILLA, ETC</t>
        </r>
      </text>
    </comment>
    <comment ref="B85" authorId="0">
      <text>
        <r>
          <rPr>
            <b/>
            <sz val="8"/>
            <rFont val="Tahoma"/>
            <family val="2"/>
          </rPr>
          <t xml:space="preserve">JEFE DE LA ENTIDAD </t>
        </r>
      </text>
    </comment>
    <comment ref="AG85"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85" authorId="1">
      <text>
        <r>
          <rPr>
            <b/>
            <sz val="9"/>
            <rFont val="Tahoma"/>
            <family val="2"/>
          </rPr>
          <t>MEDIO DE EVIDENCIA. INFORME, RESGISTRO FOTOGRAFICO, PLANILLA, ETC</t>
        </r>
      </text>
    </comment>
    <comment ref="B100" authorId="0">
      <text>
        <r>
          <rPr>
            <b/>
            <sz val="8"/>
            <rFont val="Tahoma"/>
            <family val="2"/>
          </rPr>
          <t xml:space="preserve">JEFE DE LA ENTIDAD </t>
        </r>
      </text>
    </comment>
    <comment ref="AG100"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00" authorId="1">
      <text>
        <r>
          <rPr>
            <b/>
            <sz val="9"/>
            <rFont val="Tahoma"/>
            <family val="2"/>
          </rPr>
          <t>MEDIO DE EVIDENCIA. INFORME, RESGISTRO FOTOGRAFICO, PLANILLA, ETC</t>
        </r>
      </text>
    </comment>
    <comment ref="B111" authorId="0">
      <text>
        <r>
          <rPr>
            <b/>
            <sz val="8"/>
            <rFont val="Tahoma"/>
            <family val="2"/>
          </rPr>
          <t xml:space="preserve">JEFE DE LA ENTIDAD </t>
        </r>
      </text>
    </comment>
    <comment ref="AG111"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11" authorId="1">
      <text>
        <r>
          <rPr>
            <b/>
            <sz val="9"/>
            <rFont val="Tahoma"/>
            <family val="2"/>
          </rPr>
          <t>MEDIO DE EVIDENCIA. INFORME, RESGISTRO FOTOGRAFICO, PLANILLA, ETC</t>
        </r>
      </text>
    </comment>
    <comment ref="B122" authorId="0">
      <text>
        <r>
          <rPr>
            <b/>
            <sz val="8"/>
            <rFont val="Tahoma"/>
            <family val="2"/>
          </rPr>
          <t xml:space="preserve">JEFE DE LA ENTIDAD </t>
        </r>
      </text>
    </comment>
    <comment ref="AG122"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22" authorId="1">
      <text>
        <r>
          <rPr>
            <b/>
            <sz val="9"/>
            <rFont val="Tahoma"/>
            <family val="2"/>
          </rPr>
          <t>MEDIO DE EVIDENCIA. INFORME, RESGISTRO FOTOGRAFICO, PLANILLA, ETC</t>
        </r>
      </text>
    </comment>
    <comment ref="B129" authorId="0">
      <text>
        <r>
          <rPr>
            <b/>
            <sz val="8"/>
            <rFont val="Tahoma"/>
            <family val="2"/>
          </rPr>
          <t xml:space="preserve">JEFE DE LA ENTIDAD </t>
        </r>
      </text>
    </comment>
    <comment ref="AG129"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29" authorId="1">
      <text>
        <r>
          <rPr>
            <b/>
            <sz val="9"/>
            <rFont val="Tahoma"/>
            <family val="2"/>
          </rPr>
          <t>MEDIO DE EVIDENCIA. INFORME, RESGISTRO FOTOGRAFICO, PLANILLA, ETC</t>
        </r>
      </text>
    </comment>
    <comment ref="B137" authorId="0">
      <text>
        <r>
          <rPr>
            <b/>
            <sz val="8"/>
            <rFont val="Tahoma"/>
            <family val="2"/>
          </rPr>
          <t xml:space="preserve">JEFE DE LA ENTIDAD </t>
        </r>
      </text>
    </comment>
    <comment ref="AG137"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37" authorId="1">
      <text>
        <r>
          <rPr>
            <b/>
            <sz val="9"/>
            <rFont val="Tahoma"/>
            <family val="2"/>
          </rPr>
          <t>MEDIO DE EVIDENCIA. INFORME, RESGISTRO FOTOGRAFICO, PLANILLA, ETC</t>
        </r>
      </text>
    </comment>
    <comment ref="B145" authorId="0">
      <text>
        <r>
          <rPr>
            <b/>
            <sz val="8"/>
            <rFont val="Tahoma"/>
            <family val="2"/>
          </rPr>
          <t xml:space="preserve">JEFE DE LA ENTIDAD </t>
        </r>
      </text>
    </comment>
    <comment ref="AG145"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45" authorId="1">
      <text>
        <r>
          <rPr>
            <b/>
            <sz val="9"/>
            <rFont val="Tahoma"/>
            <family val="2"/>
          </rPr>
          <t>MEDIO DE EVIDENCIA. INFORME, RESGISTRO FOTOGRAFICO, PLANILLA, ETC</t>
        </r>
      </text>
    </comment>
    <comment ref="B152" authorId="0">
      <text>
        <r>
          <rPr>
            <b/>
            <sz val="8"/>
            <rFont val="Tahoma"/>
            <family val="2"/>
          </rPr>
          <t xml:space="preserve">JEFE DE LA ENTIDAD </t>
        </r>
      </text>
    </comment>
    <comment ref="AG152"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52" authorId="1">
      <text>
        <r>
          <rPr>
            <b/>
            <sz val="9"/>
            <rFont val="Tahoma"/>
            <family val="2"/>
          </rPr>
          <t>MEDIO DE EVIDENCIA. INFORME, RESGISTRO FOTOGRAFICO, PLANILLA, ETC</t>
        </r>
      </text>
    </comment>
    <comment ref="B160" authorId="0">
      <text>
        <r>
          <rPr>
            <b/>
            <sz val="8"/>
            <rFont val="Tahoma"/>
            <family val="2"/>
          </rPr>
          <t xml:space="preserve">JEFE DE LA ENTIDAD </t>
        </r>
      </text>
    </comment>
    <comment ref="AG160"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60" authorId="1">
      <text>
        <r>
          <rPr>
            <b/>
            <sz val="9"/>
            <rFont val="Tahoma"/>
            <family val="2"/>
          </rPr>
          <t>MEDIO DE EVIDENCIA. INFORME, RESGISTRO FOTOGRAFICO, PLANILLA, ETC</t>
        </r>
      </text>
    </comment>
    <comment ref="B167" authorId="0">
      <text>
        <r>
          <rPr>
            <b/>
            <sz val="8"/>
            <rFont val="Tahoma"/>
            <family val="2"/>
          </rPr>
          <t xml:space="preserve">JEFE DE LA ENTIDAD </t>
        </r>
      </text>
    </comment>
    <comment ref="AG167"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67" authorId="1">
      <text>
        <r>
          <rPr>
            <b/>
            <sz val="9"/>
            <rFont val="Tahoma"/>
            <family val="2"/>
          </rPr>
          <t>MEDIO DE EVIDENCIA. INFORME, RESGISTRO FOTOGRAFICO, PLANILLA, ETC</t>
        </r>
      </text>
    </comment>
  </commentList>
</comments>
</file>

<file path=xl/comments11.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12.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 ref="B17" authorId="0">
      <text>
        <r>
          <rPr>
            <b/>
            <sz val="8"/>
            <rFont val="Tahoma"/>
            <family val="2"/>
          </rPr>
          <t xml:space="preserve">JEFE DE LA ENTIDAD </t>
        </r>
      </text>
    </comment>
    <comment ref="AG17"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7" authorId="1">
      <text>
        <r>
          <rPr>
            <b/>
            <sz val="9"/>
            <rFont val="Tahoma"/>
            <family val="2"/>
          </rPr>
          <t>MEDIO DE EVIDENCIA. INFORME, RESGISTRO FOTOGRAFICO, PLANILLA, ETC</t>
        </r>
      </text>
    </comment>
    <comment ref="B64" authorId="0">
      <text>
        <r>
          <rPr>
            <b/>
            <sz val="8"/>
            <rFont val="Tahoma"/>
            <family val="2"/>
          </rPr>
          <t xml:space="preserve">JEFE DE LA ENTIDAD </t>
        </r>
      </text>
    </comment>
    <comment ref="AG64"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4" authorId="1">
      <text>
        <r>
          <rPr>
            <b/>
            <sz val="9"/>
            <rFont val="Tahoma"/>
            <family val="2"/>
          </rPr>
          <t>MEDIO DE EVIDENCIA. INFORME, RESGISTRO FOTOGRAFICO, PLANILLA, ETC</t>
        </r>
      </text>
    </comment>
    <comment ref="B78" authorId="0">
      <text>
        <r>
          <rPr>
            <b/>
            <sz val="8"/>
            <rFont val="Tahoma"/>
            <family val="2"/>
          </rPr>
          <t xml:space="preserve">JEFE DE LA ENTIDAD </t>
        </r>
      </text>
    </comment>
    <comment ref="AG78"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78" authorId="1">
      <text>
        <r>
          <rPr>
            <b/>
            <sz val="9"/>
            <rFont val="Tahoma"/>
            <family val="2"/>
          </rPr>
          <t>MEDIO DE EVIDENCIA. INFORME, RESGISTRO FOTOGRAFICO, PLANILLA, ETC</t>
        </r>
      </text>
    </comment>
  </commentList>
</comments>
</file>

<file path=xl/comments13.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 ref="B17" authorId="0">
      <text>
        <r>
          <rPr>
            <b/>
            <sz val="8"/>
            <rFont val="Tahoma"/>
            <family val="2"/>
          </rPr>
          <t xml:space="preserve">JEFE DE LA ENTIDAD </t>
        </r>
      </text>
    </comment>
    <comment ref="AG17"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7" authorId="1">
      <text>
        <r>
          <rPr>
            <b/>
            <sz val="9"/>
            <rFont val="Tahoma"/>
            <family val="2"/>
          </rPr>
          <t>MEDIO DE EVIDENCIA. INFORME, RESGISTRO FOTOGRAFICO, PLANILLA, ETC</t>
        </r>
      </text>
    </comment>
    <comment ref="B29" authorId="0">
      <text>
        <r>
          <rPr>
            <b/>
            <sz val="8"/>
            <rFont val="Tahoma"/>
            <family val="2"/>
          </rPr>
          <t xml:space="preserve">JEFE DE LA ENTIDAD </t>
        </r>
      </text>
    </comment>
    <comment ref="AG29"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29" authorId="1">
      <text>
        <r>
          <rPr>
            <b/>
            <sz val="9"/>
            <rFont val="Tahoma"/>
            <family val="2"/>
          </rPr>
          <t>MEDIO DE EVIDENCIA. INFORME, RESGISTRO FOTOGRAFICO, PLANILLA, ETC</t>
        </r>
      </text>
    </comment>
    <comment ref="B42" authorId="0">
      <text>
        <r>
          <rPr>
            <b/>
            <sz val="8"/>
            <rFont val="Tahoma"/>
            <family val="2"/>
          </rPr>
          <t xml:space="preserve">JEFE DE LA ENTIDAD </t>
        </r>
      </text>
    </comment>
    <comment ref="AG42"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42" authorId="1">
      <text>
        <r>
          <rPr>
            <b/>
            <sz val="9"/>
            <rFont val="Tahoma"/>
            <family val="2"/>
          </rPr>
          <t>MEDIO DE EVIDENCIA. INFORME, RESGISTRO FOTOGRAFICO, PLANILLA, ETC</t>
        </r>
      </text>
    </comment>
    <comment ref="B53" authorId="0">
      <text>
        <r>
          <rPr>
            <b/>
            <sz val="8"/>
            <rFont val="Tahoma"/>
            <family val="2"/>
          </rPr>
          <t xml:space="preserve">JEFE DE LA ENTIDAD </t>
        </r>
      </text>
    </comment>
    <comment ref="AG53"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53" authorId="1">
      <text>
        <r>
          <rPr>
            <b/>
            <sz val="9"/>
            <rFont val="Tahoma"/>
            <family val="2"/>
          </rPr>
          <t>MEDIO DE EVIDENCIA. INFORME, RESGISTRO FOTOGRAFICO, PLANILLA, ETC</t>
        </r>
      </text>
    </comment>
    <comment ref="B64" authorId="0">
      <text>
        <r>
          <rPr>
            <b/>
            <sz val="8"/>
            <rFont val="Tahoma"/>
            <family val="2"/>
          </rPr>
          <t xml:space="preserve">JEFE DE LA ENTIDAD </t>
        </r>
      </text>
    </comment>
    <comment ref="AG64"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4" authorId="1">
      <text>
        <r>
          <rPr>
            <b/>
            <sz val="9"/>
            <rFont val="Tahoma"/>
            <family val="2"/>
          </rPr>
          <t>MEDIO DE EVIDENCIA. INFORME, RESGISTRO FOTOGRAFICO, PLANILLA, ETC</t>
        </r>
      </text>
    </comment>
    <comment ref="B75" authorId="0">
      <text>
        <r>
          <rPr>
            <b/>
            <sz val="8"/>
            <rFont val="Tahoma"/>
            <family val="2"/>
          </rPr>
          <t xml:space="preserve">JEFE DE LA ENTIDAD </t>
        </r>
      </text>
    </comment>
    <comment ref="AG75"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75" authorId="1">
      <text>
        <r>
          <rPr>
            <b/>
            <sz val="9"/>
            <rFont val="Tahoma"/>
            <family val="2"/>
          </rPr>
          <t>MEDIO DE EVIDENCIA. INFORME, RESGISTRO FOTOGRAFICO, PLANILLA, ETC</t>
        </r>
      </text>
    </comment>
    <comment ref="B88" authorId="0">
      <text>
        <r>
          <rPr>
            <b/>
            <sz val="8"/>
            <rFont val="Tahoma"/>
            <family val="2"/>
          </rPr>
          <t xml:space="preserve">JEFE DE LA ENTIDAD </t>
        </r>
      </text>
    </comment>
    <comment ref="AG88"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88" authorId="1">
      <text>
        <r>
          <rPr>
            <b/>
            <sz val="9"/>
            <rFont val="Tahoma"/>
            <family val="2"/>
          </rPr>
          <t>MEDIO DE EVIDENCIA. INFORME, RESGISTRO FOTOGRAFICO, PLANILLA, ETC</t>
        </r>
      </text>
    </comment>
    <comment ref="B99" authorId="0">
      <text>
        <r>
          <rPr>
            <b/>
            <sz val="8"/>
            <rFont val="Tahoma"/>
            <family val="2"/>
          </rPr>
          <t xml:space="preserve">JEFE DE LA ENTIDAD </t>
        </r>
      </text>
    </comment>
    <comment ref="AG99"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99" authorId="1">
      <text>
        <r>
          <rPr>
            <b/>
            <sz val="9"/>
            <rFont val="Tahoma"/>
            <family val="2"/>
          </rPr>
          <t>MEDIO DE EVIDENCIA. INFORME, RESGISTRO FOTOGRAFICO, PLANILLA, ETC</t>
        </r>
      </text>
    </comment>
    <comment ref="B110" authorId="0">
      <text>
        <r>
          <rPr>
            <b/>
            <sz val="8"/>
            <rFont val="Tahoma"/>
            <family val="2"/>
          </rPr>
          <t xml:space="preserve">JEFE DE LA ENTIDAD </t>
        </r>
      </text>
    </comment>
    <comment ref="AG110"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10" authorId="1">
      <text>
        <r>
          <rPr>
            <b/>
            <sz val="9"/>
            <rFont val="Tahoma"/>
            <family val="2"/>
          </rPr>
          <t>MEDIO DE EVIDENCIA. INFORME, RESGISTRO FOTOGRAFICO, PLANILLA, ETC</t>
        </r>
      </text>
    </comment>
    <comment ref="B127" authorId="0">
      <text>
        <r>
          <rPr>
            <b/>
            <sz val="8"/>
            <rFont val="Tahoma"/>
            <family val="2"/>
          </rPr>
          <t xml:space="preserve">JEFE DE LA ENTIDAD </t>
        </r>
      </text>
    </comment>
    <comment ref="AG127"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27" authorId="1">
      <text>
        <r>
          <rPr>
            <b/>
            <sz val="9"/>
            <rFont val="Tahoma"/>
            <family val="2"/>
          </rPr>
          <t>MEDIO DE EVIDENCIA. INFORME, RESGISTRO FOTOGRAFICO, PLANILLA, ETC</t>
        </r>
      </text>
    </comment>
    <comment ref="B139" authorId="0">
      <text>
        <r>
          <rPr>
            <b/>
            <sz val="8"/>
            <rFont val="Tahoma"/>
            <family val="2"/>
          </rPr>
          <t xml:space="preserve">JEFE DE LA ENTIDAD </t>
        </r>
      </text>
    </comment>
    <comment ref="AG139"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39" authorId="1">
      <text>
        <r>
          <rPr>
            <b/>
            <sz val="9"/>
            <rFont val="Tahoma"/>
            <family val="2"/>
          </rPr>
          <t>MEDIO DE EVIDENCIA. INFORME, RESGISTRO FOTOGRAFICO, PLANILLA, ETC</t>
        </r>
      </text>
    </comment>
    <comment ref="B152" authorId="0">
      <text>
        <r>
          <rPr>
            <b/>
            <sz val="8"/>
            <rFont val="Tahoma"/>
            <family val="2"/>
          </rPr>
          <t xml:space="preserve">JEFE DE LA ENTIDAD </t>
        </r>
      </text>
    </comment>
    <comment ref="AG152"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52" authorId="1">
      <text>
        <r>
          <rPr>
            <b/>
            <sz val="9"/>
            <rFont val="Tahoma"/>
            <family val="2"/>
          </rPr>
          <t>MEDIO DE EVIDENCIA. INFORME, RESGISTRO FOTOGRAFICO, PLANILLA, ETC</t>
        </r>
      </text>
    </comment>
    <comment ref="B163" authorId="0">
      <text>
        <r>
          <rPr>
            <b/>
            <sz val="8"/>
            <rFont val="Tahoma"/>
            <family val="2"/>
          </rPr>
          <t xml:space="preserve">JEFE DE LA ENTIDAD </t>
        </r>
      </text>
    </comment>
    <comment ref="AG163"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63" authorId="1">
      <text>
        <r>
          <rPr>
            <b/>
            <sz val="9"/>
            <rFont val="Tahoma"/>
            <family val="2"/>
          </rPr>
          <t>MEDIO DE EVIDENCIA. INFORME, RESGISTRO FOTOGRAFICO, PLANILLA, ETC</t>
        </r>
      </text>
    </comment>
    <comment ref="B175" authorId="0">
      <text>
        <r>
          <rPr>
            <b/>
            <sz val="8"/>
            <rFont val="Tahoma"/>
            <family val="2"/>
          </rPr>
          <t xml:space="preserve">JEFE DE LA ENTIDAD </t>
        </r>
      </text>
    </comment>
    <comment ref="AG175"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75" authorId="1">
      <text>
        <r>
          <rPr>
            <b/>
            <sz val="9"/>
            <rFont val="Tahoma"/>
            <family val="2"/>
          </rPr>
          <t>MEDIO DE EVIDENCIA. INFORME, RESGISTRO FOTOGRAFICO, PLANILLA, ETC</t>
        </r>
      </text>
    </comment>
  </commentList>
</comments>
</file>

<file path=xl/comments14.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 ref="B21" authorId="0">
      <text>
        <r>
          <rPr>
            <b/>
            <sz val="8"/>
            <rFont val="Tahoma"/>
            <family val="2"/>
          </rPr>
          <t xml:space="preserve">JEFE DE LA ENTIDAD </t>
        </r>
      </text>
    </comment>
    <comment ref="AG21"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21" authorId="1">
      <text>
        <r>
          <rPr>
            <b/>
            <sz val="9"/>
            <rFont val="Tahoma"/>
            <family val="2"/>
          </rPr>
          <t>MEDIO DE EVIDENCIA. INFORME, RESGISTRO FOTOGRAFICO, PLANILLA, ETC</t>
        </r>
      </text>
    </comment>
    <comment ref="B33" authorId="0">
      <text>
        <r>
          <rPr>
            <b/>
            <sz val="8"/>
            <rFont val="Tahoma"/>
            <family val="2"/>
          </rPr>
          <t xml:space="preserve">JEFE DE LA ENTIDAD </t>
        </r>
      </text>
    </comment>
    <comment ref="AG33"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33" authorId="1">
      <text>
        <r>
          <rPr>
            <b/>
            <sz val="9"/>
            <rFont val="Tahoma"/>
            <family val="2"/>
          </rPr>
          <t>MEDIO DE EVIDENCIA. INFORME, RESGISTRO FOTOGRAFICO, PLANILLA, ETC</t>
        </r>
      </text>
    </comment>
    <comment ref="B46" authorId="0">
      <text>
        <r>
          <rPr>
            <b/>
            <sz val="8"/>
            <rFont val="Tahoma"/>
            <family val="2"/>
          </rPr>
          <t xml:space="preserve">JEFE DE LA ENTIDAD </t>
        </r>
      </text>
    </comment>
    <comment ref="AG4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46" authorId="1">
      <text>
        <r>
          <rPr>
            <b/>
            <sz val="9"/>
            <rFont val="Tahoma"/>
            <family val="2"/>
          </rPr>
          <t>MEDIO DE EVIDENCIA. INFORME, RESGISTRO FOTOGRAFICO, PLANILLA, ETC</t>
        </r>
      </text>
    </comment>
    <comment ref="B67" authorId="0">
      <text>
        <r>
          <rPr>
            <b/>
            <sz val="8"/>
            <rFont val="Tahoma"/>
            <family val="2"/>
          </rPr>
          <t xml:space="preserve">JEFE DE LA ENTIDAD </t>
        </r>
      </text>
    </comment>
    <comment ref="AG67"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7" authorId="1">
      <text>
        <r>
          <rPr>
            <b/>
            <sz val="9"/>
            <rFont val="Tahoma"/>
            <family val="2"/>
          </rPr>
          <t>MEDIO DE EVIDENCIA. INFORME, RESGISTRO FOTOGRAFICO, PLANILLA, ETC</t>
        </r>
      </text>
    </comment>
  </commentList>
</comments>
</file>

<file path=xl/comments15.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 ref="B24" authorId="0">
      <text>
        <r>
          <rPr>
            <b/>
            <sz val="8"/>
            <rFont val="Tahoma"/>
            <family val="2"/>
          </rPr>
          <t xml:space="preserve">JEFE DE LA ENTIDAD </t>
        </r>
      </text>
    </comment>
    <comment ref="AG24"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24" authorId="1">
      <text>
        <r>
          <rPr>
            <b/>
            <sz val="9"/>
            <rFont val="Tahoma"/>
            <family val="2"/>
          </rPr>
          <t>MEDIO DE EVIDENCIA. INFORME, RESGISTRO FOTOGRAFICO, PLANILLA, ETC</t>
        </r>
      </text>
    </comment>
    <comment ref="B34" authorId="0">
      <text>
        <r>
          <rPr>
            <b/>
            <sz val="8"/>
            <rFont val="Tahoma"/>
            <family val="2"/>
          </rPr>
          <t xml:space="preserve">JEFE DE LA ENTIDAD </t>
        </r>
      </text>
    </comment>
    <comment ref="AG34"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34" authorId="1">
      <text>
        <r>
          <rPr>
            <b/>
            <sz val="9"/>
            <rFont val="Tahoma"/>
            <family val="2"/>
          </rPr>
          <t>MEDIO DE EVIDENCIA. INFORME, RESGISTRO FOTOGRAFICO, PLANILLA, ETC</t>
        </r>
      </text>
    </comment>
  </commentList>
</comments>
</file>

<file path=xl/comments16.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 ref="B42" authorId="0">
      <text>
        <r>
          <rPr>
            <b/>
            <sz val="8"/>
            <rFont val="Tahoma"/>
            <family val="2"/>
          </rPr>
          <t xml:space="preserve">JEFE DE LA ENTIDAD </t>
        </r>
      </text>
    </comment>
    <comment ref="AG42"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42" authorId="1">
      <text>
        <r>
          <rPr>
            <b/>
            <sz val="9"/>
            <rFont val="Tahoma"/>
            <family val="2"/>
          </rPr>
          <t>MEDIO DE EVIDENCIA. INFORME, RESGISTRO FOTOGRAFICO, PLANILLA, ETC</t>
        </r>
      </text>
    </comment>
    <comment ref="B59" authorId="0">
      <text>
        <r>
          <rPr>
            <b/>
            <sz val="8"/>
            <rFont val="Tahoma"/>
            <family val="2"/>
          </rPr>
          <t xml:space="preserve">JEFE DE LA ENTIDAD </t>
        </r>
      </text>
    </comment>
    <comment ref="AG59"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59" authorId="1">
      <text>
        <r>
          <rPr>
            <b/>
            <sz val="9"/>
            <rFont val="Tahoma"/>
            <family val="2"/>
          </rPr>
          <t>MEDIO DE EVIDENCIA. INFORME, RESGISTRO FOTOGRAFICO, PLANILLA, ETC</t>
        </r>
      </text>
    </comment>
    <comment ref="B70" authorId="0">
      <text>
        <r>
          <rPr>
            <b/>
            <sz val="8"/>
            <rFont val="Tahoma"/>
            <family val="2"/>
          </rPr>
          <t xml:space="preserve">JEFE DE LA ENTIDAD </t>
        </r>
      </text>
    </comment>
    <comment ref="AG70"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70" authorId="1">
      <text>
        <r>
          <rPr>
            <b/>
            <sz val="9"/>
            <rFont val="Tahoma"/>
            <family val="2"/>
          </rPr>
          <t>MEDIO DE EVIDENCIA. INFORME, RESGISTRO FOTOGRAFICO, PLANILLA, ETC</t>
        </r>
      </text>
    </comment>
  </commentList>
</comments>
</file>

<file path=xl/comments17.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18.xml><?xml version="1.0" encoding="utf-8"?>
<comments xmlns="http://schemas.openxmlformats.org/spreadsheetml/2006/main">
  <authors>
    <author>dcherrera</author>
    <author>Diana</author>
    <author>Luffi</author>
    <author>Sony Customer</author>
  </authors>
  <commentList>
    <comment ref="B7" authorId="0">
      <text>
        <r>
          <rPr>
            <b/>
            <sz val="8"/>
            <rFont val="Tahoma"/>
            <family val="2"/>
          </rPr>
          <t xml:space="preserve">JEFE DE LA ENTIDAD </t>
        </r>
      </text>
    </comment>
    <comment ref="AG7"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7" authorId="1">
      <text>
        <r>
          <rPr>
            <b/>
            <sz val="9"/>
            <rFont val="Tahoma"/>
            <family val="2"/>
          </rPr>
          <t>MEDIO DE EVIDENCIA. INFORME, RESGISTRO FOTOGRAFICO, PLANILLA, ETC</t>
        </r>
      </text>
    </comment>
    <comment ref="L9" authorId="2">
      <text>
        <r>
          <rPr>
            <b/>
            <sz val="9"/>
            <rFont val="Tahoma"/>
            <family val="2"/>
          </rPr>
          <t xml:space="preserve">Lo puse yo para no comprometerse mucho y por ser el primer ano en el plan no dice nada </t>
        </r>
      </text>
    </comment>
    <comment ref="C11" authorId="3">
      <text>
        <r>
          <rPr>
            <b/>
            <sz val="8"/>
            <rFont val="Tahoma"/>
            <family val="2"/>
          </rPr>
          <t>andres</t>
        </r>
      </text>
    </comment>
    <comment ref="B16" authorId="0">
      <text>
        <r>
          <rPr>
            <b/>
            <sz val="8"/>
            <rFont val="Tahoma"/>
            <family val="2"/>
          </rPr>
          <t xml:space="preserve">JEFE DE LA ENTIDAD </t>
        </r>
      </text>
    </comment>
    <comment ref="AG1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6" authorId="1">
      <text>
        <r>
          <rPr>
            <b/>
            <sz val="9"/>
            <rFont val="Tahoma"/>
            <family val="2"/>
          </rPr>
          <t>MEDIO DE EVIDENCIA. INFORME, RESGISTRO FOTOGRAFICO, PLANILLA, ETC</t>
        </r>
      </text>
    </comment>
    <comment ref="L18" authorId="2">
      <text>
        <r>
          <rPr>
            <b/>
            <sz val="9"/>
            <rFont val="Tahoma"/>
            <family val="2"/>
          </rPr>
          <t xml:space="preserve">Lo puse yo para no comprometerse mucho y por ser el primer ano en el plan no dice nada </t>
        </r>
      </text>
    </comment>
    <comment ref="B35" authorId="0">
      <text>
        <r>
          <rPr>
            <b/>
            <sz val="8"/>
            <rFont val="Tahoma"/>
            <family val="2"/>
          </rPr>
          <t xml:space="preserve">JEFE DE LA ENTIDAD </t>
        </r>
      </text>
    </comment>
    <comment ref="AG35"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35" authorId="1">
      <text>
        <r>
          <rPr>
            <b/>
            <sz val="9"/>
            <rFont val="Tahoma"/>
            <family val="2"/>
          </rPr>
          <t>MEDIO DE EVIDENCIA. INFORME, RESGISTRO FOTOGRAFICO, PLANILLA, ETC</t>
        </r>
      </text>
    </comment>
    <comment ref="L37" authorId="2">
      <text>
        <r>
          <rPr>
            <b/>
            <sz val="9"/>
            <rFont val="Tahoma"/>
            <family val="2"/>
          </rPr>
          <t xml:space="preserve">Lo puse yo para no comprometerse mucho y por ser el primer ano en el plan no dice nada </t>
        </r>
      </text>
    </comment>
    <comment ref="C65" authorId="3">
      <text>
        <r>
          <rPr>
            <b/>
            <sz val="8"/>
            <rFont val="Tahoma"/>
            <family val="2"/>
          </rPr>
          <t>andres</t>
        </r>
      </text>
    </comment>
  </commentList>
</comments>
</file>

<file path=xl/comments19.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2.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 ref="B20" authorId="0">
      <text>
        <r>
          <rPr>
            <b/>
            <sz val="8"/>
            <rFont val="Tahoma"/>
            <family val="2"/>
          </rPr>
          <t xml:space="preserve">JEFE DE LA ENTIDAD </t>
        </r>
      </text>
    </comment>
    <comment ref="AG20"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20" authorId="1">
      <text>
        <r>
          <rPr>
            <b/>
            <sz val="9"/>
            <rFont val="Tahoma"/>
            <family val="2"/>
          </rPr>
          <t>MEDIO DE EVIDENCIA. INFORME, RESGISTRO FOTOGRAFICO, PLANILLA, ETC</t>
        </r>
      </text>
    </comment>
    <comment ref="B32" authorId="0">
      <text>
        <r>
          <rPr>
            <b/>
            <sz val="8"/>
            <rFont val="Tahoma"/>
            <family val="2"/>
          </rPr>
          <t xml:space="preserve">JEFE DE LA ENTIDAD </t>
        </r>
      </text>
    </comment>
    <comment ref="AG32"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32" authorId="1">
      <text>
        <r>
          <rPr>
            <b/>
            <sz val="9"/>
            <rFont val="Tahoma"/>
            <family val="2"/>
          </rPr>
          <t>MEDIO DE EVIDENCIA. INFORME, RESGISTRO FOTOGRAFICO, PLANILLA, ETC</t>
        </r>
      </text>
    </comment>
    <comment ref="B51" authorId="0">
      <text>
        <r>
          <rPr>
            <b/>
            <sz val="8"/>
            <rFont val="Tahoma"/>
            <family val="2"/>
          </rPr>
          <t xml:space="preserve">JEFE DE LA ENTIDAD </t>
        </r>
      </text>
    </comment>
    <comment ref="AG51"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51" authorId="1">
      <text>
        <r>
          <rPr>
            <b/>
            <sz val="9"/>
            <rFont val="Tahoma"/>
            <family val="2"/>
          </rPr>
          <t>MEDIO DE EVIDENCIA. INFORME, RESGISTRO FOTOGRAFICO, PLANILLA, ETC</t>
        </r>
      </text>
    </comment>
    <comment ref="B65" authorId="0">
      <text>
        <r>
          <rPr>
            <b/>
            <sz val="8"/>
            <rFont val="Tahoma"/>
            <family val="2"/>
          </rPr>
          <t xml:space="preserve">JEFE DE LA ENTIDAD </t>
        </r>
      </text>
    </comment>
    <comment ref="AG65"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5" authorId="1">
      <text>
        <r>
          <rPr>
            <b/>
            <sz val="9"/>
            <rFont val="Tahoma"/>
            <family val="2"/>
          </rPr>
          <t>MEDIO DE EVIDENCIA. INFORME, RESGISTRO FOTOGRAFICO, PLANILLA, ETC</t>
        </r>
      </text>
    </comment>
    <comment ref="B78" authorId="0">
      <text>
        <r>
          <rPr>
            <b/>
            <sz val="8"/>
            <rFont val="Tahoma"/>
            <family val="2"/>
          </rPr>
          <t xml:space="preserve">JEFE DE LA ENTIDAD </t>
        </r>
      </text>
    </comment>
    <comment ref="AG78"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78" authorId="1">
      <text>
        <r>
          <rPr>
            <b/>
            <sz val="9"/>
            <rFont val="Tahoma"/>
            <family val="2"/>
          </rPr>
          <t>MEDIO DE EVIDENCIA. INFORME, RESGISTRO FOTOGRAFICO, PLANILLA, ETC</t>
        </r>
      </text>
    </comment>
    <comment ref="B90" authorId="0">
      <text>
        <r>
          <rPr>
            <b/>
            <sz val="8"/>
            <rFont val="Tahoma"/>
            <family val="2"/>
          </rPr>
          <t xml:space="preserve">JEFE DE LA ENTIDAD </t>
        </r>
      </text>
    </comment>
    <comment ref="AG90"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90" authorId="1">
      <text>
        <r>
          <rPr>
            <b/>
            <sz val="9"/>
            <rFont val="Tahoma"/>
            <family val="2"/>
          </rPr>
          <t>MEDIO DE EVIDENCIA. INFORME, RESGISTRO FOTOGRAFICO, PLANILLA, ETC</t>
        </r>
      </text>
    </comment>
  </commentList>
</comments>
</file>

<file path=xl/comments3.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 ref="B16" authorId="0">
      <text>
        <r>
          <rPr>
            <b/>
            <sz val="8"/>
            <rFont val="Tahoma"/>
            <family val="2"/>
          </rPr>
          <t xml:space="preserve">JEFE DE LA ENTIDAD </t>
        </r>
      </text>
    </comment>
    <comment ref="AG1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6" authorId="1">
      <text>
        <r>
          <rPr>
            <b/>
            <sz val="9"/>
            <rFont val="Tahoma"/>
            <family val="2"/>
          </rPr>
          <t>MEDIO DE EVIDENCIA. INFORME, RESGISTRO FOTOGRAFICO, PLANILLA, ETC</t>
        </r>
      </text>
    </comment>
    <comment ref="B27" authorId="0">
      <text>
        <r>
          <rPr>
            <b/>
            <sz val="8"/>
            <rFont val="Tahoma"/>
            <family val="2"/>
          </rPr>
          <t xml:space="preserve">JEFE DE LA ENTIDAD </t>
        </r>
      </text>
    </comment>
    <comment ref="AG27"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27" authorId="1">
      <text>
        <r>
          <rPr>
            <b/>
            <sz val="9"/>
            <rFont val="Tahoma"/>
            <family val="2"/>
          </rPr>
          <t>MEDIO DE EVIDENCIA. INFORME, RESGISTRO FOTOGRAFICO, PLANILLA, ETC</t>
        </r>
      </text>
    </comment>
    <comment ref="B43" authorId="0">
      <text>
        <r>
          <rPr>
            <b/>
            <sz val="8"/>
            <rFont val="Tahoma"/>
            <family val="2"/>
          </rPr>
          <t xml:space="preserve">JEFE DE LA ENTIDAD </t>
        </r>
      </text>
    </comment>
    <comment ref="AG43"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43" authorId="1">
      <text>
        <r>
          <rPr>
            <b/>
            <sz val="9"/>
            <rFont val="Tahoma"/>
            <family val="2"/>
          </rPr>
          <t>MEDIO DE EVIDENCIA. INFORME, RESGISTRO FOTOGRAFICO, PLANILLA, ETC</t>
        </r>
      </text>
    </comment>
  </commentList>
</comments>
</file>

<file path=xl/comments4.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 ref="B20" authorId="0">
      <text>
        <r>
          <rPr>
            <b/>
            <sz val="8"/>
            <rFont val="Tahoma"/>
            <family val="2"/>
          </rPr>
          <t xml:space="preserve">JEFE DE LA ENTIDAD </t>
        </r>
      </text>
    </comment>
    <comment ref="AG20"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20" authorId="1">
      <text>
        <r>
          <rPr>
            <b/>
            <sz val="9"/>
            <rFont val="Tahoma"/>
            <family val="2"/>
          </rPr>
          <t>MEDIO DE EVIDENCIA. INFORME, RESGISTRO FOTOGRAFICO, PLANILLA, ETC</t>
        </r>
      </text>
    </comment>
  </commentList>
</comments>
</file>

<file path=xl/comments5.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 ref="B32" authorId="0">
      <text>
        <r>
          <rPr>
            <b/>
            <sz val="8"/>
            <rFont val="Tahoma"/>
            <family val="2"/>
          </rPr>
          <t xml:space="preserve">JEFE DE LA ENTIDAD </t>
        </r>
      </text>
    </comment>
    <comment ref="AG32"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32" authorId="1">
      <text>
        <r>
          <rPr>
            <b/>
            <sz val="9"/>
            <rFont val="Tahoma"/>
            <family val="2"/>
          </rPr>
          <t>MEDIO DE EVIDENCIA. INFORME, RESGISTRO FOTOGRAFICO, PLANILLA, ETC</t>
        </r>
      </text>
    </comment>
  </commentList>
</comments>
</file>

<file path=xl/comments6.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 ref="B27" authorId="0">
      <text>
        <r>
          <rPr>
            <b/>
            <sz val="8"/>
            <rFont val="Tahoma"/>
            <family val="2"/>
          </rPr>
          <t xml:space="preserve">JEFE DE LA ENTIDAD </t>
        </r>
      </text>
    </comment>
    <comment ref="AG27"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27" authorId="1">
      <text>
        <r>
          <rPr>
            <b/>
            <sz val="9"/>
            <rFont val="Tahoma"/>
            <family val="2"/>
          </rPr>
          <t>MEDIO DE EVIDENCIA. INFORME, RESGISTRO FOTOGRAFICO, PLANILLA, ETC</t>
        </r>
      </text>
    </comment>
    <comment ref="B48" authorId="0">
      <text>
        <r>
          <rPr>
            <b/>
            <sz val="8"/>
            <rFont val="Tahoma"/>
            <family val="2"/>
          </rPr>
          <t xml:space="preserve">JEFE DE LA ENTIDAD </t>
        </r>
      </text>
    </comment>
    <comment ref="AG48"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48" authorId="1">
      <text>
        <r>
          <rPr>
            <b/>
            <sz val="9"/>
            <rFont val="Tahoma"/>
            <family val="2"/>
          </rPr>
          <t>MEDIO DE EVIDENCIA. INFORME, RESGISTRO FOTOGRAFICO, PLANILLA, ETC</t>
        </r>
      </text>
    </comment>
    <comment ref="B69" authorId="0">
      <text>
        <r>
          <rPr>
            <b/>
            <sz val="8"/>
            <rFont val="Tahoma"/>
            <family val="2"/>
          </rPr>
          <t xml:space="preserve">JEFE DE LA ENTIDAD </t>
        </r>
      </text>
    </comment>
    <comment ref="AG69"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9" authorId="1">
      <text>
        <r>
          <rPr>
            <b/>
            <sz val="9"/>
            <rFont val="Tahoma"/>
            <family val="2"/>
          </rPr>
          <t>MEDIO DE EVIDENCIA. INFORME, RESGISTRO FOTOGRAFICO, PLANILLA, ETC</t>
        </r>
      </text>
    </comment>
    <comment ref="B92" authorId="0">
      <text>
        <r>
          <rPr>
            <b/>
            <sz val="8"/>
            <rFont val="Tahoma"/>
            <family val="2"/>
          </rPr>
          <t xml:space="preserve">JEFE DE LA ENTIDAD </t>
        </r>
      </text>
    </comment>
    <comment ref="AG92"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92" authorId="1">
      <text>
        <r>
          <rPr>
            <b/>
            <sz val="9"/>
            <rFont val="Tahoma"/>
            <family val="2"/>
          </rPr>
          <t>MEDIO DE EVIDENCIA. INFORME, RESGISTRO FOTOGRAFICO, PLANILLA, ETC</t>
        </r>
      </text>
    </comment>
  </commentList>
</comments>
</file>

<file path=xl/comments7.xml><?xml version="1.0" encoding="utf-8"?>
<comments xmlns="http://schemas.openxmlformats.org/spreadsheetml/2006/main">
  <authors>
    <author>dcherrera</author>
    <author>Diana</author>
  </authors>
  <commentList>
    <comment ref="B6" authorId="0">
      <text>
        <r>
          <rPr>
            <b/>
            <sz val="8"/>
            <rFont val="Tahoma"/>
            <family val="2"/>
          </rPr>
          <t xml:space="preserve">JEFE DE LA ENTIDAD </t>
        </r>
      </text>
    </comment>
    <comment ref="AG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 authorId="1">
      <text>
        <r>
          <rPr>
            <b/>
            <sz val="9"/>
            <rFont val="Tahoma"/>
            <family val="2"/>
          </rPr>
          <t>MEDIO DE EVIDENCIA. INFORME, RESGISTRO FOTOGRAFICO, PLANILLA, ETC</t>
        </r>
      </text>
    </comment>
  </commentList>
</comments>
</file>

<file path=xl/comments8.xml><?xml version="1.0" encoding="utf-8"?>
<comments xmlns="http://schemas.openxmlformats.org/spreadsheetml/2006/main">
  <authors>
    <author>dcherrera</author>
    <author>Diana</author>
    <author>Luffi</author>
    <author>Sony Customer</author>
  </authors>
  <commentList>
    <comment ref="B7" authorId="0">
      <text>
        <r>
          <rPr>
            <b/>
            <sz val="8"/>
            <rFont val="Tahoma"/>
            <family val="2"/>
          </rPr>
          <t xml:space="preserve">JEFE DE LA ENTIDAD </t>
        </r>
      </text>
    </comment>
    <comment ref="AG7"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7" authorId="1">
      <text>
        <r>
          <rPr>
            <b/>
            <sz val="9"/>
            <rFont val="Tahoma"/>
            <family val="2"/>
          </rPr>
          <t>MEDIO DE EVIDENCIA. INFORME, RESGISTRO FOTOGRAFICO, PLANILLA, ETC</t>
        </r>
      </text>
    </comment>
    <comment ref="L9" authorId="2">
      <text>
        <r>
          <rPr>
            <b/>
            <sz val="9"/>
            <rFont val="Tahoma"/>
            <family val="2"/>
          </rPr>
          <t xml:space="preserve">Lo puse yo para no comprometerse mucho y por ser el primer ano en el plan no dice nada </t>
        </r>
      </text>
    </comment>
    <comment ref="C11" authorId="3">
      <text>
        <r>
          <rPr>
            <b/>
            <sz val="8"/>
            <rFont val="Tahoma"/>
            <family val="2"/>
          </rPr>
          <t>andres</t>
        </r>
      </text>
    </comment>
    <comment ref="B26" authorId="0">
      <text>
        <r>
          <rPr>
            <b/>
            <sz val="8"/>
            <rFont val="Tahoma"/>
            <family val="2"/>
          </rPr>
          <t xml:space="preserve">JEFE DE LA ENTIDAD </t>
        </r>
      </text>
    </comment>
    <comment ref="AG2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26" authorId="1">
      <text>
        <r>
          <rPr>
            <b/>
            <sz val="9"/>
            <rFont val="Tahoma"/>
            <family val="2"/>
          </rPr>
          <t>MEDIO DE EVIDENCIA. INFORME, RESGISTRO FOTOGRAFICO, PLANILLA, ETC</t>
        </r>
      </text>
    </comment>
    <comment ref="L28" authorId="2">
      <text>
        <r>
          <rPr>
            <b/>
            <sz val="9"/>
            <rFont val="Tahoma"/>
            <family val="2"/>
          </rPr>
          <t xml:space="preserve">Lo puse yo para no comprometerse mucho y por ser el primer ano en el plan no dice nada </t>
        </r>
      </text>
    </comment>
    <comment ref="B35" authorId="0">
      <text>
        <r>
          <rPr>
            <b/>
            <sz val="8"/>
            <rFont val="Tahoma"/>
            <family val="2"/>
          </rPr>
          <t xml:space="preserve">JEFE DE LA ENTIDAD </t>
        </r>
      </text>
    </comment>
    <comment ref="AG35"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35" authorId="1">
      <text>
        <r>
          <rPr>
            <b/>
            <sz val="9"/>
            <rFont val="Tahoma"/>
            <family val="2"/>
          </rPr>
          <t>MEDIO DE EVIDENCIA. INFORME, RESGISTRO FOTOGRAFICO, PLANILLA, ETC</t>
        </r>
      </text>
    </comment>
    <comment ref="L37" authorId="2">
      <text>
        <r>
          <rPr>
            <b/>
            <sz val="9"/>
            <rFont val="Tahoma"/>
            <family val="2"/>
          </rPr>
          <t xml:space="preserve">Lo puse yo para no comprometerse mucho y por ser el primer ano en el plan no dice nada </t>
        </r>
      </text>
    </comment>
    <comment ref="B43" authorId="0">
      <text>
        <r>
          <rPr>
            <b/>
            <sz val="8"/>
            <rFont val="Tahoma"/>
            <family val="2"/>
          </rPr>
          <t xml:space="preserve">JEFE DE LA ENTIDAD </t>
        </r>
      </text>
    </comment>
    <comment ref="AG43"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43" authorId="1">
      <text>
        <r>
          <rPr>
            <b/>
            <sz val="9"/>
            <rFont val="Tahoma"/>
            <family val="2"/>
          </rPr>
          <t>MEDIO DE EVIDENCIA. INFORME, RESGISTRO FOTOGRAFICO, PLANILLA, ETC</t>
        </r>
      </text>
    </comment>
    <comment ref="L45" authorId="2">
      <text>
        <r>
          <rPr>
            <b/>
            <sz val="9"/>
            <rFont val="Tahoma"/>
            <family val="2"/>
          </rPr>
          <t xml:space="preserve">Lo puse yo para no comprometerse mucho y por ser el primer ano en el plan no dice nada </t>
        </r>
      </text>
    </comment>
    <comment ref="B53" authorId="0">
      <text>
        <r>
          <rPr>
            <b/>
            <sz val="8"/>
            <rFont val="Tahoma"/>
            <family val="2"/>
          </rPr>
          <t xml:space="preserve">JEFE DE LA ENTIDAD </t>
        </r>
      </text>
    </comment>
    <comment ref="AG53"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53" authorId="1">
      <text>
        <r>
          <rPr>
            <b/>
            <sz val="9"/>
            <rFont val="Tahoma"/>
            <family val="2"/>
          </rPr>
          <t>MEDIO DE EVIDENCIA. INFORME, RESGISTRO FOTOGRAFICO, PLANILLA, ETC</t>
        </r>
      </text>
    </comment>
    <comment ref="L55" authorId="2">
      <text>
        <r>
          <rPr>
            <b/>
            <sz val="9"/>
            <rFont val="Tahoma"/>
            <family val="2"/>
          </rPr>
          <t xml:space="preserve">Lo puse yo para no comprometerse mucho y por ser el primer ano en el plan no dice nada </t>
        </r>
      </text>
    </comment>
    <comment ref="B66" authorId="0">
      <text>
        <r>
          <rPr>
            <b/>
            <sz val="8"/>
            <rFont val="Tahoma"/>
            <family val="2"/>
          </rPr>
          <t xml:space="preserve">JEFE DE LA ENTIDAD </t>
        </r>
      </text>
    </comment>
    <comment ref="AG66"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66" authorId="1">
      <text>
        <r>
          <rPr>
            <b/>
            <sz val="9"/>
            <rFont val="Tahoma"/>
            <family val="2"/>
          </rPr>
          <t>MEDIO DE EVIDENCIA. INFORME, RESGISTRO FOTOGRAFICO, PLANILLA, ETC</t>
        </r>
      </text>
    </comment>
    <comment ref="B74" authorId="0">
      <text>
        <r>
          <rPr>
            <b/>
            <sz val="8"/>
            <rFont val="Tahoma"/>
            <family val="2"/>
          </rPr>
          <t xml:space="preserve">JEFE DE LA ENTIDAD </t>
        </r>
      </text>
    </comment>
    <comment ref="AG74"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74" authorId="1">
      <text>
        <r>
          <rPr>
            <b/>
            <sz val="9"/>
            <rFont val="Tahoma"/>
            <family val="2"/>
          </rPr>
          <t>MEDIO DE EVIDENCIA. INFORME, RESGISTRO FOTOGRAFICO, PLANILLA, ETC</t>
        </r>
      </text>
    </comment>
    <comment ref="L76" authorId="2">
      <text>
        <r>
          <rPr>
            <b/>
            <sz val="9"/>
            <rFont val="Tahoma"/>
            <family val="2"/>
          </rPr>
          <t xml:space="preserve">Lo puse yo para no comprometerse mucho y por ser el primer ano en el plan no dice nada </t>
        </r>
      </text>
    </comment>
    <comment ref="N76" authorId="2">
      <text>
        <r>
          <rPr>
            <b/>
            <sz val="9"/>
            <rFont val="Tahoma"/>
            <family val="2"/>
          </rPr>
          <t xml:space="preserve">Lo puse yo para no comprometerse mucho y por ser el primer ano en el plan no dice nada </t>
        </r>
      </text>
    </comment>
    <comment ref="B82" authorId="0">
      <text>
        <r>
          <rPr>
            <b/>
            <sz val="8"/>
            <rFont val="Tahoma"/>
            <family val="2"/>
          </rPr>
          <t xml:space="preserve">JEFE DE LA ENTIDAD </t>
        </r>
      </text>
    </comment>
    <comment ref="AG82"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82" authorId="1">
      <text>
        <r>
          <rPr>
            <b/>
            <sz val="9"/>
            <rFont val="Tahoma"/>
            <family val="2"/>
          </rPr>
          <t>MEDIO DE EVIDENCIA. INFORME, RESGISTRO FOTOGRAFICO, PLANILLA, ETC</t>
        </r>
      </text>
    </comment>
    <comment ref="I84" authorId="3">
      <text>
        <r>
          <rPr>
            <b/>
            <sz val="8"/>
            <rFont val="Tahoma"/>
            <family val="2"/>
          </rPr>
          <t>era tasa de desecion  lo cambie</t>
        </r>
      </text>
    </comment>
    <comment ref="C87" authorId="3">
      <text>
        <r>
          <rPr>
            <b/>
            <sz val="8"/>
            <rFont val="Tahoma"/>
            <family val="2"/>
          </rPr>
          <t>andres</t>
        </r>
      </text>
    </comment>
    <comment ref="B92" authorId="0">
      <text>
        <r>
          <rPr>
            <b/>
            <sz val="8"/>
            <rFont val="Tahoma"/>
            <family val="2"/>
          </rPr>
          <t xml:space="preserve">JEFE DE LA ENTIDAD </t>
        </r>
      </text>
    </comment>
    <comment ref="AG92"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92" authorId="1">
      <text>
        <r>
          <rPr>
            <b/>
            <sz val="9"/>
            <rFont val="Tahoma"/>
            <family val="2"/>
          </rPr>
          <t>MEDIO DE EVIDENCIA. INFORME, RESGISTRO FOTOGRAFICO, PLANILLA, ETC</t>
        </r>
      </text>
    </comment>
    <comment ref="L94" authorId="2">
      <text>
        <r>
          <rPr>
            <b/>
            <sz val="9"/>
            <rFont val="Tahoma"/>
            <family val="2"/>
          </rPr>
          <t xml:space="preserve">Lo puse yo para no comprometerse mucho y por ser el primer ano en el plan no dice nada </t>
        </r>
      </text>
    </comment>
    <comment ref="B121" authorId="0">
      <text>
        <r>
          <rPr>
            <b/>
            <sz val="8"/>
            <rFont val="Tahoma"/>
            <family val="2"/>
          </rPr>
          <t xml:space="preserve">JEFE DE LA ENTIDAD </t>
        </r>
      </text>
    </comment>
    <comment ref="AG121"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21" authorId="1">
      <text>
        <r>
          <rPr>
            <b/>
            <sz val="9"/>
            <rFont val="Tahoma"/>
            <family val="2"/>
          </rPr>
          <t>MEDIO DE EVIDENCIA. INFORME, RESGISTRO FOTOGRAFICO, PLANILLA, ETC</t>
        </r>
      </text>
    </comment>
    <comment ref="L123" authorId="2">
      <text>
        <r>
          <rPr>
            <b/>
            <sz val="9"/>
            <rFont val="Tahoma"/>
            <family val="2"/>
          </rPr>
          <t xml:space="preserve">Lo puse yo para no comprometerse mucho y por ser el primer ano en el plan no dice nada </t>
        </r>
      </text>
    </comment>
    <comment ref="H126" authorId="2">
      <text>
        <r>
          <rPr>
            <b/>
            <sz val="9"/>
            <rFont val="Tahoma"/>
            <family val="2"/>
          </rPr>
          <t xml:space="preserve">Mal formulada desde el plan esto es una funcion no una meta de producto </t>
        </r>
      </text>
    </comment>
    <comment ref="B128" authorId="0">
      <text>
        <r>
          <rPr>
            <b/>
            <sz val="8"/>
            <rFont val="Tahoma"/>
            <family val="2"/>
          </rPr>
          <t xml:space="preserve">JEFE DE LA ENTIDAD </t>
        </r>
      </text>
    </comment>
    <comment ref="AG128"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28" authorId="1">
      <text>
        <r>
          <rPr>
            <b/>
            <sz val="9"/>
            <rFont val="Tahoma"/>
            <family val="2"/>
          </rPr>
          <t>MEDIO DE EVIDENCIA. INFORME, RESGISTRO FOTOGRAFICO, PLANILLA, ETC</t>
        </r>
      </text>
    </comment>
    <comment ref="L130" authorId="2">
      <text>
        <r>
          <rPr>
            <b/>
            <sz val="9"/>
            <rFont val="Tahoma"/>
            <family val="2"/>
          </rPr>
          <t xml:space="preserve">Lo puse yo para no comprometerse mucho y por ser el primer ano en el plan no dice nada </t>
        </r>
      </text>
    </comment>
    <comment ref="B138" authorId="0">
      <text>
        <r>
          <rPr>
            <b/>
            <sz val="8"/>
            <rFont val="Tahoma"/>
            <family val="2"/>
          </rPr>
          <t xml:space="preserve">JEFE DE LA ENTIDAD </t>
        </r>
      </text>
    </comment>
    <comment ref="AG138"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38" authorId="1">
      <text>
        <r>
          <rPr>
            <b/>
            <sz val="9"/>
            <rFont val="Tahoma"/>
            <family val="2"/>
          </rPr>
          <t>MEDIO DE EVIDENCIA. INFORME, RESGISTRO FOTOGRAFICO, PLANILLA, ETC</t>
        </r>
      </text>
    </comment>
    <comment ref="L140" authorId="2">
      <text>
        <r>
          <rPr>
            <b/>
            <sz val="9"/>
            <rFont val="Tahoma"/>
            <family val="2"/>
          </rPr>
          <t xml:space="preserve">Lo puse yo para no comprometerse mucho y por ser el primer ano en el plan no dice nada </t>
        </r>
      </text>
    </comment>
    <comment ref="N140" authorId="2">
      <text>
        <r>
          <rPr>
            <b/>
            <sz val="9"/>
            <rFont val="Tahoma"/>
            <family val="2"/>
          </rPr>
          <t xml:space="preserve">Lo puse yo para no comprometerse mucho y por ser el primer ano en el plan no dice nada </t>
        </r>
      </text>
    </comment>
    <comment ref="B148" authorId="0">
      <text>
        <r>
          <rPr>
            <b/>
            <sz val="8"/>
            <rFont val="Tahoma"/>
            <family val="2"/>
          </rPr>
          <t xml:space="preserve">JEFE DE LA ENTIDAD </t>
        </r>
      </text>
    </comment>
    <comment ref="AG148"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48" authorId="1">
      <text>
        <r>
          <rPr>
            <b/>
            <sz val="9"/>
            <rFont val="Tahoma"/>
            <family val="2"/>
          </rPr>
          <t>MEDIO DE EVIDENCIA. INFORME, RESGISTRO FOTOGRAFICO, PLANILLA, ETC</t>
        </r>
      </text>
    </comment>
    <comment ref="L150" authorId="2">
      <text>
        <r>
          <rPr>
            <b/>
            <sz val="9"/>
            <rFont val="Tahoma"/>
            <family val="2"/>
          </rPr>
          <t xml:space="preserve">Lo puse yo para no comprometerse mucho y por ser el primer ano en el plan no dice nada </t>
        </r>
      </text>
    </comment>
    <comment ref="N150" authorId="2">
      <text>
        <r>
          <rPr>
            <b/>
            <sz val="9"/>
            <rFont val="Tahoma"/>
            <family val="2"/>
          </rPr>
          <t xml:space="preserve">Lo puse yo para no comprometerse mucho y por ser el primer ano en el plan no dice nada </t>
        </r>
      </text>
    </comment>
    <comment ref="B172" authorId="0">
      <text>
        <r>
          <rPr>
            <b/>
            <sz val="8"/>
            <rFont val="Tahoma"/>
            <family val="2"/>
          </rPr>
          <t xml:space="preserve">JEFE DE LA ENTIDAD </t>
        </r>
      </text>
    </comment>
    <comment ref="AG172" authorId="1">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172" authorId="1">
      <text>
        <r>
          <rPr>
            <b/>
            <sz val="9"/>
            <rFont val="Tahoma"/>
            <family val="2"/>
          </rPr>
          <t>MEDIO DE EVIDENCIA. INFORME, RESGISTRO FOTOGRAFICO, PLANILLA, ETC</t>
        </r>
      </text>
    </comment>
    <comment ref="L174" authorId="2">
      <text>
        <r>
          <rPr>
            <b/>
            <sz val="9"/>
            <rFont val="Tahoma"/>
            <family val="2"/>
          </rPr>
          <t xml:space="preserve">Lo puse yo para no comprometerse mucho y por ser el primer ano en el plan no dice nada </t>
        </r>
      </text>
    </comment>
  </commentList>
</comments>
</file>

<file path=xl/comments9.xml><?xml version="1.0" encoding="utf-8"?>
<comments xmlns="http://schemas.openxmlformats.org/spreadsheetml/2006/main">
  <authors>
    <author>angelam</author>
    <author>dcherrera</author>
    <author>Diana</author>
  </authors>
  <commentList>
    <comment ref="I4" authorId="0">
      <text>
        <r>
          <rPr>
            <b/>
            <sz val="9"/>
            <rFont val="Tahoma"/>
            <family val="2"/>
          </rPr>
          <t xml:space="preserve">este sector no existe en los saldos presupuestales para 2012 por lo tanto no tiene recursos asignados </t>
        </r>
      </text>
    </comment>
    <comment ref="B7" authorId="1">
      <text>
        <r>
          <rPr>
            <b/>
            <sz val="8"/>
            <rFont val="Tahoma"/>
            <family val="2"/>
          </rPr>
          <t xml:space="preserve">JEFE DE LA ENTIDAD </t>
        </r>
      </text>
    </comment>
    <comment ref="AG7" authorId="2">
      <text>
        <r>
          <rPr>
            <b/>
            <sz val="8"/>
            <rFont val="Tahoma"/>
            <family val="2"/>
          </rPr>
          <t>COLOCAR EL NUMERO Y EL TIPO TENIENDO EN CUANTA LAS SIGUIENTES CONVENCIONES:
P.I PRIMERA INFANCIA. 
I INFANCIA
AD ADOLESCENCIA
JUV JUVENTUD
AD ADULTOS
AD-M ADULTOS MAYORES
MUJERES / HOMBRE
VCA
DISCAP
AFRO
INDIG</t>
        </r>
        <r>
          <rPr>
            <b/>
            <sz val="9"/>
            <rFont val="Tahoma"/>
            <family val="2"/>
          </rPr>
          <t xml:space="preserve">
</t>
        </r>
      </text>
    </comment>
    <comment ref="AH7" authorId="2">
      <text>
        <r>
          <rPr>
            <b/>
            <sz val="9"/>
            <rFont val="Tahoma"/>
            <family val="2"/>
          </rPr>
          <t>MEDIO DE EVIDENCIA. INFORME, RESGISTRO FOTOGRAFICO, PLANILLA, ETC</t>
        </r>
      </text>
    </comment>
  </commentList>
</comments>
</file>

<file path=xl/sharedStrings.xml><?xml version="1.0" encoding="utf-8"?>
<sst xmlns="http://schemas.openxmlformats.org/spreadsheetml/2006/main" count="8845" uniqueCount="1809">
  <si>
    <t>RECURSOS FINANCIEROS (MILES DE PESOS )</t>
  </si>
  <si>
    <t>GERENCIA</t>
  </si>
  <si>
    <t xml:space="preserve">META DE RESULTADO </t>
  </si>
  <si>
    <t xml:space="preserve">INDICADOR </t>
  </si>
  <si>
    <t>META  CUATRIENIO</t>
  </si>
  <si>
    <t>DPTO</t>
  </si>
  <si>
    <t>REGALIAS</t>
  </si>
  <si>
    <t>CREDITO</t>
  </si>
  <si>
    <t xml:space="preserve">OTROS </t>
  </si>
  <si>
    <t>TOTAL</t>
  </si>
  <si>
    <t>POBLACION BENEFICIADA</t>
  </si>
  <si>
    <t xml:space="preserve">VERIFICACIÒN </t>
  </si>
  <si>
    <t xml:space="preserve">COOPERANTE </t>
  </si>
  <si>
    <t>PROYECTO</t>
  </si>
  <si>
    <t xml:space="preserve">ACTIVIDADES </t>
  </si>
  <si>
    <t>META DE PRODUCTO 1</t>
  </si>
  <si>
    <t>META DE PRODUCTO 2</t>
  </si>
  <si>
    <t>META DE PRODUCTO 3</t>
  </si>
  <si>
    <t>PLAN DE DESARROLLO: "XXXXXXXXXXXX" 2012-2015</t>
  </si>
  <si>
    <t xml:space="preserve">COMPONENTE DE EFICACIA - PLAN DE ACCIÒN - VIGENCIA  201  xxxxxxxx - </t>
  </si>
  <si>
    <t xml:space="preserve">EJE: </t>
  </si>
  <si>
    <t>SECTOR :</t>
  </si>
  <si>
    <t xml:space="preserve">OBJETIVO DEL EJE / DIMENSIÓN: </t>
  </si>
  <si>
    <r>
      <t>PROGRAMA</t>
    </r>
    <r>
      <rPr>
        <b/>
        <sz val="8"/>
        <rFont val="Arial"/>
        <family val="2"/>
      </rPr>
      <t>:                       XXXXXXXXXXXX</t>
    </r>
  </si>
  <si>
    <r>
      <t>OBJETIVOS</t>
    </r>
    <r>
      <rPr>
        <sz val="9"/>
        <rFont val="Arial"/>
        <family val="2"/>
      </rPr>
      <t>:                              XXXXXXXXXXXXXXXX.</t>
    </r>
  </si>
  <si>
    <t xml:space="preserve">Responsable </t>
  </si>
  <si>
    <t xml:space="preserve">LINEA BASE </t>
  </si>
  <si>
    <t>META  VIGENCIA(201   xxxxxx)</t>
  </si>
  <si>
    <t>META  ALCANZADA 1ª SEMESTRE</t>
  </si>
  <si>
    <t>META  ALCANZADA 2ª SEMESTRE</t>
  </si>
  <si>
    <t>RESPONSABLE DIRECTO</t>
  </si>
  <si>
    <t>programado</t>
  </si>
  <si>
    <t xml:space="preserve">ejecutado </t>
  </si>
  <si>
    <t>ejecutado</t>
  </si>
  <si>
    <t>NOMBRE  -  Secretario de XXXXXXXX</t>
  </si>
  <si>
    <t>xxxxxxxxxxxxxxxxxxxxxxxxxxxxxxxxxxxxxxxxxxxxxxxxxxxxxxxx</t>
  </si>
  <si>
    <t>xxxxxxxxxxxx</t>
  </si>
  <si>
    <t xml:space="preserve">UNIDAD DE MEDIDA </t>
  </si>
  <si>
    <t xml:space="preserve">Ejecutado 1º Semestre </t>
  </si>
  <si>
    <t>Ejecutado 2º  Semestre</t>
  </si>
  <si>
    <t>UNIDAD DE MEDIDA</t>
  </si>
  <si>
    <t>CODIGO REGISTRO PROYECTO</t>
  </si>
  <si>
    <t>INDICADOR</t>
  </si>
  <si>
    <t>RECURSO PROPIO</t>
  </si>
  <si>
    <t>SGP ESPECIFICO</t>
  </si>
  <si>
    <t>SGP LIBRE DESTINACION</t>
  </si>
  <si>
    <t>NACION</t>
  </si>
  <si>
    <t>Hacer seguimiento 100%  para el mejoramiento del desempeño en las áreas de matematicas y lenguaje en los alumnos de 5º, 9º y 11º</t>
  </si>
  <si>
    <t>Porcentaje de mejoramiento del desempeño en areas matematicas, y lenguaje.</t>
  </si>
  <si>
    <t>Nivel Pruebas Saber
Colegio Departamental Alfonso Pabon Pabón = Bajo
Concentración de Desarrollo Rural=Bajo
Colegio Departamental Integrado = Medio</t>
  </si>
  <si>
    <t>Tres (3) procesos de Seguimiento a la establecimientos educativos
con implementación de plan de lectura y escritura</t>
  </si>
  <si>
    <t>Numero de seguimiento en implementación de plan de lectura y escritura</t>
  </si>
  <si>
    <t>Gestionar convenios para aumentar la cobertura en un 10% de total de población con mejores resultados en el icfes del Municipio para su acceso a la educación superior</t>
  </si>
  <si>
    <t>Porcentaje de de estudiantesque acceden a la educación superior</t>
  </si>
  <si>
    <t xml:space="preserve">Realizar 4  procesos de acompañamiento para promover el acceso a la formación técnica </t>
  </si>
  <si>
    <t>Numero de procesos de acompañamiento</t>
  </si>
  <si>
    <t>Realizar 4  procesos de acompañamiento para promover el acceso a la educación superior</t>
  </si>
  <si>
    <t>Reducir en un 1% la tasa de analfabetismo</t>
  </si>
  <si>
    <t>Porcentaje de tasa de analfabetismo.</t>
  </si>
  <si>
    <t>7,6% Analfabetismo</t>
  </si>
  <si>
    <t>Garantizar el subsidio de transporte escolar al 100% de la población por atender, según recursos disponibles</t>
  </si>
  <si>
    <t xml:space="preserve">Mejoramiento de la Infraestructura de las 27 Instituciones </t>
  </si>
  <si>
    <t>Numero de instituciones con mejoramiento</t>
  </si>
  <si>
    <t>Gestionar dos Convenios para el Fortalecimiento del Programa de educación  para adultos,</t>
  </si>
  <si>
    <t>Numero de convenios</t>
  </si>
  <si>
    <t xml:space="preserve">Mantener en 100% la cobertura en salud </t>
  </si>
  <si>
    <t>Porcentaje de cobertura en el sistema general de salud</t>
  </si>
  <si>
    <t>100% de cobertura</t>
  </si>
  <si>
    <t>Promover 5 Capacitaciones 
(acceso y prestación del servicio) para la afiliación al regimen contributivo</t>
  </si>
  <si>
    <t>Numero de capacitaciones</t>
  </si>
  <si>
    <t>Disminución en un 10% de la morbilidad oral</t>
  </si>
  <si>
    <t>Porcentaje de morbilidad en salud oral</t>
  </si>
  <si>
    <t>8 Brigadas para capacitar en salud oral a estudiantes y profesores</t>
  </si>
  <si>
    <t>Numero de brigadas de salud en salud oral</t>
  </si>
  <si>
    <t xml:space="preserve">Diminuir a  819 el número de mujeres con mayor riesgo de mortalidad por cancer de cuello uterino </t>
  </si>
  <si>
    <t>Numero de mujeres con riesgo de cancer en cuello uterino</t>
  </si>
  <si>
    <t>Gestionar campañas para mantener 500 citologias</t>
  </si>
  <si>
    <t>Numero de citologias</t>
  </si>
  <si>
    <t>500 citologias</t>
  </si>
  <si>
    <t>Mejorar el Centro de Salud y los Puestos de Salud</t>
  </si>
  <si>
    <t>Numeros de centro de salud mejorados.</t>
  </si>
  <si>
    <t>1 centro de salud</t>
  </si>
  <si>
    <t>Aumentar en 15% la cobertrua en atención salud en citas al dia</t>
  </si>
  <si>
    <t>Porcentaje de cobertura en citas medicas</t>
  </si>
  <si>
    <t>Realizar 8 brigadas de salud</t>
  </si>
  <si>
    <t>Numero de brigadas de salud.</t>
  </si>
  <si>
    <t>Realizar el 100% actividades de prevención en riesgos profesionales</t>
  </si>
  <si>
    <t>Porcentaje de actividades realizadas.</t>
  </si>
  <si>
    <t>4 Capacitación anual por parte de la aseguradora de riesgo</t>
  </si>
  <si>
    <t>Numero de capacitaciones en riesgo profesional.</t>
  </si>
  <si>
    <t>Dar 90% de atención de las eventualidad que se presenten</t>
  </si>
  <si>
    <t>Porcentaje de atención aeventualidades</t>
  </si>
  <si>
    <t>Gestionar 4 proyecto para capacitar e incorporar personal voluntario operativo</t>
  </si>
  <si>
    <t>Vincular2 profesionales de la salud temporales para el centro medico</t>
  </si>
  <si>
    <t>Numero de profesionales vinculados</t>
  </si>
  <si>
    <t xml:space="preserve">Un Convenio gestionado para la vinculación de un medico general permanente en el centro medico </t>
  </si>
  <si>
    <t xml:space="preserve">Vincular al 50% de la población a algún tipo de ejercicio físico o deporte </t>
  </si>
  <si>
    <t>Porcentaje de población que paractica algun tipo de ejercicio fisico.</t>
  </si>
  <si>
    <t xml:space="preserve">Diseñar e implementar 5 programas de actividad física  para disminuir los niveles de sedentarismo </t>
  </si>
  <si>
    <t>Numero de programas implementados</t>
  </si>
  <si>
    <t>Organizar 8 campeonatos</t>
  </si>
  <si>
    <t>Numero Campeonatos organizados</t>
  </si>
  <si>
    <t>8 campeonatos</t>
  </si>
  <si>
    <t xml:space="preserve">Realizar 4 programas de actividad física dirigidos al adulto mayor  </t>
  </si>
  <si>
    <t>Numero de programas en actividad fisica para adultos</t>
  </si>
  <si>
    <t xml:space="preserve">Realizar 4 programas de actividad física dirigidos a personas en situación de discapacidad </t>
  </si>
  <si>
    <t>Numero de programas de actividad fisica para discapacitados</t>
  </si>
  <si>
    <t xml:space="preserve">Adecuar 5 escenarios deportivos </t>
  </si>
  <si>
    <t>Numero de escenarios adecuados</t>
  </si>
  <si>
    <t xml:space="preserve">Mejorar 3 escenarios deportivo y recreativo </t>
  </si>
  <si>
    <t>Numero de escenarios mejorados</t>
  </si>
  <si>
    <t>Número de homicidios reducidos</t>
  </si>
  <si>
    <t>Numero de Brigadas de atención en zona rural realizadas</t>
  </si>
  <si>
    <t>no existen indicadores</t>
  </si>
  <si>
    <t>Número de casos de hurto común (incluye personas, residencias y comercio)</t>
  </si>
  <si>
    <t xml:space="preserve">gestionar( 1) proyecto para la consecucion de una linea de seguridad </t>
  </si>
  <si>
    <t>numero de proyectos  gestionados</t>
  </si>
  <si>
    <t>Gestionar 100% alianzas para el desarrollo de actividades que permitan  prevenir la violencia intrafamiliar</t>
  </si>
  <si>
    <t xml:space="preserve">numero de casos de violencia intrafamiliar  </t>
  </si>
  <si>
    <t>Realización de 12 capacitaciones a padres Familias en situación de vulnerabilidad</t>
  </si>
  <si>
    <t xml:space="preserve">Numero de capacitaciones realizadas </t>
  </si>
  <si>
    <t>Realizar 7 brigada de atención y capacitación contra la violencia sexual</t>
  </si>
  <si>
    <t>numero de brigadas realizadas</t>
  </si>
  <si>
    <t>Realizar 7 acciones campañas masivas destinadas a la prevención de la violencia intrafamiliar (contra niños y niñas, entre la pareja y adultos mayores)</t>
  </si>
  <si>
    <t>numero de acciones o campañas realizadas</t>
  </si>
  <si>
    <t>Aumentar el 40% de cobertura para la resolución en de conflictos</t>
  </si>
  <si>
    <t xml:space="preserve">numero de personas en comisaria de familia e inspeccion de policia atendidas </t>
  </si>
  <si>
    <t>Aumentar el 20% de atención de la comisaría de familia</t>
  </si>
  <si>
    <t>porcentaje % de atencion aumentado</t>
  </si>
  <si>
    <t>Realización de  4 brigadas en zona rural para resolución de conflictos</t>
  </si>
  <si>
    <t>Aumentar el 20% de atención de la Personería Municipal</t>
  </si>
  <si>
    <t>porcentaje % de personas por la personeria atendidas</t>
  </si>
  <si>
    <t>Realización de 8 campañas para promover la participación ciudadana</t>
  </si>
  <si>
    <t xml:space="preserve">numero de campañas realizadas </t>
  </si>
  <si>
    <t>PROGRAMAS DE CAPACITACIÓN, ASESORÍA Y ASISTENCIA TÉCNICA PARA CONSOLIDAR PROCESOS DE PARTICIPACIÓN CIUDADANA Y CONTROL SOCIAL</t>
  </si>
  <si>
    <t xml:space="preserve">Realizar 8 mesas de trabajo  realizadas con la comunidad para la  formulación ejecución seguimiento y evaluación del plan de desarrollo </t>
  </si>
  <si>
    <t>numero de mesas realizadas</t>
  </si>
  <si>
    <t xml:space="preserve">10 mesas de trabajo para la formulacion del Plan de Desarrollo </t>
  </si>
  <si>
    <t>Creación de 5 instancias de participación</t>
  </si>
  <si>
    <t>numero de instancias de participacion creadas</t>
  </si>
  <si>
    <t>10 comites</t>
  </si>
  <si>
    <t>Realización de 4 veedarías ciudadanas para procesos sociales</t>
  </si>
  <si>
    <t>numero de veedurias realizadas</t>
  </si>
  <si>
    <t>Realización de 4 veedaría ciudadanas para procesos de obra pública</t>
  </si>
  <si>
    <t>Realización de 5 procesos de rendición de cuentas</t>
  </si>
  <si>
    <t xml:space="preserve">numero de rendiciones de cuentas realizadas </t>
  </si>
  <si>
    <t>realizar 5 rendiciones de cuentas</t>
  </si>
  <si>
    <t>numero de rendiciones de cuenras realizadas</t>
  </si>
  <si>
    <t xml:space="preserve">publicar 4 de informes de gestion en la pagina web </t>
  </si>
  <si>
    <t xml:space="preserve">porcentaje % de informes publicados </t>
  </si>
  <si>
    <t>Dar cumplimiento a los 4 informes de ejecución del Plan de desarrollo presentado al concejo</t>
  </si>
  <si>
    <t xml:space="preserve">numero de informes presentados </t>
  </si>
  <si>
    <t>realizar 16 foros sectoriales de discusión  para rendir cuentas</t>
  </si>
  <si>
    <t xml:space="preserve">numero de foros realizados </t>
  </si>
  <si>
    <t>dar cumplimiento a 100% de los  compromisos adquiridos por la administración territorial con la ciudadanía en eventos públicos de rendición de cuentas</t>
  </si>
  <si>
    <t xml:space="preserve">porcentaje % de cumplimiento </t>
  </si>
  <si>
    <t>Número de iniciativas para prevenir la violencia contra las mujeres</t>
  </si>
  <si>
    <t>Realizar 4 capacitaciones a la comunidad social e institucional sobre derechos de las mujeres</t>
  </si>
  <si>
    <t>Número de capacitaciones realizadas</t>
  </si>
  <si>
    <t xml:space="preserve">realizar  4 campaña realizadas en instituciones educativas sobre derechos de las mujeres </t>
  </si>
  <si>
    <t xml:space="preserve">Atender el 100% de la solicitudes de las victimas en materia de Legalización de predios </t>
  </si>
  <si>
    <t>Número de solicitudes de legalizacion de predios atendidas efectivamente en el municipio</t>
  </si>
  <si>
    <t>100%  de familias VCA atendidas en materia de legalizacion y titulacion  de predios</t>
  </si>
  <si>
    <t>Número de Hogares que  habita legalmente el predio en condiciones dignas</t>
  </si>
  <si>
    <t>Incluir el 100 % de los hogares en RNI y en los Sistemas de Informacion que lo Integran tipificando el hecho victimizante</t>
  </si>
  <si>
    <t>Proporción de hogares incluidos en el RNI en los que ninguno de sus miembros ha sufrido privación de su libertad después del desplazamiento (estén o no en el hogar actual)</t>
  </si>
  <si>
    <t xml:space="preserve">3 Jornadas de actualizacion para el 100 %de la poblacion en condicion de desplazamiento para caracterizar los hechos victimizantes </t>
  </si>
  <si>
    <t>No.  De 
declaraciones 
tomadas  
 - No. de familias 
incluidas en el 
 RNI</t>
  </si>
  <si>
    <t>Proporción de hogares incluidos en el RNI, en los que ninguna persona fue víctima del delito de homicidio después del desplazamiento</t>
  </si>
  <si>
    <t>100% de la poblacioón VCA identificada, priorizada y atendida en casos de contingencia</t>
  </si>
  <si>
    <t>Numero de Hogares atendidos en caso de contingencia</t>
  </si>
  <si>
    <t>Capacitar al 100 % de la población vulnerable acerca del conflicto armado en las zonas de riesgo y posibles contingencias  a traves de cuatro capacitaciones.</t>
  </si>
  <si>
    <t xml:space="preserve">Número de miembros del hogar que asisten a  Planes de Contingencia comunitarios implementados en zonas de riesgo identificadas </t>
  </si>
  <si>
    <t>Facilitar los medios para que el 100 %  de los hogares víctima del conflicto  tramiten los documentos de identidad de acuerdo a su edad y género</t>
  </si>
  <si>
    <t>Proporción de hogares incluidos en el RNI, en los que todos sus miembros cuentan con todos los documentos de identificación que les corresponde, según edad y género.</t>
  </si>
  <si>
    <t>33% RNI</t>
  </si>
  <si>
    <t>100% de personas identificadas que  cuentan con todos los documentos de identificación que les corresponde, según edad y género.</t>
  </si>
  <si>
    <t>Número de  miembros del hogar cuentan con sus documentos de identificación completos</t>
  </si>
  <si>
    <t>6 personas sin plena identificacion frente a los registros RNI</t>
  </si>
  <si>
    <t>Atender  al 100% de la poblacion identificada con enfoque diferencial en  programas de Seguridad Alimentaria</t>
  </si>
  <si>
    <t>Porcentaje de beneficiarios de programas de Seguridad Alimentaria</t>
  </si>
  <si>
    <t xml:space="preserve">Mantener el 100 % de cubrimiento de la poblacion VCA, con soluciones de seguridad alimetaria para adultos mayores y ninos entre los 0 y 17 años </t>
  </si>
  <si>
    <t>Número de Niños y jóvenes entre 0 y 17 años; asi como adultos mayores de 60 años victimas, en programas de alimentación</t>
  </si>
  <si>
    <t>1 persona con Atencion en seguridad alimentaria ICBF</t>
  </si>
  <si>
    <t>incluir al 100% de los hogares en el SGSSS y en la unidad de  Salud del Municipio.</t>
  </si>
  <si>
    <t>Porcentaje de personas victimas de la violencia en condicion de desplazamiento afilado al SGSSS</t>
  </si>
  <si>
    <t>Afiliar al 100%  de  la poblacion victima del municipio al regimen subsidiado.</t>
  </si>
  <si>
    <t>Numero de  personas del hogar victimas de la violencia que cuentan con afiliación al SGSSS</t>
  </si>
  <si>
    <t>Incluir al 100% de los hogares en en programas del centro de Salud del Municipio.</t>
  </si>
  <si>
    <t>Porcentaje de hogares con niños incluidos en el RNI con vacunas de DPT y Tripe viral</t>
  </si>
  <si>
    <t>100 % de los  niños menores o iguales de 1 año incluidos en el RNI, que cuenten con esquema completo de vacunacion</t>
  </si>
  <si>
    <t>Número de  niños incluidos en el RNI,  que  cuentan con esquema de vacunación completo</t>
  </si>
  <si>
    <t>Incluir al 100% de los niños en edad escolar en los programas  educativos (incluye formacion cultural y deportiva)</t>
  </si>
  <si>
    <t>Tasa de cobertura neta, por nivel educativo, para la población VCA</t>
  </si>
  <si>
    <t xml:space="preserve">Mantener el 100% de los niños víctimas del conflicto armado  matriculados en el sistema educativo del municipio </t>
  </si>
  <si>
    <t xml:space="preserve">Número de niños en edad escolar (5 a 17 años) que asisten regularmente  a un nivel de educación formal </t>
  </si>
  <si>
    <t>4 niños identificados y dentro del sistema educativo municipal</t>
  </si>
  <si>
    <t xml:space="preserve">Mantener 100% de cubrimiento a ninos en edad escolar en Alimetacion escolar y transporte escolar a las entidades educativos. </t>
  </si>
  <si>
    <t>Numero de niños con acceso a rutas escolares y alimentacion escolar</t>
  </si>
  <si>
    <t>Atencion al 100% de las solicitudes de formacion extra edad</t>
  </si>
  <si>
    <t>Atencion al 100%   de la poblacion VCA con  solicitudes  de matricula para  programas educativos de formacion extra edad.</t>
  </si>
  <si>
    <t>Número de personas matricluados en programas para formacion extra edad dentro de la poblacion victima</t>
  </si>
  <si>
    <t>Mantener el 100% de atencion humanitaria basica a quien la solicite</t>
  </si>
  <si>
    <t>Tasa de cobertura en atencion humanitaria inmediata a la poblacion VCA</t>
  </si>
  <si>
    <t xml:space="preserve">Mantener la atencion  al 100% de la población víctima, a traves de un programa permanente de atencion medica y Psicologica  </t>
  </si>
  <si>
    <t>Numero de atención médica  y psicosocial inmediata a las  personas que solicitaron apoyo</t>
  </si>
  <si>
    <t>Entregar el 100% de  Auxilios Funerarios  requeridos por la poblacion VCA</t>
  </si>
  <si>
    <t>Numero de soluciones en materia de Registro y Auxilio Funerario</t>
  </si>
  <si>
    <t>Mantener la cobertura de los gastos de alimentación y alojamiento al 100% de la población la población VCA por lo menos en los 3 primeros meses.</t>
  </si>
  <si>
    <t xml:space="preserve">Número de personas desplazados que han recibido alimentación y alojamiento </t>
  </si>
  <si>
    <t>Facilitar el accesoal 100% de personas en edad laboral  a fuentes de empleo públicas o privadas</t>
  </si>
  <si>
    <t>Porcentaje de Generación de ingresos de la población desplazada</t>
  </si>
  <si>
    <t>Garantizar que el 100% de los integrante del hogar en edad laboral,  se vincule en jornadas legales y que sus ingresos esten por encima de la linea de pobreza</t>
  </si>
  <si>
    <t>Número de personas victimas, ocupadas en las jornadas legales y su ingreso se ubica por encima de la línea de pobreza</t>
  </si>
  <si>
    <t>Garantizar que  el 100% de los trabajadores, víctimas del conflicto armado que estén empleados formalmente se encuentren afiliados a salud, pensión y ARP.</t>
  </si>
  <si>
    <t>Número de personas victimas en edad laboral,  ocupada que  cuenta con afiliación a salud, pensiones y ARP</t>
  </si>
  <si>
    <t xml:space="preserve">Incluir al 100% de  los hogares VCA como potenciales beneficiarios  en los programas de vivienda </t>
  </si>
  <si>
    <t>Porcentaje de hogares que acceden a las soluciones de vivienda para la población VCA</t>
  </si>
  <si>
    <t>inscribir al 100% de los hogares VCA como potenciales beneficiarios en los programas cofinaciados  de vivienda   propia con el gobierno departamental y nacional</t>
  </si>
  <si>
    <t>Número de hogares desplazados que habitan en viviendas propias</t>
  </si>
  <si>
    <t>Número de hogares desplazados que habitan en viviendas sin hacinamiento</t>
  </si>
  <si>
    <t>Número de hogares desplazados que cuentan con materiales apropiados en su vivienda</t>
  </si>
  <si>
    <t>Cubrir el 40% de soluciones de vivienda para la poblacion victima que habita en zonas de riesgo</t>
  </si>
  <si>
    <t>Gestionar solución de vivienda al 40% de hogares víctimas del conflicto armado ubicado en zonas de alto riesgo</t>
  </si>
  <si>
    <t>Número de hogares desplazados que habitan en viviendas ubicadas en zonas que son de alto riesgo</t>
  </si>
  <si>
    <t>Garantizar el acceso al 100% de la poblacion victima a los servicios publicos ofertados en el municipio</t>
  </si>
  <si>
    <t>Se garantizará a las familias víctimas del conflicto armado que contarán con el 100% de acceso a los servicios domiciliarios públicos.</t>
  </si>
  <si>
    <t xml:space="preserve">Numero  de hogares desplazados que cuentan con acceso a todos los servicios domiciliarios básicos </t>
  </si>
  <si>
    <t>Facilitar los medios para que el 100% de los represnetantes de la población VCA se organice y participe en las decisiones de la política pública</t>
  </si>
  <si>
    <t>Total de Organizaciones de Población Desplazada –OPD- que participan efectivamente en las decisiones de las política pública sobre desplazamiento forzado</t>
  </si>
  <si>
    <t>100 % de represntantes de la poblacion VCA identificada y capacitada e incluida en los espacios pertinentes,  para particiapr en las decisiones de politica publica del municipio</t>
  </si>
  <si>
    <t>Numero de representantes en OPD con escenarios adecuados para participar en las decisiones de política pública sobre desplazamiento forzado</t>
  </si>
  <si>
    <t xml:space="preserve">identificaciion del 100% de representantes </t>
  </si>
  <si>
    <t>Facilitar los medios al 100% de población víctima del conflicto armado que lo solicite tenga acceso a la justicia, la verdad y se le garantice la no repeticion</t>
  </si>
  <si>
    <t>Numero de programas que garantizan la no repeticion, la verdad y el acceso a la justicia</t>
  </si>
  <si>
    <t>Facilitar los medios para el 100% de la población víctima del conflicto armado pueda retormar u unificar a su familia dentro del municipio</t>
  </si>
  <si>
    <t>100% de acompañamiento  para el retorno o la reunificacion familiar de los desplazados habitantes en el municipio que asi lo soliciten</t>
  </si>
  <si>
    <t>Porcentaje  de acompañanimiento a los procesos de reunificacion familiar o de retorno a la población que lo solicite</t>
  </si>
  <si>
    <t>Elaborar el 100% de  las  herramientas documentales de politica en materia de atencion a poblacion VCA</t>
  </si>
  <si>
    <t>Numero de herramientas de planificacion en procesos de atencion a victimas y actualizacion de los sistemas de Informacion de desplazados dentro del municipio</t>
  </si>
  <si>
    <t>Actualizacion el 100% de todas las herramientas de planificacion en materia de atencion a victimas</t>
  </si>
  <si>
    <t>Numero de herramientas elaboradas y actualizadas</t>
  </si>
  <si>
    <t>un mapa de riesgos</t>
  </si>
  <si>
    <t>100% de la poblacion victima dentro de los registros  RNI con todas las base de datos que la componen</t>
  </si>
  <si>
    <t>Aumentar en un 70% el numero de viviendas que cuentan con servicios publicos domiciliarios basicos.</t>
  </si>
  <si>
    <t>Porcentaje de vivienfas con ssppd aumentadas.</t>
  </si>
  <si>
    <t>NBI SERVICIOS PUBLICOS 15,5%</t>
  </si>
  <si>
    <t>Porcentaje de viviendas con energía instalada.</t>
  </si>
  <si>
    <t>Zona urbana: 96,2%
Zona Rural: 88,9%</t>
  </si>
  <si>
    <t xml:space="preserve">Aumentar en un 28%  la expansión de redes del servicio de gas natural domiciliario </t>
  </si>
  <si>
    <t>Porcentaje de redes aumentadas.</t>
  </si>
  <si>
    <t>Zona urbana: 69,4%
Zona Rural: 0,7%</t>
  </si>
  <si>
    <t>Porcentaje de cobertura aumentada.</t>
  </si>
  <si>
    <t>Zona urbana: 35,7%
Zona Rural: 3,5%</t>
  </si>
  <si>
    <t>Aumentar 14.2% de cobertura en la zona rural.</t>
  </si>
  <si>
    <t>Porcentaje de conbetura aumentada.</t>
  </si>
  <si>
    <t>Cobertura en acueducto del 46,8% en la zona rural.</t>
  </si>
  <si>
    <t>Aumentar el 8% de viviendas conectadas al sistema de acueducto en zona rural.</t>
  </si>
  <si>
    <t>Porcentaje de viviendas concectadas al sistema aumentadas.</t>
  </si>
  <si>
    <t>6,5% viviendas conectadas al sistema de acueducto en zona rural.</t>
  </si>
  <si>
    <t>Reducir IRCA 0,0% en casco urbano y sánae.</t>
  </si>
  <si>
    <t>Porcentaje de IRCA reducido.</t>
  </si>
  <si>
    <t>IRCA (Indice de riesgo en calidad de Agua) anual del 6,001.</t>
  </si>
  <si>
    <t>Aumentar un 25% de cobertura en acueducto y alcantarilado en el municipio.</t>
  </si>
  <si>
    <t>Porcentaje de conbertura aumentada.</t>
  </si>
  <si>
    <t>24,6% de Cobertura en acueducto y alcantarillado en el municipio.</t>
  </si>
  <si>
    <t>Actualizar el catastro de redes de alcantarillado.</t>
  </si>
  <si>
    <t>Numero de catastros actualizados.</t>
  </si>
  <si>
    <t>Catastro de redes de alcantarillado.</t>
  </si>
  <si>
    <t>Mantener el 100% de la continuidad del servicio en la cabecera municipal.</t>
  </si>
  <si>
    <t>Porcentaje de servicio mantenido.</t>
  </si>
  <si>
    <t>100% en la cabecera municipal.</t>
  </si>
  <si>
    <t>Formular y diagnosticar el Plan maestro de Acueducto para el Casco Urbano del Municipio de Fosca.</t>
  </si>
  <si>
    <t>Porcentaje del plan maestro de acueducto formulado y diagnosticado.</t>
  </si>
  <si>
    <t>Formulación y Diagnostico 0%.</t>
  </si>
  <si>
    <t>Acueducto vereda Quinchita fúncionando 0%.</t>
  </si>
  <si>
    <t>Realizar mantenimiento a la planta de tratamiento de agua potable.</t>
  </si>
  <si>
    <t>Porcentaje de mantenimiento realizado.</t>
  </si>
  <si>
    <t>Una Planta de Tratamiento.</t>
  </si>
  <si>
    <t>Diseñar y construir acueducto vereda de potrero alto.</t>
  </si>
  <si>
    <t>Porcentaje de acueducto diseñado y construido.</t>
  </si>
  <si>
    <t>Diseñar y construir acueducto vereda de la hoya (Sector Maciegal).</t>
  </si>
  <si>
    <t>Vereda La Hoya (Sector Maciegal) sin servico de Acueducto Apto para la conducción del Agua .</t>
  </si>
  <si>
    <t>Porcentaje del plan formulado.</t>
  </si>
  <si>
    <t>Porcentaje de elaboración.</t>
  </si>
  <si>
    <t>Formular el plan de acueducto de Laguna - Chinquita.</t>
  </si>
  <si>
    <t>Gestionar la adquisicón de un vehiculo compactador.</t>
  </si>
  <si>
    <t>Numero de adquisiones gestionadas.</t>
  </si>
  <si>
    <t>Acualmente el Municipio presta el servicio de Recolección y Transporte de Residuos Sólidos en un vehículo no apto para realizar dicha labor.</t>
  </si>
  <si>
    <t>Construir 120 unidades sanitarias.</t>
  </si>
  <si>
    <t>Numero de unidades construidas.</t>
  </si>
  <si>
    <t>Aumentar un 45% de redes de acueducto en zona rural</t>
  </si>
  <si>
    <t xml:space="preserve"> 6.9%</t>
  </si>
  <si>
    <t>Aumentar el 20% del tratamiento de aguas residuales.</t>
  </si>
  <si>
    <t>Porcentaje de tratamiento de aguas aumentado.</t>
  </si>
  <si>
    <t>0% de Tratamiento de aguas y residuos sólidos.</t>
  </si>
  <si>
    <t>Construir la planta de tratamiento de aguas residuales para el casco urbano.</t>
  </si>
  <si>
    <t>Porcentaje de planta construida.</t>
  </si>
  <si>
    <t>Porcentaje de manejo gestionado.</t>
  </si>
  <si>
    <t>Valor de crédito adquirido.</t>
  </si>
  <si>
    <t>Aumentar indice al  80%.</t>
  </si>
  <si>
    <t>Porcentaje de indice aumentado.</t>
  </si>
  <si>
    <t xml:space="preserve"> Indice de Gestión del municipio en la prestación de los servicios del 60%.</t>
  </si>
  <si>
    <t>Porcentaje del fondo creado.</t>
  </si>
  <si>
    <t>La Alcaldía Municipal de Fosca reglamento el Fondo de solidaridad y redistribución de ingresos mediante el Acuerdo no 038 del 12 de Noviembre de 1.998.</t>
  </si>
  <si>
    <t>Porcentaje de estratificación adoptada y aplicada.</t>
  </si>
  <si>
    <t>Porcentaje de convenios elaborados.</t>
  </si>
  <si>
    <t>CONCEPTO LEGALIDAD CONTRATO DE CONDICIONES UNIFORMES PARA  ACUEDUCTO, ALCANTARILLADO Y ASEO.</t>
  </si>
  <si>
    <t>Porcentaje de acuerdo con el que se cuenta.</t>
  </si>
  <si>
    <t>ACUERDO No 013 DE 2011, para el año 2012.</t>
  </si>
  <si>
    <t>Porcentaje de subsidios gestionados.</t>
  </si>
  <si>
    <t>0% de destinación de los recursos del SGP-APSB.</t>
  </si>
  <si>
    <t>Aumentar en un 30% el numero de hogares con vivienda propia.</t>
  </si>
  <si>
    <t>Porcentaje de hogares con vidienda propia aumentados.</t>
  </si>
  <si>
    <t>Deficit de vivienda
71,8%</t>
  </si>
  <si>
    <t>Realizar el 18,5% en soluciones de vivienda para hogares afectados por la ola invernal.</t>
  </si>
  <si>
    <t>Porcentaje de soluciones realizadas.</t>
  </si>
  <si>
    <t>750 hogares afectados por desastres naturales.</t>
  </si>
  <si>
    <t>Aumentar la oferta de subsidios de vivienda en un 18,5%</t>
  </si>
  <si>
    <t>Porcentaje de subsidios aumentados.</t>
  </si>
  <si>
    <t>322 hogares en red unidos (Ley 1450 de 2011).</t>
  </si>
  <si>
    <t>Aumentar en un 10% la legalizacion de predios en el municipio.</t>
  </si>
  <si>
    <t>Porcentaje de predios en legalización aumentados.</t>
  </si>
  <si>
    <t>5636 propietarios
4001 predios</t>
  </si>
  <si>
    <t>Aumentar en un 30% el numero de viviendas en riesgo, legalizacion predial y la construccion de viviendas en el municipio.</t>
  </si>
  <si>
    <t>Porcentaje de viviendas en reubicación y legalización aumentadas.</t>
  </si>
  <si>
    <t>NBI VIVIENDA
14,2%</t>
  </si>
  <si>
    <t>Aumentar en un 16% el mejoramiento de viviendas con unidades sanitarias dignas.</t>
  </si>
  <si>
    <t>Porcentaje de viviendas con mejoramiento mejoradas.</t>
  </si>
  <si>
    <t>Aumentar la oferta de subsidios de vivienda de  interes social en un 36%.</t>
  </si>
  <si>
    <t>Porcentaje de oferta de subsidios aumentados.</t>
  </si>
  <si>
    <t>Realizar acompañamiento en un 40% de la poblacion postulante para la adquisicion de subsidios para construccion de vivienda en lote propio.</t>
  </si>
  <si>
    <t>Porcentaje de acompañamiento realizado.</t>
  </si>
  <si>
    <t>120 subsidios
(fenix II, gobernación)</t>
  </si>
  <si>
    <t>Realizar el mantenimiento y mejoramiento del 80% de la red vial terciaria y la rehabilitacion y mantenimiento del 100% de la red vial secundaria y un 40% de caminos veredales e interveredales.</t>
  </si>
  <si>
    <t>Porcentaje de mantenimientos y mejoramientos realizados.</t>
  </si>
  <si>
    <t>80%
100%
40%</t>
  </si>
  <si>
    <t>Conservar y mejorar la red vial a cargo de la entidad territorial.</t>
  </si>
  <si>
    <t>Numero de kilómetros de la red  vial pavimentados.</t>
  </si>
  <si>
    <t>Numero de Kilómetros pavimentados de la red  vial en buen estado.</t>
  </si>
  <si>
    <t>Porcentaje de caminos veredales mejorados.</t>
  </si>
  <si>
    <t>Porcentaje de Kilómetros de la red vial con mantenimiento rutinario.</t>
  </si>
  <si>
    <t>Incrementar el inventario de la infraestructura de transporte en la entidad territorial.</t>
  </si>
  <si>
    <t>Número de kilómetros de red vial construidos.</t>
  </si>
  <si>
    <t>Numero de puentes construidos.</t>
  </si>
  <si>
    <t>Numero de rutas de acceso a centros de oferta de bienes y servicios públicos en  buen estado.</t>
  </si>
  <si>
    <t>Número de kilómetros adecuados o construidos para modos según modos alternativos  de transporte.</t>
  </si>
  <si>
    <t>Lograr el 100% de la adecuacion de la red vial municipal.</t>
  </si>
  <si>
    <t>Porcentaje de adecuación lograda.</t>
  </si>
  <si>
    <t>Mejorar la efectividad en el manejo de carga.</t>
  </si>
  <si>
    <t>Tiempo de desplazamiento hacia los principales destinos de la carga.</t>
  </si>
  <si>
    <t xml:space="preserve">2,5 horas </t>
  </si>
  <si>
    <t>Incrementar el flujo vehicular en un 50% en el municipio.</t>
  </si>
  <si>
    <t>Porcentaje de flujo vehicula incrementado.</t>
  </si>
  <si>
    <t>Número de soluciones implementadas que faciliten el intercambio modal.</t>
  </si>
  <si>
    <t>Realizar mantenimiento de los bienes muebles e inmuebles.</t>
  </si>
  <si>
    <t>Porcentaje de mantenimientos realizados.</t>
  </si>
  <si>
    <t>MEJORAMIENTO Y MANTENIMIENTO DE PLAZAS DE MERCADO, MATADEROS, CEMENTERIOS, PARQUES  Y ANDENES Y MOBILIARIOS DEL ESPACIO PÚBLICO</t>
  </si>
  <si>
    <t>Porcentaje de instalaciones mejoradas.</t>
  </si>
  <si>
    <t>MEJORAMIENTO Y MANTENIMIENTO DE DEPENDENCIAS DE LA ADMINISTRACIÓN</t>
  </si>
  <si>
    <t>Numero de mantenimientos realizados.</t>
  </si>
  <si>
    <t>Dotar de 7 equipo de cómputo a las dependencias de la Alcaldía municipal.</t>
  </si>
  <si>
    <t>Numero de equipos dotados.</t>
  </si>
  <si>
    <t>Realizar el mantenimiento preventivo y correctivo al 65% de los equipos de cómputo y a los muebles de la Alcaldía municipal.</t>
  </si>
  <si>
    <t>Porcentaje de mejoramiento mantenido.</t>
  </si>
  <si>
    <t>Porcentaje de nivel de solvencia en semáforo sostenido.</t>
  </si>
  <si>
    <t>Porcentaje de nivel de dependencia sostenido.</t>
  </si>
  <si>
    <t>Incrementar en un 20%  el esfuerzo fiscal</t>
  </si>
  <si>
    <t>Porcentaje de esfuerzo fiscal aumentado.</t>
  </si>
  <si>
    <t>Porcentaje de inversión aumentado.</t>
  </si>
  <si>
    <t>Gestionar el 100% del Pago del Pasivo Pensional.</t>
  </si>
  <si>
    <t>Porcentaje de pago pasivo gestionado.</t>
  </si>
  <si>
    <t>8.501.507.531 millones disponible FONPET</t>
  </si>
  <si>
    <t>Porcentaje de deficit amortizado.</t>
  </si>
  <si>
    <t>Porcentaje de base de datos actualizada.</t>
  </si>
  <si>
    <t>Realizar un proceso de modernización de la administración.</t>
  </si>
  <si>
    <t>Porcentaje de sistema de S&amp;E implementado.</t>
  </si>
  <si>
    <t>Cumplir al 100% la ejecución de los recursos de SPG.</t>
  </si>
  <si>
    <t>Porcentaje de ejecución cumplida.</t>
  </si>
  <si>
    <t>Realizar 2 capacitaciones sobre la destinación de los recursos del SGP.</t>
  </si>
  <si>
    <t>Numero de capacitaciones realizadas.</t>
  </si>
  <si>
    <t>Realizar 2 sensibilizaciones.</t>
  </si>
  <si>
    <t>Numero de sensibilizaciones realizadas.</t>
  </si>
  <si>
    <t>Porcentade de MECI implementado.</t>
  </si>
  <si>
    <t>Realizar la  politica de calidad de la Administracion Municipal.</t>
  </si>
  <si>
    <t>Numero de políticas de calidad realizadas.</t>
  </si>
  <si>
    <t>Realizar 1 manual de procesos y procedimientos.</t>
  </si>
  <si>
    <t>Numero de manuales realizados.</t>
  </si>
  <si>
    <t>Realizar una modernización en la Gestión de Archivo.</t>
  </si>
  <si>
    <t>Numero de modernizaciones realizadas.</t>
  </si>
  <si>
    <t>Realizar 2 campañas de sensibilización de cambio de cultura organizacional.</t>
  </si>
  <si>
    <t>Numero de campañas realizadas.</t>
  </si>
  <si>
    <t xml:space="preserve">23% de personas utilizan las bibliotecas públicas y escolares </t>
  </si>
  <si>
    <t xml:space="preserve">Porcentaje de personas  que  utilizan las bibliotecas públicas de la comunidad escolar y la ciudadanía </t>
  </si>
  <si>
    <t>Gestión de un Proyecto para instalación de redes de internet</t>
  </si>
  <si>
    <t>Número de bibliotecas con acceso a internet.</t>
  </si>
  <si>
    <t xml:space="preserve">3 colecciones adquiridas </t>
  </si>
  <si>
    <t>Número de nuevas colecciones adquiridas para la biblioteca pública</t>
  </si>
  <si>
    <t>---</t>
  </si>
  <si>
    <t xml:space="preserve">3 apoyos audiovisuales, instalados y en funcionamiento en la bilbioteca municipal. </t>
  </si>
  <si>
    <t xml:space="preserve">Número de dotaciones de medios audiovisuales (TV. DVD y Grabadoras) y de equipamiento para la biblioteca pública </t>
  </si>
  <si>
    <t xml:space="preserve">3 Capacitaciones a biblliotecario con formacion en formulacion de proyectos buen uso de internet y conocimeientos basicos </t>
  </si>
  <si>
    <t xml:space="preserve">Número de bibliotecarios formados </t>
  </si>
  <si>
    <t xml:space="preserve"> 3 proyecto formulado y presentado</t>
  </si>
  <si>
    <t>Numero de proyectos presentados por los bibliotecarios</t>
  </si>
  <si>
    <t xml:space="preserve">1 programa de difusión de la lectura a nivel urbana y rural </t>
  </si>
  <si>
    <t>Numeros de programas de difusion en lectura</t>
  </si>
  <si>
    <t>30 jornadas para el  acceso de la población a los materiales de la biblioteca (en especial a los que no están en la cabecera municipal)</t>
  </si>
  <si>
    <t>Número de jornadas para el  acceso de la población a los materiales de la biblioteca (en especial a los que no están en la cabecera municipal)</t>
  </si>
  <si>
    <t>200 personas utilizando los programas culturales</t>
  </si>
  <si>
    <t>1 programa formulado y en ejecucion de formación</t>
  </si>
  <si>
    <t xml:space="preserve">Número en programas de formación cultural dirigidos a padres de familia y responsables del cuidado de los niños </t>
  </si>
  <si>
    <t xml:space="preserve">45% de la población  vinculada a programas de formación con la primera infancia </t>
  </si>
  <si>
    <t>porcentaje  de la población  vinculada</t>
  </si>
  <si>
    <t xml:space="preserve">4 programas de formacion   fortalecidos para la 1 infancia </t>
  </si>
  <si>
    <t xml:space="preserve">Número de programas de formación creados y/o fortalecidos para la primera infancia </t>
  </si>
  <si>
    <t xml:space="preserve">Aumentar a 4.5%  la inscripcion de  de niños  a programas de formación cultural  </t>
  </si>
  <si>
    <t xml:space="preserve">Porcentaje de niños vinculados a programas de formación cultural  </t>
  </si>
  <si>
    <t xml:space="preserve"> 1 capacitacion a integrantes de escuelas de formación cultural</t>
  </si>
  <si>
    <t xml:space="preserve">Número de Capacitaciones en procesos de formación cultural para la primera infancia e infancia  </t>
  </si>
  <si>
    <t>48 horas mensuales  dedicadas a los procesos formativos.</t>
  </si>
  <si>
    <t>Número de horas dedicadas a los procesos formativos</t>
  </si>
  <si>
    <t>Aumentar a 150 personas en procesos formativos en las escuelas de artes</t>
  </si>
  <si>
    <t>Número de personas en procesos formativos en las escuelas de artes.</t>
  </si>
  <si>
    <t xml:space="preserve">80% de personas utilizan las bibliotecas públicas y escolares </t>
  </si>
  <si>
    <t xml:space="preserve">Porcentaje de la comunidad que tiene acceso a los programas de formación artística. </t>
  </si>
  <si>
    <t xml:space="preserve">Aumenta a 3 grupos u organizaciones culturales. </t>
  </si>
  <si>
    <t xml:space="preserve">Número de grupos culturales creados y fortalecidos. </t>
  </si>
  <si>
    <t>Aumentar a 3 programas en circulacion</t>
  </si>
  <si>
    <t>Numero de programas culturales en circulación en el municipio.</t>
  </si>
  <si>
    <t xml:space="preserve">Aumentar 1 programa de extension de formación cultural a la zona rural </t>
  </si>
  <si>
    <t>Número de  programas culturales realizados en la zona rural.</t>
  </si>
  <si>
    <t>Adquisicion de 5 instrumentos y atuendos para las escuelas de formacion cultural</t>
  </si>
  <si>
    <t>Número de adquisiciones y/o mantenimientos a los instrumentos para el desarrollo de las expresiones artísticas.</t>
  </si>
  <si>
    <t>--</t>
  </si>
  <si>
    <t>Planeación y Ejecución de 1 Proyecto de  para identificación de bienes de interes cultural</t>
  </si>
  <si>
    <t>N° de Proyectos de gestión para identificación de bienes de interes cultural</t>
  </si>
  <si>
    <t>Gestión de proyecto para formación de personas en Vigías del Patrimonio</t>
  </si>
  <si>
    <t>Número de personas formadas en Vigías del Patrimonio</t>
  </si>
  <si>
    <t xml:space="preserve">1 programa de divulgación y conocimiento de bienes de interés patrimonial </t>
  </si>
  <si>
    <t xml:space="preserve">Número de programas para divulgación y conocimiento de bienes de interés patrimonial </t>
  </si>
  <si>
    <t>60%  de la poblacion con acceso a la informacion del patrimonio cultural</t>
  </si>
  <si>
    <t xml:space="preserve">1 programa de conservación y mantenimiento de bienes de interés cultural </t>
  </si>
  <si>
    <t xml:space="preserve">Número de programas de conservación y mantenimiento de bienes de interés cultural </t>
  </si>
  <si>
    <t xml:space="preserve">3 programas de difusión del patrimonio cultural inmaterial desarrollados </t>
  </si>
  <si>
    <t xml:space="preserve">Número de programas de difusión del patrimonio cultural inmaterial desarrollados </t>
  </si>
  <si>
    <t xml:space="preserve">4 programas de circulación de las manifestaciones culturales del municipio </t>
  </si>
  <si>
    <t xml:space="preserve">Número de programas para la circulación de las manifestaciones culturales del municipio </t>
  </si>
  <si>
    <t>25% de la población total con acceso a actividades culturales</t>
  </si>
  <si>
    <t xml:space="preserve">Número de personas que acceden a las actividades culturales programadas </t>
  </si>
  <si>
    <t xml:space="preserve">1 programas de fomento de la memoria local </t>
  </si>
  <si>
    <t xml:space="preserve">Número de programas dirigidos al fomento de la memoria local </t>
  </si>
  <si>
    <t xml:space="preserve">10% de la población asisten a bibliotecas o centros de memoria </t>
  </si>
  <si>
    <t xml:space="preserve">Número de personas que asisten a los museos, archivos, bibliotecas patrimoniales y/o centros de memoria a nivel local </t>
  </si>
  <si>
    <t>Gestión para la consecución del canal de televisión al servicio de la comunidad</t>
  </si>
  <si>
    <t>Numero de canales de tv con que cuenta el municipio</t>
  </si>
  <si>
    <t>1 emisora comunitaria en funcionamiento</t>
  </si>
  <si>
    <t xml:space="preserve">Número de emisoras comunitarias creadas y/o fortalecidas </t>
  </si>
  <si>
    <t xml:space="preserve">2 organizaciones culturales articuladas con la red cultural y el sistema municipal de cultura. </t>
  </si>
  <si>
    <t xml:space="preserve">Número de organizaciones culturales que funcionan dentro del territorio. </t>
  </si>
  <si>
    <t>1 concejo municipal de cultura en funcionamiento</t>
  </si>
  <si>
    <t xml:space="preserve">Acto administrativo de creación del Consejo Municipal de Cultura y reglamentación del funcionamiento </t>
  </si>
  <si>
    <t>8 sesiones del consejo municipal de cultura realizadas</t>
  </si>
  <si>
    <t>Número de sesiones del consejo municipal de cultura realizadas</t>
  </si>
  <si>
    <t xml:space="preserve">Número de construcciones nuevas para el desarrollo de actividades culturales  </t>
  </si>
  <si>
    <t>Un Proyecto gestionado para la reparación del centro cultural</t>
  </si>
  <si>
    <t>Número de proyectos gestionados</t>
  </si>
  <si>
    <t xml:space="preserve">25% mas hectáreas rehabilitadas </t>
  </si>
  <si>
    <t xml:space="preserve">Número de hectáreas restauradas o rehabilitadas con fines de protección </t>
  </si>
  <si>
    <t xml:space="preserve">421 hectáreas </t>
  </si>
  <si>
    <t xml:space="preserve"> 0,3%  del terririo de hectáreas adquiridas en cabeceras de cuerpos de agua, zonas de ronda y otras </t>
  </si>
  <si>
    <t xml:space="preserve">Porcentaje de hectáreas adquiridas en cabeceras de cuerpos de agua, zonas de ronda y otras </t>
  </si>
  <si>
    <t>10,5% hectáreas del total del territorio incorporadas al SINAP</t>
  </si>
  <si>
    <t xml:space="preserve">Número de hectáreas incorporadas al Sistema Nacional de Áreas Protegidas de Colombia SINAP </t>
  </si>
  <si>
    <t xml:space="preserve">Incentivos gestionados a comunidades o personas que presenten proyectos de manejo adecuado del medio ambiente. </t>
  </si>
  <si>
    <t xml:space="preserve">Número de incentivos establecidos e implementados con el fin de conservar, restaurar y proteger las zonas de importancia estratégica ambiental </t>
  </si>
  <si>
    <t>1 iniciativa implementada para aportar a la conectividad del SINAP</t>
  </si>
  <si>
    <t>Numero de iniciativas implematadas</t>
  </si>
  <si>
    <t xml:space="preserve">15 hectáreas reforestadas </t>
  </si>
  <si>
    <t xml:space="preserve">Número de hectáreas de bosques reforestadas </t>
  </si>
  <si>
    <t xml:space="preserve">0,5% del total de área por reforestar de manera estratégica </t>
  </si>
  <si>
    <t xml:space="preserve">Porcentaje de hectáreas reforestadas con especies nativas para proteger los nacimientos de agua </t>
  </si>
  <si>
    <t xml:space="preserve">1,5% del área total erosionada, previo inventario </t>
  </si>
  <si>
    <t xml:space="preserve">Porcentaje de hectáreas reforestadas en sitios críticos de erosión </t>
  </si>
  <si>
    <t xml:space="preserve">30 jóvenes lideres ambientales </t>
  </si>
  <si>
    <t>Número de jóvenes estudiantes capacitados en políticas del medio ambiente</t>
  </si>
  <si>
    <t xml:space="preserve">1 Plan Municipal de análisis de blindaje climático para infraestructuras </t>
  </si>
  <si>
    <t xml:space="preserve">1 estudio de vulnerabilidad </t>
  </si>
  <si>
    <t xml:space="preserve">Número de estudios de evaluación de vulnerabilidad y riesgo </t>
  </si>
  <si>
    <t xml:space="preserve">2  estrategias formuladas para prevenir procesos de desertificación </t>
  </si>
  <si>
    <t xml:space="preserve"> Número de estrategias formuladas para prevenir procesos de desertificación </t>
  </si>
  <si>
    <t>Una iniciativa para la elaboración de mapas de vulnerabilidad ante el cambio climático</t>
  </si>
  <si>
    <t>Número de iniciativas para la elaboración de mapas de vulnerabilidad ante el cambio climático</t>
  </si>
  <si>
    <t xml:space="preserve">4 estrategias formuladas para mantener los servicios eco sistémicos en el territorio </t>
  </si>
  <si>
    <t xml:space="preserve"> Número de estrategias formuladas para mantener los servicios eco sistémicos en el territorio </t>
  </si>
  <si>
    <t>2 Planes de incentivos para el uso de energías renovables</t>
  </si>
  <si>
    <t xml:space="preserve">Número de incentivos para el uso de energías renovables </t>
  </si>
  <si>
    <t>Una iniciativa para la elaboración de un inventario de gases efecto invernadero al nivel del territorio</t>
  </si>
  <si>
    <t>Número de iniciativas para la elaboración de un inventario de gases efecto invernadero al nivel del territorio</t>
  </si>
  <si>
    <t>1 acuerdo municipal para contingencia frente año cambio climático</t>
  </si>
  <si>
    <t>Revisión ajuste del EOT según componente de cambio climático</t>
  </si>
  <si>
    <t>EOT revisado</t>
  </si>
  <si>
    <t>EOT 2008</t>
  </si>
  <si>
    <t xml:space="preserve">2 proyectos orientados a la mitigación y adaptación al cambio climático </t>
  </si>
  <si>
    <t>Numero de proyectos</t>
  </si>
  <si>
    <t>Gestión de recursos para el proyecto "Familias Guardabosques"</t>
  </si>
  <si>
    <t xml:space="preserve">Numero de familias guardabosques </t>
  </si>
  <si>
    <t xml:space="preserve">10% de ampliación de hectáreas protegidas para recurso hídrico </t>
  </si>
  <si>
    <t xml:space="preserve">Número de hectáreas de ecosistemas para la regulación de la oferta hídrica conservadas </t>
  </si>
  <si>
    <t xml:space="preserve">8 cuencas con información actualizada </t>
  </si>
  <si>
    <t xml:space="preserve">Número de cuencas que cuentan con información acerca de la oferta hídrica </t>
  </si>
  <si>
    <t>1648 hogares intervenidos en tratamiento de residuos</t>
  </si>
  <si>
    <t xml:space="preserve"> Hogares intervenidos en tratamiento de residuos</t>
  </si>
  <si>
    <t xml:space="preserve">1 Inventario, caracterización y estadística de cuencas </t>
  </si>
  <si>
    <t xml:space="preserve">Número de cuencas registradas </t>
  </si>
  <si>
    <t>Porcentaje de implementación de los programas de uso eficiente y ahorro del agua</t>
  </si>
  <si>
    <t>Gestión de Recursos de Protección del 50% de la ronda hídrica más afectada</t>
  </si>
  <si>
    <t>Porcentaje de la ronda hidrica con protección</t>
  </si>
  <si>
    <t xml:space="preserve">22.208.8 hectáreas </t>
  </si>
  <si>
    <t xml:space="preserve">Un programa de monitoreo de vertimientos ejecutados  periódicamente </t>
  </si>
  <si>
    <t>Número de programas de monitoreo de vertimientos ejecutados  periódicamente</t>
  </si>
  <si>
    <t xml:space="preserve">12  cuencas con el registro de usuarios implementado </t>
  </si>
  <si>
    <t>Número de cuencas con el registro de usuarios implementado</t>
  </si>
  <si>
    <t xml:space="preserve">2 cuencas con objetivos de calidad alcanzados </t>
  </si>
  <si>
    <t xml:space="preserve">Número de cuencas con objetivos de calidad alcanzados </t>
  </si>
  <si>
    <t xml:space="preserve">1 estación para monitoreo del aire </t>
  </si>
  <si>
    <t xml:space="preserve"> Número de estaciones de medición que reportan cumplimiento de los estándares de calidad del aire </t>
  </si>
  <si>
    <t>50% implementación  del SIGAM</t>
  </si>
  <si>
    <t xml:space="preserve">Porcentaje de implementación del SIGAM  </t>
  </si>
  <si>
    <t>3 actividades ejecutadas de apoyo a la Política Nacional para la Prevención y Control de la Contaminación del Aire</t>
  </si>
  <si>
    <t>Número de actividades ejecutadas de apoyo a la Política Nacional para la Prevención y Control de la Contaminación del Aire</t>
  </si>
  <si>
    <t xml:space="preserve">1 plan de Incentivos para energía sostenible </t>
  </si>
  <si>
    <t xml:space="preserve">Número de incentivos implementados para el uso de energías renovables </t>
  </si>
  <si>
    <t xml:space="preserve">Una  decision tomada basada en la normativa de eficiencia energética </t>
  </si>
  <si>
    <t xml:space="preserve">Número de decisiones tomadas basadas en la normativa de eficiencia energética </t>
  </si>
  <si>
    <t>Actividades implementadas de difusión del tema de eficiencia energética y normatividad asociada</t>
  </si>
  <si>
    <t>Gestion de recursos para la implementacion de politicas nacionaes de produccion y consumo sotenible</t>
  </si>
  <si>
    <t xml:space="preserve">Número de programas implementados de difusión de la Política  Nacional de Producción y Consumo Sostenible </t>
  </si>
  <si>
    <t>Gestión de un Acuerdo, si llegare a ocurrir la minería ilegal</t>
  </si>
  <si>
    <t xml:space="preserve">Cobertura de los títulos mineros fiscalizados (%) </t>
  </si>
  <si>
    <t xml:space="preserve">Un operativo de control de minería ilegal realizados en conjunto con las autoridades mineras, ambientales, fiscales, judiciales y de policía </t>
  </si>
  <si>
    <t>Número de operativos</t>
  </si>
  <si>
    <t xml:space="preserve">1 Plan local de Emergencia y contingencia "PLEC" y 1 actualización. </t>
  </si>
  <si>
    <t>Numero de PLEC actualizados</t>
  </si>
  <si>
    <t xml:space="preserve">Sistemas de monitoreo de amenazas y alerta ante amenazas en operación </t>
  </si>
  <si>
    <t xml:space="preserve">Un estudio elaborado de evaluación y zonificación del riesgo de desastres para fines de planificación de uso del territorio </t>
  </si>
  <si>
    <t xml:space="preserve">Estudios elaborados de evaluación y zonificación del riesgo de desastres para fines de planificación de uso del territorio </t>
  </si>
  <si>
    <t xml:space="preserve">1 estrategias de información publica </t>
  </si>
  <si>
    <t xml:space="preserve">Estrategias de  información pública diseñadas e implementadas </t>
  </si>
  <si>
    <t xml:space="preserve">1 Plan de Ordenamiento Territorial actualizado con base estudios de evaluación y zonificación del riesgo de desastres </t>
  </si>
  <si>
    <t xml:space="preserve">Plan de Ordenamiento Territorial actualizado con base estudios de evaluación y zonificación del riesgo de desastres </t>
  </si>
  <si>
    <t xml:space="preserve">2 obras de reducción del riesgo de desastres (mitigación) ejecutadas </t>
  </si>
  <si>
    <t xml:space="preserve">Obras de reducción del riesgo de desastres (mitigación) ejecutadas </t>
  </si>
  <si>
    <t xml:space="preserve">Una creación del PLEC y una Actualización </t>
  </si>
  <si>
    <t>Creaciones y actualizaciones</t>
  </si>
  <si>
    <t xml:space="preserve">8 contratos realizados para gestión del riesgo </t>
  </si>
  <si>
    <t>Numero de contratos</t>
  </si>
  <si>
    <t xml:space="preserve">4 procesos de formación y capacitación del personal vinculado a los organismos de respuesta para la atención de desastres </t>
  </si>
  <si>
    <t xml:space="preserve">Procesos de formación y capacitación del personal vinculado a los organismos de respuesta para la atención de desastres </t>
  </si>
  <si>
    <t>Incrementar el nivel de turistas en el municipio de Fosca en un 80%.</t>
  </si>
  <si>
    <t>Diseño e implementación del plan turístico territorial.</t>
  </si>
  <si>
    <t>Plan Turístico ejecutado</t>
  </si>
  <si>
    <t>Aumentar los visitantes en 10% durante el cuatrienio.</t>
  </si>
  <si>
    <t>No. de turistas en la vereda Sáname</t>
  </si>
  <si>
    <t>Realizar 4 campañas de publicidad para promocionar las ferias y fiestas del municipio.</t>
  </si>
  <si>
    <t>No. de campañas de publicidad para promocionar las ferias y fiestas.</t>
  </si>
  <si>
    <t xml:space="preserve">Hacer  alianzas con la policía y 12 capacitaciones para guías turísticos, promoviendo la seguridad de los caminos verdales. </t>
  </si>
  <si>
    <t>No. de alianzas y  capacitaciones para guías turísticos.</t>
  </si>
  <si>
    <t>Desarrollar y acrecentar en un 70% las asociaciones entre PYMES en el municipio.</t>
  </si>
  <si>
    <t>No. de asociaciones conformadas / No. de PYMES registradas en ele municipio.</t>
  </si>
  <si>
    <t>Crear  4 asociaciones de PYMES y realizar 4 alianzas en el cuatrienio con entidades para la cofinanciación del sector y la vinculación de la población juvenil.</t>
  </si>
  <si>
    <t>No. de asociaciones de Pymes / No de población juvenil.</t>
  </si>
  <si>
    <t xml:space="preserve">Realizar 4 campañas de publicidad durante el cuatrienio en los sectores de agricultura y pecuario. </t>
  </si>
  <si>
    <t>No. de campañas publicitarias  para el sector agropecuario.</t>
  </si>
  <si>
    <t>Incentivar en un 40% el desarrollo y la tecnología en las actividades productivas del municipio.</t>
  </si>
  <si>
    <t xml:space="preserve">No. de proyectos diseñados e implementados </t>
  </si>
  <si>
    <t>Brindar 750 asistencias técnicas para el desarrollo de los suelos en propiedad de los productores</t>
  </si>
  <si>
    <t>No. de asistencias técnicas directas rurales</t>
  </si>
  <si>
    <t>Contratar 1 técnico adicional</t>
  </si>
  <si>
    <t>No. de asistencias técnicas de veterinarios y zootecnistas en los procesos pecuarios.</t>
  </si>
  <si>
    <t>Ofrecer 12 asesorías por PYME durante el cuatrienio para la aplicación de nuevos métodos de tecnologías en los procesos productivos.</t>
  </si>
  <si>
    <t>No. de asesorías de nuevos métodos de tecnologías / No. Pymes registradas en el municipio.</t>
  </si>
  <si>
    <t>Incrementar en un 70%  la implementación de proyectos en el sector agrícola en Fosca.</t>
  </si>
  <si>
    <t>300 inseminaciones de bovinos durante el cuatrienio.</t>
  </si>
  <si>
    <t>No. de inseminaciones  a bovinos / No. total de bovinos.</t>
  </si>
  <si>
    <t>Hacer 310 inseminaciones de porcinos durante el cuatrienio, beneficiando a los productores pecuarios.</t>
  </si>
  <si>
    <t>No. de inseminaciones  a porcinos / No. total de porcinos.</t>
  </si>
  <si>
    <t>Impulsar el uso de 4500 kg semillas certificada en los agricultores del municipio.</t>
  </si>
  <si>
    <t>No. de kg de semillas utilizada/ No. De pequeños productores</t>
  </si>
  <si>
    <t xml:space="preserve"> Sistemas de riego y de drenaje  gestionados durante el cuatrienio para las 36 PYMES de agricultura registradas.</t>
  </si>
  <si>
    <t>No. de sistemas de riego y de drenajes / No. de Pymes registradas en el municipio.</t>
  </si>
  <si>
    <t>No. de hectáreas destinadas para piscicultura</t>
  </si>
  <si>
    <t>Establecer y renovar 70 hectareas de café variedad castilla con apoyo de la gobernacion, comité de cafeteros</t>
  </si>
  <si>
    <t xml:space="preserve">No. De hectareas variedades mejoradas / No. Total  hectareas en café </t>
  </si>
  <si>
    <t>Gestionar 4  alianzas con Banco Agrario, Incoder, Finagro, ministerio de agricultura y SENA.</t>
  </si>
  <si>
    <t>No. de alianzas con entidades / No. de Pymes  registradas en el municipio.</t>
  </si>
  <si>
    <t>Acrecentar en un %  40 la gestión del medio ambiente en los procesos productivos.</t>
  </si>
  <si>
    <t>No. de proyectos de medio ambiente.</t>
  </si>
  <si>
    <t>Crear 600 huertas de cultivos orgánicos, con el apoyo de MADR, SENA, ICA, SADS, para las mujeres cabeza de familia del municipio.</t>
  </si>
  <si>
    <t>No. huertas de cultivos orgánicos / No. de mujeres cabeza de familia.</t>
  </si>
  <si>
    <t>Realizar 8 jornadas de esterilizacion</t>
  </si>
  <si>
    <t>Poblacion canina esterilizada / Poblacion canina total</t>
  </si>
  <si>
    <t>Realizar 4 inspecciones en las PYMES agropecuarias durante el cuatrienio para garantizar el cumplimiento de las medidas de bioseguridad.</t>
  </si>
  <si>
    <t>No. de inspecciones  realizadas / No. de Pymes registradas en el municipio.</t>
  </si>
  <si>
    <t>Aumentar el 40% de cobertura en internet</t>
  </si>
  <si>
    <t>Aumentar en un 50% el conocimiento de TIC a la planta docente, directivos y funcionarios administración del municipio</t>
  </si>
  <si>
    <t>Porcentaje de Formación enTIC a directivos, docentes, estudiantes y servidores públicos del municipio</t>
  </si>
  <si>
    <t>50% de planta docente, directivos y funcionarios con conocimiento de TIC's</t>
  </si>
  <si>
    <t>Proveera 2 Cabeceras con cobertura de fibra óptica</t>
  </si>
  <si>
    <t>Cabeceras con cobertura de fibra óptica</t>
  </si>
  <si>
    <t>2 cabeceras con fibra optica</t>
  </si>
  <si>
    <t>Suminsitro y acceso a la información realizando actualizaciones de la misma en un 80%</t>
  </si>
  <si>
    <t>Suministro y acceso de información de las actuaciones de la Adminitración municipal en la página oficial del Fosca</t>
  </si>
  <si>
    <t>Capacitar al 100% de los servidores públicos de la administración mpal.</t>
  </si>
  <si>
    <t xml:space="preserve"> 100% de los servidores públicos de la administración municipal capacitados </t>
  </si>
  <si>
    <t>Capacitar al 25% de los servidores públicos de la administración mpal.</t>
  </si>
  <si>
    <t>Actualizar y ajustar a las disposiciones legal pertinentes el manual (1) de GEL</t>
  </si>
  <si>
    <t>Manual de Gobierno en Línea implementado</t>
  </si>
  <si>
    <t>Actualizar y ajustar el manual (1) de GEL</t>
  </si>
  <si>
    <t>Implementar y mantener un espacio participativo donde los cuidadanos tengan voz y voto en decisiones de política y en los ejercicios de rendición de cuentas y planeación</t>
  </si>
  <si>
    <t>Espacios de participación en línea habilitados para que la ciudadanía e interesados tengan voz y voto en decisiones de política y en los ejercicios de rendición de cuentas y de planeación</t>
  </si>
  <si>
    <t xml:space="preserve">Implemetar y mantener un espacio de participacion </t>
  </si>
  <si>
    <t>100% de la publicacion de la contratacion en el SECOP</t>
  </si>
  <si>
    <t>100% Publicación en el SECOP de los contratos anuales</t>
  </si>
  <si>
    <t>Realizar 60 contratos totalmente en línea</t>
  </si>
  <si>
    <t>Número de procesos contractuales realizados 100% en línea</t>
  </si>
  <si>
    <t>Realizar 15 contratos totalmente en línea</t>
  </si>
  <si>
    <t>Garantizar el 20% trámites automatizados</t>
  </si>
  <si>
    <t>Número de trámites automatizados</t>
  </si>
  <si>
    <t>20% trámites automatizados</t>
  </si>
  <si>
    <t>5% trámites automatizados</t>
  </si>
  <si>
    <t>Capacitar a 4 funcionarios en temas relacionados en Gobierno en Línea</t>
  </si>
  <si>
    <t>Número de funcionarios formados en temas relacionados con Gobierno en línea</t>
  </si>
  <si>
    <t>Capacitar a un funcionario en temas relacionados en Gobierno en Línea</t>
  </si>
  <si>
    <t>Articular y mantener un sistema del MECI con la estrategia del GEL</t>
  </si>
  <si>
    <t>Subsistemas del MECI articulados con la Estrategia de Gobierno en línea</t>
  </si>
  <si>
    <t>Articular y mantener un 1 sistema del MECI con la estrategia del GEL</t>
  </si>
  <si>
    <t>Reducir en un 10% del consumo de papel de acuerdo con los registros de almácen</t>
  </si>
  <si>
    <t>Porcentaje de reducción del uso del Papel en la entidad</t>
  </si>
  <si>
    <t>Reducir en un 2,5% del consumo de papel de acuerdo con los registros de almácen</t>
  </si>
  <si>
    <t>Realizar cuatro jornadas de capacitación para el buen manejo del papel</t>
  </si>
  <si>
    <t>4 cuatro jornadas de capacitación para el buen manejo del papel</t>
  </si>
  <si>
    <t>Realizar 1 jornada de capacitación para el buen manejo del papel</t>
  </si>
  <si>
    <t>Reducir en un 31,4% la mortalidad infantil</t>
  </si>
  <si>
    <t>Tasa de mortalidad infantil</t>
  </si>
  <si>
    <t>34,4% Tasa de mortalidad</t>
  </si>
  <si>
    <t>3% de mortalidad infantil</t>
  </si>
  <si>
    <t xml:space="preserve">Aumentar el Porecentaje de Cobertura de vacunación en Polio en 23% </t>
  </si>
  <si>
    <t>Pocentaje de cobertura en polio</t>
  </si>
  <si>
    <t>cobertura de 74.3%, - 107 niños</t>
  </si>
  <si>
    <t>97,3% de cobertura -144 niños</t>
  </si>
  <si>
    <t xml:space="preserve">Aumentar el Porecentaje de Cobertura de vacunación en Polio en 5% </t>
  </si>
  <si>
    <t xml:space="preserve"> Porcentaje de cobertura en vacunación.</t>
  </si>
  <si>
    <t>97,2% de cobertura - 144 niños</t>
  </si>
  <si>
    <t>Aumentar el porecentaje de Cobertura de vacunación sarampión, rubeola y paperas en un 5%</t>
  </si>
  <si>
    <t>Porcentaje de cobertura en fiebre amarilla</t>
  </si>
  <si>
    <t>72.5% - 103 niños</t>
  </si>
  <si>
    <t>97,5% de cobertura - 144 niños</t>
  </si>
  <si>
    <t>Aumentar el Porecentaje de Cobertura de vacunación enla fiebre amarilla en un 5%</t>
  </si>
  <si>
    <t>Mantener la cobertura del 100% de niños y jovenes beneficiados con alimentación escolar.</t>
  </si>
  <si>
    <t>Porcentaje de niños y jovenes beneficiados con alimentación escolar.</t>
  </si>
  <si>
    <t>1213 menores de edad beneficiados con alimentación</t>
  </si>
  <si>
    <t xml:space="preserve">100% de cobertura en alimentación escolar - 1213 menores de edad </t>
  </si>
  <si>
    <t>Mantener la cobertura del 100% de niños y jovenes beneficiados con alimentación escolar</t>
  </si>
  <si>
    <t>Disminución en un 6% de mujeres de 15 a 19 años que han sido o están en embarazo</t>
  </si>
  <si>
    <t>Porcentaje de embarazos entre los 16 y 19 años</t>
  </si>
  <si>
    <t xml:space="preserve">zona rural es de un 78%  zona urbana es de 22%; con 498 embarazos </t>
  </si>
  <si>
    <t>Zona rural: 72%          Zona urbana: 16%</t>
  </si>
  <si>
    <t>Realización de 4 brigadas de información sobre salud sexual y reproductiva</t>
  </si>
  <si>
    <t>Numero de Brigadas</t>
  </si>
  <si>
    <t xml:space="preserve"> 4 brigadas de información sobre salud sexual y reproductiva</t>
  </si>
  <si>
    <t>1 brigadas</t>
  </si>
  <si>
    <t>Tasa de mortalidad materna</t>
  </si>
  <si>
    <t xml:space="preserve"> 0% la mortalidad materna</t>
  </si>
  <si>
    <t>Aumentar a 6 los controles prenatales</t>
  </si>
  <si>
    <t>Numero de controles prenatales.</t>
  </si>
  <si>
    <t>4 controles prenatales</t>
  </si>
  <si>
    <t xml:space="preserve"> 6 los controles prenatales</t>
  </si>
  <si>
    <t>100% de Gestión y seguimiento para el mejoramiento del desempeño en las áreas de matematicas y lenguaje en los alumnos de 5º, 9º y 11º</t>
  </si>
  <si>
    <t>Puntaje promedio en las pruebas SABER 5º 9º11º</t>
  </si>
  <si>
    <t>Garantizar Tres (3) escuelas de formación</t>
  </si>
  <si>
    <t>No de Gestiones realizadas/Número de Gestiones Programadas</t>
  </si>
  <si>
    <t>No existen Indicadores</t>
  </si>
  <si>
    <t xml:space="preserve">Aumentar la tasa de cobertura bruta Transición a 91,5%
</t>
  </si>
  <si>
    <t>Tasa de Cobertura básica en educación preescolar y básica</t>
  </si>
  <si>
    <t>Tasa de cobertura bruta Transición 82,3%</t>
  </si>
  <si>
    <t>91,5% tasa de cobertura bruta de transición</t>
  </si>
  <si>
    <t>Garantizar  Tres (3) simulacros de ICFES</t>
  </si>
  <si>
    <t>Numero de simulacros realizados</t>
  </si>
  <si>
    <t xml:space="preserve">Aumentar en un 9.2% el porcentaje de niños menores de cinco años en condiciones de vulnerabilidad que son atendidos integralmente. </t>
  </si>
  <si>
    <t xml:space="preserve">47% de niños menores de cinco años </t>
  </si>
  <si>
    <t>56,2% de niños menores de cinco años atendidos integralmente.</t>
  </si>
  <si>
    <t>48,7% de menores atendidos integramente</t>
  </si>
  <si>
    <t>Aumentar la tasa de Cobertura bruta Básica Secundaria y Media 99.8%</t>
  </si>
  <si>
    <t>Porcentaje de cobertura bruta en basica secundaria y media</t>
  </si>
  <si>
    <t>Tasa de Cobertura bruta Básica Secundaria y Media 92,7%</t>
  </si>
  <si>
    <t>99,8% tasa de cobertura bruta de basica secundaria y media</t>
  </si>
  <si>
    <t xml:space="preserve">Aumentar en un 5% el porcentaje de niños y jóvenes en condiciones de vulnerabilidad que ingresan al sistema educativo   </t>
  </si>
  <si>
    <t>Porcentaje de niños yjovenes en condicion de vulnerabilidad que acceden al sistema educativo</t>
  </si>
  <si>
    <t>93,9% de niños en condicion de vulnerabilidad que acceden al sitema educativo</t>
  </si>
  <si>
    <t>Gestion de 12 campañas ludico educativas para evitar la deserción y la repitencia</t>
  </si>
  <si>
    <t>Numer de campañas ludico educativas para evitar la deserción y la repitencia</t>
  </si>
  <si>
    <t xml:space="preserve">No la tienen </t>
  </si>
  <si>
    <t>12 campañas ludico educativas para evitar la deserción y la repitencia</t>
  </si>
  <si>
    <t>creacion de Un (1) grupo de asociacion de padres y dos (2) grupos colegiados</t>
  </si>
  <si>
    <t xml:space="preserve">numero de grupos creados </t>
  </si>
  <si>
    <t>Un (1) grupo de asociacion de padres y dos (2) grupos colegiados</t>
  </si>
  <si>
    <t>Creación de asociaciones de padres y grupos colegiados para evitar la deserción y la repitencia escolar</t>
  </si>
  <si>
    <t>Garantizar a 200 personas los programas culturales</t>
  </si>
  <si>
    <t>Porcentaje de población: niños y niñas, jovenes y adultos beneficiados de programas que promuevan los derechos culturales</t>
  </si>
  <si>
    <t>50 personas utilizando los programas culturales</t>
  </si>
  <si>
    <t>Creacion de un  programa de formación para la primera infancia en ejecucion.</t>
  </si>
  <si>
    <t>Número en programas de formación cultural dirigidos a padres de familia y responsables del cuidado de los niños</t>
  </si>
  <si>
    <t>1 programa de formación para la primera infancia en ejecucion.</t>
  </si>
  <si>
    <t>Número de familias vinculadas a programas de formación con la primera infancia</t>
  </si>
  <si>
    <t xml:space="preserve">1 programa de formación para la primera infancia en ejecucion que vincule el 45% de la poblacion </t>
  </si>
  <si>
    <t>Ejecutar 4 programas de formacion fortalecidos para la 1 infancia</t>
  </si>
  <si>
    <t>Número de programas de formación creados y/o fortalecidos para la primera infancia</t>
  </si>
  <si>
    <t>4 programas de formacion fortalecidos para la 1 infancia</t>
  </si>
  <si>
    <t>Aumentar a 4.5% la inscripcion de de niños a programas de formación cultural</t>
  </si>
  <si>
    <t>N° de niños vinculados a programas de formación cultural</t>
  </si>
  <si>
    <t>Aumentar a 1% la inscripcion de de niños a programas de formación cultural</t>
  </si>
  <si>
    <t>Realizar 6 capacitaciones a integrantes de escuelas de formación cultural</t>
  </si>
  <si>
    <t>Número de Capacitaciones en procesos de formación cultural para la primera infancia e infancia</t>
  </si>
  <si>
    <t>0 programas de capacitacion en procesos de primera infancia</t>
  </si>
  <si>
    <t>6 capacitaciones a integrantes de escuelas de formación cultural</t>
  </si>
  <si>
    <t>1 capacitacion a integrantes de escuelas de formación cultural</t>
  </si>
  <si>
    <t xml:space="preserve">Fortalecer la párticipación deportiva de 48 sedes educativas  </t>
  </si>
  <si>
    <t>Numero de sedes educativas en proceso de fortalecimiento</t>
  </si>
  <si>
    <t xml:space="preserve">48 sedes educativas </t>
  </si>
  <si>
    <t>48 sedes educativas fortalecidas en participación deportiva</t>
  </si>
  <si>
    <t xml:space="preserve">Formular 4 proyectos  para incrementar la participación deportiva en instituciones educativas </t>
  </si>
  <si>
    <t>Numero de proyectos formulados</t>
  </si>
  <si>
    <t xml:space="preserve">0 proyectos </t>
  </si>
  <si>
    <t>4 proyectos para la participación deportiva formulados</t>
  </si>
  <si>
    <t xml:space="preserve">1 proyecto  para incrementar la participación deportiva en instituciones educativas </t>
  </si>
  <si>
    <t>Vincular a 3 centros educativos  al sistema de competencias deportivas y academicas</t>
  </si>
  <si>
    <t>Numero de centros educativos vinculados</t>
  </si>
  <si>
    <t xml:space="preserve">0% centros educativos vinculados </t>
  </si>
  <si>
    <t>3 centros educativos Vinculados al sistema de competencias deportivas y academicas</t>
  </si>
  <si>
    <t>Capacitar a 1400 jóvenes deportistas en habilidades y técnicas para el mejor desempeño deportivo</t>
  </si>
  <si>
    <t>Numero de jovenes capacitados.</t>
  </si>
  <si>
    <t xml:space="preserve">700 jóvenes instruidos </t>
  </si>
  <si>
    <t>4% de la población, 1.400 jovenes capacitados en habilidades y tecnicas pára mejor desempeño deportivo.</t>
  </si>
  <si>
    <t xml:space="preserve">1% de la población capacitada en habilidades deportivas </t>
  </si>
  <si>
    <t>Incrementar el 20% de los gobiernos escolares actualizados y en funcionamiento</t>
  </si>
  <si>
    <t>Numero de Gobiernos Escolares en funcionamiento</t>
  </si>
  <si>
    <t>Incremento del 20% de los gobiernos escolares actualizados y en funcionamiento</t>
  </si>
  <si>
    <t>Realizar Cuatro Programas de acompañamiento para la eleccion y funcionamiento de los gobiernos escolares</t>
  </si>
  <si>
    <t xml:space="preserve">Numero de programas de acompañamiento realizados </t>
  </si>
  <si>
    <t>4 Cuatro Programas de acompañamiento para la eleccion y funcionamiento de los gobiernos escolares</t>
  </si>
  <si>
    <t>1 Programa de acompanamiento para la eleccion y funcionamiento de los gobiernos escolares</t>
  </si>
  <si>
    <t>Porcentaje de niños, niñas y adolescentes que han sido protegidos de su reclutamiento y utilización (y de las  formas de trabajo infantil, al igual de la guerra y los conflictos)</t>
  </si>
  <si>
    <t>100% de gestion de programas para la evitar  el reclutamiento y utilizacion por parte de grupos armados o parael trebajo forzado</t>
  </si>
  <si>
    <t xml:space="preserve">Realización de 1  un programa de apoyo y acompañamiento a las víctimas, familias, y comunidades afectadas por la conducta punible en la que incurrió el adolescente en conflicto con la ley. </t>
  </si>
  <si>
    <t xml:space="preserve">Número de programas de apoyo y acompañamiento a las víctimas, familias, y comunidades afectadas por la conducta punible en la que incurrió el adolescente en conflicto con la ley. </t>
  </si>
  <si>
    <t xml:space="preserve">1  un programa de apoyo y acompañamiento a las víctimas, familias, y comunidades afectadas por la conducta punible en la que incurrió el adolescente en conflicto con la ley. </t>
  </si>
  <si>
    <t xml:space="preserve">Realización de dos (2) diagnostico de la situación actual de infancia adolescencia en el cual se incluya la situación de vulnerabilidad y riesgo de reclutamiento y explotación laboral  de niños y niñas </t>
  </si>
  <si>
    <t xml:space="preserve">Numero de diagnosticos realizados </t>
  </si>
  <si>
    <t>1 Informe de Diagnóstico de infancia adolescencia</t>
  </si>
  <si>
    <t>(2) diagnostico de la situación actual de infancia adolescencia en el cual se incluya la situación de vulnerabilidad y riesgo de reclutamiento y explotación laboral  de niños y niñas</t>
  </si>
  <si>
    <t xml:space="preserve">Realización de un (1) diagnostico de la situación actual de infancia adolescencia en el cual se incluya la situación de vulnerabilidad y riesgo de reclutamiento y explotación laboral  de niños y niñas </t>
  </si>
  <si>
    <t xml:space="preserve">Realizar 4 campañas de difusión de la ruta de prevención para proteger integralmente a niños, niñas y adolescentes en riesgo de reclutamiento  y utilización. </t>
  </si>
  <si>
    <t xml:space="preserve">Número de campañas de difusión de la ruta de prevención para proteger integralmente a niños, niñas y adolescentes en riesgo de reclutamiento  y utilización. </t>
  </si>
  <si>
    <t xml:space="preserve">4 campañas de difusión de la ruta de prevención para proteger integralmente a niños, niñas y adolescentes en riesgo de reclutamiento  y utilización. </t>
  </si>
  <si>
    <t xml:space="preserve">1 campañas de difusión de la ruta de prevención para proteger integralmente a niños, niñas y adolescentes en riesgo de reclutamiento  y utilización. </t>
  </si>
  <si>
    <t>Realizar 2 capacitaciones al consejo de política social en prevención de reclutamiento forzado</t>
  </si>
  <si>
    <t>Número de capacitaciones al consejo de política social en prevención de reclutamiento forzado</t>
  </si>
  <si>
    <t>2 capacitaciones al consejo de política social en prevención de reclutamiento forzado</t>
  </si>
  <si>
    <t>Realizar 1 capacitación al consejo de política social</t>
  </si>
  <si>
    <t>Aumentar el 100% de la oferta institucional para la prevención de conflictos en la población adolescentes (14 a 18 años)</t>
  </si>
  <si>
    <t>Porcentaje de adolescentes en conflicto con la ley (de 14 años hasta antes de cumplir los 18 años) que han sido atendidos (se les ha brindado una oferta institucional), de manera pertinente, estratégica y de acuerdo con la finalidad del Sistema de Responsabilidad Penal para Adolescentes, para el cumplimiento de las sanciones dictadas por juez</t>
  </si>
  <si>
    <t>Brindar el  100% de la oferta institucional para la prevención de conflictos en la población adolescentes (14 a 18 años)</t>
  </si>
  <si>
    <t>Realiza dos (2) programa con campañas de prevención de la drogadicción</t>
  </si>
  <si>
    <t>Número de programas con campañas que apoyan la prevención de la drogadicción (tabaquismo y alcohol)</t>
  </si>
  <si>
    <t>2 programas (D.A.R.E Y PAB)</t>
  </si>
  <si>
    <t>(2) programa con campañas de prevención de la drogadicción</t>
  </si>
  <si>
    <t xml:space="preserve"> Realizar(2) programa para evitar que adolescentes incurran en una conducta punible (comentan un delito).</t>
  </si>
  <si>
    <t>Número de programas para evitar que adolescentes incurran en una conducta punible (comentan un delito).</t>
  </si>
  <si>
    <t xml:space="preserve"> (2) programa para evitar que adolescentes incurran en una conducta punible (comentan un delito).</t>
  </si>
  <si>
    <t>Aumentar la instalacion de energia al 10% de viviendas nuevas.</t>
  </si>
  <si>
    <t>Gestionar el 100% la ampliacion de cobertura en lineas telefonicas.</t>
  </si>
  <si>
    <t>Gestionar el 100% de recursos para revisar y ajustar los acueductos Rurales del Municipio de Fosca.</t>
  </si>
  <si>
    <t>Porcentaje de recursos gestionados</t>
  </si>
  <si>
    <t>Formular el 100% plan maestro de acueducto para el centro poblado Ramal y San Antonio.</t>
  </si>
  <si>
    <t>Formular el 100% plan maestro de acueducto y alcantarillado para el centro poblado Sáname.</t>
  </si>
  <si>
    <t>Formular el 100% el plan de acueducto el Herrero.</t>
  </si>
  <si>
    <t>Gestionar al 100% frente a las entidades nacionales y departamentales para el manejo  de los residuos sólidos.</t>
  </si>
  <si>
    <t>Adquirir un crédito de 450millones para inversión en fotoceldas.</t>
  </si>
  <si>
    <t>Crear y poner en funcionamiento un Fondo de Solidaridad y Redistribución de los ingresos.</t>
  </si>
  <si>
    <t>Adoptar y aplicar al 100%la estratificación socioeconómica urbana y rural.</t>
  </si>
  <si>
    <t>Elaborar un convenio con la ESP u operador para asegurar la transferencia de subsidios.</t>
  </si>
  <si>
    <t>Contar con un  Acuerdo que establece los porcentajes de subsidio y contribución.</t>
  </si>
  <si>
    <t>Gestionar al 100% los recursos  del SGP-APSB  para subsidios.</t>
  </si>
  <si>
    <t>PTAR en el Casco Urbano del Municipio 0%</t>
  </si>
  <si>
    <t>4 Vias segundarias
16 vias terciarias</t>
  </si>
  <si>
    <t>20 vias (4 vias segundarias y 16 vias terciarias</t>
  </si>
  <si>
    <t>Mantener el mejoramiento del 80% en el desempeño integral municipal.</t>
  </si>
  <si>
    <t>Mantener el mejoramiento del 11% en el desempeño fiscal  municipal.</t>
  </si>
  <si>
    <t>Porcentaje de actualización</t>
  </si>
  <si>
    <t>Actualizar el MECI en un 35%</t>
  </si>
  <si>
    <t>Realizar 2 capacitaciones de Implementación del MECI.</t>
  </si>
  <si>
    <t>Realizar seguimiento y evaluación del 100% del plan de desarrollo en los cuatro años</t>
  </si>
  <si>
    <t>Actualizar al 100% la base  de datos del catastro.</t>
  </si>
  <si>
    <t>Adquirir un crédito de 500 millones para inversión.</t>
  </si>
  <si>
    <t>Amortizar e un 100% el deficit.</t>
  </si>
  <si>
    <t>Generar el 10% de ahorros propios sobre el total de los ingresos.</t>
  </si>
  <si>
    <t>Aumentar al 25% la inversión sobre el total de los ingresos.</t>
  </si>
  <si>
    <t>Sostener el nivel de dependencia de los recursos del sgp inferior al 85%</t>
  </si>
  <si>
    <t>Sostener la solvencia por debajo del 60%</t>
  </si>
  <si>
    <t>Mantener el indicador de la ley 617 de 2000 por debajo del 75%</t>
  </si>
  <si>
    <t>Porcentaje de indicador mantenido.</t>
  </si>
  <si>
    <t xml:space="preserve">DESARROLLO DEL PLAN INTEGRAL DE SEGURIDAD Y CONVIVENCIA CIUDADANA </t>
  </si>
  <si>
    <t>Mejorar y mantener el 95% de  las instalaciones físicas y la dotación de la planta de sacrificio  de ganado para consumo humano de acuerdo a los requerimientos establecidos por el Invima del INVIMA.</t>
  </si>
  <si>
    <t>Fomento, desarrollo y practica del deporte, para la recreación y el aprovechamiento del tiempo</t>
  </si>
  <si>
    <t>Saitemas de transporte masivo</t>
  </si>
  <si>
    <t>___</t>
  </si>
  <si>
    <t>META DE PRODUCTO 8</t>
  </si>
  <si>
    <t>META DE RESULTADO 7</t>
  </si>
  <si>
    <t>META DE PRODUCTO 7</t>
  </si>
  <si>
    <t>META DE RESULTADO 6</t>
  </si>
  <si>
    <t>META DE PRODUCTO 6</t>
  </si>
  <si>
    <t>META DE RESULTADO 5</t>
  </si>
  <si>
    <t>META DE PRODUCTO 5</t>
  </si>
  <si>
    <t>META DE RESULTADO 4</t>
  </si>
  <si>
    <t>META DE PRODUCTO 4</t>
  </si>
  <si>
    <t>META DE RESULTADO 3</t>
  </si>
  <si>
    <t>META DE RESULTADO 2</t>
  </si>
  <si>
    <t>META DE RESULTADO 1</t>
  </si>
  <si>
    <t>PLAN DE DESARROLLO: "OPORTUNIDAD Y BIENESTAR SOCIAL PARA TODOS" 2012-2015</t>
  </si>
  <si>
    <t>META DE RESULTADO 8</t>
  </si>
  <si>
    <t>META DE RESULTADO 9</t>
  </si>
  <si>
    <t>META DE RESULTADO 10</t>
  </si>
  <si>
    <t>META DE RESULTADO 11</t>
  </si>
  <si>
    <t>META DE RESULTADO 12</t>
  </si>
  <si>
    <t>META DE RESULTADO 13</t>
  </si>
  <si>
    <t>META DE RESULTADO 14</t>
  </si>
  <si>
    <t>META DE RESULTADO 15</t>
  </si>
  <si>
    <t>META DE RESULTADO 16</t>
  </si>
  <si>
    <t xml:space="preserve">SECTOR : SEGURIDAD Y CONVIVENCIA </t>
  </si>
  <si>
    <t>PROGRAMA: Reducir Tasa de  homicidios</t>
  </si>
  <si>
    <t xml:space="preserve">RECURSOS FINANCIEROS </t>
  </si>
  <si>
    <t>META DE RESULTADO  11</t>
  </si>
  <si>
    <t>META  VIGENCIA(2012)</t>
  </si>
  <si>
    <t xml:space="preserve">NOMBRE  -  Secretario de </t>
  </si>
  <si>
    <t>no dice</t>
  </si>
  <si>
    <t>META DE PRODUCTO 15</t>
  </si>
  <si>
    <t>PASO FIRME  A LA SEGURIDAD CIUDADANA</t>
  </si>
  <si>
    <t>1 BRIGADA DE CAPACITACION SEGURIDAD Y CONVIVENCIA CIUDADANA</t>
  </si>
  <si>
    <t>NUMERO</t>
  </si>
  <si>
    <t>PROYECCION DE PELICULA</t>
  </si>
  <si>
    <t xml:space="preserve">DESARME EN LA VEREDA DEL HERRERO </t>
  </si>
  <si>
    <t xml:space="preserve">NUMERO </t>
  </si>
  <si>
    <t>PROGRAMA:  Reducción de los casos de hurto</t>
  </si>
  <si>
    <t>META DE RESULTADO  12</t>
  </si>
  <si>
    <t>META DE PRODUCTO 16</t>
  </si>
  <si>
    <t xml:space="preserve">GESTIONAR CON EMPRESAS DE TELECOMUNICACIONES </t>
  </si>
  <si>
    <t>0.25</t>
  </si>
  <si>
    <t xml:space="preserve">GESTIONAR CON LA POLICIA NACIONAL EL ENLACE DE LA LINEA DE SEGURIDAD </t>
  </si>
  <si>
    <t>PROGRAMA:  protección contra la violencia intrafamiliar</t>
  </si>
  <si>
    <t>META DE RESULTADO  13</t>
  </si>
  <si>
    <t>META DE PRODUCTO 19</t>
  </si>
  <si>
    <t xml:space="preserve">CONVOCAR LOS PADRES DE FAMILIA DE LOS ESTUDIANTES DE 6  A GRADO 11 DE BACHILLERATO  </t>
  </si>
  <si>
    <t xml:space="preserve">REALIZAR UNA ACTIVIDAD LUDICA QUE INTEGRE A PADRES E HIJOS </t>
  </si>
  <si>
    <t>META DE PRODUCTO 20</t>
  </si>
  <si>
    <t xml:space="preserve">CONVOCAR A MUJERES DE 14 AÑOS EN ADELANTE </t>
  </si>
  <si>
    <t xml:space="preserve">INCENTIVAR LA DENUNCIA DE ABUSO SEXUAL POR MEDIO DE PUBLICIDAD </t>
  </si>
  <si>
    <t>META DE PRODUCTO 21</t>
  </si>
  <si>
    <t xml:space="preserve">realizar publicidad tipo folletos </t>
  </si>
  <si>
    <t xml:space="preserve">realizar una accion que incentive la denuncia sobre casos de violencia intrafamiliar  como un video insitucional </t>
  </si>
  <si>
    <t>PROGRAMA: Resolución de Conflictos</t>
  </si>
  <si>
    <t>META DE RESULTADO  14</t>
  </si>
  <si>
    <t>META DE PRODUCTO 22</t>
  </si>
  <si>
    <t xml:space="preserve">AMPLIAR LA DISPONIBILIDAD  EN HORARIO </t>
  </si>
  <si>
    <t xml:space="preserve">CREAR UN CORREO ELECTRONICO  PARA RECIBIR DENUNCIAS </t>
  </si>
  <si>
    <t>META DE PRODUCTO 23</t>
  </si>
  <si>
    <t xml:space="preserve">visitar  4 veredas afectadas por diferentes tipos de conflictos </t>
  </si>
  <si>
    <t>Número de brigadas  realizadas</t>
  </si>
  <si>
    <t xml:space="preserve">realizar 1 charla con los implicados de cada conflicto </t>
  </si>
  <si>
    <t>META DE PRODUCTO 24</t>
  </si>
  <si>
    <t xml:space="preserve">CREAR UN CORREO PARA RECIBIR DENUNCIAS </t>
  </si>
  <si>
    <t xml:space="preserve">SECTOR : PARTICIPACIÓN CIUDADANA </t>
  </si>
  <si>
    <t>META DE RESULTADO 17</t>
  </si>
  <si>
    <t>NOMBRE  -  Secretario de</t>
  </si>
  <si>
    <t>META DE PRODUCTO 31</t>
  </si>
  <si>
    <t xml:space="preserve">CONVOCAR A LOS LIDERES CIUADADANOS DE LA ZONA RURAL Y ZONA URBANA COMO REPRESENTANTES </t>
  </si>
  <si>
    <t>1 BRIGADA DE CAPACITACION MECANISMOS DE PARTICIPACION CIUDADANA - FOLLETOS EN SANAME</t>
  </si>
  <si>
    <t xml:space="preserve">REALIZAR LAS INSCRIPCIONES A LAS MESAS DE LOS CIUDADANOS QUE DESEEN PARTICIPAR  Y </t>
  </si>
  <si>
    <t xml:space="preserve">INCLUIR LAS DEMAS INSTANCIAS DE PARTICIPACION EN LAS MESAS </t>
  </si>
  <si>
    <t>META DE PRODUCTO 32</t>
  </si>
  <si>
    <t>CREAR UN COMITÉ EN UN TEMA DE DESARROLLO SOCIAL</t>
  </si>
  <si>
    <t xml:space="preserve">CREAR UN COMITÉ  EN UN TEMA DE DESARROLLO ECONOMICO </t>
  </si>
  <si>
    <t xml:space="preserve">CONVOCAR LIDERES ADOLESCENTES </t>
  </si>
  <si>
    <t>META DE PRODUCTO 33</t>
  </si>
  <si>
    <t xml:space="preserve">CONVOCAR A LA CONFORMACION DE UNA VEEDURIA EN SALUD </t>
  </si>
  <si>
    <t>META DE PRODUCTO 34</t>
  </si>
  <si>
    <t xml:space="preserve">CONVOCAR A LA CONFORMACION DE UNA VEEDURIA  INFRAESTRUCTURA SOCIAL Y ECONOMICA </t>
  </si>
  <si>
    <t>META DE RESULTADO 18</t>
  </si>
  <si>
    <t>META DE PRODUCTO 35</t>
  </si>
  <si>
    <t xml:space="preserve">CONVOCAR A LA COMUNIDAD EN GENERAL AL FINAL DE LA VIGENCIA 2012 A PARTICIPAR DE LA RENDICION DE CUENTAS </t>
  </si>
  <si>
    <t xml:space="preserve">REALIZAR UNA MESA POR SECRETARIA DE LA ADMINISTRACION MUNICIPAL PARA RECIBIR SUGERENCIAS DE LA CIUDADANIA EN LA RENDICION DE CUENTAS </t>
  </si>
  <si>
    <t>META DE PRODUCTO 36</t>
  </si>
  <si>
    <t xml:space="preserve">PUBLICAR EL INFORME DE GESTION  AL FINAL DE LA VIGENCIA </t>
  </si>
  <si>
    <t xml:space="preserve">PUBLICAR LOS RESULTADOS DE LA RENDICION DE CUENTAS </t>
  </si>
  <si>
    <t>META DE PRODUCTO 37</t>
  </si>
  <si>
    <t xml:space="preserve">PRESENTAR UN INFORME AL CONCEJO SOBRE LA EJECUCION DEL PLAN DE DESARROLLO EN LA VIGENCIA 2012 </t>
  </si>
  <si>
    <t xml:space="preserve">RECIBIR Y ACOGER  LAS RECOMENDACIONES DEL CONCEJO POR ESCRITO Y ENVIAR COPIA A CADA SECRETARIO DE LA ADMINISTRACION </t>
  </si>
  <si>
    <t>META DE PRODUCTO 38</t>
  </si>
  <si>
    <t xml:space="preserve">REALIZAR  UN FORO POR SECTOR DEL PLAN DE DESARROLLO  SOBRE LOS RESULTADOS, Y COMPROMISOS  DE LA RENDICION DE CUENTAS  </t>
  </si>
  <si>
    <t>META DE PRODUCTO 39</t>
  </si>
  <si>
    <t>CUMPLIR CON LAS RECOMENDACIONES DEL CONCEJO</t>
  </si>
  <si>
    <t xml:space="preserve">CUMPLIR CON LAS RECOMENDACIONES DE LA CIUDADANIA </t>
  </si>
  <si>
    <t xml:space="preserve">CUMPLIR CON LAS RECOMENDACIONES DE LAS INSTANCIAS DE PARTICIPACION </t>
  </si>
  <si>
    <t>SECTOR : MUJERES VICTIMAS DE LA VIOLENCIA</t>
  </si>
  <si>
    <t>META DE RESULTADO 40</t>
  </si>
  <si>
    <t>META  VIGENCIA(2012</t>
  </si>
  <si>
    <t>META DE PRODUCTO 106</t>
  </si>
  <si>
    <t xml:space="preserve">capacitar en temas de derechos humanos </t>
  </si>
  <si>
    <t xml:space="preserve">capacitar en temas de derechos de la mujer y equidad de generao </t>
  </si>
  <si>
    <t xml:space="preserve">capacitar en temas de politica y gestion publica </t>
  </si>
  <si>
    <t>META DE PRODUCTO 107</t>
  </si>
  <si>
    <t xml:space="preserve">REALIZAR UNA OBRA DE TEATRO QUE ENSEÑE EL RESPETO HACIA LA MUJER Y SU VALOR EN LA SOCIEDAD </t>
  </si>
  <si>
    <t xml:space="preserve">PROYECTAR UNA PELICULA ALUSIVA A LOS DERECHOS DE LA MUJER EN LA COMUNIDAD INTERNACIONAL </t>
  </si>
  <si>
    <t xml:space="preserve">SECTOR : POBLACION VICTIMA DEL CONFLICTO </t>
  </si>
  <si>
    <t>META DE RESULTADO  41</t>
  </si>
  <si>
    <t>16.5%</t>
  </si>
  <si>
    <t>META DE PRODUCTO 110</t>
  </si>
  <si>
    <t>Antender la poblacion desplazada en busca de legalizacion de sus predios</t>
  </si>
  <si>
    <t>brindar la asesoria necesaria</t>
  </si>
  <si>
    <t xml:space="preserve">realizar los tramites necesarios </t>
  </si>
  <si>
    <t>META DE RESULTADO  42</t>
  </si>
  <si>
    <t>roporción de hogares incluidos en el RNI en los que ninguno de sus miembros ha sufrido tortura, violencia sexual o robo después del desplazamiento</t>
  </si>
  <si>
    <t>META DE PRODUCTO 111</t>
  </si>
  <si>
    <t xml:space="preserve">RECIBIR EL TESTIMONIO DE LA POBLACION </t>
  </si>
  <si>
    <t xml:space="preserve">DETERMINAR LOS HECHOS CAUSANTES DE EL DESPLAZAMIENTO </t>
  </si>
  <si>
    <t xml:space="preserve">ACTUALIZAR LOS HECHOS VICTIMIZANTES </t>
  </si>
  <si>
    <t>META DE RESULTADO  43</t>
  </si>
  <si>
    <t>META DE PRODUCTO 112</t>
  </si>
  <si>
    <t>IDENTIFICAR LAS ZONAS DE RIESGO</t>
  </si>
  <si>
    <t>PREVENIR LAS POSIBLES CONTINGENCIAS</t>
  </si>
  <si>
    <t xml:space="preserve">CAPACITAR SOBRE LOS HECHOS ENCONTRADOS </t>
  </si>
  <si>
    <t>META DE PRODUCTO 113</t>
  </si>
  <si>
    <t xml:space="preserve">ATENDER LAS VICTIMAS DE POSIBLES CONTINGENCIAS </t>
  </si>
  <si>
    <t xml:space="preserve">UBICAR LAS VICTIMAS DE POSIBLES CONTINGENCIAS </t>
  </si>
  <si>
    <t xml:space="preserve">PRESTAR AYUDA HUMANITARIA </t>
  </si>
  <si>
    <t>META DE RESULTADO 44</t>
  </si>
  <si>
    <t>33.5%</t>
  </si>
  <si>
    <t>META DE PRODUCTO 114</t>
  </si>
  <si>
    <t>IDENTIFICAR LAS VCA SIN IDENTIFICACION</t>
  </si>
  <si>
    <t xml:space="preserve">REALIZAR LA CONVOCATORIA PARA IDENTIFICARLAS </t>
  </si>
  <si>
    <t xml:space="preserve">ENTREGAR LOS DOCUMENTOS ESPECIFICOS </t>
  </si>
  <si>
    <t>META DE RESULTADO  45</t>
  </si>
  <si>
    <t>22.5%</t>
  </si>
  <si>
    <t>META DE PRODUCTO 115</t>
  </si>
  <si>
    <t xml:space="preserve">MANTENER E INSCRIBIR A LA POBLACION VCA EN LOS PROGRAMAS DE ALIMENTACION YA SEA MUNICIPALES, DEPARTAMENTALES O NACIONALES QUE FUNCIONEN EN LA ENTIDAD TERRITORIAL  DE ACUERDO AL GRUPO POBLACIONAL </t>
  </si>
  <si>
    <t>META DE RESULTADO 46</t>
  </si>
  <si>
    <t>META DE PRODUCTO 116</t>
  </si>
  <si>
    <t>IDENTIFICAR LA POBLACION VCA SIN AFILIACION AL REGIMEN SUBSIDIADO DE SALUD</t>
  </si>
  <si>
    <t xml:space="preserve">REALIZAR  LA RESPECTIVA AFILIACION </t>
  </si>
  <si>
    <t>META DE RESULTADO 47</t>
  </si>
  <si>
    <t>META DE PRODUCTO 117</t>
  </si>
  <si>
    <t xml:space="preserve">REALIZAR LA VACUNACION DE TODOS LOS NIÑOS PERTENECIENTES A VCA </t>
  </si>
  <si>
    <t>META DE RESULTADO 48</t>
  </si>
  <si>
    <t>META DE PRODUCTO 118</t>
  </si>
  <si>
    <t xml:space="preserve">MANTENER EL NUMERO DE NIÑOS MATRICULADOS VCA EN EL SISTEMA EDUCATIVO </t>
  </si>
  <si>
    <t xml:space="preserve">MATRICULAR  A LOS NIÑOS VCA QUE AUN NO SE ENCUENTREN EN EL SISTEMA </t>
  </si>
  <si>
    <t>META DE PRODUCTO 119</t>
  </si>
  <si>
    <t xml:space="preserve">MANTENER EL NUMERO DE NIÑOS INSCRITOS </t>
  </si>
  <si>
    <t xml:space="preserve">INSCRIBIR A LOS NIÑOS VCA QUE AUN NO SE ENCUENTREN CUBIERTOS </t>
  </si>
  <si>
    <t>META DE RESULTADO 49</t>
  </si>
  <si>
    <t>META DE PRODUCTO 120</t>
  </si>
  <si>
    <t xml:space="preserve">REALIZAR LAS MATRICULAS SOLICITADAS </t>
  </si>
  <si>
    <t>META DE RESULTADO  50</t>
  </si>
  <si>
    <t>META DE PRODUCTO 121</t>
  </si>
  <si>
    <t>MANTENER LA ATENCION</t>
  </si>
  <si>
    <t xml:space="preserve">INSCRIBIR A LAS PERSONAS VCA QUE AUN NO CUENTEN CON LA ATENCION </t>
  </si>
  <si>
    <t>META DE PRODUCTO 122</t>
  </si>
  <si>
    <t xml:space="preserve">VERIFICAR LA SOLICITUD DE LOS AUXILIOS </t>
  </si>
  <si>
    <t xml:space="preserve">ENTREGAR Y TRAMITAR LOS AUXILIOS </t>
  </si>
  <si>
    <t>META DE PRODUCTO 123</t>
  </si>
  <si>
    <t xml:space="preserve">MANTERNER LA COBERTURA </t>
  </si>
  <si>
    <t xml:space="preserve">BRINDAR ALIMENTACION Y ALOJAMIENTO A NUEVAS VCA </t>
  </si>
  <si>
    <t>META DE RESULTADO 51</t>
  </si>
  <si>
    <t>META DE PRODUCTO 124</t>
  </si>
  <si>
    <t xml:space="preserve">GESTIONAR CON EMPRESAS PUBLICO PRIVADAS POSIBLES EMPLEOS </t>
  </si>
  <si>
    <t>REALIZAR CAPACITACIONES PARA EL TRABAJO</t>
  </si>
  <si>
    <t>META DE PRODUCTO 125</t>
  </si>
  <si>
    <t>VERIFICAR QUE SE ENCUENTREN AFILIADOS</t>
  </si>
  <si>
    <t xml:space="preserve">GESTIONAR LA CORRESPONDIENTE AFILIACION </t>
  </si>
  <si>
    <t>META DE RESULTADO  52</t>
  </si>
  <si>
    <t>META DE PRODUCTO 126</t>
  </si>
  <si>
    <t xml:space="preserve">IDENTIFICAR LOS POSIBLES BENEFICIARIOS DE ACUERDO A LOS REQUISITOS EXIGIDOS </t>
  </si>
  <si>
    <t xml:space="preserve">REALIZAR LA INSCRIPCION Y LOS CORRESPONDIENTES TRAMITES </t>
  </si>
  <si>
    <t>META DE RESULTADO 53</t>
  </si>
  <si>
    <t>META DE PRODUCTO 127</t>
  </si>
  <si>
    <t xml:space="preserve">GESTIONAR RECURSOS PARA SOLUCION DE VIVIENDA </t>
  </si>
  <si>
    <t xml:space="preserve">MITIGAR EL RIESGO EN QUE SE ENCUENTRE LA VIVIENDA POR MEDIO DE MEJORAS </t>
  </si>
  <si>
    <t>META DE RESULTADO 54</t>
  </si>
  <si>
    <t>META DE PRODUCTO 128</t>
  </si>
  <si>
    <t xml:space="preserve">REALIZAR LA CONEXIÓN CORRESPONDIENTE </t>
  </si>
  <si>
    <t>META DE RESULTADO 55</t>
  </si>
  <si>
    <t>META DE PRODUCTO 129</t>
  </si>
  <si>
    <t xml:space="preserve">INCLUIR LA POBLACION VCA EN LAS INSTANCIAS DE PARTICIPACION EXISTENTE </t>
  </si>
  <si>
    <t xml:space="preserve">CREAR UN COMITÉ DE VCA </t>
  </si>
  <si>
    <t>META DE RESULTADO 56</t>
  </si>
  <si>
    <t>META DE PRODUCTO 130</t>
  </si>
  <si>
    <t xml:space="preserve">BRINDAR ASESORIA </t>
  </si>
  <si>
    <t>META DE RESULTADO 57</t>
  </si>
  <si>
    <t>META DE PRODUCTO 131</t>
  </si>
  <si>
    <t xml:space="preserve">ACOMPAÑAR Y ASESORAR EL RETORNO O LA REUNIFICACION CON PROFESIONALES ESPECIALIZADOS Y SIGUIENTO LAS NORMAS NACIONALES </t>
  </si>
  <si>
    <t>RECURSOS FINANCIEROS</t>
  </si>
  <si>
    <t>META DE RESULTADO 58</t>
  </si>
  <si>
    <t>META DE PRODUCTO 132</t>
  </si>
  <si>
    <t>Actualizar el PIU, Plan Integral Único  para la atención de la población desplazada</t>
  </si>
  <si>
    <t>META DE RESULTADO 59</t>
  </si>
  <si>
    <t>META DE PRODUCTO 133</t>
  </si>
  <si>
    <t xml:space="preserve">ACTUALIZAR EL REGISTRO DE VICTIMAS Y LOS HECHOS VICTIMIZANTES CUANDO SE PRESENTEN NUEVAS VICTIMAS </t>
  </si>
  <si>
    <t>SECTOR : EQUIPAMIENTO MUNICIPAL</t>
  </si>
  <si>
    <t>META DE RESULTADO 90</t>
  </si>
  <si>
    <t>12.5%</t>
  </si>
  <si>
    <t>META DE PRODUCTO237</t>
  </si>
  <si>
    <t>Realizar el mantenimiento de 4 depedencias del Palacio municipal.</t>
  </si>
  <si>
    <t>META DE PRODUCTO 238</t>
  </si>
  <si>
    <t xml:space="preserve">REALIZAR LA COMPRA DE 2 EQUIPOS DE COMPUTO </t>
  </si>
  <si>
    <t>META DE PRODUCTO 239</t>
  </si>
  <si>
    <t xml:space="preserve">META DE PRODUCTO 240 </t>
  </si>
  <si>
    <t>SECTOR : VIVIENDA</t>
  </si>
  <si>
    <t>TOTAL SECTOR:</t>
  </si>
  <si>
    <t>PROGRAMA: Más Familias viviendo mejor.</t>
  </si>
  <si>
    <t>OBJETIVOS:                              XXXXXXXXXXXXXXXX.</t>
  </si>
  <si>
    <t>META  VIGENCIA (2012)</t>
  </si>
  <si>
    <t>META DE PRODUCTO 25</t>
  </si>
  <si>
    <t>Idenntificar numero de viviendas afectadas por la ola invernal</t>
  </si>
  <si>
    <t>Numero (N°)</t>
  </si>
  <si>
    <t>META DE PRODUCTO 26</t>
  </si>
  <si>
    <t>Gestionar recursos para aumentar la oferta en subsidios.</t>
  </si>
  <si>
    <t>META DE PRODUCTO 27</t>
  </si>
  <si>
    <t>Identificar predios no legalizados,</t>
  </si>
  <si>
    <t>PROGRAMA: Vivienda digna para todos los Fosqueños.</t>
  </si>
  <si>
    <t xml:space="preserve">META DE PRODUCTO 28 </t>
  </si>
  <si>
    <t>META DE PRODUCTO 29</t>
  </si>
  <si>
    <t>322 hogares en red unidos</t>
  </si>
  <si>
    <t>META DE PRODUCTO 30</t>
  </si>
  <si>
    <t>Realizar una convocatoria de apoyo a la población postulante.</t>
  </si>
  <si>
    <t>Numero (N)</t>
  </si>
  <si>
    <t>SECTOR : SERVICIOS PÚBLICOS DIFERENTES A APSB</t>
  </si>
  <si>
    <t>PROGRAMA: Servicios publicos.</t>
  </si>
  <si>
    <t>META DE RESULTADO 60</t>
  </si>
  <si>
    <t>META DE PRODUCTO 134</t>
  </si>
  <si>
    <t>META DE PRODUCTO 135</t>
  </si>
  <si>
    <t>META DE PRODUCTO 136</t>
  </si>
  <si>
    <t>Gestionar alianzas estrategicas con las empresas de telefonia.</t>
  </si>
  <si>
    <t>SECTOR : AGUA POTABLE Y SANEAMIENTO BÁSICO</t>
  </si>
  <si>
    <t>PROGRAMA: Más y mejor agua potable para la población de la zona rural del municipio.</t>
  </si>
  <si>
    <t>META DE RESULTADO 61</t>
  </si>
  <si>
    <t>META DE PRODUCTO 137</t>
  </si>
  <si>
    <t>META DE PRODUCTO 138</t>
  </si>
  <si>
    <t>PROGRAMA: Aprovechando, mejorando y manteniendo nuestras redes e infraestructura.</t>
  </si>
  <si>
    <t>META DE RESULTADO 62</t>
  </si>
  <si>
    <t>META DE PRODUCTO 139</t>
  </si>
  <si>
    <t>META DE PRODUCTO 140</t>
  </si>
  <si>
    <t>META DE PRODUCTO 141</t>
  </si>
  <si>
    <t>META DE PRODUCTO 142</t>
  </si>
  <si>
    <t>Gestionar la adquisición de recursos</t>
  </si>
  <si>
    <t>META DE PRODUCTO 143</t>
  </si>
  <si>
    <t>META DE PRODUCTO 144</t>
  </si>
  <si>
    <t>Realizar estudios para identificación de zona de construcción</t>
  </si>
  <si>
    <t xml:space="preserve">Vereda Potrero Alto sin servico de Acueducto Apto para la conducción del Agua. </t>
  </si>
  <si>
    <t>META DE PRODUCTO 145</t>
  </si>
  <si>
    <t>META DE PRODUCTO 146</t>
  </si>
  <si>
    <t>Realizar estudios sobre la viabilidad</t>
  </si>
  <si>
    <t>META DE PRODUCTO 147</t>
  </si>
  <si>
    <t>META DE PRODUCTO 148</t>
  </si>
  <si>
    <t>META DE PRODUCTO 149</t>
  </si>
  <si>
    <t>META DE PRODUCTO 150</t>
  </si>
  <si>
    <t>META DE PRODUCTO 151</t>
  </si>
  <si>
    <t>233 viviendas sin unidades sanitarias</t>
  </si>
  <si>
    <t>META DE PRODUCTO 152</t>
  </si>
  <si>
    <t xml:space="preserve"> PROGRAMA: Recursos naturales para todos hoy y mañana.</t>
  </si>
  <si>
    <t>META DE RESULTADO 63</t>
  </si>
  <si>
    <t>META DE PRODUCTO 153</t>
  </si>
  <si>
    <t>META DE PRODUCTO 154</t>
  </si>
  <si>
    <t>META DE PRODUCTO 155</t>
  </si>
  <si>
    <t>PROGRAMA: Asegurando servicio eficiente.</t>
  </si>
  <si>
    <t>META DE RESULTADO 64</t>
  </si>
  <si>
    <t>META DE PRODUCTO  156</t>
  </si>
  <si>
    <t>META DE PRODUCTO 157</t>
  </si>
  <si>
    <t>El Municipio de Fosca realizo la adopción de las estratificaciones urbanas, rural y centros poblados a través de los siguientes decretos:
DECRETO 015 DE 2000 CENTROS POBLADOS y DECRETO 061 DE 2002 ZONA RURAL Y VIVINENDAS DISPERSAS,  ZONA URBANA</t>
  </si>
  <si>
    <t>META DE PRODUCTO 158</t>
  </si>
  <si>
    <t>META DE PRODUCTO 159</t>
  </si>
  <si>
    <t>META DE PRODUCTO 160</t>
  </si>
  <si>
    <t>SECTOR : INFRAESTRUCTURA VIAL</t>
  </si>
  <si>
    <t>PROGRAMA: Mejorar y realizar el mantenimiento a la infraestructura propia del Sector.</t>
  </si>
  <si>
    <t>META DE RESULTADO 85</t>
  </si>
  <si>
    <t>META DE PRODUCTO 213</t>
  </si>
  <si>
    <t>Numero de Kilómetros de red vial rehabilitados</t>
  </si>
  <si>
    <t>META DE PRODUCTO 214</t>
  </si>
  <si>
    <t>PROGRAMA: Mejorar el Transporte de carga.</t>
  </si>
  <si>
    <t>META DE RESULTADO 86</t>
  </si>
  <si>
    <t>META DE PRODUCTO 215</t>
  </si>
  <si>
    <t>Realizar mecanismos para optimizar el transito vial</t>
  </si>
  <si>
    <t>PROGRAMA: Reducción en costos de transporte asociados a la cadena de abastecimiento de bienes y servicios.</t>
  </si>
  <si>
    <t>META DE RESULTADO 87</t>
  </si>
  <si>
    <t xml:space="preserve">SECTOR : FORTALECIMIENTO INSTITUCIONAL </t>
  </si>
  <si>
    <t>PROGRAMA: Finanzas sanas.</t>
  </si>
  <si>
    <t>META DE RESULTADO 88</t>
  </si>
  <si>
    <t>META DE PRODUCTO 216</t>
  </si>
  <si>
    <t>Gestionar mayor eficiencia en los proceso desarrolados.</t>
  </si>
  <si>
    <t>Porcentaje (%)</t>
  </si>
  <si>
    <t>META DE PRODUCTO 217</t>
  </si>
  <si>
    <t>META DE PRODUCTO 218</t>
  </si>
  <si>
    <t>META DE PRODUCTO 219</t>
  </si>
  <si>
    <t>META DE PRODUCTO 220</t>
  </si>
  <si>
    <t>META DE PRODUCTO 221</t>
  </si>
  <si>
    <t>Porcentaje de ahorros propios generados.</t>
  </si>
  <si>
    <t>META DE PRODUCTO 222</t>
  </si>
  <si>
    <t>META DE PRODUCTO 223</t>
  </si>
  <si>
    <t>META DE PRODUCTO 224</t>
  </si>
  <si>
    <t>META DE PRODUCTO 225</t>
  </si>
  <si>
    <t>PROGRAMA: Óptimo desempeño integral municipal.</t>
  </si>
  <si>
    <t>META DE RESULTADO 89</t>
  </si>
  <si>
    <t>META DE PRODUCTO 226</t>
  </si>
  <si>
    <t>Numero de procesos de modernización realizados</t>
  </si>
  <si>
    <t>META DE PRODUCTO 227</t>
  </si>
  <si>
    <t>META DE PRODUCTO 228</t>
  </si>
  <si>
    <t>META DE PRODUCTO 229</t>
  </si>
  <si>
    <t>PROGRAMA: Actualización del MECI.</t>
  </si>
  <si>
    <t>META DE PRODUCTO 230</t>
  </si>
  <si>
    <t>Convocar para la participacion de toda la entidad.</t>
  </si>
  <si>
    <t>META DE PRODUCTO 231</t>
  </si>
  <si>
    <t>PROGRAMA:  Calidad de la gestión.</t>
  </si>
  <si>
    <t>META DE PRODUCTO 232</t>
  </si>
  <si>
    <t>META DE PRODUCTO 233</t>
  </si>
  <si>
    <t>META DE PRODUCTO 234</t>
  </si>
  <si>
    <t>META DE PRODUCTO 235</t>
  </si>
  <si>
    <t>SECTOR : TIC´s</t>
  </si>
  <si>
    <t>N/A</t>
  </si>
  <si>
    <t>AD</t>
  </si>
  <si>
    <t xml:space="preserve"> </t>
  </si>
  <si>
    <t>Focalizacion de la poblacion</t>
  </si>
  <si>
    <t>porcentaje de personas</t>
  </si>
  <si>
    <t xml:space="preserve">Porcentaje de cobertura en internet </t>
  </si>
  <si>
    <t xml:space="preserve">NO EXISTEN INDICADORES </t>
  </si>
  <si>
    <t>Brindar el servicio al 100% de la comunidad</t>
  </si>
  <si>
    <t xml:space="preserve">Porcentaje de personas con el servicio </t>
  </si>
  <si>
    <t xml:space="preserve">Garantizar la cobertura en 2 cabeceras  </t>
  </si>
  <si>
    <t xml:space="preserve">Numero de cabeceras con cobertura  </t>
  </si>
  <si>
    <t>Convocatoria para escoger docente</t>
  </si>
  <si>
    <t>numero de convocatorias</t>
  </si>
  <si>
    <t xml:space="preserve">Capacitacion especial al docente </t>
  </si>
  <si>
    <t>capacitacion brindada</t>
  </si>
  <si>
    <t>Convocatoria para escoger docentes</t>
  </si>
  <si>
    <t>Capacitacion especial los docentes</t>
  </si>
  <si>
    <t xml:space="preserve">80%de acceso a ala informacion </t>
  </si>
  <si>
    <t>Programa
estratégico 3. 1.Innovación en GEL</t>
  </si>
  <si>
    <t>focalizacion de los servidores a capacitar</t>
  </si>
  <si>
    <t xml:space="preserve">porcentaje servidores </t>
  </si>
  <si>
    <t>porcentaje de Servidores públicos formados en el uso de TIC</t>
  </si>
  <si>
    <t>NO EXISTE INFORMACION</t>
  </si>
  <si>
    <t xml:space="preserve">Capacitacion al 100% de los servidores </t>
  </si>
  <si>
    <t xml:space="preserve">servidores capacitados </t>
  </si>
  <si>
    <t xml:space="preserve">Actulizar al 100% el manual de gobierno en linea </t>
  </si>
  <si>
    <t xml:space="preserve">porcentaje actulizacion </t>
  </si>
  <si>
    <t xml:space="preserve">Ajuste al 100% del manual de gobierno en linea </t>
  </si>
  <si>
    <t xml:space="preserve">Porcentaje de visitas prormadas realizaas </t>
  </si>
  <si>
    <t xml:space="preserve">Reunion con la comunidad </t>
  </si>
  <si>
    <t xml:space="preserve">Numero de reuniones </t>
  </si>
  <si>
    <t xml:space="preserve">Creacion de 1 espacio </t>
  </si>
  <si>
    <t xml:space="preserve">espacio creado  </t>
  </si>
  <si>
    <t xml:space="preserve">Publicacion del 100% de los documentos </t>
  </si>
  <si>
    <t xml:space="preserve">porcentaje de docuemntos publicados </t>
  </si>
  <si>
    <t>Garantizar r el 100% de la publicacion de la contratacion en el SECOP</t>
  </si>
  <si>
    <t xml:space="preserve">Servicios en línea (Ej. solicitud de expedición y renovación de documentos, licencias, certificaciones, inscripción de matrícula, permisos y autorizaciones, pago de obligaciones, aportes, tasas, multas y sanciones, tasas, </t>
  </si>
  <si>
    <t xml:space="preserve">Prestar el servicio al 100% servios en linea </t>
  </si>
  <si>
    <t xml:space="preserve">porcentaje de servicios en linea prestados </t>
  </si>
  <si>
    <t>META DE PRODUCTO 9</t>
  </si>
  <si>
    <t>Aumentar  en un 100% Publicación en el SECOP de los contratos anuales</t>
  </si>
  <si>
    <t>Número de contratos publicados en el SECOP</t>
  </si>
  <si>
    <t>Actulizacion de los estados de los contratos al 100%</t>
  </si>
  <si>
    <t xml:space="preserve">porcentaje de actualizacion </t>
  </si>
  <si>
    <t>META DE PRODUCTO 10</t>
  </si>
  <si>
    <t>Planear al 100% la contratacion en linea</t>
  </si>
  <si>
    <t xml:space="preserve">Proceso al 100% en linea </t>
  </si>
  <si>
    <t xml:space="preserve">Realizar 60 contratos en linea </t>
  </si>
  <si>
    <t xml:space="preserve">Nuemero de contratos </t>
  </si>
  <si>
    <t>META DE PRODUCTO 11</t>
  </si>
  <si>
    <t xml:space="preserve">Focalizacion de posibles procesos </t>
  </si>
  <si>
    <t xml:space="preserve">porcentaje de procesos </t>
  </si>
  <si>
    <t>5% trámites automatizados0</t>
  </si>
  <si>
    <t xml:space="preserve">Garantizar el 20% de los tramites automatizados </t>
  </si>
  <si>
    <t xml:space="preserve">Porcentaje de tramites automatizados </t>
  </si>
  <si>
    <t>META DE PRODUCTO 12</t>
  </si>
  <si>
    <t xml:space="preserve">Capacitacion a los  de los servidores </t>
  </si>
  <si>
    <t>META DE PRODUCTO 13</t>
  </si>
  <si>
    <t xml:space="preserve">Actualizacion y ajuste del MECi </t>
  </si>
  <si>
    <t xml:space="preserve">Meci actulizado y ajustado </t>
  </si>
  <si>
    <t>Articulacion MECI y estrategia Gel en un 30%</t>
  </si>
  <si>
    <t xml:space="preserve">Procentaje de procesos de meci en la estrategia gel </t>
  </si>
  <si>
    <t>META DE PRODUCTO 14</t>
  </si>
  <si>
    <t xml:space="preserve">analisis en un 100% de los registros del almacen </t>
  </si>
  <si>
    <t xml:space="preserve">porcentaje deanalisis de los registros del almacen </t>
  </si>
  <si>
    <t>0% de reduccion del consumo de papel de acuerdo con los registros de almácen</t>
  </si>
  <si>
    <t xml:space="preserve">Promover campañas informativas sobre uso del papel </t>
  </si>
  <si>
    <t>Numero de campañas informativas</t>
  </si>
  <si>
    <t xml:space="preserve">Analisis del contenido de la campaña al 100% </t>
  </si>
  <si>
    <t xml:space="preserve">Porcentaje de analisis de contenido </t>
  </si>
  <si>
    <t>numero de Campañas educativas para fomentar el buen uso del papel en la Administración municipal</t>
  </si>
  <si>
    <t xml:space="preserve">Analisis del impacto de la campaña </t>
  </si>
  <si>
    <t xml:space="preserve">Numero de analisis </t>
  </si>
  <si>
    <t xml:space="preserve">SECTOR : INFANCIA Y ADOLESCENCIA </t>
  </si>
  <si>
    <t>0, 8% Reducción mortalidad infantil y niñez</t>
  </si>
  <si>
    <t>PI</t>
  </si>
  <si>
    <t xml:space="preserve">Jornadas de vacuanacion </t>
  </si>
  <si>
    <t xml:space="preserve">Numero de jornadas de vacunacion </t>
  </si>
  <si>
    <t xml:space="preserve">73.2% que corresponde a 104 niños </t>
  </si>
  <si>
    <t>VICT</t>
  </si>
  <si>
    <t xml:space="preserve">Promover la afiliacion al programa de los niños de colegios oficiales </t>
  </si>
  <si>
    <t xml:space="preserve">Numero de niños inscritos </t>
  </si>
  <si>
    <t>1% Disminución de adolescentes en embarazo</t>
  </si>
  <si>
    <t>JUV</t>
  </si>
  <si>
    <t xml:space="preserve">Formacion de comité de brigada </t>
  </si>
  <si>
    <t>Numero de Comité de brigada</t>
  </si>
  <si>
    <t>Analisis de datos de las brigadas</t>
  </si>
  <si>
    <t>Analizar al 100% de las brigadas</t>
  </si>
  <si>
    <t>Dmantener en el 0% la mortalidad materna</t>
  </si>
  <si>
    <t>focalizacion de la comunidad</t>
  </si>
  <si>
    <t>porcentaje de embarazadas</t>
  </si>
  <si>
    <t xml:space="preserve">Programacion de controles </t>
  </si>
  <si>
    <t xml:space="preserve">Progrmacion de controles  </t>
  </si>
  <si>
    <t>00% de Gestión y seguimiento para el mejoramiento del desempeño en las áreas de matematicas y lenguaje en los alumnos de 5º, 9º y 11º</t>
  </si>
  <si>
    <t xml:space="preserve"> No existen Indicadores</t>
  </si>
  <si>
    <t>Tres (3) escuelas de formación, y Tres (3) simulacros de ICFES</t>
  </si>
  <si>
    <t xml:space="preserve">Creacion escuelas de formacion </t>
  </si>
  <si>
    <t>Numero de escuelas de formacion</t>
  </si>
  <si>
    <t>Inscripciones a las escuelsas</t>
  </si>
  <si>
    <t xml:space="preserve">Numero de inscripciones </t>
  </si>
  <si>
    <t xml:space="preserve"> 3 simulacros ICFES</t>
  </si>
  <si>
    <t xml:space="preserve">inscripciones para los simulacros </t>
  </si>
  <si>
    <t>Aumentar la Tasa de cobertura bruta Transición 1,7%
Tasa de Cobertura bruta Básica Secundaria y Media 1,25%
0</t>
  </si>
  <si>
    <t xml:space="preserve">Aumentar la Tasa de cobertura bruta Transición 1,7%
Tasa de Cobertura bruta Básica Secundaria y Media 1,25%
</t>
  </si>
  <si>
    <t>Porcentaje de niños menores de cinco años atendidos integralmente</t>
  </si>
  <si>
    <t xml:space="preserve">Brigadas de focalizacion y tencion </t>
  </si>
  <si>
    <t xml:space="preserve">Nuemreo de brigadas </t>
  </si>
  <si>
    <t>94,0% tasa de cobertura bruta de basica secundaria y media</t>
  </si>
  <si>
    <t>INF</t>
  </si>
  <si>
    <t xml:space="preserve">97,7% de niños y jóvenes en condiciones de vulnerabilidad que ingresan al sistema educativo  </t>
  </si>
  <si>
    <t>Brigadas de focalizacion e insripcion a las escuelas</t>
  </si>
  <si>
    <t>3campañas ludico educativas para evitar la deserción y la repitencia</t>
  </si>
  <si>
    <t xml:space="preserve">Capacitar para la creacion de la asosiacion </t>
  </si>
  <si>
    <t xml:space="preserve">Numero de capacitaciones </t>
  </si>
  <si>
    <t>105 personas utilizando los programas culturales</t>
  </si>
  <si>
    <t xml:space="preserve">Creacion del progrma de formacion para la primera infancia </t>
  </si>
  <si>
    <t xml:space="preserve">Numero de progrmas </t>
  </si>
  <si>
    <t>vincular al 45% en un progrma de formación para la primera infancia en ejecucion.</t>
  </si>
  <si>
    <t xml:space="preserve"> 1 programa de formación para la primera infancia en ejecucion.</t>
  </si>
  <si>
    <t>Invitacion publica para entrara al programa</t>
  </si>
  <si>
    <t xml:space="preserve">Numero de invitaciones </t>
  </si>
  <si>
    <t xml:space="preserve">Promover progrmas espciales para niños </t>
  </si>
  <si>
    <t xml:space="preserve">Programas especiales para niños </t>
  </si>
  <si>
    <t xml:space="preserve">Hacer Jornadas de inscripcion  </t>
  </si>
  <si>
    <t>Jornadas de inscripcion</t>
  </si>
  <si>
    <t xml:space="preserve">Capcitar a las personas de las escuelas </t>
  </si>
  <si>
    <t>Numero de  capacitaciones</t>
  </si>
  <si>
    <t>META DE PRODUCTO 17</t>
  </si>
  <si>
    <t>JOV</t>
  </si>
  <si>
    <t xml:space="preserve">Formulacion de proyectos deprotivos </t>
  </si>
  <si>
    <t xml:space="preserve">Numero de proyectos </t>
  </si>
  <si>
    <t>Incremento del 5% de los gobiernos escolares actualizados y en funcionamiento</t>
  </si>
  <si>
    <t>META DE PRODUCTO 18</t>
  </si>
  <si>
    <t xml:space="preserve">Capcitar a los jovenes </t>
  </si>
  <si>
    <t>Camapañas para mostrara la necesidad de gobiernos escolares</t>
  </si>
  <si>
    <t>campañas realizadas</t>
  </si>
  <si>
    <t>Consolidacion de gobiernos escolares</t>
  </si>
  <si>
    <t xml:space="preserve">Numero de gobiernos escolares consolidados </t>
  </si>
  <si>
    <t>Gestioanr al 100% programas para la evitar  el reclutamiento y utilizacion por parte de grupos armados o parael trabajo forzado</t>
  </si>
  <si>
    <t xml:space="preserve">Realizar un programa para las victimas de conductas pinibles por adolescentes </t>
  </si>
  <si>
    <t xml:space="preserve">Numero de  progrmas </t>
  </si>
  <si>
    <t>Recoger los indicadores</t>
  </si>
  <si>
    <t xml:space="preserve">Numero  de indicadores </t>
  </si>
  <si>
    <t xml:space="preserve">Analisis de indicadores </t>
  </si>
  <si>
    <t xml:space="preserve">porcentaje de Analisis de indicadores </t>
  </si>
  <si>
    <t xml:space="preserve">Diseño de la ruta de la prevencion </t>
  </si>
  <si>
    <t xml:space="preserve">Numero de rutas </t>
  </si>
  <si>
    <t>Promover campañas con la ruta de la prevencion</t>
  </si>
  <si>
    <t>Numero de campañas</t>
  </si>
  <si>
    <t xml:space="preserve">focalizacion demiembro de consejo de politica social </t>
  </si>
  <si>
    <t xml:space="preserve">Capacitaciones al consejo </t>
  </si>
  <si>
    <t xml:space="preserve">focalizacion de poblacion  </t>
  </si>
  <si>
    <t xml:space="preserve">camapañas de prevencion en colegios y escuelas </t>
  </si>
  <si>
    <t xml:space="preserve">Numero de campañas </t>
  </si>
  <si>
    <t xml:space="preserve"> INICIAR EL COBRO PERSUASIVO Y COACTIVO DEL IMPUESTO PREDIAL</t>
  </si>
  <si>
    <t xml:space="preserve">INCREMENTAR EL RECAUDO DE RECURSOS PROPIOS Y SOSTENER LOS GASTOS DE FUNCIONACIMIENTO EJECUTADOS EN LAVIGENCIA 2012 </t>
  </si>
  <si>
    <t>INCREMENTAR LA BASE DE DATOS DE CONTRIBUYENTES Y LAS  POSIBILIDADES PARA EL INGRESO DE LAS RENTAS PROPIAS Y DEL MUNICIPIO</t>
  </si>
  <si>
    <t>HACER CIRCULARIZACIONES A LOS CONTRIBUYENTES- HACER CAMPAÑAS PARA INCREMENTAR LA CULTURA TRIBUTARIA HACER LA ACTUALIZACION AL ESTATUTO DE TRIBUTARIO MUNICIPAL</t>
  </si>
  <si>
    <t>ENCAMINAR ESFUERZOS A QUE LOS RECURSOS RECAUDADOS SEAN DIRECCIONADOS A PROGRAMAS DE INVERSION EN EL MUNICIPIO</t>
  </si>
  <si>
    <t>PROPENDER POR QUE LOS RECURSOS DISPONIBLES EN LOS FONDOS DE BANCOS ESTEN GENERANDO RENDIMIENTOS FINANCIEROS</t>
  </si>
  <si>
    <t xml:space="preserve">ESTABLECER LAS OBLIGACIONES POR CONCEPTO DE PASIVOS PENSIONALES Y COORDINAR LOS PROCEDIMIENTOS PARA LOGRAR QUE ESTAS OBLIGACIONES SEAN CANCELADAS CON RECURSO AHORRADOS EN EL FONPET </t>
  </si>
  <si>
    <t>PROGRAMAR EL PAGO DEL DEFECIT  ESTABLECIDO EN EL PROCESO DE EMPALME DURANTE UN PERIODO DE TRES AÑOS</t>
  </si>
  <si>
    <t>GESTIONAR CON VARIAS ENTIDADES FINANCIERAS LAS OFERTAS DE CREDITO PARA EL MUNICIPIO Y RECOMENDAR AL ALCALDE LA OPCION MAS FAVORABLE FINANCIERA MENTE</t>
  </si>
  <si>
    <t>GESTIONAR LA CELEBRACION DE UN CONVENIO PARA LLEVAR A CABO LA ACTUALIZACION DE LA BASE DE DATOS DEL IMPUESTO PREDIAL</t>
  </si>
  <si>
    <t>GESTIONAR CAPACITACIONES EN EL AREA ADMINISTRATIVA PARA TODOS LOS FUNCIONARIOS DE LA ENTIDAD</t>
  </si>
  <si>
    <t>ESTABLECER JUNTO CON PLANEACION EL SEGUIMIENTO PERMANENTE A LA EJECUCION DEL PLAN DE DESARROLLO</t>
  </si>
  <si>
    <t>APLICAR LA NORMATIVIDAD PARA LA EJECUCION DEL SGP DE LOS ES BENEFICIARIO EL MUNICIPIO</t>
  </si>
  <si>
    <t>GESTIONAR CON LOS ORGANISMOS DE CONTROL Y SEGUIMIENTO A LOS RECURSOS DEL SGP PARA LA REALIZACION DE CAMPAÑAS DE CAPACITACION</t>
  </si>
  <si>
    <t>ACTUALIZAR EL MANUAL DE PROCESOS Y PROCEDIMEINTOS ACORDE A LA NORMATIVIDAD Y REQUISITOS ACTUALES</t>
  </si>
  <si>
    <t>Elaboración de un proyuecto para gestionar recursos ante el FAER</t>
  </si>
  <si>
    <t xml:space="preserve">Se aumentará la cobertura en gran parte del centro poblado de Sáname </t>
  </si>
  <si>
    <t>Puesta en marcha la Planta de Tratamiento de Agua Potable del centro Poblado Sáname, con el fin de ofracer calidad de agua y cobertura</t>
  </si>
  <si>
    <t xml:space="preserve">Implementación de obras en la Planta de Tratamiento de agua potable que garantice el buen servicio del sistema de acueducto </t>
  </si>
  <si>
    <t>Identificar redes de alcantarillado mediante la culminación del Plan Maestro de Alcantarillado del Casco urbano</t>
  </si>
  <si>
    <t>Realizar mantenimientos a la redes de aducción y distribución para la optimización del servicio.</t>
  </si>
  <si>
    <t xml:space="preserve">Formulación del Plan Maestro de Acueducto para el casco urbano en conjunto y acompañamiento por parte del Plan Departamental de Aguas </t>
  </si>
  <si>
    <t>Relizar obras de impacto que permitan el óptimo fúncionamiento de la Planta de Tratamiento de Sgua Potable</t>
  </si>
  <si>
    <t xml:space="preserve">Formulación de los estudios y diseños del acueducto rural de la vereda Potrero Alto mediante el Plan Departamental de Aguas </t>
  </si>
  <si>
    <t xml:space="preserve">Formulación de los estudios y diseños de los acueductos rurales de las veredas San Antonio y Ramal mediante el Plan Departamental de Aguas </t>
  </si>
  <si>
    <t xml:space="preserve">Formulación de los estudios y diseños del acueducto rural del centro poblado Sáname mediante el Plan Departamental de Aguas </t>
  </si>
  <si>
    <t xml:space="preserve">Formulación de los estudios y diseños del acueducto rural de la vereda el Herrero mediante el Plan Departamental de Aguas </t>
  </si>
  <si>
    <t xml:space="preserve">Formulación de los estudios y diseños del acueducto rural de la vereda Quinchita mediante el Plan Departamental de Aguas </t>
  </si>
  <si>
    <t>Formulación del proyecto denominado "Adquisición vehículio compactador de 8 yardas cúbidas para el Municipio de Fosca"</t>
  </si>
  <si>
    <t>Formulación del proyecto "Construcción de 60 Unidades Sanitarias para el área rural del Municipio de Fosca, Red unidos y sisben 1 y 2"</t>
  </si>
  <si>
    <t xml:space="preserve">Se realizara una vez el Municipio cuente con los estudios y diseños de loa cueductos rurales por parte del Plan Departamental de Aguas </t>
  </si>
  <si>
    <t xml:space="preserve">Formulación de Estudios y diseños de la Planta de Tratamiento de Aguas Residuales por parte del Plan Departamental de Aguas </t>
  </si>
  <si>
    <t>Se estudiará la posibilidad de gestionar cretito para invertir en el alumbrado público</t>
  </si>
  <si>
    <t>Formular el proyecto de acuerdo para la apropiación de los recursos del Fondo de Solidaridad y redistribución de Ingresos para el año 2013 para presentar ante el honorable concejo Municipal</t>
  </si>
  <si>
    <t>Se diagnosricará la estratificación actual para de esta manera se actualice según los parametros estrablecidos por el DANE</t>
  </si>
  <si>
    <t>Se actualizará el Contrato de Condiciones Uniformes y se enviará a la Comision de Regulación de Agua</t>
  </si>
  <si>
    <t xml:space="preserve">Se proyectará el proyecto de Acuerso según la estratificación Municipal </t>
  </si>
  <si>
    <t>Ajustar el Proyecto de Acuerdo del Fondo de solidaridad para que los estratos 5 y 6 realicen las contribuciones según el Plan de Desarrollo Nacional</t>
  </si>
  <si>
    <t>Construir 60 Unidades sanitarios</t>
  </si>
  <si>
    <t xml:space="preserve">Gestionar recursos para suplir la demanda  de subsidios de interes social </t>
  </si>
  <si>
    <t>Identificar la redes viales en mayor deteriroro para intervenirla, cordinando con la comunidad los trabajos de orden preventivo en el proceso de rehabilitaciòn y mantenimiento ( roceria, limpieza de alcantarilla y limpieza de cunetas)</t>
  </si>
  <si>
    <t>Realizar estudios para establecer viabilidad para el aumento de la infraestructura, priorizando la cantidad de beneficiarios de los sectores a intervenir</t>
  </si>
  <si>
    <t>Garantizar el mejoramiento vial para disminuir los tiempos de los recorridos, en el transporte de carga.</t>
  </si>
  <si>
    <t xml:space="preserve">ENTORNO FAMILIAR SOCIAL Y CULTURAL </t>
  </si>
  <si>
    <t xml:space="preserve">ACCIONES HUMANITARIAS </t>
  </si>
  <si>
    <t xml:space="preserve">GESTION SOCIAL </t>
  </si>
  <si>
    <t xml:space="preserve">HABITAT </t>
  </si>
  <si>
    <t>INSPECCIÓN</t>
  </si>
  <si>
    <t>|</t>
  </si>
  <si>
    <t xml:space="preserve">REALIZAR MANTENIMIENTO LOCATIVO A LA DEPENDENCIA </t>
  </si>
  <si>
    <t xml:space="preserve">REALIZAR UNA LIMPIEZA DEL SISTEMA DE SOFTWARE  DE LOS EQUIPOS DE COMPUTO </t>
  </si>
  <si>
    <t xml:space="preserve">REALIZAR MANTENIMIENTO LOCATIVO  DE ACUERDO A LA NORMATIVIDAD VIGENTE </t>
  </si>
  <si>
    <t xml:space="preserve">FOMENTO Y APOYO A LA APROPIACIONDE TECNOLOGIA EN PROCESOS EMPRESARIALES </t>
  </si>
  <si>
    <t>fortalecimiento de la red frio del programa ampliado de inmunizaciones PAI</t>
  </si>
  <si>
    <t>Alimentación Escolar</t>
  </si>
  <si>
    <t>Salud sexual y reproductiva</t>
  </si>
  <si>
    <t>Programa de atencion integrla a la primera infancia PAIPI</t>
  </si>
  <si>
    <t>proteccion integral a la niñez</t>
  </si>
  <si>
    <t>Fondos destinados a becas subsidios y creditos y becas de estudios universitarios</t>
  </si>
  <si>
    <t>Talento humano que realiza funciones de carácter operativo</t>
  </si>
  <si>
    <t>Subsidios para adquisición de viviendas de interés social</t>
  </si>
  <si>
    <t>Subsidios para reubicación de viviendas asentadas en zonas de alto riesgo</t>
  </si>
  <si>
    <t>Proyectos de titulación y legalizacón de predios</t>
  </si>
  <si>
    <t>Planes y proyectos de mejoramiento de vivienda y saneamiento básico</t>
  </si>
  <si>
    <t>Planes y proyectos de construcción de vivienda en sitio propio</t>
  </si>
  <si>
    <t>Distribución de gas combustible</t>
  </si>
  <si>
    <t>Expansión del servicio de alumbrado público</t>
  </si>
  <si>
    <t>Acueducto - distribución</t>
  </si>
  <si>
    <t>Acueducto - subsidios</t>
  </si>
  <si>
    <t>Acueducto - preinversiones, estudios</t>
  </si>
  <si>
    <t>Adueducto - formulación, implementación y acciones de fortalecimiento para la administración y operación de los servicios</t>
  </si>
  <si>
    <t>Alcantarillado - fortalecimiento institucional</t>
  </si>
  <si>
    <t>Alcantarillado - recolección</t>
  </si>
  <si>
    <t>Aseo - maquinaria y equipos</t>
  </si>
  <si>
    <t>Acueducto - tratamiento</t>
  </si>
  <si>
    <t>Aseo - disposición final</t>
  </si>
  <si>
    <t>Mejoramiento de vias</t>
  </si>
  <si>
    <t>Construcción de vias</t>
  </si>
  <si>
    <t>Pago de indemnizaciones originadas en programas de saneamiento fiscal y financiero - leu 617 de 2000</t>
  </si>
  <si>
    <t>Programas de capacitación  y asistencia técnica orientados al desarrollo eficiente de las competencias de ley</t>
  </si>
  <si>
    <t>Procesos integrales de evaluación institucional y reorganización administrativa</t>
  </si>
  <si>
    <t>Elaboración y actualización del plan de desarrollo</t>
  </si>
  <si>
    <t>Actualización catastral</t>
  </si>
  <si>
    <t>Pago de déficit de inversión en fortalecimiento institucional</t>
  </si>
  <si>
    <t>Pago de déficit fiscal, de pago laboral y prestacional en programas de saneamiento sical y financiero</t>
  </si>
  <si>
    <t xml:space="preserve">Telefonía pública conmutada </t>
  </si>
  <si>
    <t>OBJETIVOS: Promover el acceso de la poblacion a viviendas adecuadas, en cuanto a mejoramiento y subsidios a los sectores de bajos recursos</t>
  </si>
  <si>
    <t>OBJETIVOS: Promover el acceso de la poblacion a servicios de saneamiento sostenible y legalizacion predial.</t>
  </si>
  <si>
    <t>OBJETIVOS: Fortalecer la vigilancia, control, y aumento en la infraestructura, para asegurar altos estándares de cumplimiento en la provisión de los servicios públicos domiciliarios.</t>
  </si>
  <si>
    <t>OBJETIVOS: Asegurar la prestación eficiente del servicio de agua potable, alcantarillado y saneamiento básico en la zona urbana y rural del municipio</t>
  </si>
  <si>
    <t>OBJETIVOS: Mejorar la accesibilidad del transporte en la entidad territorial durante el cuatrienio</t>
  </si>
  <si>
    <t>OBJETIVOS: Facilitar el uso de la infraestructura para el transporte durante el cuatrienio</t>
  </si>
  <si>
    <t>OBJETIVOS: Mejorar el desempeño fiscal</t>
  </si>
  <si>
    <t>OBJETIVOS: Mejorar el índice de desempeño integral municipal durante el cuatrienio</t>
  </si>
  <si>
    <t>OBJETIVOS: Mejorar el control interno y gestión de calidad de la entidad  territorial durante el cuatrienio</t>
  </si>
  <si>
    <t>EJE: DESARROLLO SOCIAL</t>
  </si>
  <si>
    <t>SECTOR : EDUCACIÓN</t>
  </si>
  <si>
    <t>META  VIGENCIA2012</t>
  </si>
  <si>
    <t xml:space="preserve">NOMBRE  -  </t>
  </si>
  <si>
    <t>Otros gastos en educación no incluidos</t>
  </si>
  <si>
    <t>Visitas a centros educativos, plan de lectura</t>
  </si>
  <si>
    <t>Numero</t>
  </si>
  <si>
    <t>__</t>
  </si>
  <si>
    <t>Visitas a centros educativos para acompañamiento vocacional</t>
  </si>
  <si>
    <t>Encuestas de priorización para la formación tecnica</t>
  </si>
  <si>
    <t>6,6% de analfabetismo</t>
  </si>
  <si>
    <t>Transporte escolar</t>
  </si>
  <si>
    <t>Intervenir en la infraestructura de las instituciones educativas</t>
  </si>
  <si>
    <t>Porcentaje de la población a la que se le mantiene el transporte escolar.</t>
  </si>
  <si>
    <t>342 estudiantes</t>
  </si>
  <si>
    <t>Contratacion y convenios de rutas y buses escolares</t>
  </si>
  <si>
    <t>Diseño de programa para la educación del adulto</t>
  </si>
  <si>
    <t>Dotacion de implementos necesarios</t>
  </si>
  <si>
    <t>Mantenimiento de infraestructura educativa</t>
  </si>
  <si>
    <t>27 instituciones</t>
  </si>
  <si>
    <t>5instituciones</t>
  </si>
  <si>
    <t>1instituciones</t>
  </si>
  <si>
    <t>Promoción de capacitación para el empleo</t>
  </si>
  <si>
    <t>SECTOR : SALUD</t>
  </si>
  <si>
    <t>Afiliación al regimen subsidiado</t>
  </si>
  <si>
    <t>Focalizacion de población</t>
  </si>
  <si>
    <t>porccentaje de personas</t>
  </si>
  <si>
    <t>5 capacitaciones</t>
  </si>
  <si>
    <t>1 capacitaciones</t>
  </si>
  <si>
    <t xml:space="preserve">Apoyar las estrategias para el aseguramiento </t>
  </si>
  <si>
    <t>Numero de estrategias</t>
  </si>
  <si>
    <t>Capacitacion en como afiliarse</t>
  </si>
  <si>
    <t>Numero de peronas</t>
  </si>
  <si>
    <t>Afiliación efectiva de la poblacion</t>
  </si>
  <si>
    <t>porccentaje de peronas</t>
  </si>
  <si>
    <t>Salud Oral</t>
  </si>
  <si>
    <t>Visita a todas las veredas para chequeos  medicos</t>
  </si>
  <si>
    <t>0 brigadas</t>
  </si>
  <si>
    <t>8 brigadas</t>
  </si>
  <si>
    <t>2 brigadas</t>
  </si>
  <si>
    <t>0 Brigada</t>
  </si>
  <si>
    <t>Convocatorias para realizar citologias</t>
  </si>
  <si>
    <t>Intervenir la estructura del puesto de salud</t>
  </si>
  <si>
    <t>Atencion en salud oral, mental y sexual</t>
  </si>
  <si>
    <t>125 citologias</t>
  </si>
  <si>
    <t>70 citologias</t>
  </si>
  <si>
    <t>Otros gastos en salud</t>
  </si>
  <si>
    <t>72 citas al día</t>
  </si>
  <si>
    <t>15% de citas</t>
  </si>
  <si>
    <t>4% de citas</t>
  </si>
  <si>
    <t>Salud Publica</t>
  </si>
  <si>
    <t>1 brigada</t>
  </si>
  <si>
    <t>Fortalecer las actividades de promoción social a la pvca y en condicion de discapacidad</t>
  </si>
  <si>
    <t>Invitacion a capacitacionesr en riesgos profesionales</t>
  </si>
  <si>
    <t>0 capacitaciones</t>
  </si>
  <si>
    <t>16capácitaciones</t>
  </si>
  <si>
    <t>4 capácitaciones</t>
  </si>
  <si>
    <t>desarrollar actividades de vigilania y control de los riesgoa a nivel ocupacional.</t>
  </si>
  <si>
    <t>Invitacion para  la vinculación de voluntarios.</t>
  </si>
  <si>
    <t>Estrategia motivacional para inclusion de voluntarios</t>
  </si>
  <si>
    <t xml:space="preserve">90% de atención </t>
  </si>
  <si>
    <t xml:space="preserve">45% de atención </t>
  </si>
  <si>
    <t>Talento humano que desarrolla funciones de carácter operativo</t>
  </si>
  <si>
    <t>0 proyecto</t>
  </si>
  <si>
    <t>4 proyectos</t>
  </si>
  <si>
    <t>1 proyecto</t>
  </si>
  <si>
    <t>1 residente</t>
  </si>
  <si>
    <t xml:space="preserve"> 1 convenio</t>
  </si>
  <si>
    <t>EJE: Desarrollo social</t>
  </si>
  <si>
    <t>SECTOR : RECREACIÓN YDEPORTES</t>
  </si>
  <si>
    <t>META DE RESULTADO 1.</t>
  </si>
  <si>
    <t>META  VIGENCIA 2012</t>
  </si>
  <si>
    <t>10% de la población,</t>
  </si>
  <si>
    <t>50% de población</t>
  </si>
  <si>
    <t>12% de la población</t>
  </si>
  <si>
    <t>11% de la población</t>
  </si>
  <si>
    <t>Torneo Futbol de salon</t>
  </si>
  <si>
    <t>0 programas</t>
  </si>
  <si>
    <t>5 programa</t>
  </si>
  <si>
    <t>1 programa</t>
  </si>
  <si>
    <t>0 rpograma</t>
  </si>
  <si>
    <t>Torneo de Baloncesto</t>
  </si>
  <si>
    <t>Torneo Abierto de futbol categoria unica</t>
  </si>
  <si>
    <t>40 Horas de Futbol de salon</t>
  </si>
  <si>
    <t>Horas</t>
  </si>
  <si>
    <t>Copa Navidad</t>
  </si>
  <si>
    <t>2 campeonatos</t>
  </si>
  <si>
    <t>0 campeonatos</t>
  </si>
  <si>
    <t>Juegos Comunales</t>
  </si>
  <si>
    <t>4 programas</t>
  </si>
  <si>
    <t>o programa</t>
  </si>
  <si>
    <t>Celebración escuelas deportivas</t>
  </si>
  <si>
    <t>Festivales Escolares</t>
  </si>
  <si>
    <t>Dotación escuela deportiva</t>
  </si>
  <si>
    <t>Cantidad de elementos</t>
  </si>
  <si>
    <t>Construcción, mantenimiento y/o adecuación de los escenarios deportivos y recreativos</t>
  </si>
  <si>
    <t>5 escenarios</t>
  </si>
  <si>
    <t>1 escenario</t>
  </si>
  <si>
    <t>0 escenarios</t>
  </si>
  <si>
    <t>3escenarios</t>
  </si>
  <si>
    <t xml:space="preserve">PROGRAMA:  Educación con Calidad                     </t>
  </si>
  <si>
    <t xml:space="preserve">OBJETIVOS:                              </t>
  </si>
  <si>
    <t xml:space="preserve">PROGRAMA: Educación técnica profesional y tecnologica para los Fosqueños             </t>
  </si>
  <si>
    <t xml:space="preserve">PROGRAMA:  Reducción del analfabetismo              </t>
  </si>
  <si>
    <t xml:space="preserve">PROGRAMA:  Aseguramiento (Ley 1122/2007)                    </t>
  </si>
  <si>
    <t xml:space="preserve">OBJETIVOS:                            </t>
  </si>
  <si>
    <t xml:space="preserve">PROGRAMA:  Mejoramiento de la Salud Oral                     </t>
  </si>
  <si>
    <t xml:space="preserve">PROGRAMA:  Mejorar calidad salud de la mujer (Ley 1448/11)                    </t>
  </si>
  <si>
    <t xml:space="preserve">PROGRAMA: 
Servicios de Salud (ley 1438/ 2011)                      </t>
  </si>
  <si>
    <t xml:space="preserve">PROGRAMA:   Salud Ocupacional                   </t>
  </si>
  <si>
    <t xml:space="preserve">PROGRAMA:Prevención y Atención de Emergencias y Desastres                      </t>
  </si>
  <si>
    <t>OBJETIVOS:   Proteger la vida, integridad, libertad y patrimonio económico de los ciudadanos</t>
  </si>
  <si>
    <t>OBJETIVOS:      Proteger la vida, integridad, libertad y patrimonio económico de los ciudadanos</t>
  </si>
  <si>
    <t xml:space="preserve">OBJETIVOS:                   Brindar apoyo en la resolución de conflictos  </t>
  </si>
  <si>
    <t>OBJETIVOS:                     Brindar apoyo en la resolución de conflictos</t>
  </si>
  <si>
    <t>PROGRAMA: Difundir los  mecanismos de participación ciudadana</t>
  </si>
  <si>
    <t>OBJETIVOS:  Promover la Participación ciudadana</t>
  </si>
  <si>
    <t xml:space="preserve">PROGRAMA:          Promoción  de la rendición de cuentas          </t>
  </si>
  <si>
    <t>OBJETIVOS:               Promover la rendición de cuentas en la entidad territorial</t>
  </si>
  <si>
    <t xml:space="preserve">PROGRAMA:  Mayor cobertura de población beneficiada por la practica deportiva. </t>
  </si>
  <si>
    <t>OBJETIVO DEL EJE / DIMENSIÓN: Objetivo
estratégico 1: Garantizar dentro de la estrategia TOTOYA el componente de existencia de la infancia y Adolescencia, Objetivo estratégico 2: Garantizar dentro de la estrategia TOTOYA el componente de desarrollo para la infancia y adolescencia, Objetivo estratégico 3: Garantizar dentro de la estrategia TOTOYA el componente de CIUDADANIA para la infancia y adolescencia, Objetivo estratégico 4: Garantizar dentro de la estrategia TOTOYA el componente de PROTECCION para la infancia y adolescencia</t>
  </si>
  <si>
    <t>PROGRAMA: Programa
estratégico 1. 1. Todos Vivos</t>
  </si>
  <si>
    <t>PROGRAMA: Programa
estratégico 1. 2. Ninguno desnutrido</t>
  </si>
  <si>
    <t>PROGRAMA: Programa
estratégico 1. 3. Todos Saludables</t>
  </si>
  <si>
    <t>PROGRAMA:Programa estratégico 2.1 Ninguno sin Educación</t>
  </si>
  <si>
    <t>PROGRAMA:Programa estratégico 2.2. Todos Jugando</t>
  </si>
  <si>
    <t>PROGRAMA: Programa estratégico 3.1Todos participando en espacios sociales</t>
  </si>
  <si>
    <t>PROGRAMA: Programa
estratégico 4. 1. Ninguno en actividad perjudicial o víctima del conflicto interno . (Protección de la población infantil frente a explotación laboral y el reclutamiento por parte de grupos armados)</t>
  </si>
  <si>
    <t>PROGRAMA: Prevención de la violencia contra la mujer</t>
  </si>
  <si>
    <t>OBJETIVOS:  Brindar protección a la mujer frente a violencia intrafamiliar</t>
  </si>
  <si>
    <t xml:space="preserve">PROGRAMA:  Componente de Prevencion y proteccion de la poblacion desplazada)
(Auto 383/10 CC - Ley 1448/11)                     </t>
  </si>
  <si>
    <t xml:space="preserve">OBJETIVOS:  Garantizar el goce efectivo de derechos de la población víctima del desplazamiento forzado por la violencia (Ley 1448/11)                            </t>
  </si>
  <si>
    <t xml:space="preserve">PROGRAMA: Componente de Atencion Integral a  la poblacion Víctima del Conflicto Armado -VCA, (Auto 383/10 CC - Ley 1448/11)                      </t>
  </si>
  <si>
    <t xml:space="preserve">OBJETIVOS:    Garantizar el goce efectivo de derechos de la población víctima del desplazamiento forzado por la violencia (Ley 1448/11)                          </t>
  </si>
  <si>
    <t xml:space="preserve">PROGRAMA: Programa estratégico 1.3. Componente de participacion de la poblacion victima del conflicto armado-(Auto 383/10 CC - Ley 1448/11)                      </t>
  </si>
  <si>
    <t xml:space="preserve">OBJETIVOS:   Garantizar el goce efectivo de derechos de la población víctima del desplazamiento forzado por la violencia (Ley 1448/11)                           </t>
  </si>
  <si>
    <t xml:space="preserve">PROGRAMA: Programa estratégico 1.4. Componente de Verdad, Justicia, Reparación Y Garantía De No Repetición-(Auto 383/10 CC - Ley 1448/11)                      </t>
  </si>
  <si>
    <t xml:space="preserve">PROGRAMA:Programa estratégico 1.5. Componente Capacidad Institucional Y Sistemas De Información-(Auto 383/10 CC - Ley 1448/11)                       </t>
  </si>
  <si>
    <t xml:space="preserve">OBJETIVOS:  Garantizar el goce efectivo de derechos de la población víctima del desplazamiento forzado por la violencia (Ley 1448/11)                         </t>
  </si>
  <si>
    <t xml:space="preserve">PROGRAMA:  Mantenimiento de los bienes muebles e inmuebles.                   </t>
  </si>
  <si>
    <t xml:space="preserve">OBJETIVOS: Mantener la infraestructura física de las dependencias administrativas del municipio y bienes de uso público de propiedad del municipio                            </t>
  </si>
  <si>
    <t>PROGRAMA: Programa
estratégico 1. 1. Internet para todos</t>
  </si>
  <si>
    <t>OBJETIVOS:  Objetivo estratégico 1: Dotación de infraestructura para incrementar el acceso a internet durante el cuatrienio</t>
  </si>
  <si>
    <t>PROGRAMA: Programa
estratégico 2. 1. Introducción a las TICS</t>
  </si>
  <si>
    <t>OBJETIVOS: Objetivo estratégico 2: Inducir procesos de apropiación de TIC en los estudiantes y docentes de sedes educativas durante el cuatrienio</t>
  </si>
  <si>
    <t>PROGRAMA: Programa
estratégico 3. 1.Innovación en GEL</t>
  </si>
  <si>
    <t>OBJETIVOS:  Objetivo estratégico 3:Implementar la Estrategia de Gobierno en línea</t>
  </si>
  <si>
    <t>SECTOR : CULTURA</t>
  </si>
  <si>
    <t>META DE RESULTADO 19</t>
  </si>
  <si>
    <t>META DE PRODUCTO 40</t>
  </si>
  <si>
    <t>FOMENTO, APOYO Y DIFUSIÓN DE EVENTOS Y EXPRESIONES ARTÍSTICAS Y CULTURALES</t>
  </si>
  <si>
    <t>Retomar el proceso de gestion con la gobernacion de Cundinamarca y su programa  vive digital con miras a la instalacion de las redes de internet a la biblioteca publica municipal y canalizar donaciones de colecciones para dicho ente.</t>
  </si>
  <si>
    <t>Materiales</t>
  </si>
  <si>
    <t>META DE PRODUCTO 41</t>
  </si>
  <si>
    <t>DOTACIÓN DE BIBLIOTECAS</t>
  </si>
  <si>
    <t>META DE PRODUCTO 42</t>
  </si>
  <si>
    <t xml:space="preserve">Se iniciara en el mes de septiembre un proceso de gestion con las entidades competentes tales, Colsubsidio, IDECUT. Para la capacitacion de la bibliotecaria, de igual manera se gestionara  la dotacion de la biblioteca con un munimo de un apoyo audiovisual con fines educativos e instructivos. </t>
  </si>
  <si>
    <t>Capacitaciones</t>
  </si>
  <si>
    <t xml:space="preserve">META DE PRODUCTO 43 </t>
  </si>
  <si>
    <t>META DE PRODUCTO 44</t>
  </si>
  <si>
    <t>EJECUCIÓN DE PROGRAMAS Y PROYECTOS ARTÍSTICOS Y CULTURALES</t>
  </si>
  <si>
    <t xml:space="preserve">Se priorizara la gestion en capacitacion en formulacion de proyecyos a la bibliotecaria y se realizara un diagnostico de necesidades de la biblioteca publica municipal  y de esta manera formular un proyecto para optimizar su utilizacion.                   Se realizara un plan descentralizado de lectura en el cual se atiendan 2 veredas por mes es decir (2 en septiembre, 2 en octubre, 2 en noviembre, 2 en diciembre) . asi mismo uno a nivel casco urbano. para un total de 9 jornadas, y un programa.  </t>
  </si>
  <si>
    <t>Difusiones</t>
  </si>
  <si>
    <t>META DE PRODUCTO 45</t>
  </si>
  <si>
    <t xml:space="preserve">META DE PRODUCTO 46 </t>
  </si>
  <si>
    <t>META DE RESULTADO 20</t>
  </si>
  <si>
    <t>numero de personas que utilizan la biblioteca</t>
  </si>
  <si>
    <t>META DE PRODUCTO 47</t>
  </si>
  <si>
    <t>Se formularan 2 proyectos de formacion ante el ministerio de cultura y el instituto departamental de cultura, para cofinanciar el funcionamiento de una escuela de danzas y una escuela de musica, que esten en funcionamiento durante el 2º semestre del año 2012 en procura de  una participacion de un 20% de la poblacion del municipio</t>
  </si>
  <si>
    <t>Programas</t>
  </si>
  <si>
    <t>META DE PRODUCTO 48</t>
  </si>
  <si>
    <t>META DE PRODUCTO 49</t>
  </si>
  <si>
    <t>FORMACIÓN, CAPACITACIÓN E INVESTIGACIÓN ARTÍSTICA Y CULTURAL</t>
  </si>
  <si>
    <t>Se gestionara la dotacion de instrumentos para la escuela de musica del municpio, y la realizacion de actividades para la compra de vestuarios para la escuela de danzas. Vincular a las escuelas a la participacion en los programas con el fin de aumentar la poblacion beneficiada.</t>
  </si>
  <si>
    <t>Bienes</t>
  </si>
  <si>
    <t xml:space="preserve">META DE PRODUCTO </t>
  </si>
  <si>
    <t>META DE PRODUCTO 50</t>
  </si>
  <si>
    <t>Se contratara a dos formadores que cumplan con un minimo 48 horas mensuales dedicadas a instruir a la poblacion interesada en las disciplinas artisticas en musica y danzas, de esta manera aumentar a un minimo de 150 personas utilizando los procesos culturales del municipio.</t>
  </si>
  <si>
    <t>Mantenimiento</t>
  </si>
  <si>
    <t>META DE PRODUCTO 51</t>
  </si>
  <si>
    <t>META DE PRODUCTO 52</t>
  </si>
  <si>
    <t>META DE RESULTADO 21</t>
  </si>
  <si>
    <t>2,4% / 190 niños y niñas</t>
  </si>
  <si>
    <t>META DE PRODUCTO 53</t>
  </si>
  <si>
    <t>Se iniciara el proceso para crear los grupos representativos del micipio, uno musical, uno de danzas, y un concejo municipal de cultura. De esta manera lograr la difusion de la cultura fosqueña a nivel nacional.</t>
  </si>
  <si>
    <t>META DE PRODUCTO 54</t>
  </si>
  <si>
    <t>META DE PRODUCTO 55</t>
  </si>
  <si>
    <t>Se implementara un programa de danzas en la vereda Saname en busca del beneficio de la poblacion y se realizaran actividades de gestion para la compra de atuendos para alguno de las escuelas de formacion.</t>
  </si>
  <si>
    <t>META DE PRODUCTO 56</t>
  </si>
  <si>
    <t xml:space="preserve">DOTACIÓN DE LA INFRAESTRUCTURA ARTÍSTICA Y CULTURAL  </t>
  </si>
  <si>
    <t>META DE PRODUCTO 57</t>
  </si>
  <si>
    <t xml:space="preserve">PROTECCIÓN DEL PATRIMONIO CULTURAL </t>
  </si>
  <si>
    <t>Estructurar un diagnostico para la identificacion de bienes de interes cultural el cual sea pùesto en practica el 1º semestre de 2013.</t>
  </si>
  <si>
    <t>META DE PRODUCTO 58</t>
  </si>
  <si>
    <t>META DE PRODUCTO 60</t>
  </si>
  <si>
    <t>META DE RESULTADO 22</t>
  </si>
  <si>
    <t>Porcentaje de la población con acceso</t>
  </si>
  <si>
    <t>META DE PRODUCTO 61</t>
  </si>
  <si>
    <t xml:space="preserve">Se realizara una jornada de mantenimiento a la casa de la cultura,  difundiendo su utilizacion y visita, realizaremos 4 representaciones de los preocesos culturales de Fosca en eventos que se realicen  fuera del municipio. </t>
  </si>
  <si>
    <t>META DE PRODUCTO 62</t>
  </si>
  <si>
    <t>META DE PRODUCTO 63</t>
  </si>
  <si>
    <t>META DE PRODUCTO 64</t>
  </si>
  <si>
    <t>Se extendera la convocatoria de la poblacion y se descentralizara un proceso de formacion en procura del aumento de la poblacion beneficiada, se copilara informacion cultural con el programa de adulto Mayor.</t>
  </si>
  <si>
    <t>META DE PRODUCTO 65</t>
  </si>
  <si>
    <t>META DE PRODUCTO 66</t>
  </si>
  <si>
    <t>Promocionar el uso de la biblioteca publica municipal con las instituciones educativas en busca del uso de sus colecciones, documentarnos referente a la creacion de un canal de television al servicio de la comunidad, e iniciar la gestion para la creacion de la emisora comunitaria.</t>
  </si>
  <si>
    <t>META DE PRODUCTO 67</t>
  </si>
  <si>
    <t>META DE PRODUCTO 68</t>
  </si>
  <si>
    <t>Programa: Fortalecimiento y creación del sistema municipal de cultura.</t>
  </si>
  <si>
    <t>META DE RESULTADO 23</t>
  </si>
  <si>
    <t>META DE PRODUCTO 69</t>
  </si>
  <si>
    <t>Realizar la convocatoria para la creacion del concejo municipal de cultura e institucionarlo mediante acuerdo municipal ante el concejo, incentivandolos a realizar minimo  una secion.</t>
  </si>
  <si>
    <t>META DE PRODUCTO 70</t>
  </si>
  <si>
    <t>META DE PRODUCTO 71</t>
  </si>
  <si>
    <t>Gestionar la adecuacion del espacio fisico de funcionamiento de la escuela de musica.</t>
  </si>
  <si>
    <t>Espacios adecuados para el desarrollo de actividades culturales en funcionamiento</t>
  </si>
  <si>
    <t>META DE PRODUCTO 72</t>
  </si>
  <si>
    <t>Gestionar el mantenimiento de la casa de la cultura.</t>
  </si>
  <si>
    <t xml:space="preserve">PROGRAMA: Fortalecimiento del acceso a la lectura y acceso a la información y el conocimiento              </t>
  </si>
  <si>
    <t xml:space="preserve">OBJETIVOS:                    Impulsar la lectura y la escritura y facilitar la circulación y acceso a la información y el conocimiento         </t>
  </si>
  <si>
    <t xml:space="preserve">PROGRAMA: Mayor cobertura de los programas culturales a la comunidad.       </t>
  </si>
  <si>
    <t xml:space="preserve">OBJETIVOS:                            
Contribuir al desarrollo integral de la comunidad en general, con enfoque en los niños de 0 a 6 años promoviendo el ejercicio de los derechos culturales, a través de los lenguajes expresivos y estéticos </t>
  </si>
  <si>
    <t xml:space="preserve">PROGRAMA:  Generar mayor cobertura en procesos de formación artística. </t>
  </si>
  <si>
    <t xml:space="preserve">OBJETIVOS:                            Fomentar los procesos de formación artística y de creación cultural </t>
  </si>
  <si>
    <t>PROGRAMA:   Crear el programa municipal de recuperación y difusión del patrimonio cultural.</t>
  </si>
  <si>
    <t xml:space="preserve">OBJETIVOS:                            Fortalecer la apropiación social del Patrimonio Cultural </t>
  </si>
  <si>
    <t xml:space="preserve">OBJETIVOS:            Fortalecer al Sistema Municipal de cultura                </t>
  </si>
  <si>
    <t>SECTOR : MEDIO AMBIETNE Y GESTIÓN DEL RIESGO</t>
  </si>
  <si>
    <t>META DE RESULTADO 65</t>
  </si>
  <si>
    <t>META DE PRODUCTO 161</t>
  </si>
  <si>
    <t>ADQUISICIÓN DE PREDIOS DE RESERVA HÍDRICA Y ZONAS DE RESERVA NATURALES</t>
  </si>
  <si>
    <t>Realización de estudios</t>
  </si>
  <si>
    <t>Estudios</t>
  </si>
  <si>
    <t>Presentación de proyectos de adquisición</t>
  </si>
  <si>
    <t>Acciones</t>
  </si>
  <si>
    <t>compra de predios para protección del recurso hidrico</t>
  </si>
  <si>
    <t>Incentivos</t>
  </si>
  <si>
    <t>META DE RESULTADO 66</t>
  </si>
  <si>
    <t>META DE PRODUCTO 162</t>
  </si>
  <si>
    <t>CONSERVACIÓN, PROTECCIÓN, RESTAURACIÓN Y APROVECHAMIENTO DE RECURSOS NATURALES Y DEL MEDIO AMBIENTE</t>
  </si>
  <si>
    <t>Recuperación de suelos</t>
  </si>
  <si>
    <t>META DE PRODUCTO 163</t>
  </si>
  <si>
    <t>Incentivos para la educación no formal en materia ambiental</t>
  </si>
  <si>
    <t>META DE RESULTADO 67</t>
  </si>
  <si>
    <t>META DE PRODUCTO 164</t>
  </si>
  <si>
    <t>REFORESTACIÓN Y CONTROL DE EROSIÓN</t>
  </si>
  <si>
    <t>Reforestación en predio San salvador</t>
  </si>
  <si>
    <t>META DE PRODUCTO 165</t>
  </si>
  <si>
    <t>Reforestación en nacederos que abastecen acueductos</t>
  </si>
  <si>
    <t>META DE PRODUCTO 166</t>
  </si>
  <si>
    <t>META DE RESULTADO 68</t>
  </si>
  <si>
    <t>Numero de planes</t>
  </si>
  <si>
    <t>META DE PRODUCTO 167</t>
  </si>
  <si>
    <t>MONITOREO, EVALUACIÓN Y ZONIFICACIÓN DE RIESGO PARA FINES DE PLANIFICACIÓN</t>
  </si>
  <si>
    <t>META DE RESULTADO 69 // 70</t>
  </si>
  <si>
    <t>META DE PRODUCTO 168</t>
  </si>
  <si>
    <t>META DE RESULTADO 71</t>
  </si>
  <si>
    <t>META DE PRODUCTO 169</t>
  </si>
  <si>
    <t>META DE RESULTADO 72</t>
  </si>
  <si>
    <t>Numero de acuerdos municipales</t>
  </si>
  <si>
    <t>META DE PRODUCTO 170</t>
  </si>
  <si>
    <t>META DE PRODUCTO 171</t>
  </si>
  <si>
    <t>META DE PRODUCTO 172</t>
  </si>
  <si>
    <t>META DE RESULTADO 73</t>
  </si>
  <si>
    <t>META DE PRODUCTO 173</t>
  </si>
  <si>
    <t>CONSERVACIÓN DE MICROCUENCAS QUE ABASTECEN EL ACUEDUCTO, PROTECCIÓN DE FUENTES Y REFORESTACIÓN DE DICHAS CUENCAS</t>
  </si>
  <si>
    <t>Compra de predios para reserva hídrica</t>
  </si>
  <si>
    <t>Predios</t>
  </si>
  <si>
    <t>Difusión de ahorro y uso adecuado de los recursos naturales</t>
  </si>
  <si>
    <t>Difusión</t>
  </si>
  <si>
    <t>Monitoreo de vertimentos</t>
  </si>
  <si>
    <t>Monitoreo</t>
  </si>
  <si>
    <t>META DE RESULTADO 74</t>
  </si>
  <si>
    <t>s</t>
  </si>
  <si>
    <t>META DE PRODUCTO 174</t>
  </si>
  <si>
    <t>Implementación del programa de manejo de residuos inorgánicos</t>
  </si>
  <si>
    <t>1 programa Manejo adecuado de residuos solidos</t>
  </si>
  <si>
    <t>Programa de educación en manejo de residuos  dirigido a la comunidad</t>
  </si>
  <si>
    <t>Monitoreo constante en viviendas y en volqueta de recolección</t>
  </si>
  <si>
    <t xml:space="preserve">OBJETIVOS:                             Garantizar la sostenibilidad del recurso hídrico, a través de la asignación y uso eficiente, articulados al ordenamiento y uso del territorio y a la conservación de los ecosistemas que regulan la oferta hídrica, considerando el agua como factor de desarrollo económico y de bienestar social </t>
  </si>
  <si>
    <t>META DE RESULTADO 75</t>
  </si>
  <si>
    <t>META DE PRODUCTO 175</t>
  </si>
  <si>
    <t>Caracterización microcuenca del rio sáname, sector placitas</t>
  </si>
  <si>
    <t xml:space="preserve">25% de implementación de los programas de uso eficiente y ahorro del agua  </t>
  </si>
  <si>
    <t>META DE PRODUCTO 176</t>
  </si>
  <si>
    <t>META DE PRODUCTO 177</t>
  </si>
  <si>
    <t>META DE PRODUCTO 178</t>
  </si>
  <si>
    <t>META DE PRODUCTO 179</t>
  </si>
  <si>
    <t>Educacion ambiental sobre microcuenca caracterizada</t>
  </si>
  <si>
    <t>META DE RESULTADO 76</t>
  </si>
  <si>
    <t>META DE PRODUCTO 180</t>
  </si>
  <si>
    <t>Difusión programas de captura de C02 en predios de reserva forestal</t>
  </si>
  <si>
    <t>META DE PRODUCTO 181</t>
  </si>
  <si>
    <t>META DE RESULTADO 77</t>
  </si>
  <si>
    <t>META DE PRODUCTO 182</t>
  </si>
  <si>
    <t>META DE PRODUCTO 183</t>
  </si>
  <si>
    <t>Dos actividades implementadas de difusión del tema de eficiencia energética y normatividad asociada</t>
  </si>
  <si>
    <t>META DE PRODUCTO 184</t>
  </si>
  <si>
    <t>META DE RESULTADO 78</t>
  </si>
  <si>
    <t>META DE PRODUCTO 185</t>
  </si>
  <si>
    <t>META DE RESULTADO 79</t>
  </si>
  <si>
    <t>Reducir el numero de desasres declarados por año</t>
  </si>
  <si>
    <t xml:space="preserve"> Número de desastres declarados por año </t>
  </si>
  <si>
    <t>META DE PRODUCTO 186</t>
  </si>
  <si>
    <t xml:space="preserve">Recolección de información </t>
  </si>
  <si>
    <t>Información</t>
  </si>
  <si>
    <t xml:space="preserve">Un sistema de monitoreo de amenazas y alerta ante amenazas en operación </t>
  </si>
  <si>
    <t>Análisis de riesgos</t>
  </si>
  <si>
    <t>META DE PRODUCTO 187</t>
  </si>
  <si>
    <t>Eduación no formal en riesgo para toda la población</t>
  </si>
  <si>
    <t>Jornadas</t>
  </si>
  <si>
    <t>EJE:</t>
  </si>
  <si>
    <t>META DE RESULTADO 80</t>
  </si>
  <si>
    <t>META DE PRODUCTO 188</t>
  </si>
  <si>
    <t>EDUCACIÓN AMBIENTAL NO FORMAL</t>
  </si>
  <si>
    <t>META DE PRODUCTO 189</t>
  </si>
  <si>
    <t>META DE PRODUCTO 190</t>
  </si>
  <si>
    <t>INVERSIÓNES EN INFRAESTRUCTURA FÍSICA PARA PREVENCIÓN Y REFORZAMIENTO ESTRUCTURAL.</t>
  </si>
  <si>
    <t>META DE PRODUCTO 191</t>
  </si>
  <si>
    <t>ELABORACIÓN, DESARROLLO Y ACTUALIZACIÓN DE PLANES DE EMERGENCIA Y CONTINGENCIA</t>
  </si>
  <si>
    <t>META DE PRODUCTO 192</t>
  </si>
  <si>
    <t>META DE PRODUCTO 193</t>
  </si>
  <si>
    <t>EDUCACIÓN PARA LA PREVENCIÓN Y ATENCIÓN DE DESASTRES</t>
  </si>
  <si>
    <t>PROGRAMA: Implementación de planes de formación y mitigación de zonas afectadas</t>
  </si>
  <si>
    <t xml:space="preserve">OBJETIVOS:                             Implementar acciones para la recuperación y protección de áreas degradadas durante el cuatrienio </t>
  </si>
  <si>
    <t>PROGRAMA:  Incorporación de áreas protegidas al  SINAP</t>
  </si>
  <si>
    <t xml:space="preserve">OBJETIVOS:                             Aumentar el área de bosques reforestados  en cuencas abastecedoras de agua durante el cuatrienio </t>
  </si>
  <si>
    <t xml:space="preserve">PROGRAMA: Formulación de los planes de análisis de blindaje climático para infraestructuras </t>
  </si>
  <si>
    <t xml:space="preserve">OBJETIVOS:                            Contribuir a la sostenibilidad del desarrollo a través de la reducción del impacto del cambio climático en la población y su entorno </t>
  </si>
  <si>
    <t xml:space="preserve">PROGRAMA: Formulación de los planes de contingencia para zonas afectadas por erosión  //  Planeación y ejecución del inventario ecosistemico del Municipio </t>
  </si>
  <si>
    <t>PROGRAMA: Consecución de incentivos ambientales</t>
  </si>
  <si>
    <t>PROGRAMA:  Acuerdo municipal de contingencia para el cambio climático</t>
  </si>
  <si>
    <t xml:space="preserve">PROGRAMA: Ampliación del numero de hectáreas protegidas para conservación del agua </t>
  </si>
  <si>
    <t>PROGRAMA: Residuos sólidos domiciliarios en el municipio de fosca</t>
  </si>
  <si>
    <t xml:space="preserve">PROGRAMA: Inventario, caracterización y estadística de cuencas              </t>
  </si>
  <si>
    <t xml:space="preserve">PROGRAMA: Creación de estación de monitoreo para calidad del aíre </t>
  </si>
  <si>
    <t xml:space="preserve">PROGRAMA:  Implementación del plan de Incentivos para energía sostenible </t>
  </si>
  <si>
    <t>OBJETIVOS:                            Cumplimiento de los niveles de  calidad del aire establecidos en la normatividad vigente</t>
  </si>
  <si>
    <t>PROGRAMA: Vigilancia de las explotaciones mineras</t>
  </si>
  <si>
    <t xml:space="preserve">OBJETIVOS:                            Control a la minería ilegal  </t>
  </si>
  <si>
    <t>PROGRAMA: Reactivación y fortalecimiento del CLOPAD</t>
  </si>
  <si>
    <t xml:space="preserve">OBJETIVOS:                        Contribuir a la seguridad, el bienestar, la calidad de vida de las personas y al desarrollo sostenible a través del control y la reducción del riesgo de     </t>
  </si>
  <si>
    <t xml:space="preserve">PROGRAMA: Creación, actualización e implementación del Plan Local de Emergencia y Contingencia "PLEC's" </t>
  </si>
  <si>
    <t>SECTOR : AGROPECUARIO</t>
  </si>
  <si>
    <t xml:space="preserve">Programa: Desarrollar estrategias para dinamizar el sector del turismo en el municipio de Fosca Cundinamarca. </t>
  </si>
  <si>
    <t>No. de visitantes / Destino Turístico * 100</t>
  </si>
  <si>
    <t>META DE PRODUCTO 194</t>
  </si>
  <si>
    <t>PROMOCIÓN DEL DESARROLLO TURÍSTICO</t>
  </si>
  <si>
    <t>Diseño de planes y recorridos</t>
  </si>
  <si>
    <t>planes</t>
  </si>
  <si>
    <t>META DE PRODUCTO 195</t>
  </si>
  <si>
    <t xml:space="preserve">Contratación Publicitarios </t>
  </si>
  <si>
    <t>Publicidad</t>
  </si>
  <si>
    <t>META DE PRODUCTO 196</t>
  </si>
  <si>
    <t>Promoción de Conformación de una Agencia turística</t>
  </si>
  <si>
    <t>Convenios</t>
  </si>
  <si>
    <t>META DE PRODUCTO 197</t>
  </si>
  <si>
    <t>META DE RESULTADO 81</t>
  </si>
  <si>
    <t>META DE PRODUCTO 198</t>
  </si>
  <si>
    <t>PROMOCIÓN DE ASOCIACIONES Y ALIANZAS PARA EL DESARROLLO EMPRESARIAL E INDUSTRIAL</t>
  </si>
  <si>
    <t>Invitar a PYMES a la cooperación</t>
  </si>
  <si>
    <t>Invitaciones</t>
  </si>
  <si>
    <t>Conformar equipos de trabajo cooperativo</t>
  </si>
  <si>
    <t>Equipos de trabajo</t>
  </si>
  <si>
    <t>META DE PRODUCTO 199</t>
  </si>
  <si>
    <t xml:space="preserve">DESARROLLO DE PROGRAMAS Y PROYECTOS PRODUCTIVOS EN EL MARCO DEL PLAN AGROPECUARIO </t>
  </si>
  <si>
    <t>Vigilancia de las alianzas</t>
  </si>
  <si>
    <t>Vigilancia</t>
  </si>
  <si>
    <t>META DE RESULTADO 82</t>
  </si>
  <si>
    <t>META DE PRODUCTO 200</t>
  </si>
  <si>
    <t>PROGRAMAS Y PROYECTOS DE ASISTENCIA TÉCNICA DIRECTA RURAL</t>
  </si>
  <si>
    <t>Visitas de Asistencia Técnica Agropecuaria</t>
  </si>
  <si>
    <t>Visitas</t>
  </si>
  <si>
    <t>META DE PRODUCTO 201</t>
  </si>
  <si>
    <t>PAGO DEL PERSONAL TÉCNICO VINCULADO A LA PRESTACIÓN DEL SERVICIO DE ASISTENCIA TÉCNICA DIRECTA RURAL</t>
  </si>
  <si>
    <t>Elaboración de proyectos parayectos incluirlos en Banco de proyectos</t>
  </si>
  <si>
    <t>META DE PRODUCTO 202</t>
  </si>
  <si>
    <t>Apoyo a la microempresa, creación de Asociaciones y empresas con emprendimientos productivos</t>
  </si>
  <si>
    <t>META DE RESULTADO 83</t>
  </si>
  <si>
    <t>No. de proyectos en el sector agrícola</t>
  </si>
  <si>
    <t>META DE PRODUCTO 203</t>
  </si>
  <si>
    <t>Programa de Inseminación artificial</t>
  </si>
  <si>
    <t>META DE PRODUCTO 204</t>
  </si>
  <si>
    <t>META DE PRODUCTO 205</t>
  </si>
  <si>
    <t>Implementar el uso de nuevas tecnologías para incrementar producción</t>
  </si>
  <si>
    <t>META DE PRODUCTO 206</t>
  </si>
  <si>
    <t>PROYECTOS DE MANTENIMIENTO DE DISTRITOS DE RIEGO Y ADECUACIÓN DE TIERRAS</t>
  </si>
  <si>
    <t>META DE PRODUCTO 207</t>
  </si>
  <si>
    <t>Implementar nuevos sistemas de producción validados para el Municipio</t>
  </si>
  <si>
    <t>META DE PRODUCTO 208</t>
  </si>
  <si>
    <t>META DE PRODUCTO 209</t>
  </si>
  <si>
    <t>META DE RESULTADO 84</t>
  </si>
  <si>
    <t>40$</t>
  </si>
  <si>
    <t>META DE PRODUCTO 210</t>
  </si>
  <si>
    <t>MONTAJE, DOTACIÓN Y MANTENIMIENTO DE GRANJAS EXPERIMENTALES</t>
  </si>
  <si>
    <t>Implementación de BPA</t>
  </si>
  <si>
    <t>META DE PRODUCTO 211</t>
  </si>
  <si>
    <t>Implementación de programa de control de población canina</t>
  </si>
  <si>
    <t>Inseminaciones</t>
  </si>
  <si>
    <t>META DE PRODUCTO 212</t>
  </si>
  <si>
    <t>Implementación de medidas de buenas practicas</t>
  </si>
  <si>
    <t>Vacunas</t>
  </si>
  <si>
    <t xml:space="preserve">OBJETIVOS:                         Desarrollar estrategias para dinamizar el sector del turismo en el municipio de Fosca Cundinamarca.    </t>
  </si>
  <si>
    <t>PROGRAMA: Fomento de Asociaciones Estratégicas de PYMES</t>
  </si>
  <si>
    <t>OBJETIVOS:                            Conformar y establecer asociaciones estratégicas para fomentar el comercio y la producción.</t>
  </si>
  <si>
    <t>OBJETIVOS:                             Fomentar el desarrollo y la tecnología en los procesos productivos.</t>
  </si>
  <si>
    <t>PROGRAMA: Fomento de  los procesos productivos agropecuarios.</t>
  </si>
  <si>
    <t xml:space="preserve">OBJETIVOS:                            Incentivar el desarrollo agropecuario </t>
  </si>
  <si>
    <t>PROGRAMA:  Implementar procesos de producción teniendo en cuenta el medio ambiente.</t>
  </si>
  <si>
    <t>OBJETIVOS:                            :Promover y generar el desarrollo ambiental en el municipio.</t>
  </si>
  <si>
    <t>gestionar la capacitacion de los docentes  en usos de tecnologias</t>
  </si>
  <si>
    <t>Gestionar  la capacitacion de servidores  servidores públicos en el uso de las TIC</t>
  </si>
  <si>
    <t>1 Gestion para realizar la capcitacion</t>
  </si>
  <si>
    <t>1 gestion para la capacitacion</t>
  </si>
  <si>
    <t>Numero de gestiones realizadas</t>
  </si>
  <si>
    <t>identificar, priorizar y atender  al 100% de la poblacion VCA en casos de contingencia</t>
  </si>
  <si>
    <t>garantizar que el 100% de la poblacion victima del conflicto se encuentre  dentro de los registros  RNI con todas las base de datos que la componen</t>
  </si>
  <si>
    <t>Porcentaje  de la poblacion reportada en el sistema de informacion de atencion a victimas</t>
  </si>
  <si>
    <t>Porcentaje de poblacion desplazada con acceso a la verdad, justicia y no repeticion</t>
  </si>
  <si>
    <t>realizar 2 iniciativas para prevenir la violencia contra la mujer</t>
  </si>
  <si>
    <t xml:space="preserve">gestionar en un 100%  la generacion de estrategias con  la fuerza publica municipal para la reduccion de homicidios </t>
  </si>
  <si>
    <t>realizar 7 Brigadas de atención policial en zona rural</t>
  </si>
  <si>
    <t>gestionar en un 100% la generacion de  mecanismos para la prevencion y denuncia de cualquier tipo de hurto</t>
  </si>
  <si>
    <t>COMPONENTE DE EFICACIA - PLAN DE ACCIÒN - VIGENCIA  2013</t>
  </si>
</sst>
</file>

<file path=xl/styles.xml><?xml version="1.0" encoding="utf-8"?>
<styleSheet xmlns="http://schemas.openxmlformats.org/spreadsheetml/2006/main">
  <numFmts count="2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_(* #,##0_);_(* \(#,##0\);_(* &quot;-&quot;??_);_(@_)"/>
    <numFmt numFmtId="173" formatCode="#,##0.000"/>
    <numFmt numFmtId="174" formatCode="_(&quot;$&quot;\ * #,##0_);_(&quot;$&quot;\ * \(#,##0\);_(&quot;$&quot;\ * &quot;-&quot;??_);_(@_)"/>
    <numFmt numFmtId="175" formatCode="0.0"/>
    <numFmt numFmtId="176" formatCode="0.0%"/>
    <numFmt numFmtId="177" formatCode="0.000%"/>
    <numFmt numFmtId="178" formatCode="0.0000%"/>
    <numFmt numFmtId="179" formatCode="#,##0.0"/>
    <numFmt numFmtId="180" formatCode="_(&quot;$&quot;* #,##0_);_(&quot;$&quot;* \(#,##0\);_(&quot;$&quot;* &quot;-&quot;_);_(@_)"/>
  </numFmts>
  <fonts count="54">
    <font>
      <sz val="11"/>
      <color theme="1"/>
      <name val="Calibri"/>
      <family val="2"/>
    </font>
    <font>
      <sz val="11"/>
      <color indexed="8"/>
      <name val="Calibri"/>
      <family val="2"/>
    </font>
    <font>
      <b/>
      <sz val="9"/>
      <name val="Tahoma"/>
      <family val="2"/>
    </font>
    <font>
      <sz val="10"/>
      <color indexed="8"/>
      <name val="Arial"/>
      <family val="2"/>
    </font>
    <font>
      <b/>
      <sz val="10"/>
      <name val="Arial"/>
      <family val="2"/>
    </font>
    <font>
      <sz val="10"/>
      <name val="Arial"/>
      <family val="2"/>
    </font>
    <font>
      <sz val="8"/>
      <name val="Arial"/>
      <family val="2"/>
    </font>
    <font>
      <b/>
      <sz val="8"/>
      <name val="Arial"/>
      <family val="2"/>
    </font>
    <font>
      <b/>
      <sz val="9"/>
      <name val="Arial"/>
      <family val="2"/>
    </font>
    <font>
      <sz val="9"/>
      <name val="Arial"/>
      <family val="2"/>
    </font>
    <font>
      <b/>
      <sz val="6"/>
      <name val="Arial"/>
      <family val="2"/>
    </font>
    <font>
      <b/>
      <sz val="7"/>
      <name val="Arial"/>
      <family val="2"/>
    </font>
    <font>
      <sz val="7"/>
      <name val="Arial"/>
      <family val="2"/>
    </font>
    <font>
      <sz val="6"/>
      <name val="Arial"/>
      <family val="2"/>
    </font>
    <font>
      <sz val="8"/>
      <color indexed="8"/>
      <name val="Arial"/>
      <family val="2"/>
    </font>
    <font>
      <b/>
      <sz val="8"/>
      <name val="Tahoma"/>
      <family val="2"/>
    </font>
    <font>
      <b/>
      <sz val="9"/>
      <color indexed="8"/>
      <name val="Arial"/>
      <family val="2"/>
    </font>
    <font>
      <b/>
      <u val="single"/>
      <sz val="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u val="single"/>
      <sz val="9"/>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9"/>
      <color theme="1"/>
      <name val="Arial"/>
      <family val="2"/>
    </font>
    <font>
      <b/>
      <u val="single"/>
      <sz val="9"/>
      <color theme="1"/>
      <name val="Arial"/>
      <family val="2"/>
    </font>
    <font>
      <b/>
      <sz val="8"/>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0099FF"/>
        <bgColor indexed="64"/>
      </patternFill>
    </fill>
    <fill>
      <patternFill patternType="solid">
        <fgColor rgb="FF00CC99"/>
        <bgColor indexed="64"/>
      </patternFill>
    </fill>
    <fill>
      <patternFill patternType="solid">
        <fgColor rgb="FF66FF99"/>
        <bgColor indexed="64"/>
      </patternFill>
    </fill>
    <fill>
      <patternFill patternType="solid">
        <fgColor indexed="41"/>
        <bgColor indexed="64"/>
      </patternFill>
    </fill>
    <fill>
      <patternFill patternType="gray125">
        <fgColor indexed="9"/>
      </patternFill>
    </fill>
    <fill>
      <patternFill patternType="solid">
        <fgColor indexed="65"/>
        <bgColor indexed="64"/>
      </patternFill>
    </fill>
    <fill>
      <patternFill patternType="solid">
        <fgColor indexed="9"/>
        <bgColor indexed="64"/>
      </patternFill>
    </fill>
    <fill>
      <patternFill patternType="gray125">
        <fgColor indexed="9"/>
        <bgColor indexed="9"/>
      </patternFill>
    </fill>
    <fill>
      <patternFill patternType="solid">
        <fgColor theme="0"/>
        <bgColor indexed="64"/>
      </patternFill>
    </fill>
    <fill>
      <patternFill patternType="solid">
        <fgColor indexed="40"/>
        <bgColor indexed="64"/>
      </patternFill>
    </fill>
    <fill>
      <patternFill patternType="solid">
        <fgColor indexed="49"/>
        <bgColor indexed="64"/>
      </patternFill>
    </fill>
    <fill>
      <patternFill patternType="solid">
        <fgColor indexed="15"/>
        <bgColor indexed="64"/>
      </patternFill>
    </fill>
    <fill>
      <patternFill patternType="solid">
        <fgColor indexed="11"/>
        <bgColor indexed="64"/>
      </patternFill>
    </fill>
    <fill>
      <patternFill patternType="solid">
        <fgColor theme="2" tint="-0.09996999800205231"/>
        <bgColor indexed="64"/>
      </patternFill>
    </fill>
    <fill>
      <patternFill patternType="solid">
        <fgColor rgb="FF92D050"/>
        <bgColor indexed="64"/>
      </patternFill>
    </fill>
    <fill>
      <patternFill patternType="solid">
        <fgColor theme="2"/>
        <bgColor indexed="64"/>
      </patternFill>
    </fill>
    <fill>
      <patternFill patternType="solid">
        <fgColor rgb="FF00CCFF"/>
        <bgColor indexed="64"/>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medium"/>
    </border>
    <border>
      <left style="medium"/>
      <right style="thin"/>
      <top style="thin"/>
      <bottom/>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style="thin"/>
      <top style="medium"/>
      <bottom style="medium"/>
    </border>
    <border>
      <left style="medium"/>
      <right style="thin"/>
      <top style="medium"/>
      <bottom/>
    </border>
    <border>
      <left style="thin"/>
      <right style="thin"/>
      <top style="medium"/>
      <bottom/>
    </border>
    <border>
      <left style="thin"/>
      <right style="medium"/>
      <top style="medium"/>
      <bottom/>
    </border>
    <border>
      <left style="thin"/>
      <right style="thin"/>
      <top style="medium"/>
      <bottom style="thin"/>
    </border>
    <border>
      <left style="thin"/>
      <right style="thin"/>
      <top style="thin"/>
      <bottom style="thin"/>
    </border>
    <border>
      <left style="medium"/>
      <right style="thin"/>
      <top style="thin"/>
      <bottom style="thin"/>
    </border>
    <border>
      <left/>
      <right style="thin"/>
      <top style="thin"/>
      <bottom/>
    </border>
    <border>
      <left style="thin"/>
      <right style="thin"/>
      <top/>
      <bottom style="thin"/>
    </border>
    <border>
      <left style="thin"/>
      <right style="thin"/>
      <top/>
      <bottom/>
    </border>
    <border>
      <left style="medium"/>
      <right/>
      <top/>
      <bottom/>
    </border>
    <border>
      <left style="thin"/>
      <right style="thin"/>
      <top/>
      <bottom style="medium"/>
    </border>
    <border>
      <left style="thin"/>
      <right style="thin"/>
      <top style="thin"/>
      <bottom style="medium"/>
    </border>
    <border>
      <left style="medium"/>
      <right style="thin"/>
      <top style="thin"/>
      <bottom style="medium"/>
    </border>
    <border>
      <left style="medium"/>
      <right style="thin"/>
      <top style="medium"/>
      <bottom style="thin"/>
    </border>
    <border>
      <left style="thin"/>
      <right style="medium"/>
      <top style="thin"/>
      <bottom/>
    </border>
    <border>
      <left/>
      <right style="thin"/>
      <top style="medium"/>
      <bottom/>
    </border>
    <border>
      <left/>
      <right style="thin"/>
      <top/>
      <bottom/>
    </border>
    <border>
      <left/>
      <right style="thin"/>
      <top/>
      <bottom style="medium"/>
    </border>
    <border>
      <left/>
      <right style="thin"/>
      <top style="thin"/>
      <bottom style="thin"/>
    </border>
    <border>
      <left/>
      <right style="thin"/>
      <top style="thin"/>
      <bottom style="medium"/>
    </border>
    <border>
      <left style="thin"/>
      <right/>
      <top style="medium"/>
      <bottom/>
    </border>
    <border>
      <left style="thin"/>
      <right/>
      <top style="medium"/>
      <bottom style="medium"/>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top/>
      <bottom style="medium"/>
    </border>
    <border>
      <left/>
      <right style="medium"/>
      <top/>
      <bottom style="medium"/>
    </border>
    <border>
      <left style="medium"/>
      <right style="thin"/>
      <top/>
      <bottom/>
    </border>
    <border>
      <left style="thin"/>
      <right/>
      <top/>
      <bottom/>
    </border>
    <border>
      <left style="medium"/>
      <right style="thin"/>
      <top/>
      <bottom style="medium"/>
    </border>
    <border>
      <left style="thin"/>
      <right style="medium"/>
      <top/>
      <bottom/>
    </border>
    <border>
      <left style="medium"/>
      <right/>
      <top style="medium"/>
      <bottom style="thin"/>
    </border>
    <border>
      <left/>
      <right style="thin"/>
      <top style="medium"/>
      <bottom style="thin"/>
    </border>
    <border>
      <left style="thin"/>
      <right/>
      <top style="medium"/>
      <bottom style="thin"/>
    </border>
    <border>
      <left/>
      <right style="medium"/>
      <top style="medium"/>
      <bottom style="thin"/>
    </border>
    <border>
      <left style="thin"/>
      <right style="medium"/>
      <top style="medium"/>
      <bottom style="thin"/>
    </border>
    <border>
      <left style="thin"/>
      <right style="medium"/>
      <top style="thin"/>
      <bottom style="thin"/>
    </border>
    <border>
      <left style="thin"/>
      <right style="medium"/>
      <top style="thin"/>
      <bottom style="medium"/>
    </border>
    <border>
      <left style="thin"/>
      <right style="medium"/>
      <top/>
      <bottom style="medium"/>
    </border>
    <border>
      <left style="thin"/>
      <right/>
      <top style="thin"/>
      <bottom style="thin"/>
    </border>
    <border>
      <left style="thin"/>
      <right/>
      <top style="thin"/>
      <bottom style="medium"/>
    </border>
    <border>
      <left style="medium"/>
      <right style="thin"/>
      <top/>
      <bottom style="thin"/>
    </border>
    <border>
      <left style="medium"/>
      <right/>
      <top/>
      <bottom style="thin"/>
    </border>
    <border>
      <left/>
      <right style="medium"/>
      <top/>
      <bottom/>
    </border>
    <border>
      <left/>
      <right style="thin"/>
      <top/>
      <bottom style="thin"/>
    </border>
    <border>
      <left style="medium"/>
      <right/>
      <top style="medium"/>
      <bottom/>
    </border>
    <border>
      <left/>
      <right/>
      <top style="medium"/>
      <bottom/>
    </border>
    <border>
      <left/>
      <right style="medium"/>
      <top style="medium"/>
      <bottom/>
    </border>
    <border>
      <left style="thin"/>
      <right/>
      <top/>
      <bottom style="thin"/>
    </border>
    <border>
      <left/>
      <right/>
      <top/>
      <bottom style="thin"/>
    </border>
    <border>
      <left style="thin"/>
      <right/>
      <top style="thin"/>
      <bottom/>
    </border>
    <border>
      <left style="thin"/>
      <right/>
      <top/>
      <bottom style="medium"/>
    </border>
    <border>
      <left/>
      <right/>
      <top style="thin"/>
      <bottom style="thin"/>
    </border>
    <border>
      <left/>
      <right/>
      <top style="medium"/>
      <bottom style="thin"/>
    </border>
    <border>
      <left/>
      <right style="medium"/>
      <top/>
      <bottom style="thin"/>
    </border>
    <border>
      <left style="medium"/>
      <right/>
      <top style="thin"/>
      <bottom style="medium"/>
    </border>
    <border>
      <left style="thin"/>
      <right style="medium"/>
      <top/>
      <bottom style="thin"/>
    </border>
    <border>
      <left/>
      <right style="medium"/>
      <top style="thin"/>
      <bottom style="mediu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6" fillId="20" borderId="0" applyNumberFormat="0" applyBorder="0" applyAlignment="0" applyProtection="0"/>
    <xf numFmtId="0" fontId="37" fillId="21" borderId="1" applyNumberFormat="0" applyAlignment="0" applyProtection="0"/>
    <xf numFmtId="0" fontId="38" fillId="22"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28" borderId="0" applyNumberFormat="0" applyBorder="0" applyAlignment="0" applyProtection="0"/>
    <xf numFmtId="0" fontId="41" fillId="29" borderId="1" applyNumberFormat="0" applyAlignment="0" applyProtection="0"/>
    <xf numFmtId="0" fontId="4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0" fontId="43" fillId="31" borderId="0" applyNumberFormat="0" applyBorder="0" applyAlignment="0" applyProtection="0"/>
    <xf numFmtId="169" fontId="5" fillId="0" borderId="0" applyFont="0" applyFill="0" applyBorder="0" applyAlignment="0" applyProtection="0"/>
    <xf numFmtId="0" fontId="0" fillId="0" borderId="0">
      <alignment/>
      <protection/>
    </xf>
    <xf numFmtId="0" fontId="5" fillId="0" borderId="0">
      <alignment/>
      <protection/>
    </xf>
    <xf numFmtId="0" fontId="0" fillId="32" borderId="4" applyNumberFormat="0" applyFont="0" applyAlignment="0" applyProtection="0"/>
    <xf numFmtId="9" fontId="1" fillId="0" borderId="0" applyFont="0" applyFill="0" applyBorder="0" applyAlignment="0" applyProtection="0"/>
    <xf numFmtId="9" fontId="0" fillId="0" borderId="0" applyFont="0" applyFill="0" applyBorder="0" applyAlignment="0" applyProtection="0"/>
    <xf numFmtId="0" fontId="44" fillId="21" borderId="5"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40" fillId="0" borderId="8" applyNumberFormat="0" applyFill="0" applyAlignment="0" applyProtection="0"/>
    <xf numFmtId="0" fontId="50" fillId="0" borderId="9" applyNumberFormat="0" applyFill="0" applyAlignment="0" applyProtection="0"/>
  </cellStyleXfs>
  <cellXfs count="1029">
    <xf numFmtId="0" fontId="0" fillId="0" borderId="0" xfId="0" applyFont="1" applyAlignment="1">
      <alignment/>
    </xf>
    <xf numFmtId="0" fontId="0" fillId="0" borderId="0" xfId="0" applyAlignment="1">
      <alignment/>
    </xf>
    <xf numFmtId="0" fontId="6" fillId="0" borderId="0" xfId="0" applyFont="1" applyAlignment="1">
      <alignment/>
    </xf>
    <xf numFmtId="0" fontId="5" fillId="0" borderId="0" xfId="0" applyFont="1" applyAlignment="1">
      <alignment/>
    </xf>
    <xf numFmtId="0" fontId="5" fillId="0" borderId="0" xfId="0" applyFont="1" applyAlignment="1">
      <alignment horizontal="center" vertical="center" wrapText="1"/>
    </xf>
    <xf numFmtId="0" fontId="6" fillId="33" borderId="10" xfId="0" applyFont="1" applyFill="1" applyBorder="1" applyAlignment="1">
      <alignment horizontal="center" vertical="center" wrapText="1"/>
    </xf>
    <xf numFmtId="3" fontId="11" fillId="34" borderId="11" xfId="0" applyNumberFormat="1" applyFont="1" applyFill="1" applyBorder="1" applyAlignment="1" applyProtection="1">
      <alignment horizontal="center" vertical="center" textRotation="90" wrapText="1"/>
      <protection/>
    </xf>
    <xf numFmtId="3" fontId="11" fillId="34" borderId="12" xfId="0" applyNumberFormat="1" applyFont="1" applyFill="1" applyBorder="1" applyAlignment="1" applyProtection="1">
      <alignment horizontal="center" vertical="center" textRotation="90" wrapText="1"/>
      <protection/>
    </xf>
    <xf numFmtId="0" fontId="6" fillId="18" borderId="13" xfId="0" applyFont="1" applyFill="1" applyBorder="1" applyAlignment="1">
      <alignment horizontal="center" vertical="center" wrapText="1"/>
    </xf>
    <xf numFmtId="3" fontId="6" fillId="18" borderId="14" xfId="0" applyNumberFormat="1" applyFont="1" applyFill="1" applyBorder="1" applyAlignment="1" applyProtection="1">
      <alignment horizontal="center" vertical="center" wrapText="1"/>
      <protection locked="0"/>
    </xf>
    <xf numFmtId="3" fontId="6" fillId="18" borderId="14" xfId="0" applyNumberFormat="1" applyFont="1" applyFill="1" applyBorder="1" applyAlignment="1">
      <alignment horizontal="center" vertical="center" textRotation="90"/>
    </xf>
    <xf numFmtId="0" fontId="6" fillId="18" borderId="14" xfId="0" applyFont="1" applyFill="1" applyBorder="1" applyAlignment="1">
      <alignment horizontal="center" vertical="center" textRotation="90"/>
    </xf>
    <xf numFmtId="3" fontId="6" fillId="34" borderId="13" xfId="0" applyNumberFormat="1" applyFont="1" applyFill="1" applyBorder="1" applyAlignment="1">
      <alignment horizontal="center" vertical="center" textRotation="90"/>
    </xf>
    <xf numFmtId="3" fontId="6" fillId="34" borderId="14" xfId="0" applyNumberFormat="1" applyFont="1" applyFill="1" applyBorder="1" applyAlignment="1">
      <alignment horizontal="center" vertical="center" textRotation="90"/>
    </xf>
    <xf numFmtId="3" fontId="6" fillId="34" borderId="15" xfId="0" applyNumberFormat="1" applyFont="1" applyFill="1" applyBorder="1" applyAlignment="1">
      <alignment horizontal="center" vertical="center" textRotation="90"/>
    </xf>
    <xf numFmtId="0" fontId="6" fillId="35" borderId="16" xfId="0" applyFont="1" applyFill="1" applyBorder="1" applyAlignment="1">
      <alignment horizontal="center" vertical="center" textRotation="90"/>
    </xf>
    <xf numFmtId="0" fontId="6" fillId="35" borderId="14" xfId="0" applyFont="1" applyFill="1" applyBorder="1" applyAlignment="1">
      <alignment horizontal="center" vertical="center" textRotation="90"/>
    </xf>
    <xf numFmtId="0" fontId="6" fillId="35" borderId="15" xfId="0" applyFont="1" applyFill="1" applyBorder="1" applyAlignment="1">
      <alignment horizontal="center" vertical="center" textRotation="90" wrapText="1"/>
    </xf>
    <xf numFmtId="0" fontId="7" fillId="36" borderId="17" xfId="0" applyFont="1" applyFill="1" applyBorder="1" applyAlignment="1">
      <alignment horizontal="center" vertical="center"/>
    </xf>
    <xf numFmtId="0" fontId="7" fillId="36" borderId="18" xfId="0" applyFont="1" applyFill="1" applyBorder="1" applyAlignment="1">
      <alignment horizontal="center" vertical="center" wrapText="1"/>
    </xf>
    <xf numFmtId="0" fontId="10" fillId="36" borderId="18" xfId="0" applyFont="1" applyFill="1" applyBorder="1" applyAlignment="1">
      <alignment horizontal="center" vertical="center" wrapText="1"/>
    </xf>
    <xf numFmtId="0" fontId="6" fillId="36" borderId="18" xfId="0" applyFont="1" applyFill="1" applyBorder="1" applyAlignment="1">
      <alignment horizontal="center" vertical="center" wrapText="1"/>
    </xf>
    <xf numFmtId="3" fontId="6" fillId="34" borderId="17" xfId="0" applyNumberFormat="1" applyFont="1" applyFill="1" applyBorder="1" applyAlignment="1" applyProtection="1">
      <alignment horizontal="center" vertical="center" textRotation="90" wrapText="1"/>
      <protection locked="0"/>
    </xf>
    <xf numFmtId="3" fontId="6" fillId="37" borderId="18" xfId="0" applyNumberFormat="1" applyFont="1" applyFill="1" applyBorder="1" applyAlignment="1" applyProtection="1">
      <alignment horizontal="center" vertical="center" textRotation="90" wrapText="1"/>
      <protection locked="0"/>
    </xf>
    <xf numFmtId="3" fontId="6" fillId="34" borderId="18" xfId="0" applyNumberFormat="1" applyFont="1" applyFill="1" applyBorder="1" applyAlignment="1" applyProtection="1">
      <alignment horizontal="center" vertical="center" textRotation="90" wrapText="1"/>
      <protection locked="0"/>
    </xf>
    <xf numFmtId="3" fontId="7" fillId="34" borderId="18" xfId="0" applyNumberFormat="1" applyFont="1" applyFill="1" applyBorder="1" applyAlignment="1" applyProtection="1">
      <alignment horizontal="center" vertical="center" textRotation="90" wrapText="1"/>
      <protection locked="0"/>
    </xf>
    <xf numFmtId="0" fontId="7" fillId="35" borderId="18" xfId="0" applyFont="1" applyFill="1" applyBorder="1" applyAlignment="1" applyProtection="1">
      <alignment horizontal="center" vertical="center" textRotation="90" wrapText="1"/>
      <protection locked="0"/>
    </xf>
    <xf numFmtId="0" fontId="12" fillId="35" borderId="18" xfId="0" applyFont="1" applyFill="1" applyBorder="1" applyAlignment="1" applyProtection="1">
      <alignment horizontal="center" vertical="center" wrapText="1"/>
      <protection locked="0"/>
    </xf>
    <xf numFmtId="0" fontId="6" fillId="35" borderId="19" xfId="0" applyFont="1" applyFill="1" applyBorder="1" applyAlignment="1">
      <alignment wrapText="1"/>
    </xf>
    <xf numFmtId="0" fontId="13" fillId="0" borderId="20" xfId="0" applyFont="1" applyFill="1" applyBorder="1" applyAlignment="1">
      <alignment horizontal="left" vertical="center" wrapText="1"/>
    </xf>
    <xf numFmtId="0" fontId="6" fillId="38" borderId="20" xfId="0" applyFont="1" applyFill="1" applyBorder="1" applyAlignment="1" applyProtection="1">
      <alignment horizontal="center" vertical="center" wrapText="1"/>
      <protection locked="0"/>
    </xf>
    <xf numFmtId="0" fontId="6" fillId="0" borderId="21" xfId="0" applyFont="1" applyFill="1" applyBorder="1" applyAlignment="1">
      <alignment horizontal="center" vertical="center" wrapText="1"/>
    </xf>
    <xf numFmtId="0" fontId="6" fillId="39" borderId="21" xfId="0" applyFont="1" applyFill="1" applyBorder="1" applyAlignment="1">
      <alignment horizontal="center" vertical="center" textRotation="90" wrapText="1"/>
    </xf>
    <xf numFmtId="172" fontId="6" fillId="40" borderId="22" xfId="46" applyNumberFormat="1" applyFont="1" applyFill="1" applyBorder="1" applyAlignment="1" applyProtection="1">
      <alignment horizontal="center" vertical="center" textRotation="90" wrapText="1"/>
      <protection locked="0"/>
    </xf>
    <xf numFmtId="3" fontId="6" fillId="40" borderId="21" xfId="0" applyNumberFormat="1" applyFont="1" applyFill="1" applyBorder="1" applyAlignment="1" applyProtection="1">
      <alignment horizontal="center" vertical="center" textRotation="90" wrapText="1"/>
      <protection locked="0"/>
    </xf>
    <xf numFmtId="172" fontId="6" fillId="0" borderId="23" xfId="46" applyNumberFormat="1" applyFont="1" applyBorder="1" applyAlignment="1">
      <alignment horizontal="center" textRotation="90"/>
    </xf>
    <xf numFmtId="3" fontId="6" fillId="0" borderId="20" xfId="0" applyNumberFormat="1" applyFont="1" applyFill="1" applyBorder="1" applyAlignment="1" applyProtection="1">
      <alignment horizontal="center" vertical="center" wrapText="1"/>
      <protection locked="0"/>
    </xf>
    <xf numFmtId="3" fontId="6" fillId="0" borderId="21" xfId="0" applyNumberFormat="1" applyFont="1" applyFill="1" applyBorder="1" applyAlignment="1" applyProtection="1">
      <alignment horizontal="center" vertical="center" wrapText="1"/>
      <protection locked="0"/>
    </xf>
    <xf numFmtId="3" fontId="6" fillId="0" borderId="21" xfId="0" applyNumberFormat="1" applyFont="1" applyFill="1" applyBorder="1" applyAlignment="1" applyProtection="1">
      <alignment horizontal="center" vertical="center" textRotation="90" wrapText="1"/>
      <protection locked="0"/>
    </xf>
    <xf numFmtId="0" fontId="6" fillId="38" borderId="21" xfId="0" applyFont="1" applyFill="1" applyBorder="1" applyAlignment="1" applyProtection="1">
      <alignment horizontal="center" vertical="center" textRotation="90" wrapText="1"/>
      <protection locked="0"/>
    </xf>
    <xf numFmtId="0" fontId="13" fillId="0" borderId="24" xfId="0" applyFont="1" applyFill="1" applyBorder="1" applyAlignment="1">
      <alignment horizontal="left" vertical="center" wrapText="1"/>
    </xf>
    <xf numFmtId="0" fontId="6" fillId="38" borderId="21" xfId="0" applyFont="1" applyFill="1" applyBorder="1" applyAlignment="1" applyProtection="1">
      <alignment horizontal="center" vertical="center" wrapText="1"/>
      <protection locked="0"/>
    </xf>
    <xf numFmtId="0" fontId="5" fillId="0" borderId="25" xfId="0" applyFont="1" applyBorder="1" applyAlignment="1">
      <alignment horizontal="center" vertical="center" wrapText="1"/>
    </xf>
    <xf numFmtId="172" fontId="6" fillId="40" borderId="26" xfId="46" applyNumberFormat="1" applyFont="1" applyFill="1" applyBorder="1" applyAlignment="1">
      <alignment horizontal="center" textRotation="90"/>
    </xf>
    <xf numFmtId="172" fontId="6" fillId="40" borderId="21" xfId="46" applyNumberFormat="1" applyFont="1" applyFill="1" applyBorder="1" applyAlignment="1" applyProtection="1">
      <alignment horizontal="center" vertical="center" textRotation="90" wrapText="1"/>
      <protection locked="0"/>
    </xf>
    <xf numFmtId="0" fontId="6" fillId="38" borderId="21" xfId="0" applyFont="1" applyFill="1" applyBorder="1" applyAlignment="1">
      <alignment horizontal="center" vertical="center" wrapText="1"/>
    </xf>
    <xf numFmtId="172" fontId="6" fillId="0" borderId="21" xfId="46" applyNumberFormat="1" applyFont="1" applyBorder="1" applyAlignment="1">
      <alignment horizontal="center" textRotation="90"/>
    </xf>
    <xf numFmtId="0" fontId="6" fillId="38" borderId="21" xfId="0" applyFont="1" applyFill="1" applyBorder="1" applyAlignment="1">
      <alignment horizontal="center" vertical="center" textRotation="90" wrapText="1"/>
    </xf>
    <xf numFmtId="0" fontId="13" fillId="0" borderId="27" xfId="0" applyFont="1" applyFill="1" applyBorder="1" applyAlignment="1">
      <alignment horizontal="left" vertical="center" wrapText="1"/>
    </xf>
    <xf numFmtId="0" fontId="6" fillId="38" borderId="28"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5" fillId="0" borderId="27" xfId="0" applyFont="1" applyBorder="1" applyAlignment="1">
      <alignment horizontal="center" vertical="center" wrapText="1"/>
    </xf>
    <xf numFmtId="0" fontId="6" fillId="39" borderId="28" xfId="0" applyFont="1" applyFill="1" applyBorder="1" applyAlignment="1">
      <alignment horizontal="center" vertical="center" textRotation="90" wrapText="1"/>
    </xf>
    <xf numFmtId="172" fontId="6" fillId="40" borderId="29" xfId="46" applyNumberFormat="1" applyFont="1" applyFill="1" applyBorder="1" applyAlignment="1" applyProtection="1">
      <alignment horizontal="center" vertical="center" textRotation="90" wrapText="1"/>
      <protection locked="0"/>
    </xf>
    <xf numFmtId="3" fontId="6" fillId="40" borderId="28" xfId="0" applyNumberFormat="1" applyFont="1" applyFill="1" applyBorder="1" applyAlignment="1" applyProtection="1">
      <alignment horizontal="center" vertical="center" textRotation="90" wrapText="1"/>
      <protection locked="0"/>
    </xf>
    <xf numFmtId="172" fontId="6" fillId="0" borderId="28" xfId="46" applyNumberFormat="1" applyFont="1" applyBorder="1" applyAlignment="1">
      <alignment horizontal="center" textRotation="90"/>
    </xf>
    <xf numFmtId="3" fontId="6" fillId="0" borderId="28" xfId="0" applyNumberFormat="1" applyFont="1" applyFill="1" applyBorder="1" applyAlignment="1" applyProtection="1">
      <alignment horizontal="center" vertical="center" wrapText="1"/>
      <protection locked="0"/>
    </xf>
    <xf numFmtId="3" fontId="6" fillId="0" borderId="28" xfId="0" applyNumberFormat="1" applyFont="1" applyFill="1" applyBorder="1" applyAlignment="1" applyProtection="1">
      <alignment horizontal="center" vertical="center" textRotation="90" wrapText="1"/>
      <protection locked="0"/>
    </xf>
    <xf numFmtId="0" fontId="6" fillId="38" borderId="28" xfId="0" applyFont="1" applyFill="1" applyBorder="1" applyAlignment="1">
      <alignment horizontal="center" vertical="center" textRotation="90" wrapText="1"/>
    </xf>
    <xf numFmtId="3" fontId="6" fillId="36" borderId="18" xfId="0" applyNumberFormat="1" applyFont="1" applyFill="1" applyBorder="1" applyAlignment="1">
      <alignment horizontal="center" vertical="center" textRotation="90" wrapText="1"/>
    </xf>
    <xf numFmtId="0" fontId="7" fillId="36" borderId="18" xfId="0" applyFont="1" applyFill="1" applyBorder="1" applyAlignment="1" applyProtection="1">
      <alignment horizontal="center" vertical="center" textRotation="90" wrapText="1"/>
      <protection locked="0"/>
    </xf>
    <xf numFmtId="0" fontId="7" fillId="36" borderId="19" xfId="0" applyFont="1" applyFill="1" applyBorder="1" applyAlignment="1" applyProtection="1">
      <alignment horizontal="center" vertical="center" textRotation="90" wrapText="1"/>
      <protection locked="0"/>
    </xf>
    <xf numFmtId="0" fontId="13" fillId="0" borderId="21" xfId="0" applyFont="1" applyFill="1" applyBorder="1" applyAlignment="1">
      <alignment horizontal="left" vertical="center" wrapText="1"/>
    </xf>
    <xf numFmtId="0" fontId="6" fillId="41" borderId="21" xfId="0" applyFont="1" applyFill="1" applyBorder="1" applyAlignment="1" applyProtection="1">
      <alignment horizontal="center" vertical="center" wrapText="1"/>
      <protection locked="0"/>
    </xf>
    <xf numFmtId="0" fontId="5" fillId="0" borderId="21" xfId="0" applyFont="1" applyBorder="1" applyAlignment="1">
      <alignment horizontal="center" vertical="center" wrapText="1"/>
    </xf>
    <xf numFmtId="3" fontId="6" fillId="0" borderId="21" xfId="0" applyNumberFormat="1" applyFont="1" applyFill="1" applyBorder="1" applyAlignment="1">
      <alignment horizontal="center" vertical="center" textRotation="90" wrapText="1"/>
    </xf>
    <xf numFmtId="3" fontId="6" fillId="0" borderId="22" xfId="0" applyNumberFormat="1" applyFont="1" applyFill="1" applyBorder="1" applyAlignment="1" applyProtection="1">
      <alignment horizontal="center" vertical="center" textRotation="90" wrapText="1"/>
      <protection locked="0"/>
    </xf>
    <xf numFmtId="0" fontId="6" fillId="41" borderId="21" xfId="0" applyFont="1" applyFill="1" applyBorder="1" applyAlignment="1" applyProtection="1">
      <alignment horizontal="center" vertical="center" textRotation="90" wrapText="1"/>
      <protection locked="0"/>
    </xf>
    <xf numFmtId="0" fontId="6" fillId="41" borderId="21" xfId="0" applyFont="1" applyFill="1" applyBorder="1" applyAlignment="1">
      <alignment horizontal="center" vertical="center" wrapText="1"/>
    </xf>
    <xf numFmtId="0" fontId="6" fillId="41" borderId="21" xfId="0" applyFont="1" applyFill="1" applyBorder="1" applyAlignment="1">
      <alignment horizontal="center" vertical="center" textRotation="90" wrapText="1"/>
    </xf>
    <xf numFmtId="0" fontId="13" fillId="0" borderId="28" xfId="0" applyFont="1" applyFill="1" applyBorder="1" applyAlignment="1">
      <alignment horizontal="left" vertical="center" wrapText="1"/>
    </xf>
    <xf numFmtId="0" fontId="6" fillId="41" borderId="28" xfId="0" applyFont="1" applyFill="1" applyBorder="1" applyAlignment="1">
      <alignment horizontal="center" vertical="center" wrapText="1"/>
    </xf>
    <xf numFmtId="0" fontId="5" fillId="0" borderId="28" xfId="0" applyFont="1" applyBorder="1" applyAlignment="1">
      <alignment horizontal="center" vertical="center" wrapText="1"/>
    </xf>
    <xf numFmtId="3" fontId="6" fillId="0" borderId="28" xfId="0" applyNumberFormat="1" applyFont="1" applyFill="1" applyBorder="1" applyAlignment="1">
      <alignment horizontal="center" vertical="center" textRotation="90" wrapText="1"/>
    </xf>
    <xf numFmtId="3" fontId="6" fillId="0" borderId="29" xfId="0" applyNumberFormat="1" applyFont="1" applyFill="1" applyBorder="1" applyAlignment="1" applyProtection="1">
      <alignment horizontal="center" vertical="center" textRotation="90" wrapText="1"/>
      <protection locked="0"/>
    </xf>
    <xf numFmtId="0" fontId="6" fillId="41" borderId="28" xfId="0" applyFont="1" applyFill="1" applyBorder="1" applyAlignment="1">
      <alignment horizontal="center" vertical="center" textRotation="90" wrapText="1"/>
    </xf>
    <xf numFmtId="0" fontId="0" fillId="42" borderId="0" xfId="0" applyFill="1" applyAlignment="1">
      <alignment/>
    </xf>
    <xf numFmtId="3" fontId="6" fillId="36" borderId="18" xfId="0" applyNumberFormat="1" applyFont="1" applyFill="1" applyBorder="1" applyAlignment="1">
      <alignment vertical="center" textRotation="90" wrapText="1"/>
    </xf>
    <xf numFmtId="3" fontId="6" fillId="36" borderId="18" xfId="0" applyNumberFormat="1" applyFont="1" applyFill="1" applyBorder="1" applyAlignment="1" applyProtection="1">
      <alignment horizontal="center" vertical="center" textRotation="90" wrapText="1"/>
      <protection locked="0"/>
    </xf>
    <xf numFmtId="0" fontId="6" fillId="41" borderId="20" xfId="0" applyFont="1" applyFill="1" applyBorder="1" applyAlignment="1" applyProtection="1">
      <alignment horizontal="center" vertical="center" wrapText="1"/>
      <protection locked="0"/>
    </xf>
    <xf numFmtId="0" fontId="6" fillId="0" borderId="20" xfId="0" applyFont="1" applyFill="1" applyBorder="1" applyAlignment="1">
      <alignment horizontal="center" vertical="center" wrapText="1"/>
    </xf>
    <xf numFmtId="0" fontId="5" fillId="0" borderId="18" xfId="0" applyFont="1" applyBorder="1" applyAlignment="1">
      <alignment horizontal="center" vertical="center" wrapText="1"/>
    </xf>
    <xf numFmtId="3" fontId="6" fillId="0" borderId="20" xfId="0" applyNumberFormat="1" applyFont="1" applyFill="1" applyBorder="1" applyAlignment="1">
      <alignment horizontal="center" vertical="center" textRotation="90" wrapText="1"/>
    </xf>
    <xf numFmtId="3" fontId="6" fillId="0" borderId="30" xfId="0" applyNumberFormat="1" applyFont="1" applyFill="1" applyBorder="1" applyAlignment="1" applyProtection="1">
      <alignment horizontal="center" vertical="center" textRotation="90" wrapText="1"/>
      <protection locked="0"/>
    </xf>
    <xf numFmtId="3" fontId="6" fillId="0" borderId="20" xfId="0" applyNumberFormat="1" applyFont="1" applyFill="1" applyBorder="1" applyAlignment="1" applyProtection="1">
      <alignment horizontal="center" vertical="center" textRotation="90" wrapText="1"/>
      <protection locked="0"/>
    </xf>
    <xf numFmtId="3" fontId="6" fillId="40" borderId="20" xfId="0" applyNumberFormat="1" applyFont="1" applyFill="1" applyBorder="1" applyAlignment="1" applyProtection="1">
      <alignment horizontal="center" vertical="center" textRotation="90" wrapText="1"/>
      <protection locked="0"/>
    </xf>
    <xf numFmtId="0" fontId="6" fillId="41" borderId="24" xfId="0" applyFont="1" applyFill="1" applyBorder="1" applyAlignment="1" applyProtection="1">
      <alignment horizontal="center" vertical="center" wrapText="1"/>
      <protection locked="0"/>
    </xf>
    <xf numFmtId="3" fontId="6" fillId="0" borderId="11" xfId="0" applyNumberFormat="1" applyFont="1" applyFill="1" applyBorder="1" applyAlignment="1" applyProtection="1">
      <alignment horizontal="center" vertical="center" textRotation="90" wrapText="1"/>
      <protection locked="0"/>
    </xf>
    <xf numFmtId="3" fontId="6" fillId="0" borderId="12" xfId="0" applyNumberFormat="1" applyFont="1" applyFill="1" applyBorder="1" applyAlignment="1" applyProtection="1">
      <alignment horizontal="center" vertical="center" textRotation="90" wrapText="1"/>
      <protection locked="0"/>
    </xf>
    <xf numFmtId="3" fontId="6" fillId="40" borderId="12" xfId="0" applyNumberFormat="1" applyFont="1" applyFill="1" applyBorder="1" applyAlignment="1" applyProtection="1">
      <alignment horizontal="center" vertical="center" textRotation="90" wrapText="1"/>
      <protection locked="0"/>
    </xf>
    <xf numFmtId="0" fontId="6" fillId="41" borderId="27" xfId="0" applyFont="1" applyFill="1" applyBorder="1" applyAlignment="1" applyProtection="1">
      <alignment horizontal="center" vertical="center" wrapText="1"/>
      <protection locked="0"/>
    </xf>
    <xf numFmtId="0" fontId="6" fillId="41" borderId="28" xfId="0" applyFont="1" applyFill="1" applyBorder="1" applyAlignment="1" applyProtection="1">
      <alignment horizontal="center" vertical="center" textRotation="90" wrapText="1"/>
      <protection locked="0"/>
    </xf>
    <xf numFmtId="0" fontId="14" fillId="0" borderId="0" xfId="0" applyFont="1" applyAlignment="1">
      <alignment/>
    </xf>
    <xf numFmtId="0" fontId="0" fillId="0" borderId="0" xfId="0" applyAlignment="1">
      <alignment horizontal="center" vertical="center" wrapText="1"/>
    </xf>
    <xf numFmtId="0" fontId="3" fillId="0" borderId="0" xfId="0" applyFont="1" applyAlignment="1">
      <alignment/>
    </xf>
    <xf numFmtId="0" fontId="13" fillId="0" borderId="0" xfId="0" applyFont="1" applyFill="1" applyBorder="1" applyAlignment="1">
      <alignment horizontal="left" vertical="center" wrapText="1"/>
    </xf>
    <xf numFmtId="3" fontId="0" fillId="0" borderId="0" xfId="0" applyNumberFormat="1" applyAlignment="1">
      <alignment horizontal="center" vertical="center" wrapText="1"/>
    </xf>
    <xf numFmtId="1" fontId="0" fillId="0" borderId="0" xfId="0" applyNumberFormat="1" applyAlignment="1">
      <alignment horizontal="center" vertical="center" wrapText="1"/>
    </xf>
    <xf numFmtId="3" fontId="11" fillId="42" borderId="12" xfId="0" applyNumberFormat="1" applyFont="1" applyFill="1" applyBorder="1" applyAlignment="1" applyProtection="1">
      <alignment horizontal="center" vertical="center" textRotation="90" wrapText="1"/>
      <protection/>
    </xf>
    <xf numFmtId="3" fontId="11" fillId="42" borderId="31" xfId="0" applyNumberFormat="1" applyFont="1" applyFill="1" applyBorder="1" applyAlignment="1" applyProtection="1">
      <alignment horizontal="center" vertical="center" textRotation="90" wrapText="1"/>
      <protection/>
    </xf>
    <xf numFmtId="0" fontId="6" fillId="39" borderId="32" xfId="0" applyFont="1" applyFill="1" applyBorder="1" applyAlignment="1">
      <alignment horizontal="center" vertical="center" wrapText="1"/>
    </xf>
    <xf numFmtId="0" fontId="6" fillId="39" borderId="33" xfId="0" applyFont="1" applyFill="1" applyBorder="1" applyAlignment="1">
      <alignment horizontal="center" vertical="center" wrapText="1"/>
    </xf>
    <xf numFmtId="0" fontId="6" fillId="39" borderId="34" xfId="0" applyFont="1" applyFill="1" applyBorder="1" applyAlignment="1">
      <alignment horizontal="center" vertical="center" wrapText="1"/>
    </xf>
    <xf numFmtId="0" fontId="6" fillId="39" borderId="35" xfId="0" applyFont="1" applyFill="1" applyBorder="1" applyAlignment="1">
      <alignment horizontal="center" vertical="center" wrapText="1"/>
    </xf>
    <xf numFmtId="0" fontId="6" fillId="39" borderId="36" xfId="0" applyFont="1" applyFill="1" applyBorder="1" applyAlignment="1">
      <alignment horizontal="center" vertical="center" wrapText="1"/>
    </xf>
    <xf numFmtId="3" fontId="6" fillId="18" borderId="13" xfId="0" applyNumberFormat="1" applyFont="1" applyFill="1" applyBorder="1" applyAlignment="1" applyProtection="1">
      <alignment horizontal="center" vertical="center" wrapText="1"/>
      <protection locked="0"/>
    </xf>
    <xf numFmtId="0" fontId="6" fillId="18" borderId="15" xfId="0" applyFont="1" applyFill="1" applyBorder="1" applyAlignment="1">
      <alignment horizontal="center" vertical="center" textRotation="90"/>
    </xf>
    <xf numFmtId="169" fontId="7" fillId="36" borderId="37" xfId="0" applyNumberFormat="1" applyFont="1" applyFill="1" applyBorder="1" applyAlignment="1">
      <alignment horizontal="center" vertical="center" wrapText="1"/>
    </xf>
    <xf numFmtId="0" fontId="6" fillId="39" borderId="24" xfId="0" applyFont="1" applyFill="1" applyBorder="1" applyAlignment="1">
      <alignment horizontal="center" vertical="center" textRotation="90" wrapText="1"/>
    </xf>
    <xf numFmtId="0" fontId="7" fillId="36" borderId="13" xfId="0" applyFont="1" applyFill="1" applyBorder="1" applyAlignment="1">
      <alignment horizontal="center" vertical="center" wrapText="1"/>
    </xf>
    <xf numFmtId="0" fontId="7" fillId="36" borderId="14" xfId="0" applyFont="1" applyFill="1" applyBorder="1" applyAlignment="1" applyProtection="1">
      <alignment horizontal="center" vertical="center" textRotation="90" wrapText="1"/>
      <protection locked="0"/>
    </xf>
    <xf numFmtId="0" fontId="7" fillId="36" borderId="15" xfId="0" applyFont="1" applyFill="1" applyBorder="1" applyAlignment="1" applyProtection="1">
      <alignment horizontal="center" vertical="center" textRotation="90" wrapText="1"/>
      <protection locked="0"/>
    </xf>
    <xf numFmtId="0" fontId="8" fillId="36" borderId="18" xfId="0" applyFont="1" applyFill="1" applyBorder="1" applyAlignment="1">
      <alignment horizontal="center" vertical="center" wrapText="1"/>
    </xf>
    <xf numFmtId="0" fontId="8" fillId="0" borderId="0" xfId="0" applyFont="1" applyAlignment="1">
      <alignment horizontal="center" vertical="center"/>
    </xf>
    <xf numFmtId="0" fontId="8" fillId="0" borderId="0" xfId="0" applyFont="1" applyAlignment="1">
      <alignment horizontal="center" vertical="center" wrapText="1"/>
    </xf>
    <xf numFmtId="0" fontId="51" fillId="0" borderId="0" xfId="0" applyFont="1" applyAlignment="1">
      <alignment horizontal="center" vertical="center"/>
    </xf>
    <xf numFmtId="0" fontId="8" fillId="33" borderId="10" xfId="0" applyFont="1" applyFill="1" applyBorder="1" applyAlignment="1">
      <alignment horizontal="center" vertical="center" wrapText="1"/>
    </xf>
    <xf numFmtId="3" fontId="8" fillId="43" borderId="11" xfId="0" applyNumberFormat="1" applyFont="1" applyFill="1" applyBorder="1" applyAlignment="1" applyProtection="1">
      <alignment horizontal="center" vertical="center" textRotation="90" wrapText="1"/>
      <protection/>
    </xf>
    <xf numFmtId="3" fontId="8" fillId="40" borderId="12" xfId="0" applyNumberFormat="1" applyFont="1" applyFill="1" applyBorder="1" applyAlignment="1" applyProtection="1">
      <alignment horizontal="center" vertical="center" textRotation="90" wrapText="1"/>
      <protection/>
    </xf>
    <xf numFmtId="3" fontId="8" fillId="43" borderId="12" xfId="0" applyNumberFormat="1" applyFont="1" applyFill="1" applyBorder="1" applyAlignment="1" applyProtection="1">
      <alignment horizontal="center" vertical="center" textRotation="90" wrapText="1"/>
      <protection/>
    </xf>
    <xf numFmtId="3" fontId="8" fillId="40" borderId="31" xfId="0" applyNumberFormat="1" applyFont="1" applyFill="1" applyBorder="1" applyAlignment="1" applyProtection="1">
      <alignment horizontal="center" vertical="center" textRotation="90" wrapText="1"/>
      <protection/>
    </xf>
    <xf numFmtId="0" fontId="8" fillId="44" borderId="13" xfId="0" applyFont="1" applyFill="1" applyBorder="1" applyAlignment="1">
      <alignment horizontal="center" vertical="center" wrapText="1"/>
    </xf>
    <xf numFmtId="3" fontId="8" fillId="44" borderId="13" xfId="0" applyNumberFormat="1" applyFont="1" applyFill="1" applyBorder="1" applyAlignment="1" applyProtection="1">
      <alignment horizontal="center" vertical="center" wrapText="1"/>
      <protection locked="0"/>
    </xf>
    <xf numFmtId="9" fontId="8" fillId="44" borderId="14" xfId="56" applyFont="1" applyFill="1" applyBorder="1" applyAlignment="1" applyProtection="1">
      <alignment horizontal="center" vertical="center" wrapText="1"/>
      <protection locked="0"/>
    </xf>
    <xf numFmtId="9" fontId="8" fillId="44" borderId="14" xfId="56" applyFont="1" applyFill="1" applyBorder="1" applyAlignment="1">
      <alignment horizontal="center" vertical="center"/>
    </xf>
    <xf numFmtId="0" fontId="8" fillId="44" borderId="14" xfId="0" applyFont="1" applyFill="1" applyBorder="1" applyAlignment="1">
      <alignment horizontal="center" vertical="center"/>
    </xf>
    <xf numFmtId="0" fontId="8" fillId="44" borderId="38" xfId="0" applyFont="1" applyFill="1" applyBorder="1" applyAlignment="1">
      <alignment horizontal="center" vertical="center"/>
    </xf>
    <xf numFmtId="174" fontId="8" fillId="43" borderId="13" xfId="48" applyNumberFormat="1" applyFont="1" applyFill="1" applyBorder="1" applyAlignment="1">
      <alignment horizontal="center" vertical="center" textRotation="90"/>
    </xf>
    <xf numFmtId="44" fontId="8" fillId="43" borderId="14" xfId="48" applyFont="1" applyFill="1" applyBorder="1" applyAlignment="1">
      <alignment horizontal="center" vertical="center" textRotation="90"/>
    </xf>
    <xf numFmtId="174" fontId="8" fillId="43" borderId="14" xfId="48" applyNumberFormat="1" applyFont="1" applyFill="1" applyBorder="1" applyAlignment="1">
      <alignment horizontal="center" vertical="center" textRotation="90"/>
    </xf>
    <xf numFmtId="44" fontId="8" fillId="43" borderId="15" xfId="48" applyFont="1" applyFill="1" applyBorder="1" applyAlignment="1">
      <alignment horizontal="center" vertical="center" textRotation="90"/>
    </xf>
    <xf numFmtId="0" fontId="8" fillId="45" borderId="16" xfId="0" applyFont="1" applyFill="1" applyBorder="1" applyAlignment="1">
      <alignment horizontal="center" vertical="center" textRotation="90"/>
    </xf>
    <xf numFmtId="0" fontId="8" fillId="45" borderId="14" xfId="0" applyFont="1" applyFill="1" applyBorder="1" applyAlignment="1">
      <alignment horizontal="center" vertical="center" textRotation="90"/>
    </xf>
    <xf numFmtId="0" fontId="8" fillId="45" borderId="15" xfId="0" applyFont="1" applyFill="1" applyBorder="1" applyAlignment="1">
      <alignment horizontal="center" vertical="center" textRotation="90" wrapText="1"/>
    </xf>
    <xf numFmtId="0" fontId="8" fillId="46" borderId="17" xfId="0" applyFont="1" applyFill="1" applyBorder="1" applyAlignment="1">
      <alignment horizontal="center" vertical="center"/>
    </xf>
    <xf numFmtId="169" fontId="8" fillId="46" borderId="37" xfId="0" applyNumberFormat="1" applyFont="1" applyFill="1" applyBorder="1" applyAlignment="1">
      <alignment horizontal="center" vertical="center" wrapText="1"/>
    </xf>
    <xf numFmtId="0" fontId="8" fillId="46" borderId="17" xfId="0" applyFont="1" applyFill="1" applyBorder="1" applyAlignment="1">
      <alignment horizontal="center" vertical="center" wrapText="1"/>
    </xf>
    <xf numFmtId="0" fontId="8" fillId="46" borderId="18" xfId="0" applyFont="1" applyFill="1" applyBorder="1" applyAlignment="1" applyProtection="1">
      <alignment horizontal="center" vertical="center" textRotation="90" wrapText="1"/>
      <protection locked="0"/>
    </xf>
    <xf numFmtId="0" fontId="8" fillId="46" borderId="19" xfId="0" applyFont="1" applyFill="1" applyBorder="1" applyAlignment="1" applyProtection="1">
      <alignment horizontal="center" vertical="center" textRotation="90" wrapText="1"/>
      <protection locked="0"/>
    </xf>
    <xf numFmtId="174" fontId="8" fillId="43" borderId="17" xfId="48" applyNumberFormat="1" applyFont="1" applyFill="1" applyBorder="1" applyAlignment="1" applyProtection="1">
      <alignment horizontal="center" vertical="center" textRotation="90" wrapText="1"/>
      <protection locked="0"/>
    </xf>
    <xf numFmtId="44" fontId="8" fillId="37" borderId="18" xfId="48" applyFont="1" applyFill="1" applyBorder="1" applyAlignment="1" applyProtection="1">
      <alignment horizontal="center" vertical="center" textRotation="90" wrapText="1"/>
      <protection locked="0"/>
    </xf>
    <xf numFmtId="44" fontId="8" fillId="43" borderId="17" xfId="48" applyFont="1" applyFill="1" applyBorder="1" applyAlignment="1" applyProtection="1">
      <alignment horizontal="center" vertical="center" textRotation="90" wrapText="1"/>
      <protection locked="0"/>
    </xf>
    <xf numFmtId="174" fontId="8" fillId="43" borderId="18" xfId="48" applyNumberFormat="1" applyFont="1" applyFill="1" applyBorder="1" applyAlignment="1" applyProtection="1">
      <alignment horizontal="center" vertical="center" textRotation="90" wrapText="1"/>
      <protection locked="0"/>
    </xf>
    <xf numFmtId="0" fontId="8" fillId="45" borderId="18" xfId="0" applyFont="1" applyFill="1" applyBorder="1" applyAlignment="1" applyProtection="1">
      <alignment horizontal="center" vertical="center" textRotation="90" wrapText="1"/>
      <protection locked="0"/>
    </xf>
    <xf numFmtId="0" fontId="8" fillId="45" borderId="18" xfId="0" applyFont="1" applyFill="1" applyBorder="1" applyAlignment="1" applyProtection="1">
      <alignment horizontal="center" vertical="center" wrapText="1"/>
      <protection locked="0"/>
    </xf>
    <xf numFmtId="0" fontId="8" fillId="45" borderId="19" xfId="0" applyFont="1" applyFill="1" applyBorder="1" applyAlignment="1">
      <alignment horizontal="center" vertical="center" wrapText="1"/>
    </xf>
    <xf numFmtId="0" fontId="8" fillId="39" borderId="17" xfId="0" applyFont="1" applyFill="1" applyBorder="1" applyAlignment="1">
      <alignment horizontal="center" vertical="center" wrapText="1"/>
    </xf>
    <xf numFmtId="0" fontId="8" fillId="39" borderId="32"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38" borderId="20" xfId="0" applyFont="1" applyFill="1" applyBorder="1" applyAlignment="1" applyProtection="1">
      <alignment horizontal="center" vertical="center" wrapText="1"/>
      <protection locked="0"/>
    </xf>
    <xf numFmtId="0" fontId="8" fillId="0" borderId="18" xfId="0" applyFont="1" applyBorder="1" applyAlignment="1">
      <alignment horizontal="center" vertical="center" wrapText="1"/>
    </xf>
    <xf numFmtId="9" fontId="8" fillId="0" borderId="18" xfId="0" applyNumberFormat="1" applyFont="1" applyBorder="1" applyAlignment="1">
      <alignment horizontal="center" vertical="center" wrapText="1"/>
    </xf>
    <xf numFmtId="9" fontId="8" fillId="39" borderId="18" xfId="56" applyFont="1" applyFill="1" applyBorder="1" applyAlignment="1">
      <alignment horizontal="center" vertical="center" wrapText="1"/>
    </xf>
    <xf numFmtId="10" fontId="8" fillId="39" borderId="18" xfId="0" applyNumberFormat="1" applyFont="1" applyFill="1" applyBorder="1" applyAlignment="1">
      <alignment horizontal="center" vertical="center" wrapText="1"/>
    </xf>
    <xf numFmtId="0" fontId="8" fillId="39" borderId="18" xfId="0" applyFont="1" applyFill="1" applyBorder="1" applyAlignment="1">
      <alignment horizontal="center" vertical="center" wrapText="1"/>
    </xf>
    <xf numFmtId="0" fontId="8" fillId="39" borderId="19" xfId="0" applyFont="1" applyFill="1" applyBorder="1" applyAlignment="1">
      <alignment horizontal="center" vertical="center" wrapText="1"/>
    </xf>
    <xf numFmtId="174" fontId="8" fillId="40" borderId="17" xfId="48" applyNumberFormat="1" applyFont="1" applyFill="1" applyBorder="1" applyAlignment="1" applyProtection="1">
      <alignment horizontal="center" vertical="center" textRotation="90" wrapText="1"/>
      <protection locked="0"/>
    </xf>
    <xf numFmtId="44" fontId="8" fillId="40" borderId="18" xfId="48" applyFont="1" applyFill="1" applyBorder="1" applyAlignment="1" applyProtection="1">
      <alignment horizontal="center" vertical="center" textRotation="90" wrapText="1"/>
      <protection locked="0"/>
    </xf>
    <xf numFmtId="44" fontId="8" fillId="0" borderId="18" xfId="48" applyFont="1" applyFill="1" applyBorder="1" applyAlignment="1" applyProtection="1">
      <alignment horizontal="center" vertical="center" textRotation="90" wrapText="1"/>
      <protection locked="0"/>
    </xf>
    <xf numFmtId="0" fontId="8" fillId="38" borderId="20" xfId="0" applyFont="1" applyFill="1" applyBorder="1" applyAlignment="1" applyProtection="1">
      <alignment horizontal="center" vertical="center" textRotation="90" wrapText="1"/>
      <protection locked="0"/>
    </xf>
    <xf numFmtId="0" fontId="8" fillId="39" borderId="18" xfId="0" applyFont="1" applyFill="1" applyBorder="1" applyAlignment="1" applyProtection="1">
      <alignment horizontal="center" vertical="center" textRotation="90" wrapText="1"/>
      <protection locked="0"/>
    </xf>
    <xf numFmtId="0" fontId="8" fillId="39" borderId="19" xfId="0" applyFont="1" applyFill="1" applyBorder="1" applyAlignment="1">
      <alignment horizontal="center" vertical="center" textRotation="90" wrapText="1"/>
    </xf>
    <xf numFmtId="0" fontId="8" fillId="39" borderId="39" xfId="0" applyFont="1" applyFill="1" applyBorder="1" applyAlignment="1">
      <alignment horizontal="center" vertical="center"/>
    </xf>
    <xf numFmtId="0" fontId="8" fillId="39" borderId="40" xfId="0" applyFont="1" applyFill="1" applyBorder="1" applyAlignment="1">
      <alignment horizontal="center" vertical="center"/>
    </xf>
    <xf numFmtId="0" fontId="8" fillId="39" borderId="41" xfId="0" applyFont="1" applyFill="1" applyBorder="1" applyAlignment="1">
      <alignment horizontal="center" vertical="center"/>
    </xf>
    <xf numFmtId="44" fontId="8" fillId="43" borderId="18" xfId="48" applyFont="1" applyFill="1" applyBorder="1" applyAlignment="1" applyProtection="1">
      <alignment horizontal="center" vertical="center" textRotation="90" wrapText="1"/>
      <protection locked="0"/>
    </xf>
    <xf numFmtId="44" fontId="8" fillId="40" borderId="17" xfId="48" applyFont="1" applyFill="1" applyBorder="1" applyAlignment="1" applyProtection="1">
      <alignment horizontal="center" vertical="center" textRotation="90" wrapText="1"/>
      <protection locked="0"/>
    </xf>
    <xf numFmtId="9" fontId="8" fillId="39" borderId="18" xfId="0" applyNumberFormat="1" applyFont="1" applyFill="1" applyBorder="1" applyAlignment="1">
      <alignment horizontal="center" vertical="center" wrapText="1"/>
    </xf>
    <xf numFmtId="44" fontId="8" fillId="43" borderId="13" xfId="48" applyFont="1" applyFill="1" applyBorder="1" applyAlignment="1">
      <alignment horizontal="center" vertical="center" textRotation="90"/>
    </xf>
    <xf numFmtId="0" fontId="8" fillId="39" borderId="13" xfId="0" applyFont="1" applyFill="1" applyBorder="1" applyAlignment="1">
      <alignment horizontal="center" vertical="center" wrapText="1"/>
    </xf>
    <xf numFmtId="0" fontId="8" fillId="39" borderId="16" xfId="0" applyFont="1" applyFill="1" applyBorder="1" applyAlignment="1">
      <alignment horizontal="center" vertical="center" wrapText="1"/>
    </xf>
    <xf numFmtId="0" fontId="8" fillId="0" borderId="14" xfId="0" applyFont="1" applyFill="1" applyBorder="1" applyAlignment="1">
      <alignment horizontal="center" vertical="center" wrapText="1"/>
    </xf>
    <xf numFmtId="0" fontId="8" fillId="38" borderId="14" xfId="0" applyFont="1" applyFill="1" applyBorder="1" applyAlignment="1" applyProtection="1">
      <alignment horizontal="center" vertical="center" wrapText="1"/>
      <protection locked="0"/>
    </xf>
    <xf numFmtId="0" fontId="8" fillId="0" borderId="14" xfId="0" applyFont="1" applyBorder="1" applyAlignment="1">
      <alignment horizontal="center" vertical="center" wrapText="1"/>
    </xf>
    <xf numFmtId="9" fontId="8" fillId="0" borderId="14" xfId="0" applyNumberFormat="1" applyFont="1" applyBorder="1" applyAlignment="1">
      <alignment horizontal="center" vertical="center" wrapText="1"/>
    </xf>
    <xf numFmtId="9" fontId="8" fillId="39" borderId="14" xfId="56" applyFont="1" applyFill="1" applyBorder="1" applyAlignment="1">
      <alignment horizontal="center" vertical="center" wrapText="1"/>
    </xf>
    <xf numFmtId="9" fontId="8" fillId="39" borderId="14" xfId="0" applyNumberFormat="1" applyFont="1" applyFill="1" applyBorder="1" applyAlignment="1">
      <alignment horizontal="center" vertical="center" wrapText="1"/>
    </xf>
    <xf numFmtId="0" fontId="8" fillId="39" borderId="14" xfId="0" applyFont="1" applyFill="1" applyBorder="1" applyAlignment="1">
      <alignment horizontal="center" vertical="center" wrapText="1"/>
    </xf>
    <xf numFmtId="0" fontId="8" fillId="39" borderId="15" xfId="0" applyFont="1" applyFill="1" applyBorder="1" applyAlignment="1">
      <alignment horizontal="center" vertical="center" wrapText="1"/>
    </xf>
    <xf numFmtId="44" fontId="8" fillId="40" borderId="13" xfId="48" applyFont="1" applyFill="1" applyBorder="1" applyAlignment="1" applyProtection="1">
      <alignment horizontal="center" vertical="center" textRotation="90" wrapText="1"/>
      <protection locked="0"/>
    </xf>
    <xf numFmtId="44" fontId="8" fillId="40" borderId="14" xfId="48" applyFont="1" applyFill="1" applyBorder="1" applyAlignment="1" applyProtection="1">
      <alignment horizontal="center" vertical="center" textRotation="90" wrapText="1"/>
      <protection locked="0"/>
    </xf>
    <xf numFmtId="44" fontId="8" fillId="0" borderId="14" xfId="48" applyFont="1" applyFill="1" applyBorder="1" applyAlignment="1" applyProtection="1">
      <alignment horizontal="center" vertical="center" textRotation="90" wrapText="1"/>
      <protection locked="0"/>
    </xf>
    <xf numFmtId="0" fontId="8" fillId="38" borderId="14" xfId="0" applyFont="1" applyFill="1" applyBorder="1" applyAlignment="1" applyProtection="1">
      <alignment horizontal="center" vertical="center" textRotation="90" wrapText="1"/>
      <protection locked="0"/>
    </xf>
    <xf numFmtId="0" fontId="8" fillId="39" borderId="14" xfId="0" applyFont="1" applyFill="1" applyBorder="1" applyAlignment="1" applyProtection="1">
      <alignment horizontal="center" vertical="center" textRotation="90" wrapText="1"/>
      <protection locked="0"/>
    </xf>
    <xf numFmtId="0" fontId="8" fillId="39" borderId="15" xfId="0" applyFont="1" applyFill="1" applyBorder="1" applyAlignment="1">
      <alignment horizontal="center" vertical="center" textRotation="90" wrapText="1"/>
    </xf>
    <xf numFmtId="0" fontId="16" fillId="0" borderId="0" xfId="0" applyFont="1" applyAlignment="1">
      <alignment horizontal="center" vertical="center"/>
    </xf>
    <xf numFmtId="0" fontId="51" fillId="0" borderId="0" xfId="0" applyFont="1" applyAlignment="1">
      <alignment horizontal="center" vertical="center" wrapText="1"/>
    </xf>
    <xf numFmtId="174" fontId="8" fillId="43" borderId="15" xfId="48" applyNumberFormat="1" applyFont="1" applyFill="1" applyBorder="1" applyAlignment="1">
      <alignment horizontal="center" vertical="center" textRotation="90"/>
    </xf>
    <xf numFmtId="174" fontId="8" fillId="37" borderId="18" xfId="48" applyNumberFormat="1" applyFont="1" applyFill="1" applyBorder="1" applyAlignment="1" applyProtection="1">
      <alignment horizontal="center" vertical="center" textRotation="90" wrapText="1"/>
      <protection locked="0"/>
    </xf>
    <xf numFmtId="174" fontId="8" fillId="40" borderId="18" xfId="48" applyNumberFormat="1" applyFont="1" applyFill="1" applyBorder="1" applyAlignment="1" applyProtection="1">
      <alignment horizontal="center" vertical="center" textRotation="90" wrapText="1"/>
      <protection locked="0"/>
    </xf>
    <xf numFmtId="174" fontId="8" fillId="0" borderId="18" xfId="48" applyNumberFormat="1" applyFont="1" applyFill="1" applyBorder="1" applyAlignment="1" applyProtection="1">
      <alignment horizontal="center" vertical="center" textRotation="90" wrapText="1"/>
      <protection locked="0"/>
    </xf>
    <xf numFmtId="174" fontId="8" fillId="40" borderId="13" xfId="48" applyNumberFormat="1" applyFont="1" applyFill="1" applyBorder="1" applyAlignment="1" applyProtection="1">
      <alignment horizontal="center" vertical="center" textRotation="90" wrapText="1"/>
      <protection locked="0"/>
    </xf>
    <xf numFmtId="174" fontId="8" fillId="40" borderId="14" xfId="48" applyNumberFormat="1" applyFont="1" applyFill="1" applyBorder="1" applyAlignment="1" applyProtection="1">
      <alignment horizontal="center" vertical="center" textRotation="90" wrapText="1"/>
      <protection locked="0"/>
    </xf>
    <xf numFmtId="174" fontId="8" fillId="0" borderId="14" xfId="48" applyNumberFormat="1" applyFont="1" applyFill="1" applyBorder="1" applyAlignment="1" applyProtection="1">
      <alignment horizontal="center" vertical="center" textRotation="90" wrapText="1"/>
      <protection locked="0"/>
    </xf>
    <xf numFmtId="1" fontId="51" fillId="0" borderId="0" xfId="0" applyNumberFormat="1" applyFont="1" applyAlignment="1">
      <alignment horizontal="center" vertical="center" wrapText="1"/>
    </xf>
    <xf numFmtId="176" fontId="8" fillId="44" borderId="14" xfId="56" applyNumberFormat="1" applyFont="1" applyFill="1" applyBorder="1" applyAlignment="1">
      <alignment horizontal="center" vertical="center"/>
    </xf>
    <xf numFmtId="1" fontId="8" fillId="39" borderId="18" xfId="56" applyNumberFormat="1" applyFont="1" applyFill="1" applyBorder="1" applyAlignment="1">
      <alignment horizontal="center" vertical="center" wrapText="1"/>
    </xf>
    <xf numFmtId="2" fontId="8" fillId="39" borderId="18" xfId="0" applyNumberFormat="1" applyFont="1" applyFill="1" applyBorder="1" applyAlignment="1">
      <alignment horizontal="center" vertical="center" wrapText="1"/>
    </xf>
    <xf numFmtId="1" fontId="8" fillId="39" borderId="18" xfId="0" applyNumberFormat="1" applyFont="1" applyFill="1" applyBorder="1" applyAlignment="1">
      <alignment horizontal="center" vertical="center" wrapText="1"/>
    </xf>
    <xf numFmtId="174" fontId="8" fillId="39" borderId="18" xfId="48" applyNumberFormat="1" applyFont="1" applyFill="1" applyBorder="1" applyAlignment="1">
      <alignment horizontal="center" vertical="center" wrapText="1"/>
    </xf>
    <xf numFmtId="175" fontId="8" fillId="39" borderId="18" xfId="0" applyNumberFormat="1" applyFont="1" applyFill="1" applyBorder="1" applyAlignment="1">
      <alignment horizontal="center" vertical="center" wrapText="1"/>
    </xf>
    <xf numFmtId="10" fontId="8" fillId="39" borderId="14" xfId="0" applyNumberFormat="1" applyFont="1" applyFill="1" applyBorder="1" applyAlignment="1">
      <alignment horizontal="center" vertical="center" wrapText="1"/>
    </xf>
    <xf numFmtId="9" fontId="8" fillId="44" borderId="14" xfId="56" applyFont="1" applyFill="1" applyBorder="1" applyAlignment="1">
      <alignment horizontal="center" vertical="center" wrapText="1"/>
    </xf>
    <xf numFmtId="0" fontId="8" fillId="39" borderId="20" xfId="0" applyFont="1" applyFill="1" applyBorder="1" applyAlignment="1">
      <alignment horizontal="center" vertical="center" wrapText="1"/>
    </xf>
    <xf numFmtId="0" fontId="8" fillId="0" borderId="20" xfId="0" applyFont="1" applyBorder="1" applyAlignment="1">
      <alignment horizontal="center" vertical="center" wrapText="1"/>
    </xf>
    <xf numFmtId="2" fontId="8" fillId="0" borderId="20" xfId="0" applyNumberFormat="1" applyFont="1" applyBorder="1" applyAlignment="1">
      <alignment horizontal="center" vertical="center" wrapText="1"/>
    </xf>
    <xf numFmtId="1" fontId="8" fillId="39" borderId="20" xfId="56" applyNumberFormat="1" applyFont="1" applyFill="1" applyBorder="1" applyAlignment="1">
      <alignment horizontal="center" vertical="center" wrapText="1"/>
    </xf>
    <xf numFmtId="2" fontId="8" fillId="39" borderId="20" xfId="0" applyNumberFormat="1" applyFont="1" applyFill="1" applyBorder="1" applyAlignment="1">
      <alignment horizontal="center" vertical="center" wrapText="1"/>
    </xf>
    <xf numFmtId="0" fontId="8" fillId="39" borderId="21" xfId="0" applyFont="1" applyFill="1" applyBorder="1" applyAlignment="1">
      <alignment horizontal="center" vertical="center" wrapText="1"/>
    </xf>
    <xf numFmtId="0" fontId="8" fillId="0" borderId="21" xfId="0" applyFont="1" applyBorder="1" applyAlignment="1">
      <alignment horizontal="center" vertical="center" wrapText="1"/>
    </xf>
    <xf numFmtId="1" fontId="8" fillId="0" borderId="21" xfId="0" applyNumberFormat="1" applyFont="1" applyBorder="1" applyAlignment="1">
      <alignment horizontal="center" vertical="center" wrapText="1"/>
    </xf>
    <xf numFmtId="1" fontId="8" fillId="39" borderId="21" xfId="56" applyNumberFormat="1" applyFont="1" applyFill="1" applyBorder="1" applyAlignment="1">
      <alignment horizontal="center" vertical="center" wrapText="1"/>
    </xf>
    <xf numFmtId="1" fontId="8" fillId="39" borderId="21" xfId="0" applyNumberFormat="1" applyFont="1" applyFill="1" applyBorder="1" applyAlignment="1">
      <alignment horizontal="center" vertical="center" wrapText="1"/>
    </xf>
    <xf numFmtId="0" fontId="8" fillId="38" borderId="21" xfId="0" applyFont="1" applyFill="1" applyBorder="1" applyAlignment="1" applyProtection="1">
      <alignment horizontal="center" vertical="center" textRotation="90" wrapText="1"/>
      <protection locked="0"/>
    </xf>
    <xf numFmtId="9" fontId="8" fillId="0" borderId="21" xfId="57" applyFont="1" applyBorder="1" applyAlignment="1">
      <alignment horizontal="center" vertical="center" wrapText="1"/>
    </xf>
    <xf numFmtId="9" fontId="8" fillId="39" borderId="21" xfId="57" applyFont="1" applyFill="1" applyBorder="1" applyAlignment="1">
      <alignment horizontal="center" vertical="center" wrapText="1"/>
    </xf>
    <xf numFmtId="10" fontId="8" fillId="39" borderId="21" xfId="57" applyNumberFormat="1" applyFont="1" applyFill="1" applyBorder="1" applyAlignment="1">
      <alignment horizontal="center" vertical="center" wrapText="1"/>
    </xf>
    <xf numFmtId="0" fontId="8" fillId="39" borderId="28" xfId="0" applyFont="1" applyFill="1" applyBorder="1" applyAlignment="1">
      <alignment horizontal="center" vertical="center" wrapText="1"/>
    </xf>
    <xf numFmtId="0" fontId="8" fillId="0" borderId="28" xfId="0" applyFont="1" applyBorder="1" applyAlignment="1">
      <alignment horizontal="center" vertical="center" wrapText="1"/>
    </xf>
    <xf numFmtId="1" fontId="8" fillId="0" borderId="28" xfId="0" applyNumberFormat="1" applyFont="1" applyBorder="1" applyAlignment="1">
      <alignment horizontal="center" vertical="center" wrapText="1"/>
    </xf>
    <xf numFmtId="1" fontId="8" fillId="39" borderId="28" xfId="56" applyNumberFormat="1" applyFont="1" applyFill="1" applyBorder="1" applyAlignment="1">
      <alignment horizontal="center" vertical="center" wrapText="1"/>
    </xf>
    <xf numFmtId="2" fontId="8" fillId="39" borderId="28" xfId="0" applyNumberFormat="1" applyFont="1" applyFill="1" applyBorder="1" applyAlignment="1">
      <alignment horizontal="center" vertical="center" wrapText="1"/>
    </xf>
    <xf numFmtId="0" fontId="8" fillId="38" borderId="28" xfId="0" applyFont="1" applyFill="1" applyBorder="1" applyAlignment="1" applyProtection="1">
      <alignment horizontal="center" vertical="center" textRotation="90" wrapText="1"/>
      <protection locked="0"/>
    </xf>
    <xf numFmtId="0" fontId="8" fillId="39" borderId="42" xfId="0" applyFont="1" applyFill="1" applyBorder="1" applyAlignment="1">
      <alignment horizontal="center" vertical="center"/>
    </xf>
    <xf numFmtId="0" fontId="8" fillId="39" borderId="43" xfId="0" applyFont="1" applyFill="1" applyBorder="1" applyAlignment="1">
      <alignment horizontal="center" vertical="center"/>
    </xf>
    <xf numFmtId="0" fontId="8" fillId="39" borderId="44" xfId="0" applyFont="1" applyFill="1" applyBorder="1" applyAlignment="1">
      <alignment horizontal="center" vertical="center"/>
    </xf>
    <xf numFmtId="0" fontId="8" fillId="0" borderId="20" xfId="0" applyNumberFormat="1" applyFont="1" applyBorder="1" applyAlignment="1">
      <alignment horizontal="center" vertical="center" wrapText="1"/>
    </xf>
    <xf numFmtId="0" fontId="8" fillId="39" borderId="20" xfId="56" applyNumberFormat="1" applyFont="1" applyFill="1" applyBorder="1" applyAlignment="1">
      <alignment horizontal="center" vertical="center" wrapText="1"/>
    </xf>
    <xf numFmtId="0" fontId="8" fillId="39" borderId="20" xfId="0" applyNumberFormat="1" applyFont="1" applyFill="1" applyBorder="1" applyAlignment="1">
      <alignment horizontal="center" vertical="center" wrapText="1"/>
    </xf>
    <xf numFmtId="0" fontId="8" fillId="0" borderId="21" xfId="0" applyNumberFormat="1" applyFont="1" applyBorder="1" applyAlignment="1">
      <alignment horizontal="center" vertical="center" wrapText="1"/>
    </xf>
    <xf numFmtId="0" fontId="8" fillId="39" borderId="21" xfId="56" applyNumberFormat="1" applyFont="1" applyFill="1" applyBorder="1" applyAlignment="1">
      <alignment horizontal="center" vertical="center" wrapText="1"/>
    </xf>
    <xf numFmtId="0" fontId="8" fillId="39" borderId="21" xfId="0" applyNumberFormat="1" applyFont="1" applyFill="1" applyBorder="1" applyAlignment="1">
      <alignment horizontal="center" vertical="center" wrapText="1"/>
    </xf>
    <xf numFmtId="0" fontId="8" fillId="0" borderId="28" xfId="0" applyNumberFormat="1" applyFont="1" applyBorder="1" applyAlignment="1">
      <alignment horizontal="center" vertical="center" wrapText="1"/>
    </xf>
    <xf numFmtId="0" fontId="8" fillId="39" borderId="28" xfId="0" applyNumberFormat="1" applyFont="1" applyFill="1" applyBorder="1" applyAlignment="1">
      <alignment horizontal="center" vertical="center" wrapText="1"/>
    </xf>
    <xf numFmtId="9" fontId="8" fillId="0" borderId="20" xfId="0" applyNumberFormat="1" applyFont="1" applyBorder="1" applyAlignment="1">
      <alignment horizontal="center" vertical="center" wrapText="1"/>
    </xf>
    <xf numFmtId="9" fontId="8" fillId="39" borderId="20" xfId="0" applyNumberFormat="1" applyFont="1" applyFill="1" applyBorder="1" applyAlignment="1">
      <alignment horizontal="center" vertical="center" wrapText="1"/>
    </xf>
    <xf numFmtId="9" fontId="8" fillId="0" borderId="28" xfId="0" applyNumberFormat="1" applyFont="1" applyBorder="1" applyAlignment="1">
      <alignment horizontal="center" vertical="center" wrapText="1"/>
    </xf>
    <xf numFmtId="0" fontId="8" fillId="39" borderId="28" xfId="56" applyNumberFormat="1" applyFont="1" applyFill="1" applyBorder="1" applyAlignment="1">
      <alignment horizontal="center" vertical="center" wrapText="1"/>
    </xf>
    <xf numFmtId="9" fontId="8" fillId="39" borderId="28" xfId="0" applyNumberFormat="1" applyFont="1" applyFill="1" applyBorder="1" applyAlignment="1">
      <alignment horizontal="center" vertical="center" wrapText="1"/>
    </xf>
    <xf numFmtId="0" fontId="8" fillId="39" borderId="18" xfId="56" applyNumberFormat="1" applyFont="1" applyFill="1" applyBorder="1" applyAlignment="1">
      <alignment horizontal="center" vertical="center" wrapText="1"/>
    </xf>
    <xf numFmtId="1" fontId="8" fillId="39" borderId="14" xfId="56" applyNumberFormat="1" applyFont="1" applyFill="1" applyBorder="1" applyAlignment="1">
      <alignment horizontal="center" vertical="center" wrapText="1"/>
    </xf>
    <xf numFmtId="0" fontId="8" fillId="39" borderId="14" xfId="0" applyNumberFormat="1" applyFont="1" applyFill="1" applyBorder="1" applyAlignment="1">
      <alignment horizontal="center" vertical="center" wrapText="1"/>
    </xf>
    <xf numFmtId="0" fontId="8" fillId="46" borderId="13" xfId="0" applyFont="1" applyFill="1" applyBorder="1" applyAlignment="1">
      <alignment horizontal="center" vertical="center" wrapText="1"/>
    </xf>
    <xf numFmtId="0" fontId="8" fillId="46" borderId="14" xfId="0" applyFont="1" applyFill="1" applyBorder="1" applyAlignment="1" applyProtection="1">
      <alignment horizontal="center" vertical="center" textRotation="90" wrapText="1"/>
      <protection locked="0"/>
    </xf>
    <xf numFmtId="0" fontId="17" fillId="46" borderId="15" xfId="0" applyFont="1" applyFill="1" applyBorder="1" applyAlignment="1" applyProtection="1">
      <alignment horizontal="center" vertical="center" textRotation="90" wrapText="1"/>
      <protection locked="0"/>
    </xf>
    <xf numFmtId="0" fontId="8" fillId="46" borderId="45" xfId="0" applyFont="1" applyFill="1" applyBorder="1" applyAlignment="1">
      <alignment horizontal="center" vertical="center"/>
    </xf>
    <xf numFmtId="0" fontId="8" fillId="46" borderId="25" xfId="0" applyFont="1" applyFill="1" applyBorder="1" applyAlignment="1">
      <alignment horizontal="center" vertical="center" wrapText="1"/>
    </xf>
    <xf numFmtId="169" fontId="8" fillId="46" borderId="46" xfId="0" applyNumberFormat="1" applyFont="1" applyFill="1" applyBorder="1" applyAlignment="1">
      <alignment horizontal="center" vertical="center" wrapText="1"/>
    </xf>
    <xf numFmtId="0" fontId="8" fillId="46" borderId="47" xfId="0" applyFont="1" applyFill="1" applyBorder="1" applyAlignment="1">
      <alignment horizontal="center" vertical="center" wrapText="1"/>
    </xf>
    <xf numFmtId="0" fontId="8" fillId="46" borderId="25" xfId="0" applyFont="1" applyFill="1" applyBorder="1" applyAlignment="1" applyProtection="1">
      <alignment horizontal="center" vertical="center" textRotation="90" wrapText="1"/>
      <protection locked="0"/>
    </xf>
    <xf numFmtId="0" fontId="8" fillId="46" borderId="48" xfId="0" applyFont="1" applyFill="1" applyBorder="1" applyAlignment="1" applyProtection="1">
      <alignment horizontal="center" vertical="center" textRotation="90" wrapText="1"/>
      <protection locked="0"/>
    </xf>
    <xf numFmtId="0" fontId="8" fillId="33" borderId="10" xfId="0" applyFont="1" applyFill="1" applyBorder="1" applyAlignment="1">
      <alignment horizontal="center" vertical="center" wrapText="1"/>
    </xf>
    <xf numFmtId="3" fontId="8" fillId="43" borderId="18" xfId="0" applyNumberFormat="1" applyFont="1" applyFill="1" applyBorder="1" applyAlignment="1" applyProtection="1">
      <alignment horizontal="center" vertical="center" textRotation="90" wrapText="1"/>
      <protection locked="0"/>
    </xf>
    <xf numFmtId="3" fontId="8" fillId="34" borderId="11" xfId="0" applyNumberFormat="1" applyFont="1" applyFill="1" applyBorder="1" applyAlignment="1" applyProtection="1">
      <alignment horizontal="center" vertical="center" textRotation="90" wrapText="1"/>
      <protection/>
    </xf>
    <xf numFmtId="3" fontId="8" fillId="42" borderId="12" xfId="0" applyNumberFormat="1" applyFont="1" applyFill="1" applyBorder="1" applyAlignment="1" applyProtection="1">
      <alignment horizontal="center" vertical="center" textRotation="90" wrapText="1"/>
      <protection/>
    </xf>
    <xf numFmtId="3" fontId="8" fillId="34" borderId="12" xfId="0" applyNumberFormat="1" applyFont="1" applyFill="1" applyBorder="1" applyAlignment="1" applyProtection="1">
      <alignment horizontal="center" vertical="center" textRotation="90" wrapText="1"/>
      <protection/>
    </xf>
    <xf numFmtId="3" fontId="8" fillId="42" borderId="31" xfId="0" applyNumberFormat="1" applyFont="1" applyFill="1" applyBorder="1" applyAlignment="1" applyProtection="1">
      <alignment horizontal="center" vertical="center" textRotation="90" wrapText="1"/>
      <protection/>
    </xf>
    <xf numFmtId="3" fontId="8" fillId="34" borderId="18" xfId="0" applyNumberFormat="1" applyFont="1" applyFill="1" applyBorder="1" applyAlignment="1" applyProtection="1">
      <alignment horizontal="center" vertical="center" textRotation="90" wrapText="1"/>
      <protection locked="0"/>
    </xf>
    <xf numFmtId="0" fontId="8" fillId="36" borderId="17" xfId="0" applyFont="1" applyFill="1" applyBorder="1" applyAlignment="1">
      <alignment horizontal="center" vertical="center"/>
    </xf>
    <xf numFmtId="169" fontId="8" fillId="36" borderId="37" xfId="0" applyNumberFormat="1" applyFont="1" applyFill="1" applyBorder="1" applyAlignment="1">
      <alignment horizontal="center" vertical="center" wrapText="1"/>
    </xf>
    <xf numFmtId="0" fontId="8" fillId="36" borderId="13" xfId="0" applyFont="1" applyFill="1" applyBorder="1" applyAlignment="1">
      <alignment horizontal="center" vertical="center" wrapText="1"/>
    </xf>
    <xf numFmtId="0" fontId="8" fillId="36" borderId="18" xfId="0" applyFont="1" applyFill="1" applyBorder="1" applyAlignment="1" applyProtection="1">
      <alignment horizontal="center" vertical="center" textRotation="90" wrapText="1"/>
      <protection locked="0"/>
    </xf>
    <xf numFmtId="0" fontId="8" fillId="36" borderId="19" xfId="0" applyFont="1" applyFill="1" applyBorder="1" applyAlignment="1" applyProtection="1">
      <alignment horizontal="center" vertical="center" textRotation="90" wrapText="1"/>
      <protection locked="0"/>
    </xf>
    <xf numFmtId="0" fontId="8" fillId="36" borderId="25" xfId="0" applyFont="1" applyFill="1" applyBorder="1" applyAlignment="1">
      <alignment horizontal="center" vertical="center" wrapText="1"/>
    </xf>
    <xf numFmtId="0" fontId="8" fillId="33" borderId="10" xfId="0" applyFont="1" applyFill="1" applyBorder="1" applyAlignment="1">
      <alignment horizontal="center" vertical="center" wrapText="1"/>
    </xf>
    <xf numFmtId="3" fontId="8" fillId="34" borderId="49" xfId="0" applyNumberFormat="1" applyFont="1" applyFill="1" applyBorder="1" applyAlignment="1" applyProtection="1">
      <alignment horizontal="center" vertical="center" wrapText="1"/>
      <protection/>
    </xf>
    <xf numFmtId="3" fontId="8" fillId="34" borderId="50" xfId="0" applyNumberFormat="1" applyFont="1" applyFill="1" applyBorder="1" applyAlignment="1" applyProtection="1">
      <alignment horizontal="center" vertical="center" wrapText="1"/>
      <protection/>
    </xf>
    <xf numFmtId="3" fontId="8" fillId="34" borderId="51" xfId="0" applyNumberFormat="1" applyFont="1" applyFill="1" applyBorder="1" applyAlignment="1" applyProtection="1">
      <alignment horizontal="center" vertical="center" wrapText="1"/>
      <protection/>
    </xf>
    <xf numFmtId="3" fontId="8" fillId="34" borderId="52" xfId="0" applyNumberFormat="1" applyFont="1" applyFill="1" applyBorder="1" applyAlignment="1" applyProtection="1">
      <alignment horizontal="center" vertical="center" wrapText="1"/>
      <protection/>
    </xf>
    <xf numFmtId="0" fontId="8" fillId="38" borderId="21" xfId="0" applyFont="1" applyFill="1" applyBorder="1" applyAlignment="1" applyProtection="1">
      <alignment horizontal="center" vertical="center" wrapText="1"/>
      <protection locked="0"/>
    </xf>
    <xf numFmtId="0" fontId="8" fillId="38" borderId="28" xfId="0" applyFont="1" applyFill="1" applyBorder="1" applyAlignment="1" applyProtection="1">
      <alignment horizontal="center" vertical="center" wrapText="1"/>
      <protection locked="0"/>
    </xf>
    <xf numFmtId="0" fontId="8" fillId="0" borderId="2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39" borderId="53" xfId="0" applyFont="1" applyFill="1" applyBorder="1" applyAlignment="1">
      <alignment horizontal="center" vertical="center" textRotation="90" wrapText="1"/>
    </xf>
    <xf numFmtId="0" fontId="8" fillId="39" borderId="54" xfId="0" applyFont="1" applyFill="1" applyBorder="1" applyAlignment="1">
      <alignment horizontal="center" vertical="center" textRotation="90" wrapText="1"/>
    </xf>
    <xf numFmtId="0" fontId="8" fillId="39" borderId="55" xfId="0" applyFont="1" applyFill="1" applyBorder="1" applyAlignment="1">
      <alignment horizontal="center" vertical="center" textRotation="90" wrapText="1"/>
    </xf>
    <xf numFmtId="0" fontId="8" fillId="39" borderId="20" xfId="0" applyFont="1" applyFill="1" applyBorder="1" applyAlignment="1" applyProtection="1">
      <alignment horizontal="center" vertical="center" textRotation="90" wrapText="1"/>
      <protection locked="0"/>
    </xf>
    <xf numFmtId="0" fontId="8" fillId="39" borderId="21" xfId="0" applyFont="1" applyFill="1" applyBorder="1" applyAlignment="1" applyProtection="1">
      <alignment horizontal="center" vertical="center" textRotation="90" wrapText="1"/>
      <protection locked="0"/>
    </xf>
    <xf numFmtId="0" fontId="8" fillId="39" borderId="28" xfId="0" applyFont="1" applyFill="1" applyBorder="1" applyAlignment="1" applyProtection="1">
      <alignment horizontal="center" vertical="center" textRotation="90" wrapText="1"/>
      <protection locked="0"/>
    </xf>
    <xf numFmtId="0" fontId="8" fillId="33" borderId="10" xfId="0" applyFont="1" applyFill="1" applyBorder="1" applyAlignment="1">
      <alignment horizontal="center" vertical="center" wrapText="1"/>
    </xf>
    <xf numFmtId="44" fontId="8" fillId="34" borderId="11" xfId="48" applyFont="1" applyFill="1" applyBorder="1" applyAlignment="1" applyProtection="1">
      <alignment horizontal="center" vertical="center" textRotation="90" wrapText="1"/>
      <protection/>
    </xf>
    <xf numFmtId="44" fontId="8" fillId="42" borderId="12" xfId="48" applyFont="1" applyFill="1" applyBorder="1" applyAlignment="1" applyProtection="1">
      <alignment horizontal="center" vertical="center" textRotation="90" wrapText="1"/>
      <protection/>
    </xf>
    <xf numFmtId="44" fontId="8" fillId="34" borderId="12" xfId="48" applyFont="1" applyFill="1" applyBorder="1" applyAlignment="1" applyProtection="1">
      <alignment horizontal="center" vertical="center" textRotation="90" wrapText="1"/>
      <protection/>
    </xf>
    <xf numFmtId="44" fontId="8" fillId="42" borderId="31" xfId="48" applyFont="1" applyFill="1" applyBorder="1" applyAlignment="1" applyProtection="1">
      <alignment horizontal="center" vertical="center" textRotation="90" wrapText="1"/>
      <protection/>
    </xf>
    <xf numFmtId="0" fontId="8" fillId="36" borderId="14" xfId="0" applyFont="1" applyFill="1" applyBorder="1" applyAlignment="1" applyProtection="1">
      <alignment horizontal="center" vertical="center" textRotation="90" wrapText="1"/>
      <protection locked="0"/>
    </xf>
    <xf numFmtId="0" fontId="8" fillId="36" borderId="15" xfId="0" applyFont="1" applyFill="1" applyBorder="1" applyAlignment="1" applyProtection="1">
      <alignment horizontal="center" vertical="center" textRotation="90" wrapText="1"/>
      <protection locked="0"/>
    </xf>
    <xf numFmtId="44" fontId="8" fillId="34" borderId="18" xfId="48" applyFont="1" applyFill="1" applyBorder="1" applyAlignment="1" applyProtection="1">
      <alignment horizontal="center" vertical="center" textRotation="90" wrapText="1"/>
      <protection locked="0"/>
    </xf>
    <xf numFmtId="0" fontId="8" fillId="35" borderId="18" xfId="0" applyFont="1" applyFill="1" applyBorder="1" applyAlignment="1" applyProtection="1">
      <alignment horizontal="center" vertical="center" textRotation="90" wrapText="1"/>
      <protection locked="0"/>
    </xf>
    <xf numFmtId="44" fontId="8" fillId="0" borderId="0" xfId="48" applyFont="1" applyAlignment="1">
      <alignment horizontal="center" vertical="center"/>
    </xf>
    <xf numFmtId="0" fontId="8" fillId="18" borderId="13" xfId="0" applyFont="1" applyFill="1" applyBorder="1" applyAlignment="1">
      <alignment horizontal="center" vertical="center" wrapText="1"/>
    </xf>
    <xf numFmtId="3" fontId="8" fillId="18" borderId="13" xfId="0" applyNumberFormat="1" applyFont="1" applyFill="1" applyBorder="1" applyAlignment="1" applyProtection="1">
      <alignment horizontal="center" vertical="center" wrapText="1"/>
      <protection locked="0"/>
    </xf>
    <xf numFmtId="9" fontId="8" fillId="18" borderId="14" xfId="57" applyFont="1" applyFill="1" applyBorder="1" applyAlignment="1" applyProtection="1">
      <alignment horizontal="center" vertical="center" textRotation="90" wrapText="1"/>
      <protection locked="0"/>
    </xf>
    <xf numFmtId="9" fontId="8" fillId="18" borderId="14" xfId="57" applyFont="1" applyFill="1" applyBorder="1" applyAlignment="1">
      <alignment horizontal="center" vertical="center" textRotation="90"/>
    </xf>
    <xf numFmtId="9" fontId="8" fillId="18" borderId="14" xfId="0" applyNumberFormat="1" applyFont="1" applyFill="1" applyBorder="1" applyAlignment="1">
      <alignment horizontal="center" vertical="center" textRotation="90"/>
    </xf>
    <xf numFmtId="44" fontId="8" fillId="34" borderId="13" xfId="48" applyFont="1" applyFill="1" applyBorder="1" applyAlignment="1">
      <alignment horizontal="center" vertical="center" textRotation="90"/>
    </xf>
    <xf numFmtId="44" fontId="8" fillId="34" borderId="14" xfId="48" applyFont="1" applyFill="1" applyBorder="1" applyAlignment="1">
      <alignment horizontal="center" vertical="center" textRotation="90"/>
    </xf>
    <xf numFmtId="44" fontId="8" fillId="34" borderId="15" xfId="48" applyFont="1" applyFill="1" applyBorder="1" applyAlignment="1">
      <alignment horizontal="center" vertical="center" textRotation="90"/>
    </xf>
    <xf numFmtId="0" fontId="8" fillId="35" borderId="16" xfId="0" applyFont="1" applyFill="1" applyBorder="1" applyAlignment="1">
      <alignment horizontal="center" vertical="center" textRotation="90"/>
    </xf>
    <xf numFmtId="0" fontId="8" fillId="35" borderId="14" xfId="0" applyFont="1" applyFill="1" applyBorder="1" applyAlignment="1">
      <alignment horizontal="center" vertical="center" textRotation="90"/>
    </xf>
    <xf numFmtId="0" fontId="8" fillId="35" borderId="15" xfId="0" applyFont="1" applyFill="1" applyBorder="1" applyAlignment="1">
      <alignment horizontal="center" vertical="center" textRotation="90" wrapText="1"/>
    </xf>
    <xf numFmtId="44" fontId="8" fillId="34" borderId="17" xfId="48" applyFont="1" applyFill="1" applyBorder="1" applyAlignment="1" applyProtection="1">
      <alignment horizontal="center" vertical="center" textRotation="90" wrapText="1"/>
      <protection locked="0"/>
    </xf>
    <xf numFmtId="0" fontId="8" fillId="35" borderId="18" xfId="0" applyFont="1" applyFill="1" applyBorder="1" applyAlignment="1" applyProtection="1">
      <alignment horizontal="center" vertical="center" wrapText="1"/>
      <protection locked="0"/>
    </xf>
    <xf numFmtId="0" fontId="8" fillId="35" borderId="19" xfId="0" applyFont="1" applyFill="1" applyBorder="1" applyAlignment="1">
      <alignment horizontal="center" vertical="center" wrapText="1"/>
    </xf>
    <xf numFmtId="0" fontId="8" fillId="47" borderId="20"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8" fillId="38" borderId="18" xfId="0" applyFont="1" applyFill="1" applyBorder="1" applyAlignment="1" applyProtection="1">
      <alignment horizontal="center" vertical="center" wrapText="1"/>
      <protection locked="0"/>
    </xf>
    <xf numFmtId="0" fontId="8" fillId="47" borderId="24" xfId="0" applyFont="1" applyFill="1" applyBorder="1" applyAlignment="1">
      <alignment horizontal="center" vertical="center" wrapText="1"/>
    </xf>
    <xf numFmtId="0" fontId="8" fillId="39" borderId="27"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38" borderId="24" xfId="0" applyFont="1" applyFill="1" applyBorder="1" applyAlignment="1" applyProtection="1">
      <alignment horizontal="center" vertical="center" wrapText="1"/>
      <protection locked="0"/>
    </xf>
    <xf numFmtId="0" fontId="8" fillId="39" borderId="56" xfId="0" applyFont="1" applyFill="1" applyBorder="1" applyAlignment="1">
      <alignment horizontal="center" vertical="center" textRotation="90" wrapText="1"/>
    </xf>
    <xf numFmtId="0" fontId="8" fillId="38" borderId="28" xfId="0" applyFont="1" applyFill="1" applyBorder="1" applyAlignment="1">
      <alignment horizontal="center" vertical="center" textRotation="90" wrapText="1"/>
    </xf>
    <xf numFmtId="0" fontId="8" fillId="0" borderId="0" xfId="0" applyFont="1" applyFill="1" applyBorder="1" applyAlignment="1">
      <alignment horizontal="center" vertical="center" wrapText="1"/>
    </xf>
    <xf numFmtId="44" fontId="51" fillId="0" borderId="0" xfId="48" applyFont="1" applyAlignment="1">
      <alignment horizontal="center" vertical="center"/>
    </xf>
    <xf numFmtId="3" fontId="8" fillId="18" borderId="14" xfId="0" applyNumberFormat="1" applyFont="1" applyFill="1" applyBorder="1" applyAlignment="1" applyProtection="1">
      <alignment horizontal="center" vertical="center" textRotation="90" wrapText="1"/>
      <protection locked="0"/>
    </xf>
    <xf numFmtId="9" fontId="8" fillId="18" borderId="15" xfId="0" applyNumberFormat="1" applyFont="1" applyFill="1" applyBorder="1" applyAlignment="1">
      <alignment horizontal="center" vertical="center" textRotation="90"/>
    </xf>
    <xf numFmtId="3" fontId="8" fillId="18" borderId="14" xfId="0" applyNumberFormat="1" applyFont="1" applyFill="1" applyBorder="1" applyAlignment="1">
      <alignment horizontal="center" vertical="center" textRotation="90"/>
    </xf>
    <xf numFmtId="176" fontId="8" fillId="18" borderId="14" xfId="57" applyNumberFormat="1" applyFont="1" applyFill="1" applyBorder="1" applyAlignment="1">
      <alignment horizontal="center" vertical="center" textRotation="90"/>
    </xf>
    <xf numFmtId="0" fontId="8" fillId="18" borderId="14" xfId="0" applyFont="1" applyFill="1" applyBorder="1" applyAlignment="1">
      <alignment horizontal="center" vertical="center" textRotation="90"/>
    </xf>
    <xf numFmtId="0" fontId="8" fillId="38" borderId="21" xfId="0" applyFont="1" applyFill="1" applyBorder="1" applyAlignment="1">
      <alignment horizontal="center" vertical="center" textRotation="90" wrapText="1"/>
    </xf>
    <xf numFmtId="0" fontId="8" fillId="47" borderId="27" xfId="0" applyFont="1" applyFill="1" applyBorder="1" applyAlignment="1">
      <alignment horizontal="center" vertical="center" wrapText="1"/>
    </xf>
    <xf numFmtId="9" fontId="8" fillId="0" borderId="12" xfId="0" applyNumberFormat="1" applyFont="1" applyFill="1" applyBorder="1" applyAlignment="1">
      <alignment horizontal="center" vertical="center" wrapText="1"/>
    </xf>
    <xf numFmtId="9" fontId="8" fillId="0" borderId="21" xfId="0" applyNumberFormat="1" applyFont="1" applyFill="1" applyBorder="1" applyAlignment="1">
      <alignment horizontal="center" vertical="center" wrapText="1"/>
    </xf>
    <xf numFmtId="0" fontId="8" fillId="0" borderId="25" xfId="0" applyFont="1" applyFill="1" applyBorder="1" applyAlignment="1">
      <alignment horizontal="center" vertical="center" wrapText="1"/>
    </xf>
    <xf numFmtId="0" fontId="8" fillId="18" borderId="15" xfId="0" applyFont="1" applyFill="1" applyBorder="1" applyAlignment="1">
      <alignment horizontal="center" vertical="center" textRotation="90"/>
    </xf>
    <xf numFmtId="3" fontId="8" fillId="18" borderId="14" xfId="0" applyNumberFormat="1" applyFont="1" applyFill="1" applyBorder="1" applyAlignment="1" applyProtection="1">
      <alignment horizontal="center" vertical="center" wrapText="1"/>
      <protection locked="0"/>
    </xf>
    <xf numFmtId="0" fontId="8" fillId="39" borderId="33" xfId="0" applyFont="1" applyFill="1" applyBorder="1" applyAlignment="1">
      <alignment horizontal="center" vertical="center" wrapText="1"/>
    </xf>
    <xf numFmtId="0" fontId="8" fillId="39" borderId="34" xfId="0" applyFont="1" applyFill="1" applyBorder="1" applyAlignment="1">
      <alignment horizontal="center" vertical="center" wrapText="1"/>
    </xf>
    <xf numFmtId="0" fontId="8" fillId="39" borderId="0" xfId="0" applyFont="1" applyFill="1" applyBorder="1" applyAlignment="1">
      <alignment horizontal="center" vertical="center" wrapText="1"/>
    </xf>
    <xf numFmtId="0" fontId="8" fillId="38" borderId="0" xfId="0" applyFont="1" applyFill="1" applyBorder="1" applyAlignment="1">
      <alignment horizontal="center" vertical="center" wrapText="1"/>
    </xf>
    <xf numFmtId="0" fontId="8" fillId="0" borderId="0" xfId="0" applyFont="1" applyBorder="1" applyAlignment="1">
      <alignment horizontal="center" vertical="center" wrapText="1"/>
    </xf>
    <xf numFmtId="3" fontId="8" fillId="39" borderId="0" xfId="0" applyNumberFormat="1" applyFont="1" applyFill="1" applyBorder="1" applyAlignment="1">
      <alignment horizontal="center" vertical="center" textRotation="90" wrapText="1"/>
    </xf>
    <xf numFmtId="0" fontId="8" fillId="39" borderId="0" xfId="0" applyFont="1" applyFill="1" applyBorder="1" applyAlignment="1">
      <alignment horizontal="center" vertical="center" textRotation="90" wrapText="1"/>
    </xf>
    <xf numFmtId="44" fontId="8" fillId="40" borderId="0" xfId="48" applyFont="1" applyFill="1" applyBorder="1" applyAlignment="1" applyProtection="1">
      <alignment horizontal="center" vertical="center" textRotation="90" wrapText="1"/>
      <protection locked="0"/>
    </xf>
    <xf numFmtId="44" fontId="8" fillId="0" borderId="0" xfId="48" applyFont="1" applyBorder="1" applyAlignment="1">
      <alignment horizontal="center" vertical="center" textRotation="90"/>
    </xf>
    <xf numFmtId="44" fontId="8" fillId="0" borderId="0" xfId="48" applyFont="1" applyFill="1" applyBorder="1" applyAlignment="1" applyProtection="1">
      <alignment horizontal="center" vertical="center" wrapText="1"/>
      <protection locked="0"/>
    </xf>
    <xf numFmtId="44" fontId="8" fillId="0" borderId="0" xfId="48" applyFont="1" applyFill="1" applyBorder="1" applyAlignment="1" applyProtection="1">
      <alignment horizontal="center" vertical="center" textRotation="90" wrapText="1"/>
      <protection locked="0"/>
    </xf>
    <xf numFmtId="0" fontId="8" fillId="38" borderId="0" xfId="0" applyFont="1" applyFill="1" applyBorder="1" applyAlignment="1">
      <alignment horizontal="center" vertical="center" textRotation="90" wrapText="1"/>
    </xf>
    <xf numFmtId="0" fontId="8" fillId="39" borderId="0" xfId="0" applyFont="1" applyFill="1" applyBorder="1" applyAlignment="1" applyProtection="1">
      <alignment horizontal="center" vertical="center" textRotation="90" wrapText="1"/>
      <protection locked="0"/>
    </xf>
    <xf numFmtId="3" fontId="8" fillId="36" borderId="14" xfId="0" applyNumberFormat="1" applyFont="1" applyFill="1" applyBorder="1" applyAlignment="1" applyProtection="1">
      <alignment horizontal="center" vertical="center" textRotation="90" wrapText="1"/>
      <protection locked="0"/>
    </xf>
    <xf numFmtId="3" fontId="8" fillId="36" borderId="18" xfId="0" applyNumberFormat="1" applyFont="1" applyFill="1" applyBorder="1" applyAlignment="1" applyProtection="1">
      <alignment horizontal="center" vertical="center" textRotation="90" wrapText="1"/>
      <protection locked="0"/>
    </xf>
    <xf numFmtId="3" fontId="8" fillId="36" borderId="19" xfId="0" applyNumberFormat="1" applyFont="1" applyFill="1" applyBorder="1" applyAlignment="1" applyProtection="1">
      <alignment horizontal="center" vertical="center" textRotation="90" wrapText="1"/>
      <protection locked="0"/>
    </xf>
    <xf numFmtId="3" fontId="8" fillId="35" borderId="18" xfId="0" applyNumberFormat="1" applyFont="1" applyFill="1" applyBorder="1" applyAlignment="1" applyProtection="1">
      <alignment horizontal="center" vertical="center" textRotation="90" wrapText="1"/>
      <protection locked="0"/>
    </xf>
    <xf numFmtId="3" fontId="8" fillId="34" borderId="13" xfId="0" applyNumberFormat="1" applyFont="1" applyFill="1" applyBorder="1" applyAlignment="1">
      <alignment horizontal="center" vertical="center" textRotation="90"/>
    </xf>
    <xf numFmtId="3" fontId="8" fillId="34" borderId="14" xfId="0" applyNumberFormat="1" applyFont="1" applyFill="1" applyBorder="1" applyAlignment="1">
      <alignment horizontal="center" vertical="center" textRotation="90"/>
    </xf>
    <xf numFmtId="3" fontId="8" fillId="34" borderId="15" xfId="0" applyNumberFormat="1" applyFont="1" applyFill="1" applyBorder="1" applyAlignment="1">
      <alignment horizontal="center" vertical="center" textRotation="90"/>
    </xf>
    <xf numFmtId="3" fontId="8" fillId="34" borderId="17" xfId="0" applyNumberFormat="1" applyFont="1" applyFill="1" applyBorder="1" applyAlignment="1" applyProtection="1">
      <alignment horizontal="center" vertical="center" textRotation="90" wrapText="1"/>
      <protection locked="0"/>
    </xf>
    <xf numFmtId="3" fontId="8" fillId="37" borderId="18" xfId="0" applyNumberFormat="1" applyFont="1" applyFill="1" applyBorder="1" applyAlignment="1" applyProtection="1">
      <alignment horizontal="center" vertical="center" textRotation="90" wrapText="1"/>
      <protection locked="0"/>
    </xf>
    <xf numFmtId="3" fontId="8" fillId="0" borderId="21" xfId="0" applyNumberFormat="1" applyFont="1" applyFill="1" applyBorder="1" applyAlignment="1" applyProtection="1">
      <alignment horizontal="center" vertical="center" textRotation="90" wrapText="1"/>
      <protection locked="0"/>
    </xf>
    <xf numFmtId="0" fontId="8" fillId="0" borderId="54"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38" borderId="27" xfId="0" applyFont="1" applyFill="1" applyBorder="1" applyAlignment="1" applyProtection="1">
      <alignment horizontal="center" vertical="center" textRotation="90" wrapText="1"/>
      <protection locked="0"/>
    </xf>
    <xf numFmtId="3" fontId="8" fillId="36" borderId="18" xfId="0" applyNumberFormat="1" applyFont="1" applyFill="1" applyBorder="1" applyAlignment="1">
      <alignment horizontal="center" vertical="center" textRotation="90" wrapText="1"/>
    </xf>
    <xf numFmtId="0" fontId="8" fillId="41" borderId="21" xfId="0" applyFont="1" applyFill="1" applyBorder="1" applyAlignment="1" applyProtection="1">
      <alignment horizontal="center" vertical="center" wrapText="1"/>
      <protection locked="0"/>
    </xf>
    <xf numFmtId="0" fontId="8" fillId="0" borderId="57"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1" xfId="0" applyFont="1" applyFill="1" applyBorder="1" applyAlignment="1" applyProtection="1">
      <alignment horizontal="center" vertical="center" textRotation="90" wrapText="1"/>
      <protection locked="0"/>
    </xf>
    <xf numFmtId="0" fontId="8" fillId="41" borderId="27" xfId="0" applyFont="1" applyFill="1" applyBorder="1" applyAlignment="1" applyProtection="1">
      <alignment horizontal="center" vertical="center" wrapText="1"/>
      <protection locked="0"/>
    </xf>
    <xf numFmtId="0" fontId="8" fillId="0" borderId="58" xfId="0" applyFont="1" applyBorder="1" applyAlignment="1">
      <alignment horizontal="center" vertical="center" wrapText="1"/>
    </xf>
    <xf numFmtId="0" fontId="8" fillId="0" borderId="29" xfId="0" applyFont="1" applyBorder="1" applyAlignment="1">
      <alignment horizontal="center" vertical="center" wrapText="1"/>
    </xf>
    <xf numFmtId="0" fontId="51" fillId="42" borderId="0" xfId="0" applyFont="1" applyFill="1" applyAlignment="1">
      <alignment horizontal="center" vertical="center"/>
    </xf>
    <xf numFmtId="0" fontId="8" fillId="41" borderId="20" xfId="0" applyFont="1" applyFill="1" applyBorder="1" applyAlignment="1" applyProtection="1">
      <alignment horizontal="center" vertical="center" wrapText="1"/>
      <protection locked="0"/>
    </xf>
    <xf numFmtId="0" fontId="8" fillId="41" borderId="12" xfId="0" applyFont="1" applyFill="1" applyBorder="1" applyAlignment="1" applyProtection="1">
      <alignment horizontal="center" vertical="center" textRotation="90" wrapText="1"/>
      <protection locked="0"/>
    </xf>
    <xf numFmtId="0" fontId="8" fillId="41" borderId="24" xfId="0" applyFont="1" applyFill="1" applyBorder="1" applyAlignment="1" applyProtection="1">
      <alignment horizontal="center" vertical="center" wrapText="1"/>
      <protection locked="0"/>
    </xf>
    <xf numFmtId="9" fontId="8" fillId="36" borderId="18" xfId="0" applyNumberFormat="1" applyFont="1" applyFill="1" applyBorder="1" applyAlignment="1">
      <alignment horizontal="center" vertical="center" textRotation="90" wrapText="1"/>
    </xf>
    <xf numFmtId="9" fontId="8" fillId="18" borderId="14" xfId="0" applyNumberFormat="1" applyFont="1" applyFill="1" applyBorder="1" applyAlignment="1">
      <alignment horizontal="center" vertical="center" textRotation="90" wrapText="1"/>
    </xf>
    <xf numFmtId="0" fontId="8" fillId="18" borderId="14" xfId="0" applyFont="1" applyFill="1" applyBorder="1" applyAlignment="1">
      <alignment horizontal="center" vertical="center" textRotation="90" wrapText="1"/>
    </xf>
    <xf numFmtId="0" fontId="8" fillId="18" borderId="15" xfId="0" applyFont="1" applyFill="1" applyBorder="1" applyAlignment="1">
      <alignment horizontal="center" vertical="center" textRotation="90" wrapText="1"/>
    </xf>
    <xf numFmtId="3" fontId="8" fillId="34" borderId="13" xfId="0" applyNumberFormat="1" applyFont="1" applyFill="1" applyBorder="1" applyAlignment="1">
      <alignment horizontal="center" vertical="center" textRotation="90" wrapText="1"/>
    </xf>
    <xf numFmtId="3" fontId="8" fillId="34" borderId="14" xfId="0" applyNumberFormat="1" applyFont="1" applyFill="1" applyBorder="1" applyAlignment="1">
      <alignment horizontal="center" vertical="center" textRotation="90" wrapText="1"/>
    </xf>
    <xf numFmtId="3" fontId="8" fillId="34" borderId="15" xfId="0" applyNumberFormat="1" applyFont="1" applyFill="1" applyBorder="1" applyAlignment="1">
      <alignment horizontal="center" vertical="center" textRotation="90" wrapText="1"/>
    </xf>
    <xf numFmtId="0" fontId="8" fillId="35" borderId="16" xfId="0" applyFont="1" applyFill="1" applyBorder="1" applyAlignment="1">
      <alignment horizontal="center" vertical="center" textRotation="90" wrapText="1"/>
    </xf>
    <xf numFmtId="0" fontId="8" fillId="35" borderId="14" xfId="0" applyFont="1" applyFill="1" applyBorder="1" applyAlignment="1">
      <alignment horizontal="center" vertical="center" textRotation="90"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16" fillId="0" borderId="0" xfId="0" applyFont="1" applyAlignment="1">
      <alignment horizontal="center" vertical="center" wrapText="1"/>
    </xf>
    <xf numFmtId="0" fontId="8" fillId="0" borderId="21" xfId="0" applyFont="1" applyFill="1" applyBorder="1" applyAlignment="1">
      <alignment horizontal="center" vertical="center"/>
    </xf>
    <xf numFmtId="0" fontId="8" fillId="38" borderId="21" xfId="0" applyFont="1" applyFill="1" applyBorder="1" applyAlignment="1" applyProtection="1">
      <alignment horizontal="center" vertical="center"/>
      <protection locked="0"/>
    </xf>
    <xf numFmtId="0" fontId="8" fillId="0" borderId="24" xfId="0" applyFont="1" applyBorder="1" applyAlignment="1">
      <alignment horizontal="center" vertical="center"/>
    </xf>
    <xf numFmtId="0" fontId="8" fillId="0" borderId="28" xfId="0" applyFont="1" applyFill="1" applyBorder="1" applyAlignment="1">
      <alignment horizontal="center" vertical="center"/>
    </xf>
    <xf numFmtId="3" fontId="8" fillId="48" borderId="18" xfId="0" applyNumberFormat="1" applyFont="1" applyFill="1" applyBorder="1" applyAlignment="1" applyProtection="1">
      <alignment horizontal="center" vertical="center" textRotation="90" wrapText="1"/>
      <protection locked="0"/>
    </xf>
    <xf numFmtId="0" fontId="8" fillId="38" borderId="21" xfId="0" applyFont="1" applyFill="1" applyBorder="1" applyAlignment="1">
      <alignment horizontal="center" vertical="center" wrapText="1"/>
    </xf>
    <xf numFmtId="0" fontId="8" fillId="38" borderId="28" xfId="0" applyFont="1" applyFill="1" applyBorder="1" applyAlignment="1">
      <alignment horizontal="center" vertical="center" wrapText="1"/>
    </xf>
    <xf numFmtId="3" fontId="8" fillId="0" borderId="11" xfId="0" applyNumberFormat="1" applyFont="1" applyFill="1" applyBorder="1" applyAlignment="1" applyProtection="1">
      <alignment horizontal="center" vertical="center" textRotation="90" wrapText="1"/>
      <protection locked="0"/>
    </xf>
    <xf numFmtId="0" fontId="51" fillId="0" borderId="21" xfId="0" applyFont="1" applyBorder="1" applyAlignment="1">
      <alignment horizontal="center" vertical="center" wrapText="1"/>
    </xf>
    <xf numFmtId="3" fontId="51" fillId="0" borderId="0" xfId="0" applyNumberFormat="1" applyFont="1" applyAlignment="1">
      <alignment horizontal="center" vertical="center" wrapText="1"/>
    </xf>
    <xf numFmtId="0" fontId="51" fillId="49" borderId="30" xfId="0" applyFont="1" applyFill="1" applyBorder="1" applyAlignment="1">
      <alignment horizontal="center" vertical="center"/>
    </xf>
    <xf numFmtId="0" fontId="51" fillId="49" borderId="59" xfId="0" applyFont="1" applyFill="1" applyBorder="1" applyAlignment="1">
      <alignment horizontal="center" vertical="center"/>
    </xf>
    <xf numFmtId="0" fontId="51" fillId="49" borderId="59" xfId="0" applyFont="1" applyFill="1" applyBorder="1" applyAlignment="1">
      <alignment horizontal="center" vertical="center" wrapText="1"/>
    </xf>
    <xf numFmtId="0" fontId="51" fillId="49" borderId="22" xfId="0" applyFont="1" applyFill="1" applyBorder="1" applyAlignment="1">
      <alignment horizontal="center" vertical="center"/>
    </xf>
    <xf numFmtId="0" fontId="51" fillId="49" borderId="29" xfId="0" applyFont="1" applyFill="1" applyBorder="1" applyAlignment="1">
      <alignment horizontal="center" vertical="center"/>
    </xf>
    <xf numFmtId="0" fontId="8" fillId="41" borderId="21" xfId="0" applyFont="1" applyFill="1" applyBorder="1" applyAlignment="1" applyProtection="1">
      <alignment horizontal="center" vertical="center" textRotation="90" wrapText="1"/>
      <protection locked="0"/>
    </xf>
    <xf numFmtId="0" fontId="8" fillId="41" borderId="21" xfId="0" applyFont="1" applyFill="1" applyBorder="1" applyAlignment="1">
      <alignment horizontal="center" vertical="center" textRotation="90" wrapText="1"/>
    </xf>
    <xf numFmtId="0" fontId="8" fillId="41" borderId="28" xfId="0" applyFont="1" applyFill="1" applyBorder="1" applyAlignment="1">
      <alignment horizontal="center" vertical="center" textRotation="90" wrapText="1"/>
    </xf>
    <xf numFmtId="44" fontId="8" fillId="36" borderId="18" xfId="48" applyFont="1" applyFill="1" applyBorder="1" applyAlignment="1" applyProtection="1">
      <alignment horizontal="center" vertical="center" textRotation="90" wrapText="1"/>
      <protection locked="0"/>
    </xf>
    <xf numFmtId="0" fontId="51" fillId="49" borderId="21" xfId="0" applyFont="1" applyFill="1" applyBorder="1" applyAlignment="1">
      <alignment horizontal="center" vertical="center"/>
    </xf>
    <xf numFmtId="0" fontId="8" fillId="41" borderId="28" xfId="0" applyFont="1" applyFill="1" applyBorder="1" applyAlignment="1" applyProtection="1">
      <alignment horizontal="center" vertical="center" textRotation="90" wrapText="1"/>
      <protection locked="0"/>
    </xf>
    <xf numFmtId="3" fontId="8" fillId="44" borderId="14" xfId="0" applyNumberFormat="1" applyFont="1" applyFill="1" applyBorder="1" applyAlignment="1">
      <alignment horizontal="center" vertical="center" wrapText="1"/>
    </xf>
    <xf numFmtId="172" fontId="8" fillId="40" borderId="22" xfId="46" applyNumberFormat="1" applyFont="1" applyFill="1" applyBorder="1" applyAlignment="1" applyProtection="1">
      <alignment horizontal="center" vertical="center" textRotation="90" wrapText="1"/>
      <protection locked="0"/>
    </xf>
    <xf numFmtId="3" fontId="8" fillId="40" borderId="21" xfId="0" applyNumberFormat="1" applyFont="1" applyFill="1" applyBorder="1" applyAlignment="1" applyProtection="1">
      <alignment horizontal="center" vertical="center" textRotation="90" wrapText="1"/>
      <protection locked="0"/>
    </xf>
    <xf numFmtId="172" fontId="8" fillId="0" borderId="23" xfId="46" applyNumberFormat="1" applyFont="1" applyBorder="1" applyAlignment="1">
      <alignment horizontal="center" vertical="center" textRotation="90"/>
    </xf>
    <xf numFmtId="3" fontId="8" fillId="0" borderId="20" xfId="0" applyNumberFormat="1" applyFont="1" applyFill="1" applyBorder="1" applyAlignment="1" applyProtection="1">
      <alignment horizontal="center" vertical="center" wrapText="1"/>
      <protection locked="0"/>
    </xf>
    <xf numFmtId="3" fontId="8" fillId="0" borderId="21" xfId="0" applyNumberFormat="1" applyFont="1" applyFill="1" applyBorder="1" applyAlignment="1" applyProtection="1">
      <alignment horizontal="center" vertical="center" wrapText="1"/>
      <protection locked="0"/>
    </xf>
    <xf numFmtId="172" fontId="8" fillId="40" borderId="60" xfId="46" applyNumberFormat="1" applyFont="1" applyFill="1" applyBorder="1" applyAlignment="1">
      <alignment horizontal="center" vertical="center" textRotation="90"/>
    </xf>
    <xf numFmtId="172" fontId="8" fillId="40" borderId="21" xfId="46" applyNumberFormat="1" applyFont="1" applyFill="1" applyBorder="1" applyAlignment="1" applyProtection="1">
      <alignment horizontal="center" vertical="center" textRotation="90" wrapText="1"/>
      <protection locked="0"/>
    </xf>
    <xf numFmtId="0" fontId="8" fillId="38" borderId="0" xfId="0" applyFont="1" applyFill="1" applyBorder="1" applyAlignment="1" applyProtection="1">
      <alignment horizontal="center" vertical="center" wrapText="1"/>
      <protection locked="0"/>
    </xf>
    <xf numFmtId="172" fontId="8" fillId="40" borderId="0" xfId="46" applyNumberFormat="1" applyFont="1" applyFill="1" applyBorder="1" applyAlignment="1">
      <alignment horizontal="center" vertical="center" textRotation="90"/>
    </xf>
    <xf numFmtId="3" fontId="8" fillId="40" borderId="0" xfId="0" applyNumberFormat="1" applyFont="1" applyFill="1" applyBorder="1" applyAlignment="1" applyProtection="1">
      <alignment horizontal="center" vertical="center" textRotation="90" wrapText="1"/>
      <protection locked="0"/>
    </xf>
    <xf numFmtId="172" fontId="8" fillId="40" borderId="0" xfId="46" applyNumberFormat="1" applyFont="1" applyFill="1" applyBorder="1" applyAlignment="1" applyProtection="1">
      <alignment horizontal="center" vertical="center" textRotation="90" wrapText="1"/>
      <protection locked="0"/>
    </xf>
    <xf numFmtId="3" fontId="8" fillId="0" borderId="0" xfId="0" applyNumberFormat="1" applyFont="1" applyFill="1" applyBorder="1" applyAlignment="1" applyProtection="1">
      <alignment horizontal="center" vertical="center" wrapText="1"/>
      <protection locked="0"/>
    </xf>
    <xf numFmtId="3" fontId="8" fillId="0" borderId="0" xfId="0" applyNumberFormat="1" applyFont="1" applyFill="1" applyBorder="1" applyAlignment="1" applyProtection="1">
      <alignment horizontal="center" vertical="center" textRotation="90" wrapText="1"/>
      <protection locked="0"/>
    </xf>
    <xf numFmtId="0" fontId="8" fillId="38" borderId="0" xfId="0" applyFont="1" applyFill="1" applyBorder="1" applyAlignment="1" applyProtection="1">
      <alignment horizontal="center" vertical="center" textRotation="90" wrapText="1"/>
      <protection locked="0"/>
    </xf>
    <xf numFmtId="0" fontId="8" fillId="39" borderId="61" xfId="0" applyFont="1" applyFill="1" applyBorder="1" applyAlignment="1">
      <alignment horizontal="center" vertical="center" textRotation="90" wrapText="1"/>
    </xf>
    <xf numFmtId="0" fontId="8" fillId="39" borderId="35" xfId="0" applyFont="1" applyFill="1" applyBorder="1" applyAlignment="1">
      <alignment horizontal="center" vertical="center" wrapText="1"/>
    </xf>
    <xf numFmtId="3" fontId="8" fillId="0" borderId="22" xfId="0" applyNumberFormat="1" applyFont="1" applyFill="1" applyBorder="1" applyAlignment="1" applyProtection="1">
      <alignment horizontal="center" vertical="center" textRotation="90" wrapText="1"/>
      <protection locked="0"/>
    </xf>
    <xf numFmtId="3" fontId="17" fillId="0" borderId="21" xfId="0" applyNumberFormat="1" applyFont="1" applyFill="1" applyBorder="1" applyAlignment="1" applyProtection="1">
      <alignment horizontal="center" vertical="center" textRotation="90" wrapText="1"/>
      <protection locked="0"/>
    </xf>
    <xf numFmtId="0" fontId="8" fillId="41" borderId="0" xfId="0" applyFont="1" applyFill="1" applyBorder="1" applyAlignment="1">
      <alignment horizontal="center" vertical="center" wrapText="1"/>
    </xf>
    <xf numFmtId="0" fontId="8" fillId="0" borderId="0" xfId="0" applyFont="1" applyBorder="1" applyAlignment="1">
      <alignment horizontal="center" vertical="center"/>
    </xf>
    <xf numFmtId="3" fontId="8" fillId="0" borderId="0" xfId="0" applyNumberFormat="1" applyFont="1" applyFill="1" applyBorder="1" applyAlignment="1">
      <alignment horizontal="center" vertical="center" textRotation="90" wrapText="1"/>
    </xf>
    <xf numFmtId="0" fontId="8" fillId="0" borderId="0" xfId="0" applyFont="1" applyFill="1" applyBorder="1" applyAlignment="1" applyProtection="1">
      <alignment horizontal="center" vertical="center" textRotation="90" wrapText="1"/>
      <protection locked="0"/>
    </xf>
    <xf numFmtId="0" fontId="8" fillId="41" borderId="0" xfId="0" applyFont="1" applyFill="1" applyBorder="1" applyAlignment="1">
      <alignment horizontal="center" vertical="center" textRotation="90" wrapText="1"/>
    </xf>
    <xf numFmtId="0" fontId="8" fillId="0" borderId="0" xfId="0" applyFont="1" applyFill="1" applyBorder="1" applyAlignment="1">
      <alignment horizontal="center" vertical="center" textRotation="90" wrapText="1"/>
    </xf>
    <xf numFmtId="0" fontId="51" fillId="40" borderId="0" xfId="0" applyFont="1" applyFill="1" applyAlignment="1">
      <alignment horizontal="center" vertical="center"/>
    </xf>
    <xf numFmtId="0" fontId="51" fillId="0" borderId="0" xfId="0" applyFont="1" applyBorder="1" applyAlignment="1">
      <alignment horizontal="center" vertical="center"/>
    </xf>
    <xf numFmtId="0" fontId="51" fillId="40" borderId="0" xfId="0" applyFont="1" applyFill="1" applyBorder="1" applyAlignment="1">
      <alignment horizontal="center" vertical="center"/>
    </xf>
    <xf numFmtId="3" fontId="8" fillId="46" borderId="25" xfId="0" applyNumberFormat="1" applyFont="1" applyFill="1" applyBorder="1" applyAlignment="1">
      <alignment horizontal="center" vertical="center" textRotation="90" wrapText="1"/>
    </xf>
    <xf numFmtId="3" fontId="8" fillId="34" borderId="45" xfId="0" applyNumberFormat="1" applyFont="1" applyFill="1" applyBorder="1" applyAlignment="1" applyProtection="1">
      <alignment horizontal="center" vertical="center" textRotation="90" wrapText="1"/>
      <protection locked="0"/>
    </xf>
    <xf numFmtId="3" fontId="8" fillId="37" borderId="25" xfId="0" applyNumberFormat="1" applyFont="1" applyFill="1" applyBorder="1" applyAlignment="1" applyProtection="1">
      <alignment horizontal="center" vertical="center" textRotation="90" wrapText="1"/>
      <protection locked="0"/>
    </xf>
    <xf numFmtId="3" fontId="8" fillId="43" borderId="25" xfId="0" applyNumberFormat="1" applyFont="1" applyFill="1" applyBorder="1" applyAlignment="1" applyProtection="1">
      <alignment horizontal="center" vertical="center" textRotation="90" wrapText="1"/>
      <protection locked="0"/>
    </xf>
    <xf numFmtId="3" fontId="8" fillId="46" borderId="25" xfId="0" applyNumberFormat="1" applyFont="1" applyFill="1" applyBorder="1" applyAlignment="1" applyProtection="1">
      <alignment horizontal="center" vertical="center" textRotation="90" wrapText="1"/>
      <protection locked="0"/>
    </xf>
    <xf numFmtId="0" fontId="8" fillId="45" borderId="25" xfId="0" applyFont="1" applyFill="1" applyBorder="1" applyAlignment="1" applyProtection="1">
      <alignment horizontal="center" vertical="center" wrapText="1"/>
      <protection locked="0"/>
    </xf>
    <xf numFmtId="0" fontId="8" fillId="45" borderId="48" xfId="0" applyFont="1" applyFill="1" applyBorder="1" applyAlignment="1">
      <alignment horizontal="center" vertical="center" wrapText="1"/>
    </xf>
    <xf numFmtId="3" fontId="8" fillId="0" borderId="30" xfId="0" applyNumberFormat="1" applyFont="1" applyFill="1" applyBorder="1" applyAlignment="1" applyProtection="1">
      <alignment horizontal="center" vertical="center" textRotation="90" wrapText="1"/>
      <protection locked="0"/>
    </xf>
    <xf numFmtId="3" fontId="8" fillId="0" borderId="20" xfId="0" applyNumberFormat="1" applyFont="1" applyFill="1" applyBorder="1" applyAlignment="1" applyProtection="1">
      <alignment horizontal="center" vertical="center" textRotation="90" wrapText="1"/>
      <protection locked="0"/>
    </xf>
    <xf numFmtId="3" fontId="8" fillId="40" borderId="20" xfId="0" applyNumberFormat="1" applyFont="1" applyFill="1" applyBorder="1" applyAlignment="1" applyProtection="1">
      <alignment horizontal="center" vertical="center" textRotation="90" wrapText="1"/>
      <protection locked="0"/>
    </xf>
    <xf numFmtId="0" fontId="8" fillId="39" borderId="62" xfId="0"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3" fontId="8" fillId="42" borderId="0" xfId="0" applyNumberFormat="1" applyFont="1" applyFill="1" applyBorder="1" applyAlignment="1" applyProtection="1">
      <alignment horizontal="center" vertical="center" wrapText="1"/>
      <protection locked="0"/>
    </xf>
    <xf numFmtId="9" fontId="8" fillId="0" borderId="0" xfId="0" applyNumberFormat="1" applyFont="1" applyBorder="1" applyAlignment="1">
      <alignment horizontal="center" vertical="center"/>
    </xf>
    <xf numFmtId="9" fontId="8" fillId="0" borderId="0" xfId="0" applyNumberFormat="1" applyFont="1" applyFill="1" applyBorder="1" applyAlignment="1">
      <alignment horizontal="center" vertical="center" textRotation="90" wrapText="1"/>
    </xf>
    <xf numFmtId="0" fontId="8" fillId="41" borderId="0" xfId="0" applyFont="1" applyFill="1" applyBorder="1" applyAlignment="1" applyProtection="1">
      <alignment horizontal="center" vertical="center" textRotation="90" wrapText="1"/>
      <protection locked="0"/>
    </xf>
    <xf numFmtId="3" fontId="8" fillId="0" borderId="12" xfId="0" applyNumberFormat="1" applyFont="1" applyFill="1" applyBorder="1" applyAlignment="1" applyProtection="1">
      <alignment horizontal="center" vertical="center" textRotation="90" wrapText="1"/>
      <protection locked="0"/>
    </xf>
    <xf numFmtId="3" fontId="8" fillId="40" borderId="12" xfId="0" applyNumberFormat="1" applyFont="1" applyFill="1" applyBorder="1" applyAlignment="1" applyProtection="1">
      <alignment horizontal="center" vertical="center" textRotation="90" wrapText="1"/>
      <protection locked="0"/>
    </xf>
    <xf numFmtId="0" fontId="51" fillId="50" borderId="12" xfId="0" applyFont="1" applyFill="1" applyBorder="1" applyAlignment="1">
      <alignment horizontal="center" vertical="center" wrapText="1"/>
    </xf>
    <xf numFmtId="9" fontId="8" fillId="44" borderId="15" xfId="0" applyNumberFormat="1" applyFont="1" applyFill="1" applyBorder="1" applyAlignment="1">
      <alignment horizontal="center" vertical="center" textRotation="90" wrapText="1"/>
    </xf>
    <xf numFmtId="0" fontId="8" fillId="41" borderId="24" xfId="0" applyFont="1" applyFill="1" applyBorder="1" applyAlignment="1" applyProtection="1">
      <alignment horizontal="center" vertical="center" textRotation="90" wrapText="1"/>
      <protection locked="0"/>
    </xf>
    <xf numFmtId="0" fontId="51" fillId="50" borderId="21" xfId="0" applyFont="1" applyFill="1" applyBorder="1" applyAlignment="1">
      <alignment horizontal="center" vertical="center" wrapText="1"/>
    </xf>
    <xf numFmtId="1" fontId="8" fillId="0" borderId="0" xfId="0" applyNumberFormat="1" applyFont="1" applyFill="1" applyBorder="1" applyAlignment="1">
      <alignment horizontal="center" vertical="center" wrapText="1"/>
    </xf>
    <xf numFmtId="0" fontId="51" fillId="50" borderId="21" xfId="0" applyFont="1" applyFill="1" applyBorder="1" applyAlignment="1">
      <alignment horizontal="center" vertical="center"/>
    </xf>
    <xf numFmtId="3" fontId="8" fillId="0" borderId="59" xfId="0" applyNumberFormat="1" applyFont="1" applyFill="1" applyBorder="1" applyAlignment="1" applyProtection="1">
      <alignment horizontal="center" vertical="center" textRotation="90" wrapText="1"/>
      <protection locked="0"/>
    </xf>
    <xf numFmtId="3" fontId="8" fillId="0" borderId="24" xfId="0" applyNumberFormat="1" applyFont="1" applyFill="1" applyBorder="1" applyAlignment="1" applyProtection="1">
      <alignment horizontal="center" vertical="center" textRotation="90" wrapText="1"/>
      <protection locked="0"/>
    </xf>
    <xf numFmtId="3" fontId="8" fillId="40" borderId="24" xfId="0" applyNumberFormat="1" applyFont="1" applyFill="1" applyBorder="1" applyAlignment="1" applyProtection="1">
      <alignment horizontal="center" vertical="center" textRotation="90" wrapText="1"/>
      <protection locked="0"/>
    </xf>
    <xf numFmtId="0" fontId="51" fillId="50" borderId="21" xfId="0" applyFont="1" applyFill="1" applyBorder="1" applyAlignment="1">
      <alignment horizontal="center" vertical="center" textRotation="90" wrapText="1"/>
    </xf>
    <xf numFmtId="0" fontId="8" fillId="39" borderId="50" xfId="0" applyFont="1" applyFill="1" applyBorder="1" applyAlignment="1">
      <alignment horizontal="center" vertical="center" wrapText="1"/>
    </xf>
    <xf numFmtId="0" fontId="8" fillId="0" borderId="51" xfId="0" applyFont="1" applyBorder="1" applyAlignment="1">
      <alignment horizontal="center" vertical="center" wrapText="1"/>
    </xf>
    <xf numFmtId="0" fontId="8" fillId="0" borderId="30" xfId="0" applyFont="1" applyBorder="1" applyAlignment="1">
      <alignment horizontal="center" vertical="center" wrapText="1"/>
    </xf>
    <xf numFmtId="3" fontId="8" fillId="0" borderId="20" xfId="0" applyNumberFormat="1" applyFont="1" applyFill="1" applyBorder="1" applyAlignment="1">
      <alignment horizontal="center" vertical="center" textRotation="90" wrapText="1"/>
    </xf>
    <xf numFmtId="3" fontId="8" fillId="44" borderId="14" xfId="0" applyNumberFormat="1" applyFont="1" applyFill="1" applyBorder="1" applyAlignment="1">
      <alignment horizontal="center" vertical="center" textRotation="90" wrapText="1"/>
    </xf>
    <xf numFmtId="3" fontId="8" fillId="42" borderId="24" xfId="0" applyNumberFormat="1" applyFont="1" applyFill="1" applyBorder="1" applyAlignment="1" applyProtection="1">
      <alignment horizontal="center" vertical="center" textRotation="90" wrapText="1"/>
      <protection locked="0"/>
    </xf>
    <xf numFmtId="0" fontId="52" fillId="0" borderId="0" xfId="0" applyFont="1" applyAlignment="1">
      <alignment horizontal="center" vertical="center"/>
    </xf>
    <xf numFmtId="0" fontId="17" fillId="41" borderId="21" xfId="0" applyFont="1" applyFill="1" applyBorder="1" applyAlignment="1" applyProtection="1">
      <alignment horizontal="center" vertical="center" textRotation="90" wrapText="1"/>
      <protection locked="0"/>
    </xf>
    <xf numFmtId="9" fontId="8" fillId="36" borderId="14" xfId="0" applyNumberFormat="1" applyFont="1" applyFill="1" applyBorder="1" applyAlignment="1" applyProtection="1">
      <alignment horizontal="center" vertical="center" textRotation="90" wrapText="1"/>
      <protection locked="0"/>
    </xf>
    <xf numFmtId="0" fontId="8" fillId="18" borderId="21" xfId="0" applyFont="1" applyFill="1" applyBorder="1" applyAlignment="1" applyProtection="1">
      <alignment horizontal="center" vertical="center" wrapText="1"/>
      <protection locked="0"/>
    </xf>
    <xf numFmtId="3" fontId="8" fillId="18" borderId="21" xfId="0" applyNumberFormat="1" applyFont="1" applyFill="1" applyBorder="1" applyAlignment="1" applyProtection="1">
      <alignment horizontal="center" vertical="center" wrapText="1"/>
      <protection locked="0"/>
    </xf>
    <xf numFmtId="0" fontId="8" fillId="41" borderId="21" xfId="0" applyFont="1" applyFill="1" applyBorder="1" applyAlignment="1">
      <alignment horizontal="center" vertical="center" wrapText="1"/>
    </xf>
    <xf numFmtId="0" fontId="8" fillId="41" borderId="28" xfId="0" applyFont="1" applyFill="1" applyBorder="1" applyAlignment="1">
      <alignment horizontal="center" vertical="center" wrapText="1"/>
    </xf>
    <xf numFmtId="3" fontId="8" fillId="36" borderId="18" xfId="0" applyNumberFormat="1" applyFont="1" applyFill="1" applyBorder="1" applyAlignment="1">
      <alignment horizontal="center" vertical="center" wrapText="1"/>
    </xf>
    <xf numFmtId="9" fontId="8" fillId="18" borderId="14" xfId="0" applyNumberFormat="1" applyFont="1" applyFill="1" applyBorder="1" applyAlignment="1" applyProtection="1">
      <alignment horizontal="center" vertical="center" wrapText="1"/>
      <protection locked="0"/>
    </xf>
    <xf numFmtId="9" fontId="8" fillId="36" borderId="18" xfId="0" applyNumberFormat="1" applyFont="1" applyFill="1" applyBorder="1" applyAlignment="1">
      <alignment horizontal="center" vertical="center" wrapText="1"/>
    </xf>
    <xf numFmtId="9" fontId="8" fillId="39" borderId="0" xfId="0" applyNumberFormat="1" applyFont="1" applyFill="1" applyBorder="1" applyAlignment="1">
      <alignment horizontal="center" vertical="center" textRotation="90" wrapText="1"/>
    </xf>
    <xf numFmtId="9" fontId="8" fillId="44" borderId="14" xfId="0" applyNumberFormat="1" applyFont="1" applyFill="1" applyBorder="1" applyAlignment="1">
      <alignment horizontal="center" vertical="center" wrapText="1"/>
    </xf>
    <xf numFmtId="0" fontId="8" fillId="47" borderId="21" xfId="0" applyFont="1" applyFill="1" applyBorder="1" applyAlignment="1">
      <alignment horizontal="center" vertical="center" wrapText="1"/>
    </xf>
    <xf numFmtId="0" fontId="8" fillId="47" borderId="28" xfId="0" applyFont="1" applyFill="1" applyBorder="1" applyAlignment="1">
      <alignment horizontal="center" vertical="center" wrapText="1"/>
    </xf>
    <xf numFmtId="4" fontId="8" fillId="18" borderId="14" xfId="0" applyNumberFormat="1" applyFont="1" applyFill="1" applyBorder="1" applyAlignment="1" applyProtection="1">
      <alignment horizontal="center" vertical="center" textRotation="90" wrapText="1"/>
      <protection locked="0"/>
    </xf>
    <xf numFmtId="3" fontId="8" fillId="6" borderId="17" xfId="0" applyNumberFormat="1" applyFont="1" applyFill="1" applyBorder="1" applyAlignment="1" applyProtection="1">
      <alignment horizontal="center" vertical="center" textRotation="90" wrapText="1"/>
      <protection locked="0"/>
    </xf>
    <xf numFmtId="3" fontId="8" fillId="39" borderId="21" xfId="0" applyNumberFormat="1" applyFont="1" applyFill="1" applyBorder="1" applyAlignment="1">
      <alignment horizontal="center" vertical="center" textRotation="90" wrapText="1"/>
    </xf>
    <xf numFmtId="3" fontId="8" fillId="39" borderId="54" xfId="0" applyNumberFormat="1" applyFont="1" applyFill="1" applyBorder="1" applyAlignment="1">
      <alignment horizontal="center" vertical="center" textRotation="90" wrapText="1"/>
    </xf>
    <xf numFmtId="172" fontId="8" fillId="40" borderId="30" xfId="46" applyNumberFormat="1" applyFont="1" applyFill="1" applyBorder="1" applyAlignment="1" applyProtection="1">
      <alignment horizontal="center" vertical="center" textRotation="90" wrapText="1"/>
      <protection locked="0"/>
    </xf>
    <xf numFmtId="3" fontId="8" fillId="42" borderId="20" xfId="0" applyNumberFormat="1" applyFont="1" applyFill="1" applyBorder="1" applyAlignment="1" applyProtection="1">
      <alignment horizontal="center" vertical="center" textRotation="90" wrapText="1"/>
      <protection locked="0"/>
    </xf>
    <xf numFmtId="172" fontId="8" fillId="40" borderId="20" xfId="46" applyNumberFormat="1" applyFont="1" applyFill="1" applyBorder="1" applyAlignment="1" applyProtection="1">
      <alignment horizontal="center" vertical="center" textRotation="90" wrapText="1"/>
      <protection locked="0"/>
    </xf>
    <xf numFmtId="172" fontId="8" fillId="42" borderId="22" xfId="46" applyNumberFormat="1" applyFont="1" applyFill="1" applyBorder="1" applyAlignment="1" applyProtection="1">
      <alignment horizontal="center" vertical="center" textRotation="90" wrapText="1"/>
      <protection locked="0"/>
    </xf>
    <xf numFmtId="3" fontId="8" fillId="42" borderId="21" xfId="0" applyNumberFormat="1" applyFont="1" applyFill="1" applyBorder="1" applyAlignment="1" applyProtection="1">
      <alignment horizontal="center" vertical="center" textRotation="90" wrapText="1"/>
      <protection locked="0"/>
    </xf>
    <xf numFmtId="172" fontId="8" fillId="42" borderId="21" xfId="46" applyNumberFormat="1" applyFont="1" applyFill="1" applyBorder="1" applyAlignment="1" applyProtection="1">
      <alignment horizontal="center" vertical="center" textRotation="90" wrapText="1"/>
      <protection locked="0"/>
    </xf>
    <xf numFmtId="0" fontId="8" fillId="0" borderId="21" xfId="0" applyFont="1" applyFill="1" applyBorder="1" applyAlignment="1" applyProtection="1">
      <alignment horizontal="center" vertical="center" wrapText="1"/>
      <protection locked="0"/>
    </xf>
    <xf numFmtId="3" fontId="8" fillId="39" borderId="28" xfId="0" applyNumberFormat="1" applyFont="1" applyFill="1" applyBorder="1" applyAlignment="1">
      <alignment horizontal="center" vertical="center" textRotation="90" wrapText="1"/>
    </xf>
    <xf numFmtId="3" fontId="8" fillId="39" borderId="55" xfId="0" applyNumberFormat="1" applyFont="1" applyFill="1" applyBorder="1" applyAlignment="1">
      <alignment horizontal="center" vertical="center" textRotation="90" wrapText="1"/>
    </xf>
    <xf numFmtId="172" fontId="8" fillId="40" borderId="29" xfId="46" applyNumberFormat="1" applyFont="1" applyFill="1" applyBorder="1" applyAlignment="1" applyProtection="1">
      <alignment horizontal="center" vertical="center" textRotation="90" wrapText="1"/>
      <protection locked="0"/>
    </xf>
    <xf numFmtId="3" fontId="8" fillId="42" borderId="28" xfId="0" applyNumberFormat="1" applyFont="1" applyFill="1" applyBorder="1" applyAlignment="1" applyProtection="1">
      <alignment horizontal="center" vertical="center" textRotation="90" wrapText="1"/>
      <protection locked="0"/>
    </xf>
    <xf numFmtId="172" fontId="8" fillId="40" borderId="28" xfId="46" applyNumberFormat="1" applyFont="1" applyFill="1" applyBorder="1" applyAlignment="1" applyProtection="1">
      <alignment horizontal="center" vertical="center" textRotation="90" wrapText="1"/>
      <protection locked="0"/>
    </xf>
    <xf numFmtId="172" fontId="8" fillId="42" borderId="28" xfId="46" applyNumberFormat="1" applyFont="1" applyFill="1" applyBorder="1" applyAlignment="1" applyProtection="1">
      <alignment horizontal="center" vertical="center" textRotation="90" wrapText="1"/>
      <protection locked="0"/>
    </xf>
    <xf numFmtId="3" fontId="8" fillId="42" borderId="27" xfId="0" applyNumberFormat="1" applyFont="1" applyFill="1" applyBorder="1" applyAlignment="1" applyProtection="1">
      <alignment horizontal="center" vertical="center" textRotation="90" wrapText="1"/>
      <protection locked="0"/>
    </xf>
    <xf numFmtId="172" fontId="8" fillId="40" borderId="27" xfId="46" applyNumberFormat="1" applyFont="1" applyFill="1" applyBorder="1" applyAlignment="1" applyProtection="1">
      <alignment horizontal="center" vertical="center" textRotation="90" wrapText="1"/>
      <protection locked="0"/>
    </xf>
    <xf numFmtId="3" fontId="8" fillId="18" borderId="14" xfId="0" applyNumberFormat="1" applyFont="1" applyFill="1" applyBorder="1" applyAlignment="1" applyProtection="1" quotePrefix="1">
      <alignment horizontal="center" vertical="center" textRotation="90" wrapText="1"/>
      <protection locked="0"/>
    </xf>
    <xf numFmtId="3" fontId="8" fillId="34" borderId="32" xfId="0" applyNumberFormat="1" applyFont="1" applyFill="1" applyBorder="1" applyAlignment="1" applyProtection="1">
      <alignment horizontal="center" vertical="center" textRotation="90" wrapText="1"/>
      <protection locked="0"/>
    </xf>
    <xf numFmtId="3" fontId="8" fillId="6" borderId="32" xfId="0" applyNumberFormat="1" applyFont="1" applyFill="1" applyBorder="1" applyAlignment="1" applyProtection="1">
      <alignment horizontal="center" vertical="center" textRotation="90" wrapText="1"/>
      <protection locked="0"/>
    </xf>
    <xf numFmtId="179" fontId="8" fillId="18" borderId="14" xfId="0" applyNumberFormat="1" applyFont="1" applyFill="1" applyBorder="1" applyAlignment="1" applyProtection="1">
      <alignment horizontal="center" vertical="center" textRotation="90" wrapText="1"/>
      <protection locked="0"/>
    </xf>
    <xf numFmtId="9" fontId="8" fillId="0" borderId="21" xfId="0" applyNumberFormat="1"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9" fontId="8" fillId="0" borderId="28" xfId="0" applyNumberFormat="1" applyFont="1" applyFill="1" applyBorder="1" applyAlignment="1">
      <alignment horizontal="center" vertical="center"/>
    </xf>
    <xf numFmtId="172" fontId="8" fillId="42" borderId="29" xfId="46" applyNumberFormat="1" applyFont="1" applyFill="1" applyBorder="1" applyAlignment="1" applyProtection="1">
      <alignment horizontal="center" vertical="center" textRotation="90" wrapText="1"/>
      <protection locked="0"/>
    </xf>
    <xf numFmtId="0" fontId="8" fillId="38" borderId="18" xfId="0" applyFont="1" applyFill="1" applyBorder="1" applyAlignment="1" applyProtection="1">
      <alignment horizontal="center" vertical="center" textRotation="90" wrapText="1"/>
      <protection locked="0"/>
    </xf>
    <xf numFmtId="0" fontId="8" fillId="39" borderId="27" xfId="0" applyFont="1" applyFill="1" applyBorder="1" applyAlignment="1" applyProtection="1">
      <alignment horizontal="center" vertical="center" textRotation="90" wrapText="1"/>
      <protection locked="0"/>
    </xf>
    <xf numFmtId="0" fontId="8" fillId="47" borderId="12" xfId="0" applyFont="1" applyFill="1" applyBorder="1" applyAlignment="1">
      <alignment horizontal="center" vertical="center" wrapText="1"/>
    </xf>
    <xf numFmtId="0" fontId="8" fillId="0" borderId="21" xfId="0" applyFont="1" applyFill="1" applyBorder="1" applyAlignment="1" quotePrefix="1">
      <alignment horizontal="center" vertical="center" wrapText="1"/>
    </xf>
    <xf numFmtId="0" fontId="8" fillId="38" borderId="27" xfId="0" applyFont="1" applyFill="1" applyBorder="1" applyAlignment="1" applyProtection="1">
      <alignment horizontal="center" vertical="center" wrapText="1"/>
      <protection locked="0"/>
    </xf>
    <xf numFmtId="9" fontId="8" fillId="0" borderId="28" xfId="0" applyNumberFormat="1" applyFont="1" applyFill="1" applyBorder="1" applyAlignment="1">
      <alignment horizontal="center" vertical="center" wrapText="1"/>
    </xf>
    <xf numFmtId="173" fontId="8" fillId="18" borderId="14" xfId="0" applyNumberFormat="1" applyFont="1" applyFill="1" applyBorder="1" applyAlignment="1" applyProtection="1">
      <alignment horizontal="center" vertical="center" textRotation="90" wrapText="1"/>
      <protection locked="0"/>
    </xf>
    <xf numFmtId="3" fontId="8" fillId="39" borderId="58" xfId="0" applyNumberFormat="1" applyFont="1" applyFill="1" applyBorder="1" applyAlignment="1">
      <alignment horizontal="center" vertical="center" textRotation="90" wrapText="1"/>
    </xf>
    <xf numFmtId="3" fontId="8" fillId="39" borderId="20" xfId="0" applyNumberFormat="1" applyFont="1" applyFill="1" applyBorder="1" applyAlignment="1">
      <alignment horizontal="center" vertical="center" textRotation="90" wrapText="1"/>
    </xf>
    <xf numFmtId="4" fontId="8" fillId="39" borderId="20" xfId="0" applyNumberFormat="1" applyFont="1" applyFill="1" applyBorder="1" applyAlignment="1">
      <alignment horizontal="center" vertical="center" textRotation="90" wrapText="1"/>
    </xf>
    <xf numFmtId="4" fontId="8" fillId="39" borderId="53" xfId="0" applyNumberFormat="1" applyFont="1" applyFill="1" applyBorder="1" applyAlignment="1">
      <alignment horizontal="center" vertical="center" textRotation="90" wrapText="1"/>
    </xf>
    <xf numFmtId="3" fontId="8" fillId="42" borderId="53" xfId="0" applyNumberFormat="1" applyFont="1" applyFill="1" applyBorder="1" applyAlignment="1" applyProtection="1">
      <alignment horizontal="center" vertical="center" textRotation="90" wrapText="1"/>
      <protection locked="0"/>
    </xf>
    <xf numFmtId="4" fontId="8" fillId="39" borderId="21" xfId="0" applyNumberFormat="1" applyFont="1" applyFill="1" applyBorder="1" applyAlignment="1">
      <alignment horizontal="center" vertical="center" textRotation="90" wrapText="1"/>
    </xf>
    <xf numFmtId="3" fontId="8" fillId="42" borderId="54" xfId="0" applyNumberFormat="1" applyFont="1" applyFill="1" applyBorder="1" applyAlignment="1" applyProtection="1">
      <alignment horizontal="center" vertical="center" textRotation="90" wrapText="1"/>
      <protection locked="0"/>
    </xf>
    <xf numFmtId="4" fontId="8" fillId="39" borderId="28" xfId="0" applyNumberFormat="1" applyFont="1" applyFill="1" applyBorder="1" applyAlignment="1">
      <alignment horizontal="center" vertical="center" textRotation="90" wrapText="1"/>
    </xf>
    <xf numFmtId="3" fontId="8" fillId="35" borderId="32" xfId="0" applyNumberFormat="1" applyFont="1" applyFill="1" applyBorder="1" applyAlignment="1" applyProtection="1">
      <alignment horizontal="center" vertical="center" textRotation="90" wrapText="1"/>
      <protection/>
    </xf>
    <xf numFmtId="0" fontId="8" fillId="35" borderId="18" xfId="0" applyFont="1" applyFill="1" applyBorder="1" applyAlignment="1" applyProtection="1">
      <alignment horizontal="center" vertical="center" textRotation="90" wrapText="1"/>
      <protection/>
    </xf>
    <xf numFmtId="10" fontId="8" fillId="35" borderId="18" xfId="0" applyNumberFormat="1" applyFont="1" applyFill="1" applyBorder="1" applyAlignment="1" applyProtection="1">
      <alignment horizontal="center" vertical="center" textRotation="90" wrapText="1"/>
      <protection/>
    </xf>
    <xf numFmtId="0" fontId="8" fillId="35" borderId="19" xfId="0" applyFont="1" applyFill="1" applyBorder="1" applyAlignment="1" applyProtection="1">
      <alignment horizontal="center" vertical="center" textRotation="90" wrapText="1"/>
      <protection/>
    </xf>
    <xf numFmtId="3" fontId="8" fillId="35" borderId="33" xfId="0" applyNumberFormat="1" applyFont="1" applyFill="1" applyBorder="1" applyAlignment="1" applyProtection="1">
      <alignment horizontal="center" vertical="center" textRotation="90" wrapText="1"/>
      <protection/>
    </xf>
    <xf numFmtId="0" fontId="8" fillId="35" borderId="25" xfId="0" applyFont="1" applyFill="1" applyBorder="1" applyAlignment="1" applyProtection="1">
      <alignment horizontal="center" vertical="center" textRotation="90" wrapText="1"/>
      <protection/>
    </xf>
    <xf numFmtId="10" fontId="8" fillId="35" borderId="25" xfId="0" applyNumberFormat="1" applyFont="1" applyFill="1" applyBorder="1" applyAlignment="1" applyProtection="1">
      <alignment horizontal="center" vertical="center" textRotation="90" wrapText="1"/>
      <protection/>
    </xf>
    <xf numFmtId="0" fontId="8" fillId="35" borderId="48" xfId="0" applyFont="1" applyFill="1" applyBorder="1" applyAlignment="1" applyProtection="1">
      <alignment horizontal="center" vertical="center" textRotation="90" wrapText="1"/>
      <protection/>
    </xf>
    <xf numFmtId="0" fontId="8" fillId="0" borderId="63" xfId="0"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54" xfId="0" applyFont="1" applyBorder="1" applyAlignment="1">
      <alignment horizontal="center" vertical="center" wrapText="1"/>
    </xf>
    <xf numFmtId="4" fontId="8" fillId="39" borderId="54" xfId="0" applyNumberFormat="1" applyFont="1" applyFill="1" applyBorder="1" applyAlignment="1">
      <alignment horizontal="center" vertical="center" textRotation="90" wrapText="1"/>
    </xf>
    <xf numFmtId="172" fontId="8" fillId="40" borderId="50" xfId="46" applyNumberFormat="1" applyFont="1" applyFill="1" applyBorder="1" applyAlignment="1" applyProtection="1">
      <alignment horizontal="center" vertical="center" textRotation="90" wrapText="1"/>
      <protection locked="0"/>
    </xf>
    <xf numFmtId="173" fontId="8" fillId="39" borderId="54" xfId="0" applyNumberFormat="1" applyFont="1" applyFill="1" applyBorder="1" applyAlignment="1">
      <alignment horizontal="center" vertical="center" textRotation="90" wrapText="1"/>
    </xf>
    <xf numFmtId="172" fontId="8" fillId="42" borderId="35" xfId="46" applyNumberFormat="1" applyFont="1" applyFill="1" applyBorder="1" applyAlignment="1" applyProtection="1">
      <alignment horizontal="center" vertical="center" textRotation="90" wrapText="1"/>
      <protection locked="0"/>
    </xf>
    <xf numFmtId="0" fontId="8" fillId="0" borderId="55" xfId="0" applyFont="1" applyBorder="1" applyAlignment="1">
      <alignment horizontal="center" vertical="center" wrapText="1"/>
    </xf>
    <xf numFmtId="172" fontId="8" fillId="40" borderId="36" xfId="46" applyNumberFormat="1" applyFont="1" applyFill="1" applyBorder="1" applyAlignment="1" applyProtection="1">
      <alignment horizontal="center" vertical="center" textRotation="90" wrapText="1"/>
      <protection locked="0"/>
    </xf>
    <xf numFmtId="1" fontId="8" fillId="18" borderId="14" xfId="0" applyNumberFormat="1" applyFont="1" applyFill="1" applyBorder="1" applyAlignment="1" applyProtection="1">
      <alignment horizontal="center" vertical="center" textRotation="90" wrapText="1"/>
      <protection locked="0"/>
    </xf>
    <xf numFmtId="0" fontId="51" fillId="42" borderId="21" xfId="0" applyFont="1" applyFill="1" applyBorder="1" applyAlignment="1">
      <alignment horizontal="center" vertical="center" wrapText="1"/>
    </xf>
    <xf numFmtId="172" fontId="8" fillId="42" borderId="27" xfId="46" applyNumberFormat="1" applyFont="1" applyFill="1" applyBorder="1" applyAlignment="1" applyProtection="1">
      <alignment horizontal="center" vertical="center" textRotation="90" wrapText="1"/>
      <protection locked="0"/>
    </xf>
    <xf numFmtId="0" fontId="8" fillId="47" borderId="1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8" fillId="0" borderId="29" xfId="0" applyFont="1" applyFill="1" applyBorder="1" applyAlignment="1">
      <alignment horizontal="center" vertical="center" wrapText="1"/>
    </xf>
    <xf numFmtId="9" fontId="8" fillId="0" borderId="18" xfId="0" applyNumberFormat="1" applyFont="1" applyFill="1" applyBorder="1" applyAlignment="1">
      <alignment horizontal="center" vertical="center" wrapText="1"/>
    </xf>
    <xf numFmtId="2" fontId="8" fillId="18" borderId="14" xfId="0" applyNumberFormat="1" applyFont="1" applyFill="1" applyBorder="1" applyAlignment="1" applyProtection="1">
      <alignment horizontal="center" vertical="center" textRotation="90" wrapText="1"/>
      <protection locked="0"/>
    </xf>
    <xf numFmtId="0" fontId="8" fillId="42" borderId="0" xfId="0" applyFont="1" applyFill="1" applyAlignment="1">
      <alignment horizontal="center" vertical="center"/>
    </xf>
    <xf numFmtId="3" fontId="8" fillId="0" borderId="0" xfId="0" applyNumberFormat="1" applyFont="1" applyAlignment="1">
      <alignment horizontal="center" vertical="center" wrapText="1"/>
    </xf>
    <xf numFmtId="1" fontId="8" fillId="0" borderId="0" xfId="0" applyNumberFormat="1" applyFont="1" applyAlignment="1">
      <alignment horizontal="center" vertical="center" wrapText="1"/>
    </xf>
    <xf numFmtId="0" fontId="8" fillId="42" borderId="0" xfId="0" applyFont="1" applyFill="1" applyAlignment="1">
      <alignment horizontal="center" vertical="center" wrapText="1"/>
    </xf>
    <xf numFmtId="0" fontId="8" fillId="18" borderId="17" xfId="0" applyFont="1" applyFill="1" applyBorder="1" applyAlignment="1" applyProtection="1">
      <alignment horizontal="center" vertical="center" wrapText="1"/>
      <protection locked="0"/>
    </xf>
    <xf numFmtId="0" fontId="8" fillId="18" borderId="45" xfId="0" applyFont="1" applyFill="1" applyBorder="1" applyAlignment="1" applyProtection="1">
      <alignment horizontal="center" vertical="center" wrapText="1"/>
      <protection locked="0"/>
    </xf>
    <xf numFmtId="4" fontId="8" fillId="18" borderId="18" xfId="0" applyNumberFormat="1" applyFont="1" applyFill="1" applyBorder="1" applyAlignment="1" applyProtection="1">
      <alignment horizontal="center" vertical="center" textRotation="90" wrapText="1"/>
      <protection/>
    </xf>
    <xf numFmtId="4" fontId="8" fillId="18" borderId="25" xfId="0" applyNumberFormat="1" applyFont="1" applyFill="1" applyBorder="1" applyAlignment="1" applyProtection="1">
      <alignment horizontal="center" vertical="center" textRotation="90" wrapText="1"/>
      <protection/>
    </xf>
    <xf numFmtId="0" fontId="8" fillId="18" borderId="18" xfId="0" applyFont="1" applyFill="1" applyBorder="1" applyAlignment="1" applyProtection="1">
      <alignment horizontal="center" vertical="center" textRotation="90" wrapText="1"/>
      <protection/>
    </xf>
    <xf numFmtId="0" fontId="8" fillId="18" borderId="25" xfId="0" applyFont="1" applyFill="1" applyBorder="1" applyAlignment="1" applyProtection="1">
      <alignment horizontal="center" vertical="center" textRotation="90" wrapText="1"/>
      <protection/>
    </xf>
    <xf numFmtId="0" fontId="4" fillId="2" borderId="63" xfId="0" applyFont="1" applyFill="1" applyBorder="1" applyAlignment="1">
      <alignment horizontal="center" vertical="center"/>
    </xf>
    <xf numFmtId="0" fontId="4" fillId="2" borderId="64" xfId="0" applyFont="1" applyFill="1" applyBorder="1" applyAlignment="1">
      <alignment horizontal="center" vertical="center"/>
    </xf>
    <xf numFmtId="0" fontId="4" fillId="2" borderId="65"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43" xfId="0" applyFont="1" applyFill="1" applyBorder="1" applyAlignment="1">
      <alignment horizontal="center" vertical="center"/>
    </xf>
    <xf numFmtId="0" fontId="4" fillId="2" borderId="44" xfId="0" applyFont="1" applyFill="1" applyBorder="1" applyAlignment="1">
      <alignment horizontal="center" vertical="center"/>
    </xf>
    <xf numFmtId="0" fontId="8" fillId="33" borderId="66" xfId="0" applyFont="1" applyFill="1" applyBorder="1" applyAlignment="1">
      <alignment horizontal="center" vertical="center" wrapText="1"/>
    </xf>
    <xf numFmtId="0" fontId="8" fillId="33" borderId="67" xfId="0" applyFont="1" applyFill="1" applyBorder="1" applyAlignment="1">
      <alignment horizontal="center" vertical="center" wrapText="1"/>
    </xf>
    <xf numFmtId="0" fontId="8" fillId="33" borderId="62" xfId="0" applyFont="1" applyFill="1" applyBorder="1" applyAlignment="1">
      <alignment horizontal="center" vertical="center" wrapText="1"/>
    </xf>
    <xf numFmtId="0" fontId="8" fillId="33" borderId="66" xfId="0" applyFont="1" applyFill="1" applyBorder="1" applyAlignment="1" applyProtection="1">
      <alignment horizontal="center" vertical="center" wrapText="1"/>
      <protection locked="0"/>
    </xf>
    <xf numFmtId="0" fontId="8" fillId="33" borderId="67" xfId="0" applyFont="1" applyFill="1" applyBorder="1" applyAlignment="1" applyProtection="1">
      <alignment horizontal="center" vertical="center" wrapText="1"/>
      <protection locked="0"/>
    </xf>
    <xf numFmtId="0" fontId="8" fillId="33" borderId="62" xfId="0" applyFont="1" applyFill="1" applyBorder="1" applyAlignment="1" applyProtection="1">
      <alignment horizontal="center" vertical="center" wrapText="1"/>
      <protection locked="0"/>
    </xf>
    <xf numFmtId="0" fontId="8" fillId="33" borderId="58"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36" xfId="0" applyFont="1" applyFill="1" applyBorder="1" applyAlignment="1">
      <alignment horizontal="center" vertical="center" wrapText="1"/>
    </xf>
    <xf numFmtId="44" fontId="8" fillId="33" borderId="46" xfId="48" applyFont="1" applyFill="1" applyBorder="1" applyAlignment="1" applyProtection="1">
      <alignment horizontal="center" vertical="center" wrapText="1"/>
      <protection/>
    </xf>
    <xf numFmtId="44" fontId="8" fillId="33" borderId="0" xfId="48" applyFont="1" applyFill="1" applyBorder="1" applyAlignment="1" applyProtection="1">
      <alignment horizontal="center" vertical="center" wrapText="1"/>
      <protection/>
    </xf>
    <xf numFmtId="44" fontId="8" fillId="33" borderId="33" xfId="48" applyFont="1" applyFill="1" applyBorder="1" applyAlignment="1" applyProtection="1">
      <alignment horizontal="center" vertical="center" wrapText="1"/>
      <protection/>
    </xf>
    <xf numFmtId="0" fontId="8" fillId="33" borderId="46" xfId="0" applyFont="1" applyFill="1" applyBorder="1" applyAlignment="1">
      <alignment horizontal="center" vertical="center" wrapText="1"/>
    </xf>
    <xf numFmtId="0" fontId="8" fillId="33" borderId="0" xfId="0" applyFont="1" applyFill="1" applyBorder="1" applyAlignment="1">
      <alignment horizontal="center" vertical="center" wrapText="1"/>
    </xf>
    <xf numFmtId="0" fontId="8" fillId="33" borderId="61" xfId="0" applyFont="1" applyFill="1" applyBorder="1" applyAlignment="1">
      <alignment horizontal="center" vertical="center" wrapText="1"/>
    </xf>
    <xf numFmtId="0" fontId="8" fillId="35" borderId="18" xfId="0" applyFont="1" applyFill="1" applyBorder="1" applyAlignment="1" applyProtection="1">
      <alignment horizontal="center" vertical="center" textRotation="90" wrapText="1"/>
      <protection/>
    </xf>
    <xf numFmtId="0" fontId="8" fillId="35" borderId="25" xfId="0" applyFont="1" applyFill="1" applyBorder="1" applyAlignment="1" applyProtection="1">
      <alignment horizontal="center" vertical="center" textRotation="90" wrapText="1"/>
      <protection/>
    </xf>
    <xf numFmtId="10" fontId="8" fillId="35" borderId="18" xfId="0" applyNumberFormat="1" applyFont="1" applyFill="1" applyBorder="1" applyAlignment="1" applyProtection="1">
      <alignment horizontal="center" vertical="center" textRotation="90" wrapText="1"/>
      <protection/>
    </xf>
    <xf numFmtId="10" fontId="8" fillId="35" borderId="25" xfId="0" applyNumberFormat="1" applyFont="1" applyFill="1" applyBorder="1" applyAlignment="1" applyProtection="1">
      <alignment horizontal="center" vertical="center" textRotation="90" wrapText="1"/>
      <protection/>
    </xf>
    <xf numFmtId="0" fontId="8" fillId="35" borderId="19" xfId="0" applyFont="1" applyFill="1" applyBorder="1" applyAlignment="1" applyProtection="1">
      <alignment horizontal="center" vertical="center" textRotation="90" wrapText="1"/>
      <protection/>
    </xf>
    <xf numFmtId="0" fontId="8" fillId="35" borderId="48" xfId="0" applyFont="1" applyFill="1" applyBorder="1" applyAlignment="1" applyProtection="1">
      <alignment horizontal="center" vertical="center" textRotation="90" wrapText="1"/>
      <protection/>
    </xf>
    <xf numFmtId="44" fontId="8" fillId="34" borderId="51" xfId="48" applyFont="1" applyFill="1" applyBorder="1" applyAlignment="1" applyProtection="1">
      <alignment horizontal="center" vertical="center" wrapText="1"/>
      <protection/>
    </xf>
    <xf numFmtId="44" fontId="8" fillId="34" borderId="50" xfId="48" applyFont="1" applyFill="1" applyBorder="1" applyAlignment="1" applyProtection="1">
      <alignment horizontal="center" vertical="center" wrapText="1"/>
      <protection/>
    </xf>
    <xf numFmtId="3" fontId="8" fillId="18" borderId="38" xfId="0" applyNumberFormat="1" applyFont="1" applyFill="1" applyBorder="1" applyAlignment="1">
      <alignment horizontal="center" vertical="center" wrapText="1"/>
    </xf>
    <xf numFmtId="3" fontId="8" fillId="18" borderId="40" xfId="0" applyNumberFormat="1" applyFont="1" applyFill="1" applyBorder="1" applyAlignment="1">
      <alignment horizontal="center" vertical="center" wrapText="1"/>
    </xf>
    <xf numFmtId="0" fontId="8" fillId="0" borderId="39" xfId="0" applyFont="1" applyFill="1" applyBorder="1" applyAlignment="1">
      <alignment horizontal="center" vertical="center"/>
    </xf>
    <xf numFmtId="0" fontId="8" fillId="0" borderId="40" xfId="0" applyFont="1" applyFill="1" applyBorder="1" applyAlignment="1">
      <alignment horizontal="center" vertical="center"/>
    </xf>
    <xf numFmtId="0" fontId="8" fillId="0" borderId="41" xfId="0" applyFont="1" applyFill="1" applyBorder="1" applyAlignment="1">
      <alignment horizontal="center" vertical="center"/>
    </xf>
    <xf numFmtId="0" fontId="8" fillId="39" borderId="17" xfId="0" applyFont="1" applyFill="1" applyBorder="1" applyAlignment="1">
      <alignment horizontal="center" vertical="center" wrapText="1"/>
    </xf>
    <xf numFmtId="0" fontId="8" fillId="39" borderId="45" xfId="0" applyFont="1" applyFill="1" applyBorder="1" applyAlignment="1">
      <alignment horizontal="center" vertical="center" wrapText="1"/>
    </xf>
    <xf numFmtId="0" fontId="8" fillId="39" borderId="47" xfId="0" applyFont="1" applyFill="1" applyBorder="1" applyAlignment="1">
      <alignment horizontal="center" vertical="center" wrapText="1"/>
    </xf>
    <xf numFmtId="0" fontId="8" fillId="39" borderId="18" xfId="0" applyFont="1" applyFill="1" applyBorder="1" applyAlignment="1">
      <alignment horizontal="center" vertical="center" wrapText="1"/>
    </xf>
    <xf numFmtId="0" fontId="8" fillId="39" borderId="25" xfId="0" applyFont="1" applyFill="1" applyBorder="1" applyAlignment="1">
      <alignment horizontal="center" vertical="center" wrapText="1"/>
    </xf>
    <xf numFmtId="0" fontId="8" fillId="39" borderId="27" xfId="0" applyFont="1" applyFill="1" applyBorder="1" applyAlignment="1">
      <alignment horizontal="center" vertical="center" wrapText="1"/>
    </xf>
    <xf numFmtId="0" fontId="8" fillId="0" borderId="68"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69"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8" xfId="0" applyFont="1" applyBorder="1" applyAlignment="1">
      <alignment horizontal="center" vertical="center" textRotation="90" wrapText="1"/>
    </xf>
    <xf numFmtId="0" fontId="8" fillId="0" borderId="25" xfId="0" applyFont="1" applyBorder="1" applyAlignment="1">
      <alignment horizontal="center" vertical="center" textRotation="90" wrapText="1"/>
    </xf>
    <xf numFmtId="0" fontId="8" fillId="0" borderId="27" xfId="0" applyFont="1" applyBorder="1" applyAlignment="1">
      <alignment horizontal="center" vertical="center" textRotation="90" wrapText="1"/>
    </xf>
    <xf numFmtId="0" fontId="8" fillId="39" borderId="18" xfId="0" applyFont="1" applyFill="1" applyBorder="1" applyAlignment="1">
      <alignment horizontal="center" vertical="center" textRotation="90" wrapText="1"/>
    </xf>
    <xf numFmtId="0" fontId="8" fillId="39" borderId="25" xfId="0" applyFont="1" applyFill="1" applyBorder="1" applyAlignment="1">
      <alignment horizontal="center" vertical="center" textRotation="90" wrapText="1"/>
    </xf>
    <xf numFmtId="0" fontId="8" fillId="39" borderId="27" xfId="0" applyFont="1" applyFill="1" applyBorder="1" applyAlignment="1">
      <alignment horizontal="center" vertical="center" textRotation="90" wrapText="1"/>
    </xf>
    <xf numFmtId="0" fontId="8" fillId="39" borderId="48" xfId="0" applyFont="1" applyFill="1" applyBorder="1" applyAlignment="1">
      <alignment horizontal="center" vertical="center" textRotation="90" wrapText="1"/>
    </xf>
    <xf numFmtId="0" fontId="8" fillId="39" borderId="56" xfId="0" applyFont="1" applyFill="1" applyBorder="1" applyAlignment="1">
      <alignment horizontal="center" vertical="center" textRotation="90" wrapText="1"/>
    </xf>
    <xf numFmtId="44" fontId="8" fillId="34" borderId="52" xfId="48" applyFont="1" applyFill="1" applyBorder="1" applyAlignment="1" applyProtection="1">
      <alignment horizontal="center" vertical="center" wrapText="1"/>
      <protection/>
    </xf>
    <xf numFmtId="3" fontId="8" fillId="35" borderId="32" xfId="0" applyNumberFormat="1" applyFont="1" applyFill="1" applyBorder="1" applyAlignment="1" applyProtection="1">
      <alignment horizontal="center" vertical="center" textRotation="90" wrapText="1"/>
      <protection/>
    </xf>
    <xf numFmtId="3" fontId="8" fillId="35" borderId="33" xfId="0" applyNumberFormat="1" applyFont="1" applyFill="1" applyBorder="1" applyAlignment="1" applyProtection="1">
      <alignment horizontal="center" vertical="center" textRotation="90" wrapText="1"/>
      <protection/>
    </xf>
    <xf numFmtId="0" fontId="8" fillId="18" borderId="18" xfId="0" applyFont="1" applyFill="1" applyBorder="1" applyAlignment="1">
      <alignment horizontal="center" vertical="center" textRotation="90" wrapText="1"/>
    </xf>
    <xf numFmtId="0" fontId="8" fillId="18" borderId="25" xfId="0" applyFont="1" applyFill="1" applyBorder="1" applyAlignment="1">
      <alignment horizontal="center" vertical="center" textRotation="90" wrapText="1"/>
    </xf>
    <xf numFmtId="0" fontId="8" fillId="18" borderId="19" xfId="0" applyFont="1" applyFill="1" applyBorder="1" applyAlignment="1">
      <alignment horizontal="center" vertical="center" textRotation="90" wrapText="1"/>
    </xf>
    <xf numFmtId="0" fontId="8" fillId="18" borderId="48" xfId="0" applyFont="1" applyFill="1" applyBorder="1" applyAlignment="1">
      <alignment horizontal="center" vertical="center" textRotation="90" wrapText="1"/>
    </xf>
    <xf numFmtId="44" fontId="8" fillId="34" borderId="49" xfId="48" applyFont="1" applyFill="1" applyBorder="1" applyAlignment="1" applyProtection="1">
      <alignment horizontal="center" vertical="center" wrapText="1"/>
      <protection/>
    </xf>
    <xf numFmtId="0" fontId="8" fillId="18" borderId="17" xfId="0" applyFont="1" applyFill="1" applyBorder="1" applyAlignment="1">
      <alignment horizontal="center" vertical="center"/>
    </xf>
    <xf numFmtId="0" fontId="8" fillId="18" borderId="47" xfId="0" applyFont="1" applyFill="1" applyBorder="1" applyAlignment="1">
      <alignment horizontal="center" vertical="center"/>
    </xf>
    <xf numFmtId="169" fontId="8" fillId="18" borderId="37" xfId="0" applyNumberFormat="1" applyFont="1" applyFill="1" applyBorder="1" applyAlignment="1">
      <alignment horizontal="center" vertical="center" wrapText="1"/>
    </xf>
    <xf numFmtId="169" fontId="8" fillId="18" borderId="64" xfId="0" applyNumberFormat="1" applyFont="1" applyFill="1" applyBorder="1" applyAlignment="1">
      <alignment horizontal="center" vertical="center" wrapText="1"/>
    </xf>
    <xf numFmtId="169" fontId="8" fillId="18" borderId="69" xfId="0" applyNumberFormat="1" applyFont="1" applyFill="1" applyBorder="1" applyAlignment="1">
      <alignment horizontal="center" vertical="center" wrapText="1"/>
    </xf>
    <xf numFmtId="169" fontId="8" fillId="18" borderId="43" xfId="0" applyNumberFormat="1" applyFont="1" applyFill="1" applyBorder="1" applyAlignment="1">
      <alignment horizontal="center" vertical="center" wrapText="1"/>
    </xf>
    <xf numFmtId="44" fontId="8" fillId="40" borderId="11" xfId="48" applyFont="1" applyFill="1" applyBorder="1" applyAlignment="1" applyProtection="1">
      <alignment horizontal="center" vertical="center" textRotation="90" wrapText="1"/>
      <protection locked="0"/>
    </xf>
    <xf numFmtId="44" fontId="8" fillId="40" borderId="45" xfId="48" applyFont="1" applyFill="1" applyBorder="1" applyAlignment="1" applyProtection="1">
      <alignment horizontal="center" vertical="center" textRotation="90" wrapText="1"/>
      <protection locked="0"/>
    </xf>
    <xf numFmtId="44" fontId="8" fillId="40" borderId="47" xfId="48" applyFont="1" applyFill="1" applyBorder="1" applyAlignment="1" applyProtection="1">
      <alignment horizontal="center" vertical="center" textRotation="90" wrapText="1"/>
      <protection locked="0"/>
    </xf>
    <xf numFmtId="3" fontId="8" fillId="39" borderId="25" xfId="0" applyNumberFormat="1" applyFont="1" applyFill="1" applyBorder="1" applyAlignment="1">
      <alignment horizontal="center" vertical="center" textRotation="90" wrapText="1"/>
    </xf>
    <xf numFmtId="3" fontId="8" fillId="39" borderId="27" xfId="0" applyNumberFormat="1" applyFont="1" applyFill="1" applyBorder="1" applyAlignment="1">
      <alignment horizontal="center" vertical="center" textRotation="90" wrapText="1"/>
    </xf>
    <xf numFmtId="0" fontId="8" fillId="39" borderId="54" xfId="0" applyFont="1" applyFill="1" applyBorder="1" applyAlignment="1">
      <alignment horizontal="center" vertical="center" textRotation="90" wrapText="1"/>
    </xf>
    <xf numFmtId="0" fontId="8" fillId="39" borderId="55" xfId="0" applyFont="1" applyFill="1" applyBorder="1" applyAlignment="1">
      <alignment horizontal="center" vertical="center" textRotation="90" wrapText="1"/>
    </xf>
    <xf numFmtId="0" fontId="8" fillId="39" borderId="42" xfId="0" applyFont="1" applyFill="1" applyBorder="1" applyAlignment="1">
      <alignment horizontal="center" vertical="center"/>
    </xf>
    <xf numFmtId="0" fontId="8" fillId="39" borderId="43" xfId="0" applyFont="1" applyFill="1" applyBorder="1" applyAlignment="1">
      <alignment horizontal="center" vertical="center"/>
    </xf>
    <xf numFmtId="0" fontId="8" fillId="39" borderId="44" xfId="0" applyFont="1" applyFill="1" applyBorder="1" applyAlignment="1">
      <alignment horizontal="center" vertical="center"/>
    </xf>
    <xf numFmtId="44" fontId="8" fillId="0" borderId="21" xfId="48" applyFont="1" applyFill="1" applyBorder="1" applyAlignment="1" applyProtection="1">
      <alignment horizontal="center" vertical="center" textRotation="90" wrapText="1"/>
      <protection locked="0"/>
    </xf>
    <xf numFmtId="44" fontId="8" fillId="0" borderId="28" xfId="48" applyFont="1" applyFill="1" applyBorder="1" applyAlignment="1" applyProtection="1">
      <alignment horizontal="center" vertical="center" textRotation="90" wrapText="1"/>
      <protection locked="0"/>
    </xf>
    <xf numFmtId="0" fontId="8" fillId="39" borderId="21" xfId="0" applyFont="1" applyFill="1" applyBorder="1" applyAlignment="1" applyProtection="1">
      <alignment horizontal="center" vertical="center" textRotation="90" wrapText="1"/>
      <protection locked="0"/>
    </xf>
    <xf numFmtId="0" fontId="8" fillId="39" borderId="28" xfId="0" applyFont="1" applyFill="1" applyBorder="1" applyAlignment="1" applyProtection="1">
      <alignment horizontal="center" vertical="center" textRotation="90" wrapText="1"/>
      <protection locked="0"/>
    </xf>
    <xf numFmtId="0" fontId="8" fillId="39" borderId="48" xfId="0" applyFont="1" applyFill="1" applyBorder="1" applyAlignment="1">
      <alignment horizontal="center" vertical="center" wrapText="1"/>
    </xf>
    <xf numFmtId="0" fontId="8" fillId="39" borderId="56" xfId="0" applyFont="1" applyFill="1" applyBorder="1" applyAlignment="1">
      <alignment horizontal="center" vertical="center" wrapText="1"/>
    </xf>
    <xf numFmtId="9" fontId="8" fillId="39" borderId="25" xfId="57" applyFont="1" applyFill="1" applyBorder="1" applyAlignment="1">
      <alignment horizontal="center" vertical="center" textRotation="90" wrapText="1"/>
    </xf>
    <xf numFmtId="9" fontId="8" fillId="39" borderId="27" xfId="57" applyFont="1" applyFill="1" applyBorder="1" applyAlignment="1">
      <alignment horizontal="center" vertical="center" textRotation="90" wrapText="1"/>
    </xf>
    <xf numFmtId="0" fontId="8" fillId="0" borderId="18" xfId="0" applyFont="1" applyBorder="1" applyAlignment="1">
      <alignment horizontal="center" vertical="center" wrapText="1"/>
    </xf>
    <xf numFmtId="0" fontId="8" fillId="39" borderId="19" xfId="0" applyFont="1" applyFill="1" applyBorder="1" applyAlignment="1">
      <alignment horizontal="center" vertical="center" textRotation="90" wrapText="1"/>
    </xf>
    <xf numFmtId="44" fontId="8" fillId="40" borderId="59" xfId="48" applyFont="1" applyFill="1" applyBorder="1" applyAlignment="1" applyProtection="1">
      <alignment horizontal="center" vertical="center" textRotation="90" wrapText="1"/>
      <protection locked="0"/>
    </xf>
    <xf numFmtId="0" fontId="8" fillId="33" borderId="57" xfId="0" applyFont="1" applyFill="1" applyBorder="1" applyAlignment="1" applyProtection="1">
      <alignment horizontal="center" vertical="center" wrapText="1"/>
      <protection locked="0"/>
    </xf>
    <xf numFmtId="0" fontId="8" fillId="33" borderId="70" xfId="0" applyFont="1" applyFill="1" applyBorder="1" applyAlignment="1" applyProtection="1">
      <alignment horizontal="center" vertical="center" wrapText="1"/>
      <protection locked="0"/>
    </xf>
    <xf numFmtId="0" fontId="8" fillId="33" borderId="35" xfId="0" applyFont="1" applyFill="1" applyBorder="1" applyAlignment="1" applyProtection="1">
      <alignment horizontal="center" vertical="center" wrapText="1"/>
      <protection locked="0"/>
    </xf>
    <xf numFmtId="3" fontId="8" fillId="33" borderId="51" xfId="0" applyNumberFormat="1" applyFont="1" applyFill="1" applyBorder="1" applyAlignment="1" applyProtection="1">
      <alignment horizontal="center" vertical="center" wrapText="1"/>
      <protection locked="0"/>
    </xf>
    <xf numFmtId="0" fontId="8" fillId="33" borderId="71" xfId="0" applyFont="1" applyFill="1" applyBorder="1" applyAlignment="1" applyProtection="1">
      <alignment horizontal="center" vertical="center" wrapText="1"/>
      <protection locked="0"/>
    </xf>
    <xf numFmtId="0" fontId="8" fillId="33" borderId="50" xfId="0" applyFont="1" applyFill="1" applyBorder="1" applyAlignment="1" applyProtection="1">
      <alignment horizontal="center" vertical="center" wrapText="1"/>
      <protection locked="0"/>
    </xf>
    <xf numFmtId="3" fontId="8" fillId="33" borderId="57" xfId="0" applyNumberFormat="1" applyFont="1" applyFill="1" applyBorder="1" applyAlignment="1" applyProtection="1">
      <alignment horizontal="center" vertical="center" wrapText="1"/>
      <protection/>
    </xf>
    <xf numFmtId="3" fontId="8" fillId="33" borderId="70" xfId="0" applyNumberFormat="1" applyFont="1" applyFill="1" applyBorder="1" applyAlignment="1" applyProtection="1">
      <alignment horizontal="center" vertical="center" wrapText="1"/>
      <protection/>
    </xf>
    <xf numFmtId="3" fontId="8" fillId="33" borderId="35" xfId="0" applyNumberFormat="1" applyFont="1" applyFill="1" applyBorder="1" applyAlignment="1" applyProtection="1">
      <alignment horizontal="center" vertical="center" wrapText="1"/>
      <protection/>
    </xf>
    <xf numFmtId="3" fontId="8" fillId="33" borderId="58" xfId="0" applyNumberFormat="1" applyFont="1" applyFill="1" applyBorder="1" applyAlignment="1" applyProtection="1">
      <alignment horizontal="center" vertical="center" wrapText="1"/>
      <protection/>
    </xf>
    <xf numFmtId="3" fontId="8" fillId="33" borderId="10" xfId="0" applyNumberFormat="1" applyFont="1" applyFill="1" applyBorder="1" applyAlignment="1" applyProtection="1">
      <alignment horizontal="center" vertical="center" wrapText="1"/>
      <protection/>
    </xf>
    <xf numFmtId="3" fontId="8" fillId="33" borderId="36" xfId="0" applyNumberFormat="1" applyFont="1" applyFill="1" applyBorder="1" applyAlignment="1" applyProtection="1">
      <alignment horizontal="center" vertical="center" wrapText="1"/>
      <protection/>
    </xf>
    <xf numFmtId="0" fontId="8" fillId="18" borderId="17" xfId="0" applyFont="1" applyFill="1" applyBorder="1" applyAlignment="1">
      <alignment horizontal="center" vertical="center" wrapText="1"/>
    </xf>
    <xf numFmtId="0" fontId="8" fillId="18" borderId="47"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41" xfId="0" applyFont="1" applyFill="1" applyBorder="1" applyAlignment="1">
      <alignment horizontal="center" vertical="center" wrapText="1"/>
    </xf>
    <xf numFmtId="3" fontId="8" fillId="34" borderId="66" xfId="0" applyNumberFormat="1" applyFont="1" applyFill="1" applyBorder="1" applyAlignment="1" applyProtection="1">
      <alignment horizontal="center" vertical="center" wrapText="1"/>
      <protection/>
    </xf>
    <xf numFmtId="3" fontId="8" fillId="34" borderId="62" xfId="0" applyNumberFormat="1" applyFont="1" applyFill="1" applyBorder="1" applyAlignment="1" applyProtection="1">
      <alignment horizontal="center" vertical="center" wrapText="1"/>
      <protection/>
    </xf>
    <xf numFmtId="3" fontId="8" fillId="34" borderId="50" xfId="0" applyNumberFormat="1" applyFont="1" applyFill="1" applyBorder="1" applyAlignment="1" applyProtection="1">
      <alignment horizontal="center" vertical="center" wrapText="1"/>
      <protection/>
    </xf>
    <xf numFmtId="3" fontId="8" fillId="34" borderId="51" xfId="0" applyNumberFormat="1" applyFont="1" applyFill="1" applyBorder="1" applyAlignment="1" applyProtection="1">
      <alignment horizontal="center" vertical="center" wrapText="1"/>
      <protection/>
    </xf>
    <xf numFmtId="3" fontId="8" fillId="34" borderId="52" xfId="0" applyNumberFormat="1" applyFont="1" applyFill="1" applyBorder="1" applyAlignment="1" applyProtection="1">
      <alignment horizontal="center" vertical="center" wrapText="1"/>
      <protection/>
    </xf>
    <xf numFmtId="3" fontId="8" fillId="34" borderId="60" xfId="0" applyNumberFormat="1" applyFont="1" applyFill="1" applyBorder="1" applyAlignment="1" applyProtection="1">
      <alignment horizontal="center" vertical="center" wrapText="1"/>
      <protection/>
    </xf>
    <xf numFmtId="0" fontId="8" fillId="0" borderId="12" xfId="0" applyFont="1" applyFill="1" applyBorder="1" applyAlignment="1">
      <alignment horizontal="center" vertical="center" wrapText="1"/>
    </xf>
    <xf numFmtId="0" fontId="8" fillId="0" borderId="27" xfId="0" applyFont="1" applyFill="1" applyBorder="1" applyAlignment="1">
      <alignment horizontal="center" vertical="center" wrapText="1"/>
    </xf>
    <xf numFmtId="172" fontId="8" fillId="40" borderId="11" xfId="46" applyNumberFormat="1" applyFont="1" applyFill="1" applyBorder="1" applyAlignment="1" applyProtection="1">
      <alignment horizontal="center" vertical="center" textRotation="90" wrapText="1"/>
      <protection locked="0"/>
    </xf>
    <xf numFmtId="172" fontId="8" fillId="40" borderId="45" xfId="46" applyNumberFormat="1" applyFont="1" applyFill="1" applyBorder="1" applyAlignment="1" applyProtection="1">
      <alignment horizontal="center" vertical="center" textRotation="90" wrapText="1"/>
      <protection locked="0"/>
    </xf>
    <xf numFmtId="3" fontId="8" fillId="0" borderId="21" xfId="0" applyNumberFormat="1" applyFont="1" applyFill="1" applyBorder="1" applyAlignment="1" applyProtection="1">
      <alignment horizontal="center" vertical="center" textRotation="90" wrapText="1"/>
      <protection locked="0"/>
    </xf>
    <xf numFmtId="3" fontId="8" fillId="0" borderId="28" xfId="0" applyNumberFormat="1" applyFont="1" applyFill="1" applyBorder="1" applyAlignment="1" applyProtection="1">
      <alignment horizontal="center" vertical="center" textRotation="90" wrapText="1"/>
      <protection locked="0"/>
    </xf>
    <xf numFmtId="0" fontId="8" fillId="38" borderId="12" xfId="0" applyFont="1" applyFill="1" applyBorder="1" applyAlignment="1" applyProtection="1">
      <alignment horizontal="center" vertical="center" textRotation="90" wrapText="1"/>
      <protection locked="0"/>
    </xf>
    <xf numFmtId="0" fontId="8" fillId="38" borderId="25" xfId="0" applyFont="1" applyFill="1" applyBorder="1" applyAlignment="1" applyProtection="1">
      <alignment horizontal="center" vertical="center" textRotation="90" wrapText="1"/>
      <protection locked="0"/>
    </xf>
    <xf numFmtId="0" fontId="8" fillId="38" borderId="27" xfId="0" applyFont="1" applyFill="1" applyBorder="1" applyAlignment="1" applyProtection="1">
      <alignment horizontal="center" vertical="center" textRotation="90" wrapText="1"/>
      <protection locked="0"/>
    </xf>
    <xf numFmtId="0" fontId="8" fillId="0" borderId="54" xfId="0" applyFont="1" applyFill="1" applyBorder="1" applyAlignment="1">
      <alignment horizontal="center" vertical="center" textRotation="90" wrapText="1"/>
    </xf>
    <xf numFmtId="0" fontId="8" fillId="0" borderId="55" xfId="0" applyFont="1" applyFill="1" applyBorder="1" applyAlignment="1">
      <alignment horizontal="center" vertical="center" textRotation="90" wrapText="1"/>
    </xf>
    <xf numFmtId="172" fontId="8" fillId="40" borderId="47" xfId="46" applyNumberFormat="1" applyFont="1" applyFill="1" applyBorder="1" applyAlignment="1" applyProtection="1">
      <alignment horizontal="center" vertical="center" textRotation="90" wrapText="1"/>
      <protection locked="0"/>
    </xf>
    <xf numFmtId="3" fontId="8" fillId="33" borderId="38" xfId="0" applyNumberFormat="1" applyFont="1" applyFill="1" applyBorder="1" applyAlignment="1" applyProtection="1">
      <alignment horizontal="center" vertical="center" wrapText="1"/>
      <protection/>
    </xf>
    <xf numFmtId="3" fontId="8" fillId="33" borderId="40" xfId="0" applyNumberFormat="1" applyFont="1" applyFill="1" applyBorder="1" applyAlignment="1" applyProtection="1">
      <alignment horizontal="center" vertical="center" wrapText="1"/>
      <protection/>
    </xf>
    <xf numFmtId="3" fontId="8" fillId="33" borderId="16" xfId="0" applyNumberFormat="1" applyFont="1" applyFill="1" applyBorder="1" applyAlignment="1" applyProtection="1">
      <alignment horizontal="center" vertical="center" wrapText="1"/>
      <protection/>
    </xf>
    <xf numFmtId="0" fontId="8" fillId="39" borderId="42" xfId="0" applyFont="1" applyFill="1" applyBorder="1" applyAlignment="1">
      <alignment horizontal="center" vertical="center" wrapText="1"/>
    </xf>
    <xf numFmtId="0" fontId="8" fillId="39" borderId="43" xfId="0" applyFont="1" applyFill="1" applyBorder="1" applyAlignment="1">
      <alignment horizontal="center" vertical="center" wrapText="1"/>
    </xf>
    <xf numFmtId="0" fontId="8" fillId="39" borderId="44" xfId="0" applyFont="1" applyFill="1" applyBorder="1" applyAlignment="1">
      <alignment horizontal="center" vertical="center" wrapText="1"/>
    </xf>
    <xf numFmtId="3" fontId="8" fillId="0" borderId="21" xfId="0" applyNumberFormat="1" applyFont="1" applyFill="1" applyBorder="1" applyAlignment="1">
      <alignment horizontal="center" vertical="center" textRotation="90" wrapText="1"/>
    </xf>
    <xf numFmtId="0" fontId="8" fillId="0" borderId="21"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1" xfId="0" applyFont="1" applyFill="1" applyBorder="1" applyAlignment="1" applyProtection="1">
      <alignment horizontal="center" vertical="center" textRotation="90" wrapText="1"/>
      <protection locked="0"/>
    </xf>
    <xf numFmtId="0" fontId="8" fillId="0" borderId="28" xfId="0" applyFont="1" applyFill="1" applyBorder="1" applyAlignment="1" applyProtection="1">
      <alignment horizontal="center" vertical="center" textRotation="90" wrapText="1"/>
      <protection locked="0"/>
    </xf>
    <xf numFmtId="0" fontId="8" fillId="0" borderId="54" xfId="0" applyFont="1" applyFill="1" applyBorder="1" applyAlignment="1" applyProtection="1">
      <alignment horizontal="center" vertical="center" textRotation="90" wrapText="1"/>
      <protection locked="0"/>
    </xf>
    <xf numFmtId="0" fontId="8" fillId="0" borderId="55" xfId="0" applyFont="1" applyFill="1" applyBorder="1" applyAlignment="1" applyProtection="1">
      <alignment horizontal="center" vertical="center" textRotation="90" wrapText="1"/>
      <protection locked="0"/>
    </xf>
    <xf numFmtId="0" fontId="8" fillId="39" borderId="12" xfId="0" applyFont="1" applyFill="1" applyBorder="1" applyAlignment="1">
      <alignment horizontal="center" vertical="center" wrapText="1"/>
    </xf>
    <xf numFmtId="0" fontId="8" fillId="0" borderId="57" xfId="0" applyFont="1" applyBorder="1" applyAlignment="1">
      <alignment horizontal="center" vertical="center" wrapText="1"/>
    </xf>
    <xf numFmtId="0" fontId="8" fillId="0" borderId="5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25" xfId="0" applyFont="1" applyFill="1" applyBorder="1" applyAlignment="1">
      <alignment horizontal="center" vertical="center" wrapText="1"/>
    </xf>
    <xf numFmtId="0" fontId="8" fillId="41" borderId="12" xfId="0" applyFont="1" applyFill="1" applyBorder="1" applyAlignment="1" applyProtection="1">
      <alignment horizontal="center" vertical="center" wrapText="1"/>
      <protection locked="0"/>
    </xf>
    <xf numFmtId="0" fontId="8" fillId="41" borderId="25" xfId="0" applyFont="1" applyFill="1" applyBorder="1" applyAlignment="1" applyProtection="1">
      <alignment horizontal="center" vertical="center" wrapText="1"/>
      <protection locked="0"/>
    </xf>
    <xf numFmtId="0" fontId="8" fillId="41" borderId="27" xfId="0" applyFont="1" applyFill="1" applyBorder="1" applyAlignment="1" applyProtection="1">
      <alignment horizontal="center" vertical="center" wrapText="1"/>
      <protection locked="0"/>
    </xf>
    <xf numFmtId="0" fontId="8" fillId="39" borderId="39" xfId="0" applyFont="1" applyFill="1" applyBorder="1" applyAlignment="1">
      <alignment horizontal="center" vertical="center" wrapText="1"/>
    </xf>
    <xf numFmtId="0" fontId="8" fillId="39" borderId="40" xfId="0" applyFont="1" applyFill="1" applyBorder="1" applyAlignment="1">
      <alignment horizontal="center" vertical="center" wrapText="1"/>
    </xf>
    <xf numFmtId="0" fontId="8" fillId="39" borderId="64" xfId="0" applyFont="1" applyFill="1" applyBorder="1" applyAlignment="1">
      <alignment horizontal="center" vertical="center" wrapText="1"/>
    </xf>
    <xf numFmtId="0" fontId="8" fillId="0" borderId="37"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45" xfId="0" applyFont="1" applyBorder="1" applyAlignment="1">
      <alignment horizontal="center" vertical="center" wrapText="1"/>
    </xf>
    <xf numFmtId="0" fontId="8" fillId="0" borderId="47" xfId="0" applyFont="1" applyBorder="1" applyAlignment="1">
      <alignment horizontal="center" vertical="center" wrapText="1"/>
    </xf>
    <xf numFmtId="3" fontId="8" fillId="0" borderId="18" xfId="0" applyNumberFormat="1" applyFont="1" applyFill="1" applyBorder="1" applyAlignment="1">
      <alignment horizontal="center" vertical="center" textRotation="90" wrapText="1"/>
    </xf>
    <xf numFmtId="3" fontId="8" fillId="0" borderId="17" xfId="0" applyNumberFormat="1" applyFont="1" applyFill="1" applyBorder="1" applyAlignment="1" applyProtection="1">
      <alignment horizontal="center" vertical="center" textRotation="90" wrapText="1"/>
      <protection locked="0"/>
    </xf>
    <xf numFmtId="3" fontId="8" fillId="0" borderId="45" xfId="0" applyNumberFormat="1" applyFont="1" applyFill="1" applyBorder="1" applyAlignment="1" applyProtection="1">
      <alignment horizontal="center" vertical="center" textRotation="90" wrapText="1"/>
      <protection locked="0"/>
    </xf>
    <xf numFmtId="3" fontId="8" fillId="0" borderId="47" xfId="0" applyNumberFormat="1" applyFont="1" applyFill="1" applyBorder="1" applyAlignment="1" applyProtection="1">
      <alignment horizontal="center" vertical="center" textRotation="90" wrapText="1"/>
      <protection locked="0"/>
    </xf>
    <xf numFmtId="3" fontId="8" fillId="0" borderId="19" xfId="0" applyNumberFormat="1" applyFont="1" applyFill="1" applyBorder="1" applyAlignment="1">
      <alignment horizontal="center" vertical="center" textRotation="90" wrapText="1"/>
    </xf>
    <xf numFmtId="0" fontId="8" fillId="0" borderId="48" xfId="0" applyFont="1" applyBorder="1" applyAlignment="1">
      <alignment horizontal="center" vertical="center" wrapText="1"/>
    </xf>
    <xf numFmtId="0" fontId="8" fillId="0" borderId="56" xfId="0" applyFont="1" applyBorder="1" applyAlignment="1">
      <alignment horizontal="center" vertical="center" wrapText="1"/>
    </xf>
    <xf numFmtId="0" fontId="8" fillId="41" borderId="12" xfId="0" applyFont="1" applyFill="1" applyBorder="1" applyAlignment="1" applyProtection="1">
      <alignment horizontal="center" vertical="center" textRotation="90" wrapText="1"/>
      <protection locked="0"/>
    </xf>
    <xf numFmtId="0" fontId="8" fillId="41" borderId="25" xfId="0" applyFont="1" applyFill="1" applyBorder="1" applyAlignment="1" applyProtection="1">
      <alignment horizontal="center" vertical="center" textRotation="90" wrapText="1"/>
      <protection locked="0"/>
    </xf>
    <xf numFmtId="0" fontId="8" fillId="41" borderId="27" xfId="0" applyFont="1" applyFill="1" applyBorder="1" applyAlignment="1" applyProtection="1">
      <alignment horizontal="center" vertical="center" textRotation="90" wrapText="1"/>
      <protection locked="0"/>
    </xf>
    <xf numFmtId="0" fontId="8" fillId="0" borderId="18"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41" borderId="18" xfId="0" applyFont="1" applyFill="1" applyBorder="1" applyAlignment="1" applyProtection="1">
      <alignment horizontal="center" vertical="center" wrapText="1"/>
      <protection locked="0"/>
    </xf>
    <xf numFmtId="0" fontId="8" fillId="41" borderId="24" xfId="0" applyFont="1" applyFill="1" applyBorder="1" applyAlignment="1" applyProtection="1">
      <alignment horizontal="center" vertical="center" wrapText="1"/>
      <protection locked="0"/>
    </xf>
    <xf numFmtId="9" fontId="8" fillId="0" borderId="18" xfId="0" applyNumberFormat="1" applyFont="1" applyFill="1" applyBorder="1" applyAlignment="1">
      <alignment horizontal="center" vertical="center" textRotation="90" wrapText="1"/>
    </xf>
    <xf numFmtId="9" fontId="8" fillId="0" borderId="25" xfId="0" applyNumberFormat="1" applyFont="1" applyBorder="1" applyAlignment="1">
      <alignment horizontal="center" vertical="center" wrapText="1"/>
    </xf>
    <xf numFmtId="9" fontId="8" fillId="0" borderId="27" xfId="0" applyNumberFormat="1" applyFont="1" applyBorder="1" applyAlignment="1">
      <alignment horizontal="center" vertical="center" wrapText="1"/>
    </xf>
    <xf numFmtId="3" fontId="8" fillId="41" borderId="12" xfId="0" applyNumberFormat="1" applyFont="1" applyFill="1" applyBorder="1" applyAlignment="1" applyProtection="1">
      <alignment horizontal="center" vertical="center" textRotation="90" wrapText="1"/>
      <protection locked="0"/>
    </xf>
    <xf numFmtId="3" fontId="8" fillId="41" borderId="25" xfId="0" applyNumberFormat="1" applyFont="1" applyFill="1" applyBorder="1" applyAlignment="1" applyProtection="1">
      <alignment horizontal="center" vertical="center" textRotation="90" wrapText="1"/>
      <protection locked="0"/>
    </xf>
    <xf numFmtId="3" fontId="8" fillId="41" borderId="27" xfId="0" applyNumberFormat="1" applyFont="1" applyFill="1" applyBorder="1" applyAlignment="1" applyProtection="1">
      <alignment horizontal="center" vertical="center" textRotation="90" wrapText="1"/>
      <protection locked="0"/>
    </xf>
    <xf numFmtId="9" fontId="8" fillId="0" borderId="18" xfId="0" applyNumberFormat="1" applyFont="1" applyBorder="1" applyAlignment="1">
      <alignment horizontal="center" vertical="center" wrapText="1"/>
    </xf>
    <xf numFmtId="9" fontId="8" fillId="0" borderId="24" xfId="0" applyNumberFormat="1" applyFont="1" applyBorder="1" applyAlignment="1">
      <alignment horizontal="center" vertical="center" wrapText="1"/>
    </xf>
    <xf numFmtId="0" fontId="8" fillId="0" borderId="43" xfId="0" applyFont="1" applyFill="1" applyBorder="1" applyAlignment="1">
      <alignment horizontal="center" vertical="center"/>
    </xf>
    <xf numFmtId="3" fontId="8" fillId="34" borderId="49" xfId="0" applyNumberFormat="1" applyFont="1" applyFill="1" applyBorder="1" applyAlignment="1" applyProtection="1">
      <alignment horizontal="center" vertical="center" wrapText="1"/>
      <protection/>
    </xf>
    <xf numFmtId="3" fontId="8" fillId="33" borderId="46" xfId="0" applyNumberFormat="1" applyFont="1" applyFill="1" applyBorder="1" applyAlignment="1" applyProtection="1">
      <alignment horizontal="center" vertical="center" wrapText="1"/>
      <protection/>
    </xf>
    <xf numFmtId="3" fontId="8" fillId="33" borderId="0" xfId="0" applyNumberFormat="1" applyFont="1" applyFill="1" applyBorder="1" applyAlignment="1" applyProtection="1">
      <alignment horizontal="center" vertical="center" wrapText="1"/>
      <protection/>
    </xf>
    <xf numFmtId="3" fontId="8" fillId="33" borderId="33" xfId="0" applyNumberFormat="1" applyFont="1" applyFill="1" applyBorder="1" applyAlignment="1" applyProtection="1">
      <alignment horizontal="center" vertical="center" wrapText="1"/>
      <protection/>
    </xf>
    <xf numFmtId="0" fontId="8" fillId="2" borderId="63" xfId="0" applyFont="1" applyFill="1" applyBorder="1" applyAlignment="1">
      <alignment horizontal="center" vertical="center"/>
    </xf>
    <xf numFmtId="0" fontId="8" fillId="2" borderId="64" xfId="0" applyFont="1" applyFill="1" applyBorder="1" applyAlignment="1">
      <alignment horizontal="center" vertical="center"/>
    </xf>
    <xf numFmtId="0" fontId="8" fillId="2" borderId="65" xfId="0" applyFont="1" applyFill="1" applyBorder="1" applyAlignment="1">
      <alignment horizontal="center" vertical="center"/>
    </xf>
    <xf numFmtId="0" fontId="8" fillId="2" borderId="42" xfId="0" applyFont="1" applyFill="1" applyBorder="1" applyAlignment="1">
      <alignment horizontal="center" vertical="center"/>
    </xf>
    <xf numFmtId="0" fontId="8" fillId="2" borderId="43" xfId="0" applyFont="1" applyFill="1" applyBorder="1" applyAlignment="1">
      <alignment horizontal="center" vertical="center"/>
    </xf>
    <xf numFmtId="0" fontId="8" fillId="2" borderId="44" xfId="0" applyFont="1" applyFill="1" applyBorder="1" applyAlignment="1">
      <alignment horizontal="center" vertical="center"/>
    </xf>
    <xf numFmtId="0" fontId="8" fillId="33" borderId="20" xfId="0" applyFont="1" applyFill="1" applyBorder="1" applyAlignment="1" applyProtection="1">
      <alignment horizontal="center" vertical="center" wrapText="1"/>
      <protection locked="0"/>
    </xf>
    <xf numFmtId="174" fontId="8" fillId="33" borderId="20" xfId="0" applyNumberFormat="1" applyFont="1" applyFill="1" applyBorder="1" applyAlignment="1" applyProtection="1">
      <alignment horizontal="center" vertical="center" wrapText="1"/>
      <protection locked="0"/>
    </xf>
    <xf numFmtId="0" fontId="8" fillId="0" borderId="21" xfId="0" applyFont="1" applyBorder="1" applyAlignment="1">
      <alignment horizontal="center" vertical="center"/>
    </xf>
    <xf numFmtId="0" fontId="8" fillId="0" borderId="28" xfId="0" applyFont="1" applyBorder="1" applyAlignment="1">
      <alignment horizontal="center" vertical="center"/>
    </xf>
    <xf numFmtId="9" fontId="8" fillId="0" borderId="25" xfId="0" applyNumberFormat="1" applyFont="1" applyBorder="1" applyAlignment="1">
      <alignment horizontal="center" vertical="center"/>
    </xf>
    <xf numFmtId="9" fontId="8" fillId="0" borderId="27" xfId="0" applyNumberFormat="1" applyFont="1" applyBorder="1" applyAlignment="1">
      <alignment horizontal="center" vertical="center"/>
    </xf>
    <xf numFmtId="0" fontId="8" fillId="0" borderId="25" xfId="0" applyFont="1" applyBorder="1" applyAlignment="1">
      <alignment horizontal="center" vertical="center"/>
    </xf>
    <xf numFmtId="0" fontId="8" fillId="0" borderId="27" xfId="0" applyFont="1" applyBorder="1" applyAlignment="1">
      <alignment horizontal="center" vertical="center"/>
    </xf>
    <xf numFmtId="0" fontId="8" fillId="0" borderId="48" xfId="0" applyFont="1" applyBorder="1" applyAlignment="1">
      <alignment horizontal="center" vertical="center"/>
    </xf>
    <xf numFmtId="0" fontId="8" fillId="0" borderId="56" xfId="0" applyFont="1" applyBorder="1" applyAlignment="1">
      <alignment horizontal="center" vertical="center"/>
    </xf>
    <xf numFmtId="0" fontId="8" fillId="0" borderId="21" xfId="0" applyFont="1" applyFill="1" applyBorder="1" applyAlignment="1">
      <alignment horizontal="center" vertical="center" wrapText="1"/>
    </xf>
    <xf numFmtId="3" fontId="8" fillId="33" borderId="21" xfId="0" applyNumberFormat="1" applyFont="1" applyFill="1" applyBorder="1" applyAlignment="1" applyProtection="1">
      <alignment horizontal="center" vertical="center" wrapText="1"/>
      <protection/>
    </xf>
    <xf numFmtId="3" fontId="8" fillId="38" borderId="12" xfId="0" applyNumberFormat="1" applyFont="1" applyFill="1" applyBorder="1" applyAlignment="1" applyProtection="1">
      <alignment horizontal="center" vertical="center" textRotation="90" wrapText="1"/>
      <protection locked="0"/>
    </xf>
    <xf numFmtId="3" fontId="8" fillId="38" borderId="25" xfId="0" applyNumberFormat="1" applyFont="1" applyFill="1" applyBorder="1" applyAlignment="1" applyProtection="1">
      <alignment horizontal="center" vertical="center" textRotation="90" wrapText="1"/>
      <protection locked="0"/>
    </xf>
    <xf numFmtId="3" fontId="8" fillId="0" borderId="11" xfId="0" applyNumberFormat="1" applyFont="1" applyFill="1" applyBorder="1" applyAlignment="1" applyProtection="1">
      <alignment horizontal="center" vertical="center" textRotation="90" wrapText="1"/>
      <protection locked="0"/>
    </xf>
    <xf numFmtId="3" fontId="8" fillId="34" borderId="72" xfId="0" applyNumberFormat="1" applyFont="1" applyFill="1" applyBorder="1" applyAlignment="1" applyProtection="1">
      <alignment horizontal="center" vertical="center" wrapText="1"/>
      <protection/>
    </xf>
    <xf numFmtId="0" fontId="8" fillId="33" borderId="21" xfId="0" applyFont="1" applyFill="1" applyBorder="1" applyAlignment="1" applyProtection="1">
      <alignment horizontal="center" vertical="center" wrapText="1"/>
      <protection locked="0"/>
    </xf>
    <xf numFmtId="0" fontId="8" fillId="33" borderId="60" xfId="0" applyFont="1" applyFill="1" applyBorder="1" applyAlignment="1">
      <alignment horizontal="center" vertical="center" wrapText="1"/>
    </xf>
    <xf numFmtId="0" fontId="8" fillId="33" borderId="72" xfId="0" applyFont="1" applyFill="1" applyBorder="1" applyAlignment="1" applyProtection="1">
      <alignment horizontal="center" vertical="center" wrapText="1"/>
      <protection locked="0"/>
    </xf>
    <xf numFmtId="0" fontId="8" fillId="33" borderId="73" xfId="0" applyFont="1" applyFill="1" applyBorder="1" applyAlignment="1">
      <alignment horizontal="center" vertical="center" wrapText="1"/>
    </xf>
    <xf numFmtId="0" fontId="8" fillId="39" borderId="19" xfId="0" applyFont="1" applyFill="1" applyBorder="1" applyAlignment="1">
      <alignment horizontal="center" vertical="center" wrapText="1"/>
    </xf>
    <xf numFmtId="44" fontId="8" fillId="40" borderId="23" xfId="48" applyFont="1" applyFill="1" applyBorder="1" applyAlignment="1" applyProtection="1">
      <alignment horizontal="center" vertical="center" textRotation="90" wrapText="1"/>
      <protection locked="0"/>
    </xf>
    <xf numFmtId="44" fontId="8" fillId="40" borderId="33" xfId="48" applyFont="1" applyFill="1" applyBorder="1" applyAlignment="1" applyProtection="1">
      <alignment horizontal="center" vertical="center" textRotation="90" wrapText="1"/>
      <protection locked="0"/>
    </xf>
    <xf numFmtId="44" fontId="8" fillId="40" borderId="34" xfId="48" applyFont="1" applyFill="1" applyBorder="1" applyAlignment="1" applyProtection="1">
      <alignment horizontal="center" vertical="center" textRotation="90" wrapText="1"/>
      <protection locked="0"/>
    </xf>
    <xf numFmtId="44" fontId="8" fillId="40" borderId="12" xfId="48" applyFont="1" applyFill="1" applyBorder="1" applyAlignment="1" applyProtection="1">
      <alignment horizontal="center" vertical="center" textRotation="90" wrapText="1"/>
      <protection locked="0"/>
    </xf>
    <xf numFmtId="44" fontId="8" fillId="40" borderId="25" xfId="48" applyFont="1" applyFill="1" applyBorder="1" applyAlignment="1" applyProtection="1">
      <alignment horizontal="center" vertical="center" textRotation="90" wrapText="1"/>
      <protection locked="0"/>
    </xf>
    <xf numFmtId="44" fontId="8" fillId="40" borderId="27" xfId="48" applyFont="1" applyFill="1" applyBorder="1" applyAlignment="1" applyProtection="1">
      <alignment horizontal="center" vertical="center" textRotation="90" wrapText="1"/>
      <protection locked="0"/>
    </xf>
    <xf numFmtId="0" fontId="8" fillId="0" borderId="12" xfId="0" applyFont="1" applyBorder="1" applyAlignment="1">
      <alignment horizontal="center" vertical="center" textRotation="90" wrapText="1"/>
    </xf>
    <xf numFmtId="0" fontId="8" fillId="0" borderId="21" xfId="0" applyFont="1" applyBorder="1" applyAlignment="1">
      <alignment horizontal="center" vertical="center" textRotation="90"/>
    </xf>
    <xf numFmtId="0" fontId="8" fillId="0" borderId="28" xfId="0" applyFont="1" applyBorder="1" applyAlignment="1">
      <alignment horizontal="center" vertical="center" textRotation="90"/>
    </xf>
    <xf numFmtId="3" fontId="8" fillId="0" borderId="12" xfId="0" applyNumberFormat="1" applyFont="1" applyFill="1" applyBorder="1" applyAlignment="1">
      <alignment horizontal="center" vertical="center" textRotation="90" wrapText="1"/>
    </xf>
    <xf numFmtId="3" fontId="8" fillId="0" borderId="25" xfId="0" applyNumberFormat="1" applyFont="1" applyFill="1" applyBorder="1" applyAlignment="1">
      <alignment horizontal="center" vertical="center" textRotation="90" wrapText="1"/>
    </xf>
    <xf numFmtId="3" fontId="8" fillId="0" borderId="27" xfId="0" applyNumberFormat="1" applyFont="1" applyFill="1" applyBorder="1" applyAlignment="1">
      <alignment horizontal="center" vertical="center" textRotation="90" wrapText="1"/>
    </xf>
    <xf numFmtId="0" fontId="8" fillId="0" borderId="25" xfId="0" applyFont="1" applyBorder="1" applyAlignment="1">
      <alignment horizontal="center" vertical="center" textRotation="90"/>
    </xf>
    <xf numFmtId="0" fontId="8" fillId="0" borderId="27" xfId="0" applyFont="1" applyBorder="1" applyAlignment="1">
      <alignment horizontal="center" vertical="center" textRotation="90"/>
    </xf>
    <xf numFmtId="44" fontId="8" fillId="0" borderId="17" xfId="48" applyFont="1" applyFill="1" applyBorder="1" applyAlignment="1" applyProtection="1">
      <alignment horizontal="center" vertical="center" textRotation="90" wrapText="1"/>
      <protection locked="0"/>
    </xf>
    <xf numFmtId="44" fontId="8" fillId="0" borderId="45" xfId="48" applyFont="1" applyFill="1" applyBorder="1" applyAlignment="1" applyProtection="1">
      <alignment horizontal="center" vertical="center" textRotation="90" wrapText="1"/>
      <protection locked="0"/>
    </xf>
    <xf numFmtId="44" fontId="8" fillId="0" borderId="47" xfId="48" applyFont="1" applyFill="1" applyBorder="1" applyAlignment="1" applyProtection="1">
      <alignment horizontal="center" vertical="center" textRotation="90" wrapText="1"/>
      <protection locked="0"/>
    </xf>
    <xf numFmtId="44" fontId="8" fillId="0" borderId="21" xfId="48" applyFont="1" applyBorder="1" applyAlignment="1">
      <alignment horizontal="center" vertical="center"/>
    </xf>
    <xf numFmtId="44" fontId="8" fillId="0" borderId="28" xfId="48" applyFont="1" applyBorder="1" applyAlignment="1">
      <alignment horizontal="center" vertical="center"/>
    </xf>
    <xf numFmtId="0" fontId="8" fillId="0" borderId="19" xfId="0" applyFont="1" applyBorder="1" applyAlignment="1">
      <alignment horizontal="center" vertical="center" wrapText="1"/>
    </xf>
    <xf numFmtId="3" fontId="8" fillId="0" borderId="48" xfId="0" applyNumberFormat="1" applyFont="1" applyFill="1" applyBorder="1" applyAlignment="1">
      <alignment horizontal="center" vertical="center" textRotation="90" wrapText="1"/>
    </xf>
    <xf numFmtId="0" fontId="8" fillId="39" borderId="59" xfId="0" applyFont="1" applyFill="1" applyBorder="1" applyAlignment="1">
      <alignment horizontal="center" vertical="center" wrapText="1"/>
    </xf>
    <xf numFmtId="0" fontId="8" fillId="0" borderId="74" xfId="0" applyFont="1" applyBorder="1" applyAlignment="1">
      <alignment horizontal="center" vertical="center" wrapText="1"/>
    </xf>
    <xf numFmtId="0" fontId="8" fillId="0" borderId="59" xfId="0" applyFont="1" applyBorder="1" applyAlignment="1">
      <alignment horizontal="center" vertical="center" wrapText="1"/>
    </xf>
    <xf numFmtId="3" fontId="8" fillId="0" borderId="24" xfId="0" applyNumberFormat="1" applyFont="1" applyFill="1" applyBorder="1" applyAlignment="1">
      <alignment horizontal="center" vertical="center" textRotation="90" wrapText="1"/>
    </xf>
    <xf numFmtId="0" fontId="8" fillId="0" borderId="24" xfId="0" applyFont="1" applyBorder="1" applyAlignment="1">
      <alignment horizontal="center" vertical="center"/>
    </xf>
    <xf numFmtId="0" fontId="8" fillId="0" borderId="74" xfId="0" applyFont="1" applyBorder="1" applyAlignment="1">
      <alignment horizontal="center" vertical="center"/>
    </xf>
    <xf numFmtId="0" fontId="8" fillId="39" borderId="0" xfId="0" applyFont="1" applyFill="1" applyBorder="1" applyAlignment="1">
      <alignment horizontal="center" vertical="center"/>
    </xf>
    <xf numFmtId="0" fontId="8" fillId="39" borderId="21" xfId="0" applyFont="1" applyFill="1" applyBorder="1" applyAlignment="1">
      <alignment horizontal="center" vertical="center" wrapText="1"/>
    </xf>
    <xf numFmtId="3" fontId="8" fillId="0" borderId="19" xfId="0" applyNumberFormat="1" applyFont="1" applyFill="1" applyBorder="1" applyAlignment="1">
      <alignment horizontal="center" vertical="center" wrapText="1"/>
    </xf>
    <xf numFmtId="3" fontId="8" fillId="0" borderId="48" xfId="0" applyNumberFormat="1" applyFont="1" applyFill="1" applyBorder="1" applyAlignment="1">
      <alignment horizontal="center" vertical="center" wrapText="1"/>
    </xf>
    <xf numFmtId="9" fontId="8" fillId="0" borderId="25" xfId="0" applyNumberFormat="1" applyFont="1" applyFill="1" applyBorder="1" applyAlignment="1">
      <alignment horizontal="center" vertical="center" textRotation="90" wrapText="1"/>
    </xf>
    <xf numFmtId="0" fontId="8" fillId="0" borderId="66" xfId="0" applyFont="1" applyBorder="1" applyAlignment="1">
      <alignment horizontal="center" vertical="center" wrapText="1"/>
    </xf>
    <xf numFmtId="9" fontId="8" fillId="0" borderId="24" xfId="0" applyNumberFormat="1" applyFont="1" applyFill="1" applyBorder="1" applyAlignment="1">
      <alignment horizontal="center" vertical="center" textRotation="90" wrapText="1"/>
    </xf>
    <xf numFmtId="9" fontId="8" fillId="0" borderId="19" xfId="0" applyNumberFormat="1" applyFont="1" applyFill="1" applyBorder="1" applyAlignment="1">
      <alignment horizontal="center" vertical="center" textRotation="90" wrapText="1"/>
    </xf>
    <xf numFmtId="9" fontId="8" fillId="0" borderId="74" xfId="0" applyNumberFormat="1" applyFont="1" applyBorder="1" applyAlignment="1">
      <alignment horizontal="center" vertical="center"/>
    </xf>
    <xf numFmtId="9" fontId="8" fillId="0" borderId="24" xfId="0" applyNumberFormat="1" applyFont="1" applyBorder="1" applyAlignment="1">
      <alignment horizontal="center" vertical="center"/>
    </xf>
    <xf numFmtId="3" fontId="8" fillId="42" borderId="18" xfId="0" applyNumberFormat="1" applyFont="1" applyFill="1" applyBorder="1" applyAlignment="1" applyProtection="1">
      <alignment horizontal="center" vertical="center" wrapText="1"/>
      <protection locked="0"/>
    </xf>
    <xf numFmtId="3" fontId="8" fillId="42" borderId="24" xfId="0" applyNumberFormat="1" applyFont="1" applyFill="1" applyBorder="1" applyAlignment="1" applyProtection="1">
      <alignment horizontal="center" vertical="center" wrapText="1"/>
      <protection locked="0"/>
    </xf>
    <xf numFmtId="9" fontId="8" fillId="0" borderId="21" xfId="0" applyNumberFormat="1" applyFont="1" applyFill="1" applyBorder="1" applyAlignment="1">
      <alignment horizontal="center" vertical="center" textRotation="90" wrapText="1"/>
    </xf>
    <xf numFmtId="9" fontId="8" fillId="0" borderId="21" xfId="0" applyNumberFormat="1" applyFont="1" applyBorder="1" applyAlignment="1">
      <alignment horizontal="center" vertical="center"/>
    </xf>
    <xf numFmtId="9" fontId="8" fillId="0" borderId="12" xfId="0" applyNumberFormat="1" applyFont="1" applyFill="1" applyBorder="1" applyAlignment="1">
      <alignment horizontal="center" vertical="center" textRotation="90" wrapText="1"/>
    </xf>
    <xf numFmtId="9" fontId="8" fillId="0" borderId="21" xfId="0" applyNumberFormat="1" applyFont="1" applyFill="1" applyBorder="1" applyAlignment="1" applyProtection="1">
      <alignment horizontal="center" vertical="center" textRotation="90" wrapText="1"/>
      <protection locked="0"/>
    </xf>
    <xf numFmtId="9" fontId="8" fillId="0" borderId="31" xfId="0" applyNumberFormat="1" applyFont="1" applyFill="1" applyBorder="1" applyAlignment="1">
      <alignment horizontal="center" vertical="center" textRotation="90" wrapText="1"/>
    </xf>
    <xf numFmtId="9" fontId="8" fillId="0" borderId="74" xfId="0" applyNumberFormat="1" applyFont="1" applyFill="1" applyBorder="1" applyAlignment="1">
      <alignment horizontal="center" vertical="center" textRotation="90" wrapText="1"/>
    </xf>
    <xf numFmtId="0" fontId="8" fillId="39" borderId="24" xfId="0" applyFont="1" applyFill="1" applyBorder="1" applyAlignment="1">
      <alignment horizontal="center" vertical="center" textRotation="90" wrapText="1"/>
    </xf>
    <xf numFmtId="3" fontId="8" fillId="39" borderId="24" xfId="0" applyNumberFormat="1" applyFont="1" applyFill="1" applyBorder="1" applyAlignment="1">
      <alignment horizontal="center" vertical="center" textRotation="90" wrapText="1"/>
    </xf>
    <xf numFmtId="10" fontId="8" fillId="0" borderId="18" xfId="0" applyNumberFormat="1" applyFont="1" applyBorder="1" applyAlignment="1">
      <alignment horizontal="center" vertical="center" wrapText="1"/>
    </xf>
    <xf numFmtId="0" fontId="8" fillId="0" borderId="12" xfId="0" applyFont="1" applyBorder="1" applyAlignment="1">
      <alignment horizontal="center" vertical="center"/>
    </xf>
    <xf numFmtId="0" fontId="8" fillId="0" borderId="12" xfId="0" applyFont="1" applyFill="1" applyBorder="1" applyAlignment="1" applyProtection="1">
      <alignment horizontal="center" vertical="center" textRotation="90" wrapText="1"/>
      <protection locked="0"/>
    </xf>
    <xf numFmtId="0" fontId="8" fillId="0" borderId="31" xfId="0" applyFont="1" applyFill="1" applyBorder="1" applyAlignment="1">
      <alignment horizontal="center" vertical="center" textRotation="90" wrapText="1"/>
    </xf>
    <xf numFmtId="9" fontId="8" fillId="39" borderId="25" xfId="0" applyNumberFormat="1" applyFont="1" applyFill="1" applyBorder="1" applyAlignment="1">
      <alignment horizontal="center" vertical="center" textRotation="90" wrapText="1"/>
    </xf>
    <xf numFmtId="9" fontId="8" fillId="39" borderId="24" xfId="0" applyNumberFormat="1" applyFont="1" applyFill="1" applyBorder="1" applyAlignment="1">
      <alignment horizontal="center" vertical="center" textRotation="90" wrapText="1"/>
    </xf>
    <xf numFmtId="9" fontId="8" fillId="39" borderId="18" xfId="0" applyNumberFormat="1" applyFont="1" applyFill="1" applyBorder="1" applyAlignment="1">
      <alignment horizontal="center" vertical="center" textRotation="90" wrapText="1"/>
    </xf>
    <xf numFmtId="0" fontId="8" fillId="39" borderId="26" xfId="0" applyFont="1" applyFill="1" applyBorder="1" applyAlignment="1">
      <alignment horizontal="center" vertical="center"/>
    </xf>
    <xf numFmtId="0" fontId="8" fillId="33" borderId="21" xfId="0" applyFont="1" applyFill="1" applyBorder="1" applyAlignment="1">
      <alignment horizontal="center" vertical="center" wrapText="1"/>
    </xf>
    <xf numFmtId="0" fontId="8" fillId="18" borderId="45" xfId="0" applyFont="1" applyFill="1" applyBorder="1" applyAlignment="1">
      <alignment horizontal="center" vertical="center"/>
    </xf>
    <xf numFmtId="169" fontId="8" fillId="18" borderId="46" xfId="0" applyNumberFormat="1" applyFont="1" applyFill="1" applyBorder="1" applyAlignment="1">
      <alignment horizontal="center" vertical="center" wrapText="1"/>
    </xf>
    <xf numFmtId="169" fontId="8" fillId="18" borderId="0" xfId="0" applyNumberFormat="1" applyFont="1" applyFill="1" applyBorder="1" applyAlignment="1">
      <alignment horizontal="center" vertical="center" wrapText="1"/>
    </xf>
    <xf numFmtId="9" fontId="8" fillId="0" borderId="27" xfId="0" applyNumberFormat="1" applyFont="1" applyFill="1" applyBorder="1" applyAlignment="1">
      <alignment horizontal="center" vertical="center" textRotation="90" wrapText="1"/>
    </xf>
    <xf numFmtId="0" fontId="8" fillId="33" borderId="38" xfId="0" applyFont="1" applyFill="1" applyBorder="1" applyAlignment="1">
      <alignment horizontal="center" vertical="center" wrapText="1"/>
    </xf>
    <xf numFmtId="0" fontId="8" fillId="33" borderId="40" xfId="0" applyFont="1" applyFill="1" applyBorder="1" applyAlignment="1">
      <alignment horizontal="center" vertical="center" wrapText="1"/>
    </xf>
    <xf numFmtId="0" fontId="8" fillId="33" borderId="16" xfId="0" applyFont="1" applyFill="1" applyBorder="1" applyAlignment="1">
      <alignment horizontal="center" vertical="center" wrapText="1"/>
    </xf>
    <xf numFmtId="0" fontId="8" fillId="41" borderId="21" xfId="0" applyFont="1" applyFill="1" applyBorder="1" applyAlignment="1" applyProtection="1">
      <alignment horizontal="center" vertical="center" wrapText="1"/>
      <protection locked="0"/>
    </xf>
    <xf numFmtId="9" fontId="8" fillId="18" borderId="18" xfId="0" applyNumberFormat="1" applyFont="1" applyFill="1" applyBorder="1" applyAlignment="1" applyProtection="1">
      <alignment horizontal="center" vertical="center" textRotation="90" wrapText="1"/>
      <protection/>
    </xf>
    <xf numFmtId="9" fontId="8" fillId="18" borderId="25" xfId="0" applyNumberFormat="1" applyFont="1" applyFill="1" applyBorder="1" applyAlignment="1" applyProtection="1">
      <alignment horizontal="center" vertical="center" textRotation="90" wrapText="1"/>
      <protection/>
    </xf>
    <xf numFmtId="0" fontId="8" fillId="41" borderId="21" xfId="0" applyFont="1" applyFill="1" applyBorder="1" applyAlignment="1" applyProtection="1">
      <alignment horizontal="center" vertical="center" textRotation="90" wrapText="1"/>
      <protection locked="0"/>
    </xf>
    <xf numFmtId="0" fontId="8" fillId="0" borderId="21" xfId="0" applyFont="1" applyFill="1" applyBorder="1" applyAlignment="1">
      <alignment horizontal="center" vertical="center" textRotation="90" wrapText="1"/>
    </xf>
    <xf numFmtId="0" fontId="8" fillId="39" borderId="24" xfId="0" applyFont="1" applyFill="1" applyBorder="1" applyAlignment="1">
      <alignment horizontal="center" vertical="center" wrapText="1"/>
    </xf>
    <xf numFmtId="0" fontId="8" fillId="39" borderId="63" xfId="0" applyFont="1" applyFill="1" applyBorder="1" applyAlignment="1">
      <alignment horizontal="center" vertical="center" wrapText="1"/>
    </xf>
    <xf numFmtId="0" fontId="8" fillId="39" borderId="26" xfId="0" applyFont="1" applyFill="1" applyBorder="1" applyAlignment="1">
      <alignment horizontal="center" vertical="center" wrapText="1"/>
    </xf>
    <xf numFmtId="3" fontId="8" fillId="0" borderId="37" xfId="0" applyNumberFormat="1" applyFont="1" applyFill="1" applyBorder="1" applyAlignment="1">
      <alignment horizontal="center" vertical="center" textRotation="90" wrapText="1"/>
    </xf>
    <xf numFmtId="3" fontId="8" fillId="0" borderId="46" xfId="0" applyNumberFormat="1" applyFont="1" applyFill="1" applyBorder="1" applyAlignment="1">
      <alignment horizontal="center" vertical="center" textRotation="90" wrapText="1"/>
    </xf>
    <xf numFmtId="3" fontId="8" fillId="0" borderId="69" xfId="0" applyNumberFormat="1" applyFont="1" applyFill="1" applyBorder="1" applyAlignment="1">
      <alignment horizontal="center" vertical="center" textRotation="90" wrapText="1"/>
    </xf>
    <xf numFmtId="3" fontId="8" fillId="42" borderId="21" xfId="0" applyNumberFormat="1" applyFont="1" applyFill="1" applyBorder="1" applyAlignment="1" applyProtection="1">
      <alignment horizontal="center" vertical="center" textRotation="90" wrapText="1"/>
      <protection locked="0"/>
    </xf>
    <xf numFmtId="0" fontId="8" fillId="0" borderId="48" xfId="0" applyFont="1" applyFill="1" applyBorder="1" applyAlignment="1">
      <alignment horizontal="center" vertical="center" textRotation="90" wrapText="1"/>
    </xf>
    <xf numFmtId="0" fontId="8" fillId="0" borderId="56" xfId="0" applyFont="1" applyFill="1" applyBorder="1" applyAlignment="1">
      <alignment horizontal="center" vertical="center" textRotation="90" wrapText="1"/>
    </xf>
    <xf numFmtId="0" fontId="8" fillId="39" borderId="39" xfId="0" applyFont="1" applyFill="1" applyBorder="1" applyAlignment="1">
      <alignment horizontal="center" vertical="center"/>
    </xf>
    <xf numFmtId="0" fontId="8" fillId="39" borderId="40" xfId="0" applyFont="1" applyFill="1" applyBorder="1" applyAlignment="1">
      <alignment horizontal="center" vertical="center"/>
    </xf>
    <xf numFmtId="0" fontId="8" fillId="39" borderId="41" xfId="0" applyFont="1" applyFill="1" applyBorder="1" applyAlignment="1">
      <alignment horizontal="center" vertical="center"/>
    </xf>
    <xf numFmtId="3" fontId="8" fillId="0" borderId="12" xfId="0" applyNumberFormat="1" applyFont="1" applyFill="1" applyBorder="1" applyAlignment="1" applyProtection="1">
      <alignment horizontal="center" vertical="center" textRotation="90" wrapText="1"/>
      <protection locked="0"/>
    </xf>
    <xf numFmtId="3" fontId="8" fillId="0" borderId="25" xfId="0" applyNumberFormat="1" applyFont="1" applyFill="1" applyBorder="1" applyAlignment="1" applyProtection="1">
      <alignment horizontal="center" vertical="center" textRotation="90" wrapText="1"/>
      <protection locked="0"/>
    </xf>
    <xf numFmtId="3" fontId="8" fillId="0" borderId="27" xfId="0" applyNumberFormat="1" applyFont="1" applyFill="1" applyBorder="1" applyAlignment="1" applyProtection="1">
      <alignment horizontal="center" vertical="center" textRotation="90" wrapText="1"/>
      <protection locked="0"/>
    </xf>
    <xf numFmtId="0" fontId="8" fillId="0" borderId="25" xfId="0" applyFont="1" applyFill="1" applyBorder="1" applyAlignment="1" applyProtection="1">
      <alignment horizontal="center" vertical="center" textRotation="90" wrapText="1"/>
      <protection locked="0"/>
    </xf>
    <xf numFmtId="0" fontId="8" fillId="0" borderId="27" xfId="0" applyFont="1" applyFill="1" applyBorder="1" applyAlignment="1" applyProtection="1">
      <alignment horizontal="center" vertical="center" textRotation="90" wrapText="1"/>
      <protection locked="0"/>
    </xf>
    <xf numFmtId="3" fontId="8" fillId="18" borderId="21" xfId="0" applyNumberFormat="1" applyFont="1" applyFill="1" applyBorder="1" applyAlignment="1" applyProtection="1">
      <alignment horizontal="center" vertical="center" textRotation="90" wrapText="1"/>
      <protection/>
    </xf>
    <xf numFmtId="9" fontId="8" fillId="18" borderId="21" xfId="0" applyNumberFormat="1" applyFont="1" applyFill="1" applyBorder="1" applyAlignment="1" applyProtection="1">
      <alignment horizontal="center" vertical="center" textRotation="90" wrapText="1"/>
      <protection/>
    </xf>
    <xf numFmtId="4" fontId="8" fillId="18" borderId="21" xfId="0" applyNumberFormat="1" applyFont="1" applyFill="1" applyBorder="1" applyAlignment="1" applyProtection="1">
      <alignment horizontal="center" vertical="center" textRotation="90" wrapText="1"/>
      <protection/>
    </xf>
    <xf numFmtId="3" fontId="8" fillId="34" borderId="21" xfId="0" applyNumberFormat="1" applyFont="1" applyFill="1" applyBorder="1" applyAlignment="1" applyProtection="1">
      <alignment horizontal="center" vertical="center" textRotation="90" wrapText="1"/>
      <protection/>
    </xf>
    <xf numFmtId="3" fontId="8" fillId="35" borderId="21" xfId="0" applyNumberFormat="1" applyFont="1" applyFill="1" applyBorder="1" applyAlignment="1" applyProtection="1">
      <alignment horizontal="center" vertical="center" textRotation="90" wrapText="1"/>
      <protection/>
    </xf>
    <xf numFmtId="0" fontId="8" fillId="35" borderId="21" xfId="0" applyFont="1" applyFill="1" applyBorder="1" applyAlignment="1" applyProtection="1">
      <alignment horizontal="center" vertical="center" textRotation="90" wrapText="1"/>
      <protection/>
    </xf>
    <xf numFmtId="10" fontId="8" fillId="35" borderId="21" xfId="0" applyNumberFormat="1" applyFont="1" applyFill="1" applyBorder="1" applyAlignment="1" applyProtection="1">
      <alignment horizontal="center" vertical="center" textRotation="90" wrapText="1"/>
      <protection/>
    </xf>
    <xf numFmtId="169" fontId="8" fillId="18" borderId="65" xfId="0" applyNumberFormat="1" applyFont="1" applyFill="1" applyBorder="1" applyAlignment="1">
      <alignment horizontal="center" vertical="center" wrapText="1"/>
    </xf>
    <xf numFmtId="169" fontId="8" fillId="18" borderId="61" xfId="0" applyNumberFormat="1" applyFont="1" applyFill="1" applyBorder="1" applyAlignment="1">
      <alignment horizontal="center" vertical="center" wrapText="1"/>
    </xf>
    <xf numFmtId="9" fontId="8" fillId="39" borderId="27" xfId="0" applyNumberFormat="1" applyFont="1" applyFill="1" applyBorder="1" applyAlignment="1">
      <alignment horizontal="center" vertical="center" textRotation="90" wrapText="1"/>
    </xf>
    <xf numFmtId="4" fontId="8" fillId="39" borderId="12" xfId="0" applyNumberFormat="1" applyFont="1" applyFill="1" applyBorder="1" applyAlignment="1">
      <alignment horizontal="center" vertical="center" textRotation="90" wrapText="1"/>
    </xf>
    <xf numFmtId="4" fontId="8" fillId="39" borderId="25" xfId="0" applyNumberFormat="1" applyFont="1" applyFill="1" applyBorder="1" applyAlignment="1">
      <alignment horizontal="center" vertical="center" textRotation="90" wrapText="1"/>
    </xf>
    <xf numFmtId="4" fontId="8" fillId="39" borderId="27" xfId="0" applyNumberFormat="1" applyFont="1" applyFill="1" applyBorder="1" applyAlignment="1">
      <alignment horizontal="center" vertical="center" textRotation="90" wrapText="1"/>
    </xf>
    <xf numFmtId="3" fontId="8" fillId="39" borderId="12" xfId="0" applyNumberFormat="1" applyFont="1" applyFill="1" applyBorder="1" applyAlignment="1">
      <alignment horizontal="center" vertical="center" textRotation="90" wrapText="1"/>
    </xf>
    <xf numFmtId="4" fontId="8" fillId="39" borderId="68" xfId="0" applyNumberFormat="1" applyFont="1" applyFill="1" applyBorder="1" applyAlignment="1">
      <alignment horizontal="center" vertical="center" textRotation="90" wrapText="1"/>
    </xf>
    <xf numFmtId="4" fontId="8" fillId="39" borderId="46" xfId="0" applyNumberFormat="1" applyFont="1" applyFill="1" applyBorder="1" applyAlignment="1">
      <alignment horizontal="center" vertical="center" textRotation="90" wrapText="1"/>
    </xf>
    <xf numFmtId="4" fontId="8" fillId="39" borderId="69" xfId="0" applyNumberFormat="1" applyFont="1" applyFill="1" applyBorder="1" applyAlignment="1">
      <alignment horizontal="center" vertical="center" textRotation="90" wrapText="1"/>
    </xf>
    <xf numFmtId="172" fontId="8" fillId="40" borderId="20" xfId="46" applyNumberFormat="1" applyFont="1" applyFill="1" applyBorder="1" applyAlignment="1" applyProtection="1">
      <alignment horizontal="center" vertical="center" textRotation="90" wrapText="1"/>
      <protection locked="0"/>
    </xf>
    <xf numFmtId="172" fontId="8" fillId="42" borderId="21" xfId="46" applyNumberFormat="1" applyFont="1" applyFill="1" applyBorder="1" applyAlignment="1" applyProtection="1">
      <alignment horizontal="center" vertical="center" textRotation="90" wrapText="1"/>
      <protection locked="0"/>
    </xf>
    <xf numFmtId="172" fontId="8" fillId="42" borderId="28" xfId="46" applyNumberFormat="1" applyFont="1" applyFill="1" applyBorder="1" applyAlignment="1" applyProtection="1">
      <alignment horizontal="center" vertical="center" textRotation="90" wrapText="1"/>
      <protection locked="0"/>
    </xf>
    <xf numFmtId="172" fontId="8" fillId="40" borderId="30" xfId="46" applyNumberFormat="1" applyFont="1" applyFill="1" applyBorder="1" applyAlignment="1" applyProtection="1">
      <alignment horizontal="center" vertical="center" textRotation="90" wrapText="1"/>
      <protection locked="0"/>
    </xf>
    <xf numFmtId="172" fontId="8" fillId="42" borderId="22" xfId="46" applyNumberFormat="1" applyFont="1" applyFill="1" applyBorder="1" applyAlignment="1" applyProtection="1">
      <alignment horizontal="center" vertical="center" textRotation="90" wrapText="1"/>
      <protection locked="0"/>
    </xf>
    <xf numFmtId="172" fontId="8" fillId="42" borderId="29" xfId="46" applyNumberFormat="1" applyFont="1" applyFill="1" applyBorder="1" applyAlignment="1" applyProtection="1">
      <alignment horizontal="center" vertical="center" textRotation="90" wrapText="1"/>
      <protection locked="0"/>
    </xf>
    <xf numFmtId="0" fontId="8" fillId="39" borderId="18" xfId="0" applyFont="1" applyFill="1" applyBorder="1" applyAlignment="1" applyProtection="1">
      <alignment horizontal="center" vertical="center" textRotation="90" wrapText="1"/>
      <protection locked="0"/>
    </xf>
    <xf numFmtId="0" fontId="8" fillId="39" borderId="25" xfId="0" applyFont="1" applyFill="1" applyBorder="1" applyAlignment="1" applyProtection="1">
      <alignment horizontal="center" vertical="center" textRotation="90" wrapText="1"/>
      <protection locked="0"/>
    </xf>
    <xf numFmtId="0" fontId="8" fillId="39" borderId="27" xfId="0" applyFont="1" applyFill="1" applyBorder="1" applyAlignment="1" applyProtection="1">
      <alignment horizontal="center" vertical="center" textRotation="90" wrapText="1"/>
      <protection locked="0"/>
    </xf>
    <xf numFmtId="3" fontId="8" fillId="42" borderId="18" xfId="0" applyNumberFormat="1" applyFont="1" applyFill="1" applyBorder="1" applyAlignment="1" applyProtection="1">
      <alignment horizontal="center" vertical="center" textRotation="90" wrapText="1"/>
      <protection locked="0"/>
    </xf>
    <xf numFmtId="3" fontId="8" fillId="42" borderId="25" xfId="0" applyNumberFormat="1" applyFont="1" applyFill="1" applyBorder="1" applyAlignment="1" applyProtection="1">
      <alignment horizontal="center" vertical="center" textRotation="90" wrapText="1"/>
      <protection locked="0"/>
    </xf>
    <xf numFmtId="3" fontId="8" fillId="42" borderId="27" xfId="0" applyNumberFormat="1" applyFont="1" applyFill="1" applyBorder="1" applyAlignment="1" applyProtection="1">
      <alignment horizontal="center" vertical="center" textRotation="90" wrapText="1"/>
      <protection locked="0"/>
    </xf>
    <xf numFmtId="0" fontId="8" fillId="38" borderId="18" xfId="0" applyFont="1" applyFill="1" applyBorder="1" applyAlignment="1" applyProtection="1">
      <alignment horizontal="center" vertical="center" textRotation="90" wrapText="1"/>
      <protection locked="0"/>
    </xf>
    <xf numFmtId="3" fontId="8" fillId="39" borderId="18" xfId="0" applyNumberFormat="1" applyFont="1" applyFill="1" applyBorder="1" applyAlignment="1">
      <alignment horizontal="center" vertical="center" textRotation="90" wrapText="1"/>
    </xf>
    <xf numFmtId="4" fontId="8" fillId="39" borderId="18" xfId="0" applyNumberFormat="1" applyFont="1" applyFill="1" applyBorder="1" applyAlignment="1">
      <alignment horizontal="center" vertical="center" textRotation="90" wrapText="1"/>
    </xf>
    <xf numFmtId="4" fontId="8" fillId="39" borderId="24" xfId="0" applyNumberFormat="1" applyFont="1" applyFill="1" applyBorder="1" applyAlignment="1">
      <alignment horizontal="center" vertical="center" textRotation="90" wrapText="1"/>
    </xf>
    <xf numFmtId="172" fontId="8" fillId="40" borderId="18" xfId="46" applyNumberFormat="1" applyFont="1" applyFill="1" applyBorder="1" applyAlignment="1" applyProtection="1">
      <alignment horizontal="center" vertical="center" textRotation="90" wrapText="1"/>
      <protection locked="0"/>
    </xf>
    <xf numFmtId="172" fontId="8" fillId="40" borderId="24" xfId="46" applyNumberFormat="1" applyFont="1" applyFill="1" applyBorder="1" applyAlignment="1" applyProtection="1">
      <alignment horizontal="center" vertical="center" textRotation="90" wrapText="1"/>
      <protection locked="0"/>
    </xf>
    <xf numFmtId="3" fontId="8" fillId="42" borderId="24" xfId="0" applyNumberFormat="1" applyFont="1" applyFill="1" applyBorder="1" applyAlignment="1" applyProtection="1">
      <alignment horizontal="center" vertical="center" textRotation="90" wrapText="1"/>
      <protection locked="0"/>
    </xf>
    <xf numFmtId="3" fontId="8" fillId="42" borderId="19" xfId="0" applyNumberFormat="1" applyFont="1" applyFill="1" applyBorder="1" applyAlignment="1" applyProtection="1">
      <alignment horizontal="center" vertical="center" textRotation="90" wrapText="1"/>
      <protection locked="0"/>
    </xf>
    <xf numFmtId="3" fontId="8" fillId="42" borderId="74" xfId="0" applyNumberFormat="1" applyFont="1" applyFill="1" applyBorder="1" applyAlignment="1" applyProtection="1">
      <alignment horizontal="center" vertical="center" textRotation="90" wrapText="1"/>
      <protection locked="0"/>
    </xf>
    <xf numFmtId="3" fontId="8" fillId="34" borderId="21" xfId="0" applyNumberFormat="1" applyFont="1" applyFill="1" applyBorder="1" applyAlignment="1">
      <alignment horizontal="center" vertical="center" textRotation="90" wrapText="1"/>
    </xf>
    <xf numFmtId="0" fontId="8" fillId="35" borderId="64" xfId="0" applyFont="1" applyFill="1" applyBorder="1" applyAlignment="1">
      <alignment horizontal="center" vertical="center" textRotation="90" wrapText="1"/>
    </xf>
    <xf numFmtId="0" fontId="8" fillId="35" borderId="43" xfId="0" applyFont="1" applyFill="1" applyBorder="1" applyAlignment="1">
      <alignment horizontal="center" vertical="center" textRotation="90" wrapText="1"/>
    </xf>
    <xf numFmtId="0" fontId="8" fillId="35" borderId="65" xfId="0" applyFont="1" applyFill="1" applyBorder="1" applyAlignment="1">
      <alignment horizontal="center" vertical="center" textRotation="90" wrapText="1"/>
    </xf>
    <xf numFmtId="0" fontId="8" fillId="35" borderId="44" xfId="0" applyFont="1" applyFill="1" applyBorder="1" applyAlignment="1">
      <alignment horizontal="center" vertical="center" textRotation="90" wrapText="1"/>
    </xf>
    <xf numFmtId="0" fontId="8" fillId="33" borderId="75" xfId="0" applyFont="1" applyFill="1" applyBorder="1" applyAlignment="1">
      <alignment horizontal="center" vertical="center" wrapText="1"/>
    </xf>
    <xf numFmtId="0" fontId="8" fillId="18" borderId="27" xfId="0" applyFont="1" applyFill="1" applyBorder="1" applyAlignment="1">
      <alignment horizontal="center" vertical="center" textRotation="90" wrapText="1"/>
    </xf>
    <xf numFmtId="0" fontId="8" fillId="18" borderId="56" xfId="0" applyFont="1" applyFill="1" applyBorder="1" applyAlignment="1">
      <alignment horizontal="center" vertical="center" textRotation="90" wrapText="1"/>
    </xf>
    <xf numFmtId="3" fontId="8" fillId="18" borderId="41" xfId="0" applyNumberFormat="1" applyFont="1" applyFill="1" applyBorder="1" applyAlignment="1">
      <alignment horizontal="center" vertical="center" wrapText="1"/>
    </xf>
    <xf numFmtId="169" fontId="8" fillId="18" borderId="44" xfId="0" applyNumberFormat="1" applyFont="1" applyFill="1" applyBorder="1" applyAlignment="1">
      <alignment horizontal="center" vertical="center" wrapText="1"/>
    </xf>
    <xf numFmtId="0" fontId="8" fillId="18" borderId="47" xfId="0" applyFont="1" applyFill="1" applyBorder="1" applyAlignment="1" applyProtection="1">
      <alignment horizontal="center" vertical="center" wrapText="1"/>
      <protection locked="0"/>
    </xf>
    <xf numFmtId="4" fontId="8" fillId="18" borderId="27" xfId="0" applyNumberFormat="1" applyFont="1" applyFill="1" applyBorder="1" applyAlignment="1" applyProtection="1">
      <alignment horizontal="center" vertical="center" textRotation="90" wrapText="1"/>
      <protection/>
    </xf>
    <xf numFmtId="0" fontId="8" fillId="18" borderId="27" xfId="0" applyFont="1" applyFill="1" applyBorder="1" applyAlignment="1" applyProtection="1">
      <alignment horizontal="center" vertical="center" textRotation="90" wrapText="1"/>
      <protection/>
    </xf>
    <xf numFmtId="179" fontId="8" fillId="39" borderId="18" xfId="0" applyNumberFormat="1" applyFont="1" applyFill="1" applyBorder="1" applyAlignment="1">
      <alignment horizontal="center" vertical="center" textRotation="90" wrapText="1"/>
    </xf>
    <xf numFmtId="179" fontId="8" fillId="39" borderId="24" xfId="0" applyNumberFormat="1" applyFont="1" applyFill="1" applyBorder="1" applyAlignment="1">
      <alignment horizontal="center" vertical="center" textRotation="90" wrapText="1"/>
    </xf>
    <xf numFmtId="0" fontId="8" fillId="0" borderId="64" xfId="0" applyFont="1" applyFill="1" applyBorder="1" applyAlignment="1">
      <alignment horizontal="center" vertical="center" wrapText="1"/>
    </xf>
    <xf numFmtId="44" fontId="8" fillId="40" borderId="20" xfId="48" applyFont="1" applyFill="1" applyBorder="1" applyAlignment="1" applyProtection="1">
      <alignment horizontal="center" vertical="center" textRotation="90" wrapText="1"/>
      <protection locked="0"/>
    </xf>
    <xf numFmtId="44" fontId="8" fillId="40" borderId="28" xfId="48" applyFont="1" applyFill="1" applyBorder="1" applyAlignment="1" applyProtection="1">
      <alignment horizontal="center" vertical="center" textRotation="90" wrapText="1"/>
      <protection locked="0"/>
    </xf>
    <xf numFmtId="0" fontId="8" fillId="39" borderId="30" xfId="0" applyFont="1" applyFill="1" applyBorder="1" applyAlignment="1">
      <alignment horizontal="center" vertical="center" wrapText="1"/>
    </xf>
    <xf numFmtId="0" fontId="8" fillId="39" borderId="29" xfId="0" applyFont="1" applyFill="1" applyBorder="1" applyAlignment="1">
      <alignment horizontal="center" vertical="center" wrapText="1"/>
    </xf>
    <xf numFmtId="0" fontId="8" fillId="39" borderId="20" xfId="0" applyFont="1" applyFill="1" applyBorder="1" applyAlignment="1">
      <alignment horizontal="center" vertical="center" wrapText="1"/>
    </xf>
    <xf numFmtId="0" fontId="8" fillId="39" borderId="28"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38" borderId="20" xfId="0" applyFont="1" applyFill="1" applyBorder="1" applyAlignment="1" applyProtection="1">
      <alignment horizontal="center" vertical="center" wrapText="1"/>
      <protection locked="0"/>
    </xf>
    <xf numFmtId="0" fontId="8" fillId="38" borderId="28" xfId="0" applyFont="1" applyFill="1" applyBorder="1" applyAlignment="1" applyProtection="1">
      <alignment horizontal="center" vertical="center" wrapText="1"/>
      <protection locked="0"/>
    </xf>
    <xf numFmtId="0" fontId="8" fillId="39" borderId="53" xfId="0" applyFont="1" applyFill="1" applyBorder="1" applyAlignment="1">
      <alignment horizontal="center" vertical="center" textRotation="90" wrapText="1"/>
    </xf>
    <xf numFmtId="0" fontId="8" fillId="0" borderId="20" xfId="0" applyFont="1" applyBorder="1" applyAlignment="1">
      <alignment horizontal="center" vertical="center" wrapText="1"/>
    </xf>
    <xf numFmtId="44" fontId="8" fillId="0" borderId="20" xfId="48" applyFont="1" applyFill="1" applyBorder="1" applyAlignment="1" applyProtection="1">
      <alignment horizontal="center" vertical="center" textRotation="90" wrapText="1"/>
      <protection locked="0"/>
    </xf>
    <xf numFmtId="0" fontId="8" fillId="39" borderId="20" xfId="0" applyFont="1" applyFill="1" applyBorder="1" applyAlignment="1" applyProtection="1">
      <alignment horizontal="center" vertical="center" textRotation="90" wrapText="1"/>
      <protection locked="0"/>
    </xf>
    <xf numFmtId="44" fontId="8" fillId="40" borderId="21" xfId="48" applyFont="1" applyFill="1" applyBorder="1" applyAlignment="1" applyProtection="1">
      <alignment horizontal="center" vertical="center" textRotation="90" wrapText="1"/>
      <protection locked="0"/>
    </xf>
    <xf numFmtId="0" fontId="8" fillId="39" borderId="22" xfId="0" applyFont="1" applyFill="1" applyBorder="1" applyAlignment="1">
      <alignment horizontal="center" vertical="center" wrapText="1"/>
    </xf>
    <xf numFmtId="0" fontId="8" fillId="38" borderId="21" xfId="0" applyFont="1" applyFill="1" applyBorder="1" applyAlignment="1" applyProtection="1">
      <alignment horizontal="center" vertical="center" wrapText="1"/>
      <protection locked="0"/>
    </xf>
    <xf numFmtId="174" fontId="8" fillId="40" borderId="20" xfId="48" applyNumberFormat="1" applyFont="1" applyFill="1" applyBorder="1" applyAlignment="1" applyProtection="1">
      <alignment horizontal="center" vertical="center" textRotation="90" wrapText="1"/>
      <protection locked="0"/>
    </xf>
    <xf numFmtId="174" fontId="8" fillId="40" borderId="21" xfId="48" applyNumberFormat="1" applyFont="1" applyFill="1" applyBorder="1" applyAlignment="1" applyProtection="1">
      <alignment horizontal="center" vertical="center" textRotation="90" wrapText="1"/>
      <protection locked="0"/>
    </xf>
    <xf numFmtId="174" fontId="8" fillId="40" borderId="28" xfId="48" applyNumberFormat="1" applyFont="1" applyFill="1" applyBorder="1" applyAlignment="1" applyProtection="1">
      <alignment horizontal="center" vertical="center" textRotation="90" wrapText="1"/>
      <protection locked="0"/>
    </xf>
    <xf numFmtId="37" fontId="8" fillId="40" borderId="11" xfId="46" applyNumberFormat="1" applyFont="1" applyFill="1" applyBorder="1" applyAlignment="1" applyProtection="1">
      <alignment horizontal="center" vertical="center" textRotation="90" wrapText="1"/>
      <protection locked="0"/>
    </xf>
    <xf numFmtId="37" fontId="8" fillId="40" borderId="45" xfId="46" applyNumberFormat="1" applyFont="1" applyFill="1" applyBorder="1" applyAlignment="1" applyProtection="1">
      <alignment horizontal="center" vertical="center" textRotation="90" wrapText="1"/>
      <protection locked="0"/>
    </xf>
    <xf numFmtId="37" fontId="8" fillId="40" borderId="47" xfId="46" applyNumberFormat="1" applyFont="1" applyFill="1" applyBorder="1" applyAlignment="1" applyProtection="1">
      <alignment horizontal="center" vertical="center" textRotation="90" wrapText="1"/>
      <protection locked="0"/>
    </xf>
    <xf numFmtId="0" fontId="12" fillId="0" borderId="21" xfId="0" applyFont="1" applyFill="1" applyBorder="1" applyAlignment="1" applyProtection="1">
      <alignment horizontal="center" vertical="center" textRotation="90" wrapText="1"/>
      <protection locked="0"/>
    </xf>
    <xf numFmtId="0" fontId="12" fillId="0" borderId="28" xfId="0" applyFont="1" applyFill="1" applyBorder="1" applyAlignment="1" applyProtection="1">
      <alignment horizontal="center" vertical="center" textRotation="90" wrapText="1"/>
      <protection locked="0"/>
    </xf>
    <xf numFmtId="0" fontId="6" fillId="0" borderId="54" xfId="0" applyFont="1" applyFill="1" applyBorder="1" applyAlignment="1">
      <alignment horizontal="center" vertical="center" textRotation="90" wrapText="1"/>
    </xf>
    <xf numFmtId="0" fontId="6" fillId="0" borderId="55" xfId="0" applyFont="1" applyFill="1" applyBorder="1" applyAlignment="1">
      <alignment horizontal="center" vertical="center" textRotation="90" wrapText="1"/>
    </xf>
    <xf numFmtId="0" fontId="6" fillId="39" borderId="42" xfId="0" applyFont="1" applyFill="1" applyBorder="1" applyAlignment="1">
      <alignment horizontal="center" vertical="center"/>
    </xf>
    <xf numFmtId="0" fontId="6" fillId="39" borderId="43" xfId="0" applyFont="1" applyFill="1" applyBorder="1" applyAlignment="1">
      <alignment horizontal="center" vertical="center"/>
    </xf>
    <xf numFmtId="0" fontId="6" fillId="39" borderId="44" xfId="0" applyFont="1" applyFill="1" applyBorder="1" applyAlignment="1">
      <alignment horizontal="center" vertical="center"/>
    </xf>
    <xf numFmtId="0" fontId="6" fillId="39" borderId="17" xfId="0" applyFont="1" applyFill="1" applyBorder="1" applyAlignment="1">
      <alignment horizontal="center" vertical="center" wrapText="1"/>
    </xf>
    <xf numFmtId="0" fontId="6" fillId="39" borderId="45" xfId="0" applyFont="1" applyFill="1" applyBorder="1" applyAlignment="1">
      <alignment horizontal="center" vertical="center" wrapText="1"/>
    </xf>
    <xf numFmtId="0" fontId="6" fillId="39" borderId="47" xfId="0" applyFont="1" applyFill="1" applyBorder="1" applyAlignment="1">
      <alignment horizontal="center" vertical="center" wrapText="1"/>
    </xf>
    <xf numFmtId="0" fontId="5" fillId="0" borderId="37" xfId="0" applyFont="1" applyBorder="1" applyAlignment="1">
      <alignment horizontal="center" vertical="center" wrapText="1"/>
    </xf>
    <xf numFmtId="0" fontId="5" fillId="0" borderId="46" xfId="0" applyFont="1" applyBorder="1" applyAlignment="1">
      <alignment horizontal="center" vertical="center" wrapText="1"/>
    </xf>
    <xf numFmtId="0" fontId="5" fillId="0" borderId="69"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45" xfId="0" applyFont="1" applyBorder="1" applyAlignment="1">
      <alignment horizontal="center" vertical="center" wrapText="1"/>
    </xf>
    <xf numFmtId="0" fontId="5" fillId="0" borderId="47" xfId="0" applyFont="1" applyBorder="1" applyAlignment="1">
      <alignment horizontal="center" vertical="center" wrapText="1"/>
    </xf>
    <xf numFmtId="3" fontId="6" fillId="0" borderId="18" xfId="0" applyNumberFormat="1" applyFont="1" applyFill="1" applyBorder="1" applyAlignment="1">
      <alignment horizontal="center" vertical="center" textRotation="90" wrapText="1"/>
    </xf>
    <xf numFmtId="0" fontId="6" fillId="0" borderId="25" xfId="0" applyFont="1" applyBorder="1" applyAlignment="1">
      <alignment/>
    </xf>
    <xf numFmtId="0" fontId="6" fillId="0" borderId="27" xfId="0" applyFont="1" applyBorder="1" applyAlignment="1">
      <alignment/>
    </xf>
    <xf numFmtId="3" fontId="6" fillId="0" borderId="19" xfId="0" applyNumberFormat="1" applyFont="1" applyFill="1" applyBorder="1" applyAlignment="1">
      <alignment horizontal="center" vertical="center" textRotation="90" wrapText="1"/>
    </xf>
    <xf numFmtId="0" fontId="6" fillId="0" borderId="48" xfId="0" applyFont="1" applyBorder="1" applyAlignment="1">
      <alignment/>
    </xf>
    <xf numFmtId="0" fontId="6" fillId="0" borderId="56" xfId="0" applyFont="1" applyBorder="1" applyAlignment="1">
      <alignment/>
    </xf>
    <xf numFmtId="3" fontId="6" fillId="0" borderId="21" xfId="0" applyNumberFormat="1" applyFont="1" applyFill="1" applyBorder="1" applyAlignment="1" applyProtection="1">
      <alignment horizontal="center" vertical="center" textRotation="90" wrapText="1"/>
      <protection locked="0"/>
    </xf>
    <xf numFmtId="0" fontId="6" fillId="0" borderId="21" xfId="0" applyFont="1" applyBorder="1" applyAlignment="1">
      <alignment/>
    </xf>
    <xf numFmtId="0" fontId="6" fillId="0" borderId="28" xfId="0" applyFont="1" applyBorder="1" applyAlignment="1">
      <alignment/>
    </xf>
    <xf numFmtId="0" fontId="6" fillId="0" borderId="54" xfId="0" applyFont="1" applyFill="1" applyBorder="1" applyAlignment="1" applyProtection="1">
      <alignment horizontal="center" vertical="center" textRotation="90" wrapText="1"/>
      <protection locked="0"/>
    </xf>
    <xf numFmtId="0" fontId="6" fillId="0" borderId="55" xfId="0" applyFont="1" applyFill="1" applyBorder="1" applyAlignment="1" applyProtection="1">
      <alignment horizontal="center" vertical="center" textRotation="90" wrapText="1"/>
      <protection locked="0"/>
    </xf>
    <xf numFmtId="3" fontId="6" fillId="0" borderId="28" xfId="0" applyNumberFormat="1" applyFont="1" applyFill="1" applyBorder="1" applyAlignment="1" applyProtection="1">
      <alignment horizontal="center" vertical="center" textRotation="90" wrapText="1"/>
      <protection locked="0"/>
    </xf>
    <xf numFmtId="0" fontId="6" fillId="39" borderId="21" xfId="0" applyFont="1" applyFill="1" applyBorder="1" applyAlignment="1" applyProtection="1">
      <alignment horizontal="center" vertical="center" textRotation="90" wrapText="1"/>
      <protection locked="0"/>
    </xf>
    <xf numFmtId="0" fontId="6" fillId="39" borderId="28" xfId="0" applyFont="1" applyFill="1" applyBorder="1" applyAlignment="1" applyProtection="1">
      <alignment horizontal="center" vertical="center" textRotation="90" wrapText="1"/>
      <protection locked="0"/>
    </xf>
    <xf numFmtId="0" fontId="6" fillId="39" borderId="54" xfId="0" applyFont="1" applyFill="1" applyBorder="1" applyAlignment="1">
      <alignment horizontal="center" vertical="center" textRotation="90" wrapText="1"/>
    </xf>
    <xf numFmtId="0" fontId="6" fillId="39" borderId="55" xfId="0" applyFont="1" applyFill="1" applyBorder="1" applyAlignment="1">
      <alignment horizontal="center" vertical="center" textRotation="90" wrapText="1"/>
    </xf>
    <xf numFmtId="0" fontId="6" fillId="39" borderId="22" xfId="0" applyFont="1" applyFill="1" applyBorder="1" applyAlignment="1">
      <alignment horizontal="center" vertical="center" wrapText="1"/>
    </xf>
    <xf numFmtId="0" fontId="6" fillId="39" borderId="29" xfId="0" applyFont="1" applyFill="1" applyBorder="1" applyAlignment="1">
      <alignment horizontal="center" vertical="center" wrapText="1"/>
    </xf>
    <xf numFmtId="0" fontId="5" fillId="0" borderId="57"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9" xfId="0" applyFont="1" applyBorder="1" applyAlignment="1">
      <alignment horizontal="center" vertical="center" wrapText="1"/>
    </xf>
    <xf numFmtId="3" fontId="6" fillId="0" borderId="21" xfId="0" applyNumberFormat="1" applyFont="1" applyFill="1" applyBorder="1" applyAlignment="1">
      <alignment horizontal="center" vertical="center" textRotation="90" wrapText="1"/>
    </xf>
    <xf numFmtId="0" fontId="6" fillId="0" borderId="21" xfId="0" applyFont="1" applyFill="1" applyBorder="1" applyAlignment="1" applyProtection="1">
      <alignment horizontal="center" vertical="center" textRotation="90" wrapText="1"/>
      <protection locked="0"/>
    </xf>
    <xf numFmtId="0" fontId="6" fillId="0" borderId="28" xfId="0" applyFont="1" applyFill="1" applyBorder="1" applyAlignment="1" applyProtection="1">
      <alignment horizontal="center" vertical="center" textRotation="90" wrapText="1"/>
      <protection locked="0"/>
    </xf>
    <xf numFmtId="0" fontId="5" fillId="0" borderId="68" xfId="0" applyFont="1" applyBorder="1" applyAlignment="1">
      <alignment horizontal="center" vertical="center" wrapText="1"/>
    </xf>
    <xf numFmtId="0" fontId="5" fillId="0" borderId="25" xfId="0" applyFont="1" applyBorder="1" applyAlignment="1">
      <alignment horizontal="center" vertical="center" wrapText="1"/>
    </xf>
    <xf numFmtId="0" fontId="5" fillId="0" borderId="27" xfId="0" applyFont="1" applyBorder="1" applyAlignment="1">
      <alignment horizontal="center" vertical="center" wrapText="1"/>
    </xf>
    <xf numFmtId="3" fontId="6" fillId="39" borderId="25" xfId="0" applyNumberFormat="1" applyFont="1" applyFill="1" applyBorder="1" applyAlignment="1">
      <alignment horizontal="center" vertical="center" textRotation="90" wrapText="1"/>
    </xf>
    <xf numFmtId="3" fontId="6" fillId="39" borderId="27" xfId="0" applyNumberFormat="1" applyFont="1" applyFill="1" applyBorder="1" applyAlignment="1">
      <alignment horizontal="center" vertical="center" textRotation="90" wrapText="1"/>
    </xf>
    <xf numFmtId="0" fontId="6" fillId="39" borderId="25" xfId="0" applyFont="1" applyFill="1" applyBorder="1" applyAlignment="1">
      <alignment horizontal="center" vertical="center" textRotation="90" wrapText="1"/>
    </xf>
    <xf numFmtId="0" fontId="6" fillId="39" borderId="27" xfId="0" applyFont="1" applyFill="1" applyBorder="1" applyAlignment="1">
      <alignment horizontal="center" vertical="center" textRotation="90" wrapText="1"/>
    </xf>
    <xf numFmtId="0" fontId="6" fillId="18" borderId="17" xfId="0" applyFont="1" applyFill="1" applyBorder="1" applyAlignment="1">
      <alignment horizontal="center" vertical="center"/>
    </xf>
    <xf numFmtId="0" fontId="6" fillId="18" borderId="47" xfId="0" applyFont="1" applyFill="1" applyBorder="1" applyAlignment="1">
      <alignment horizontal="center" vertical="center"/>
    </xf>
    <xf numFmtId="0" fontId="7" fillId="18" borderId="17" xfId="0" applyFont="1" applyFill="1" applyBorder="1" applyAlignment="1" applyProtection="1">
      <alignment horizontal="center" vertical="center" wrapText="1"/>
      <protection locked="0"/>
    </xf>
    <xf numFmtId="0" fontId="7" fillId="18" borderId="45" xfId="0" applyFont="1" applyFill="1" applyBorder="1" applyAlignment="1" applyProtection="1">
      <alignment horizontal="center" vertical="center" wrapText="1"/>
      <protection locked="0"/>
    </xf>
    <xf numFmtId="4" fontId="10" fillId="18" borderId="18" xfId="0" applyNumberFormat="1" applyFont="1" applyFill="1" applyBorder="1" applyAlignment="1" applyProtection="1">
      <alignment horizontal="center" vertical="center" textRotation="90" wrapText="1"/>
      <protection/>
    </xf>
    <xf numFmtId="4" fontId="10" fillId="18" borderId="25" xfId="0" applyNumberFormat="1" applyFont="1" applyFill="1" applyBorder="1" applyAlignment="1" applyProtection="1">
      <alignment horizontal="center" vertical="center" textRotation="90" wrapText="1"/>
      <protection/>
    </xf>
    <xf numFmtId="0" fontId="10" fillId="18" borderId="18" xfId="0" applyFont="1" applyFill="1" applyBorder="1" applyAlignment="1" applyProtection="1">
      <alignment horizontal="center" vertical="center" textRotation="90" wrapText="1"/>
      <protection/>
    </xf>
    <xf numFmtId="0" fontId="10" fillId="18" borderId="25" xfId="0" applyFont="1" applyFill="1" applyBorder="1" applyAlignment="1" applyProtection="1">
      <alignment horizontal="center" vertical="center" textRotation="90" wrapText="1"/>
      <protection/>
    </xf>
    <xf numFmtId="0" fontId="6" fillId="33" borderId="58"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36" xfId="0" applyFont="1" applyFill="1" applyBorder="1" applyAlignment="1">
      <alignment horizontal="center" vertical="center" wrapText="1"/>
    </xf>
    <xf numFmtId="0" fontId="8" fillId="33" borderId="10" xfId="0" applyFont="1" applyFill="1" applyBorder="1" applyAlignment="1">
      <alignment horizontal="left" vertical="center" wrapText="1"/>
    </xf>
    <xf numFmtId="0" fontId="8" fillId="33" borderId="36" xfId="0" applyFont="1" applyFill="1" applyBorder="1" applyAlignment="1">
      <alignment horizontal="left" vertical="center" wrapText="1"/>
    </xf>
    <xf numFmtId="3" fontId="7" fillId="33" borderId="46" xfId="0" applyNumberFormat="1" applyFont="1" applyFill="1" applyBorder="1" applyAlignment="1" applyProtection="1">
      <alignment horizontal="center" vertical="center" wrapText="1"/>
      <protection/>
    </xf>
    <xf numFmtId="3" fontId="7" fillId="33" borderId="0" xfId="0" applyNumberFormat="1" applyFont="1" applyFill="1" applyBorder="1" applyAlignment="1" applyProtection="1">
      <alignment horizontal="center" vertical="center" wrapText="1"/>
      <protection/>
    </xf>
    <xf numFmtId="3" fontId="7" fillId="33" borderId="33" xfId="0" applyNumberFormat="1" applyFont="1" applyFill="1" applyBorder="1" applyAlignment="1" applyProtection="1">
      <alignment horizontal="center" vertical="center" wrapText="1"/>
      <protection/>
    </xf>
    <xf numFmtId="0" fontId="7" fillId="33" borderId="46"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61" xfId="0" applyFont="1" applyFill="1" applyBorder="1" applyAlignment="1">
      <alignment horizontal="center" vertical="center" wrapText="1"/>
    </xf>
    <xf numFmtId="0" fontId="4" fillId="2" borderId="63" xfId="0" applyFont="1" applyFill="1" applyBorder="1" applyAlignment="1">
      <alignment horizontal="center"/>
    </xf>
    <xf numFmtId="0" fontId="4" fillId="2" borderId="64" xfId="0" applyFont="1" applyFill="1" applyBorder="1" applyAlignment="1">
      <alignment horizontal="center"/>
    </xf>
    <xf numFmtId="0" fontId="4" fillId="2" borderId="65" xfId="0" applyFont="1" applyFill="1" applyBorder="1" applyAlignment="1">
      <alignment horizontal="center"/>
    </xf>
    <xf numFmtId="0" fontId="4" fillId="2" borderId="42" xfId="0" applyFont="1" applyFill="1" applyBorder="1" applyAlignment="1">
      <alignment horizontal="center"/>
    </xf>
    <xf numFmtId="0" fontId="4" fillId="2" borderId="43" xfId="0" applyFont="1" applyFill="1" applyBorder="1" applyAlignment="1">
      <alignment horizontal="center"/>
    </xf>
    <xf numFmtId="0" fontId="4" fillId="2" borderId="44" xfId="0" applyFont="1" applyFill="1" applyBorder="1" applyAlignment="1">
      <alignment horizontal="center"/>
    </xf>
    <xf numFmtId="0" fontId="7" fillId="33" borderId="66" xfId="0" applyFont="1" applyFill="1" applyBorder="1" applyAlignment="1">
      <alignment horizontal="left" vertical="center" wrapText="1"/>
    </xf>
    <xf numFmtId="0" fontId="7" fillId="33" borderId="67" xfId="0" applyFont="1" applyFill="1" applyBorder="1" applyAlignment="1">
      <alignment horizontal="left" vertical="center" wrapText="1"/>
    </xf>
    <xf numFmtId="0" fontId="7" fillId="33" borderId="62" xfId="0" applyFont="1" applyFill="1" applyBorder="1" applyAlignment="1">
      <alignment horizontal="left" vertical="center" wrapText="1"/>
    </xf>
    <xf numFmtId="3" fontId="10" fillId="34" borderId="51" xfId="0" applyNumberFormat="1" applyFont="1" applyFill="1" applyBorder="1" applyAlignment="1" applyProtection="1">
      <alignment horizontal="center" vertical="center" wrapText="1"/>
      <protection/>
    </xf>
    <xf numFmtId="3" fontId="10" fillId="34" borderId="50" xfId="0" applyNumberFormat="1" applyFont="1" applyFill="1" applyBorder="1" applyAlignment="1" applyProtection="1">
      <alignment horizontal="center" vertical="center" wrapText="1"/>
      <protection/>
    </xf>
    <xf numFmtId="0" fontId="7" fillId="33" borderId="66" xfId="0" applyFont="1" applyFill="1" applyBorder="1" applyAlignment="1" applyProtection="1">
      <alignment horizontal="left" vertical="center" wrapText="1"/>
      <protection locked="0"/>
    </xf>
    <xf numFmtId="0" fontId="7" fillId="33" borderId="67" xfId="0" applyFont="1" applyFill="1" applyBorder="1" applyAlignment="1" applyProtection="1">
      <alignment horizontal="left" vertical="center" wrapText="1"/>
      <protection locked="0"/>
    </xf>
    <xf numFmtId="0" fontId="7" fillId="33" borderId="62" xfId="0" applyFont="1" applyFill="1" applyBorder="1" applyAlignment="1" applyProtection="1">
      <alignment horizontal="left" vertical="center" wrapText="1"/>
      <protection locked="0"/>
    </xf>
    <xf numFmtId="0" fontId="6" fillId="33" borderId="67" xfId="0" applyFont="1" applyFill="1" applyBorder="1" applyAlignment="1" applyProtection="1">
      <alignment horizontal="left" vertical="center" wrapText="1"/>
      <protection locked="0"/>
    </xf>
    <xf numFmtId="0" fontId="6" fillId="33" borderId="62" xfId="0" applyFont="1" applyFill="1" applyBorder="1" applyAlignment="1" applyProtection="1">
      <alignment horizontal="left" vertical="center" wrapText="1"/>
      <protection locked="0"/>
    </xf>
    <xf numFmtId="3" fontId="10" fillId="34" borderId="49" xfId="0" applyNumberFormat="1" applyFont="1" applyFill="1" applyBorder="1" applyAlignment="1" applyProtection="1">
      <alignment horizontal="center" vertical="center" wrapText="1"/>
      <protection/>
    </xf>
    <xf numFmtId="0" fontId="6" fillId="0" borderId="39" xfId="0" applyFont="1" applyFill="1" applyBorder="1" applyAlignment="1">
      <alignment horizontal="center"/>
    </xf>
    <xf numFmtId="0" fontId="6" fillId="0" borderId="40" xfId="0" applyFont="1" applyFill="1" applyBorder="1" applyAlignment="1">
      <alignment horizontal="center"/>
    </xf>
    <xf numFmtId="0" fontId="6" fillId="0" borderId="41" xfId="0" applyFont="1" applyFill="1" applyBorder="1" applyAlignment="1">
      <alignment horizontal="center"/>
    </xf>
    <xf numFmtId="0" fontId="6" fillId="39" borderId="48" xfId="0" applyFont="1" applyFill="1" applyBorder="1" applyAlignment="1">
      <alignment horizontal="center" vertical="center" wrapText="1"/>
    </xf>
    <xf numFmtId="0" fontId="6" fillId="39" borderId="56" xfId="0" applyFont="1" applyFill="1" applyBorder="1" applyAlignment="1">
      <alignment horizontal="center" vertical="center" wrapText="1"/>
    </xf>
    <xf numFmtId="169" fontId="7" fillId="18" borderId="37" xfId="0" applyNumberFormat="1" applyFont="1" applyFill="1" applyBorder="1" applyAlignment="1">
      <alignment horizontal="center" vertical="center" wrapText="1"/>
    </xf>
    <xf numFmtId="169" fontId="7" fillId="18" borderId="64" xfId="0" applyNumberFormat="1" applyFont="1" applyFill="1" applyBorder="1" applyAlignment="1">
      <alignment horizontal="center" vertical="center" wrapText="1"/>
    </xf>
    <xf numFmtId="169" fontId="7" fillId="18" borderId="69" xfId="0" applyNumberFormat="1" applyFont="1" applyFill="1" applyBorder="1" applyAlignment="1">
      <alignment horizontal="center" vertical="center" wrapText="1"/>
    </xf>
    <xf numFmtId="169" fontId="7" fillId="18" borderId="43" xfId="0" applyNumberFormat="1" applyFont="1" applyFill="1" applyBorder="1" applyAlignment="1">
      <alignment horizontal="center" vertical="center" wrapText="1"/>
    </xf>
    <xf numFmtId="3" fontId="6" fillId="18" borderId="38" xfId="0" applyNumberFormat="1" applyFont="1" applyFill="1" applyBorder="1" applyAlignment="1">
      <alignment horizontal="center" vertical="center" wrapText="1"/>
    </xf>
    <xf numFmtId="3" fontId="6" fillId="18" borderId="40" xfId="0" applyNumberFormat="1" applyFont="1" applyFill="1" applyBorder="1" applyAlignment="1">
      <alignment horizontal="center" vertical="center" wrapText="1"/>
    </xf>
    <xf numFmtId="0" fontId="10" fillId="18" borderId="18" xfId="0" applyFont="1" applyFill="1" applyBorder="1" applyAlignment="1">
      <alignment horizontal="center" vertical="center" textRotation="90" wrapText="1"/>
    </xf>
    <xf numFmtId="0" fontId="10" fillId="18" borderId="25" xfId="0" applyFont="1" applyFill="1" applyBorder="1" applyAlignment="1">
      <alignment horizontal="center" vertical="center" textRotation="90" wrapText="1"/>
    </xf>
    <xf numFmtId="0" fontId="10" fillId="18" borderId="19" xfId="0" applyFont="1" applyFill="1" applyBorder="1" applyAlignment="1">
      <alignment horizontal="center" vertical="center" textRotation="90" wrapText="1"/>
    </xf>
    <xf numFmtId="0" fontId="10" fillId="18" borderId="48" xfId="0" applyFont="1" applyFill="1" applyBorder="1" applyAlignment="1">
      <alignment horizontal="center" vertical="center" textRotation="90" wrapText="1"/>
    </xf>
    <xf numFmtId="3" fontId="10" fillId="34" borderId="52" xfId="0" applyNumberFormat="1" applyFont="1" applyFill="1" applyBorder="1" applyAlignment="1" applyProtection="1">
      <alignment horizontal="center" vertical="center" wrapText="1"/>
      <protection/>
    </xf>
    <xf numFmtId="0" fontId="6" fillId="35" borderId="18" xfId="0" applyFont="1" applyFill="1" applyBorder="1" applyAlignment="1" applyProtection="1">
      <alignment horizontal="center" vertical="center" textRotation="90" wrapText="1"/>
      <protection/>
    </xf>
    <xf numFmtId="0" fontId="6" fillId="35" borderId="25" xfId="0" applyFont="1" applyFill="1" applyBorder="1" applyAlignment="1" applyProtection="1">
      <alignment horizontal="center" vertical="center" textRotation="90" wrapText="1"/>
      <protection/>
    </xf>
    <xf numFmtId="10" fontId="6" fillId="35" borderId="18" xfId="0" applyNumberFormat="1" applyFont="1" applyFill="1" applyBorder="1" applyAlignment="1" applyProtection="1">
      <alignment horizontal="center" vertical="center" textRotation="90" wrapText="1"/>
      <protection/>
    </xf>
    <xf numFmtId="10" fontId="6" fillId="35" borderId="25" xfId="0" applyNumberFormat="1" applyFont="1" applyFill="1" applyBorder="1" applyAlignment="1" applyProtection="1">
      <alignment horizontal="center" vertical="center" textRotation="90" wrapText="1"/>
      <protection/>
    </xf>
    <xf numFmtId="0" fontId="6" fillId="35" borderId="19" xfId="0" applyFont="1" applyFill="1" applyBorder="1" applyAlignment="1" applyProtection="1">
      <alignment horizontal="center" vertical="center" textRotation="90" wrapText="1"/>
      <protection/>
    </xf>
    <xf numFmtId="0" fontId="6" fillId="35" borderId="48" xfId="0" applyFont="1" applyFill="1" applyBorder="1" applyAlignment="1" applyProtection="1">
      <alignment horizontal="center" vertical="center" textRotation="90" wrapText="1"/>
      <protection/>
    </xf>
    <xf numFmtId="3" fontId="6" fillId="35" borderId="32" xfId="0" applyNumberFormat="1" applyFont="1" applyFill="1" applyBorder="1" applyAlignment="1" applyProtection="1">
      <alignment horizontal="center" vertical="center" textRotation="90" wrapText="1"/>
      <protection/>
    </xf>
    <xf numFmtId="3" fontId="6" fillId="35" borderId="33" xfId="0" applyNumberFormat="1" applyFont="1" applyFill="1" applyBorder="1" applyAlignment="1" applyProtection="1">
      <alignment horizontal="center" vertical="center" textRotation="90"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Moneda 2" xfId="50"/>
    <cellStyle name="Neutral" xfId="51"/>
    <cellStyle name="Normal 10" xfId="52"/>
    <cellStyle name="Normal 12 2" xfId="53"/>
    <cellStyle name="Normal 4 2" xfId="54"/>
    <cellStyle name="Notas" xfId="55"/>
    <cellStyle name="Porcentaje 2"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8.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9.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1.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8.v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9.vml" /><Relationship Id="rId3"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s>
</file>

<file path=xl/worksheets/sheet1.xml><?xml version="1.0" encoding="utf-8"?>
<worksheet xmlns="http://schemas.openxmlformats.org/spreadsheetml/2006/main" xmlns:r="http://schemas.openxmlformats.org/officeDocument/2006/relationships">
  <sheetPr>
    <tabColor theme="9" tint="0.39998000860214233"/>
  </sheetPr>
  <dimension ref="B1:AJ56"/>
  <sheetViews>
    <sheetView tabSelected="1" zoomScale="75" zoomScaleNormal="75" zoomScalePageLayoutView="0" workbookViewId="0" topLeftCell="A1">
      <selection activeCell="I10" sqref="I10"/>
    </sheetView>
  </sheetViews>
  <sheetFormatPr defaultColWidth="11.421875" defaultRowHeight="15"/>
  <cols>
    <col min="1" max="1" width="4.7109375" style="115" customWidth="1"/>
    <col min="2" max="2" width="18.7109375" style="185" customWidth="1"/>
    <col min="3" max="3" width="16.8515625" style="185" customWidth="1"/>
    <col min="4" max="4" width="39.28125" style="115" customWidth="1"/>
    <col min="5" max="5" width="10.57421875" style="115" customWidth="1"/>
    <col min="6" max="7" width="11.421875" style="115" customWidth="1"/>
    <col min="8" max="8" width="19.28125" style="186" customWidth="1"/>
    <col min="9" max="9" width="15.7109375" style="186" customWidth="1"/>
    <col min="10" max="10" width="4.8515625" style="186" customWidth="1"/>
    <col min="11" max="12" width="5.7109375" style="115" customWidth="1"/>
    <col min="13" max="13" width="6.57421875" style="115" customWidth="1"/>
    <col min="14" max="14" width="6.140625" style="115" customWidth="1"/>
    <col min="15" max="32" width="13.140625" style="313" customWidth="1"/>
    <col min="33" max="33" width="5.140625" style="185" customWidth="1"/>
    <col min="34" max="34" width="5.421875" style="115" customWidth="1"/>
    <col min="35" max="35" width="4.8515625" style="115" customWidth="1"/>
    <col min="36" max="36" width="7.140625" style="115" customWidth="1"/>
    <col min="37" max="16384" width="11.421875" style="115" customWidth="1"/>
  </cols>
  <sheetData>
    <row r="1" spans="2:36" ht="12.75" thickBot="1">
      <c r="B1" s="113"/>
      <c r="C1" s="113"/>
      <c r="D1" s="113"/>
      <c r="E1" s="113"/>
      <c r="F1" s="113"/>
      <c r="G1" s="113"/>
      <c r="H1" s="114"/>
      <c r="I1" s="114"/>
      <c r="J1" s="114"/>
      <c r="K1" s="113"/>
      <c r="L1" s="113"/>
      <c r="M1" s="113"/>
      <c r="N1" s="113"/>
      <c r="O1" s="288"/>
      <c r="P1" s="288"/>
      <c r="Q1" s="288"/>
      <c r="R1" s="288"/>
      <c r="S1" s="288"/>
      <c r="T1" s="288"/>
      <c r="U1" s="288"/>
      <c r="V1" s="288"/>
      <c r="W1" s="288"/>
      <c r="X1" s="288"/>
      <c r="Y1" s="288"/>
      <c r="Z1" s="288"/>
      <c r="AA1" s="288"/>
      <c r="AB1" s="288"/>
      <c r="AC1" s="288"/>
      <c r="AD1" s="288"/>
      <c r="AE1" s="288"/>
      <c r="AF1" s="288"/>
      <c r="AG1" s="113"/>
      <c r="AH1" s="113"/>
      <c r="AI1" s="113"/>
      <c r="AJ1" s="113"/>
    </row>
    <row r="2" spans="2:36" ht="12.75">
      <c r="B2" s="551" t="s">
        <v>829</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3"/>
    </row>
    <row r="3" spans="2:36" ht="13.5" thickBot="1">
      <c r="B3" s="554" t="s">
        <v>1808</v>
      </c>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6"/>
    </row>
    <row r="4" spans="2:36" ht="33.75" customHeight="1">
      <c r="B4" s="557" t="s">
        <v>1385</v>
      </c>
      <c r="C4" s="558"/>
      <c r="D4" s="558"/>
      <c r="E4" s="558"/>
      <c r="F4" s="558"/>
      <c r="G4" s="558"/>
      <c r="H4" s="559"/>
      <c r="I4" s="560" t="s">
        <v>1386</v>
      </c>
      <c r="J4" s="561"/>
      <c r="K4" s="561"/>
      <c r="L4" s="561"/>
      <c r="M4" s="561"/>
      <c r="N4" s="561"/>
      <c r="O4" s="561"/>
      <c r="P4" s="561"/>
      <c r="Q4" s="561"/>
      <c r="R4" s="561"/>
      <c r="S4" s="561"/>
      <c r="T4" s="562"/>
      <c r="U4" s="560" t="s">
        <v>22</v>
      </c>
      <c r="V4" s="561"/>
      <c r="W4" s="561"/>
      <c r="X4" s="561"/>
      <c r="Y4" s="561"/>
      <c r="Z4" s="561"/>
      <c r="AA4" s="561"/>
      <c r="AB4" s="561"/>
      <c r="AC4" s="561"/>
      <c r="AD4" s="561"/>
      <c r="AE4" s="561"/>
      <c r="AF4" s="561"/>
      <c r="AG4" s="561"/>
      <c r="AH4" s="561"/>
      <c r="AI4" s="561"/>
      <c r="AJ4" s="562"/>
    </row>
    <row r="5" spans="2:36" ht="39" customHeight="1" thickBot="1">
      <c r="B5" s="563" t="s">
        <v>1485</v>
      </c>
      <c r="C5" s="564"/>
      <c r="D5" s="565"/>
      <c r="E5" s="264"/>
      <c r="F5" s="564" t="s">
        <v>1486</v>
      </c>
      <c r="G5" s="564"/>
      <c r="H5" s="564"/>
      <c r="I5" s="564"/>
      <c r="J5" s="564"/>
      <c r="K5" s="564"/>
      <c r="L5" s="564"/>
      <c r="M5" s="564"/>
      <c r="N5" s="565"/>
      <c r="O5" s="566" t="s">
        <v>0</v>
      </c>
      <c r="P5" s="567"/>
      <c r="Q5" s="567"/>
      <c r="R5" s="567"/>
      <c r="S5" s="567"/>
      <c r="T5" s="567"/>
      <c r="U5" s="567"/>
      <c r="V5" s="567"/>
      <c r="W5" s="567"/>
      <c r="X5" s="567"/>
      <c r="Y5" s="567"/>
      <c r="Z5" s="567"/>
      <c r="AA5" s="567"/>
      <c r="AB5" s="567"/>
      <c r="AC5" s="567"/>
      <c r="AD5" s="567"/>
      <c r="AE5" s="567"/>
      <c r="AF5" s="568"/>
      <c r="AG5" s="569" t="s">
        <v>1</v>
      </c>
      <c r="AH5" s="570"/>
      <c r="AI5" s="570"/>
      <c r="AJ5" s="571"/>
    </row>
    <row r="6" spans="2:36" ht="52.5" customHeight="1">
      <c r="B6" s="612" t="s">
        <v>25</v>
      </c>
      <c r="C6" s="614" t="s">
        <v>2</v>
      </c>
      <c r="D6" s="615"/>
      <c r="E6" s="615"/>
      <c r="F6" s="615"/>
      <c r="G6" s="615"/>
      <c r="H6" s="615"/>
      <c r="I6" s="545" t="s">
        <v>3</v>
      </c>
      <c r="J6" s="547" t="s">
        <v>26</v>
      </c>
      <c r="K6" s="547" t="s">
        <v>4</v>
      </c>
      <c r="L6" s="549" t="s">
        <v>1387</v>
      </c>
      <c r="M6" s="607" t="s">
        <v>28</v>
      </c>
      <c r="N6" s="609" t="s">
        <v>29</v>
      </c>
      <c r="O6" s="611" t="s">
        <v>43</v>
      </c>
      <c r="P6" s="579"/>
      <c r="Q6" s="578" t="s">
        <v>44</v>
      </c>
      <c r="R6" s="579"/>
      <c r="S6" s="578" t="s">
        <v>45</v>
      </c>
      <c r="T6" s="579"/>
      <c r="U6" s="578" t="s">
        <v>7</v>
      </c>
      <c r="V6" s="579"/>
      <c r="W6" s="578" t="s">
        <v>6</v>
      </c>
      <c r="X6" s="579"/>
      <c r="Y6" s="578" t="s">
        <v>46</v>
      </c>
      <c r="Z6" s="579"/>
      <c r="AA6" s="578" t="s">
        <v>5</v>
      </c>
      <c r="AB6" s="579"/>
      <c r="AC6" s="578" t="s">
        <v>8</v>
      </c>
      <c r="AD6" s="579"/>
      <c r="AE6" s="578" t="s">
        <v>9</v>
      </c>
      <c r="AF6" s="604"/>
      <c r="AG6" s="605" t="s">
        <v>10</v>
      </c>
      <c r="AH6" s="572" t="s">
        <v>11</v>
      </c>
      <c r="AI6" s="574" t="s">
        <v>12</v>
      </c>
      <c r="AJ6" s="576" t="s">
        <v>30</v>
      </c>
    </row>
    <row r="7" spans="2:36" ht="76.5" customHeight="1" thickBot="1">
      <c r="B7" s="613"/>
      <c r="C7" s="616"/>
      <c r="D7" s="617"/>
      <c r="E7" s="617"/>
      <c r="F7" s="617"/>
      <c r="G7" s="617"/>
      <c r="H7" s="617"/>
      <c r="I7" s="546"/>
      <c r="J7" s="548" t="s">
        <v>26</v>
      </c>
      <c r="K7" s="548"/>
      <c r="L7" s="550"/>
      <c r="M7" s="608"/>
      <c r="N7" s="610"/>
      <c r="O7" s="280" t="s">
        <v>31</v>
      </c>
      <c r="P7" s="281" t="s">
        <v>32</v>
      </c>
      <c r="Q7" s="282" t="s">
        <v>31</v>
      </c>
      <c r="R7" s="281" t="s">
        <v>32</v>
      </c>
      <c r="S7" s="282" t="s">
        <v>31</v>
      </c>
      <c r="T7" s="281" t="s">
        <v>32</v>
      </c>
      <c r="U7" s="282" t="s">
        <v>31</v>
      </c>
      <c r="V7" s="281" t="s">
        <v>32</v>
      </c>
      <c r="W7" s="282" t="s">
        <v>31</v>
      </c>
      <c r="X7" s="281" t="s">
        <v>32</v>
      </c>
      <c r="Y7" s="282" t="s">
        <v>31</v>
      </c>
      <c r="Z7" s="281" t="s">
        <v>32</v>
      </c>
      <c r="AA7" s="282" t="s">
        <v>31</v>
      </c>
      <c r="AB7" s="281" t="s">
        <v>33</v>
      </c>
      <c r="AC7" s="282" t="s">
        <v>31</v>
      </c>
      <c r="AD7" s="281" t="s">
        <v>33</v>
      </c>
      <c r="AE7" s="282" t="s">
        <v>31</v>
      </c>
      <c r="AF7" s="283" t="s">
        <v>33</v>
      </c>
      <c r="AG7" s="606"/>
      <c r="AH7" s="573"/>
      <c r="AI7" s="575"/>
      <c r="AJ7" s="577"/>
    </row>
    <row r="8" spans="2:36" ht="141.75" customHeight="1" thickBot="1">
      <c r="B8" s="289" t="s">
        <v>1388</v>
      </c>
      <c r="C8" s="580" t="s">
        <v>47</v>
      </c>
      <c r="D8" s="581"/>
      <c r="E8" s="581"/>
      <c r="F8" s="581"/>
      <c r="G8" s="581"/>
      <c r="H8" s="581"/>
      <c r="I8" s="290" t="s">
        <v>48</v>
      </c>
      <c r="J8" s="291">
        <v>0</v>
      </c>
      <c r="K8" s="292">
        <v>1</v>
      </c>
      <c r="L8" s="292">
        <v>1</v>
      </c>
      <c r="M8" s="293">
        <v>0.5</v>
      </c>
      <c r="N8" s="292"/>
      <c r="O8" s="294">
        <v>0</v>
      </c>
      <c r="P8" s="295"/>
      <c r="Q8" s="295">
        <f>SUM(Q11)</f>
        <v>10414000</v>
      </c>
      <c r="R8" s="295"/>
      <c r="S8" s="295">
        <v>0</v>
      </c>
      <c r="T8" s="295"/>
      <c r="U8" s="295">
        <v>0</v>
      </c>
      <c r="V8" s="295"/>
      <c r="W8" s="295">
        <v>0</v>
      </c>
      <c r="X8" s="295"/>
      <c r="Y8" s="295">
        <v>0</v>
      </c>
      <c r="Z8" s="295"/>
      <c r="AA8" s="295">
        <v>0</v>
      </c>
      <c r="AB8" s="295"/>
      <c r="AC8" s="295">
        <v>0</v>
      </c>
      <c r="AD8" s="295"/>
      <c r="AE8" s="295">
        <f>SUM(AE11)</f>
        <v>10414000</v>
      </c>
      <c r="AF8" s="296"/>
      <c r="AG8" s="297"/>
      <c r="AH8" s="298"/>
      <c r="AI8" s="298"/>
      <c r="AJ8" s="299"/>
    </row>
    <row r="9" spans="2:36" ht="5.25" customHeight="1" thickBot="1">
      <c r="B9" s="582"/>
      <c r="C9" s="583"/>
      <c r="D9" s="583"/>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4"/>
    </row>
    <row r="10" spans="2:36" ht="105.75" customHeight="1" thickBot="1">
      <c r="B10" s="258" t="s">
        <v>13</v>
      </c>
      <c r="C10" s="112" t="s">
        <v>41</v>
      </c>
      <c r="D10" s="112" t="s">
        <v>14</v>
      </c>
      <c r="E10" s="112" t="s">
        <v>37</v>
      </c>
      <c r="F10" s="112" t="s">
        <v>38</v>
      </c>
      <c r="G10" s="112" t="s">
        <v>39</v>
      </c>
      <c r="H10" s="259" t="s">
        <v>15</v>
      </c>
      <c r="I10" s="260" t="s">
        <v>42</v>
      </c>
      <c r="J10" s="284"/>
      <c r="K10" s="284"/>
      <c r="L10" s="284"/>
      <c r="M10" s="284"/>
      <c r="N10" s="285"/>
      <c r="O10" s="300"/>
      <c r="P10" s="140"/>
      <c r="Q10" s="295"/>
      <c r="R10" s="140"/>
      <c r="S10" s="286"/>
      <c r="T10" s="140"/>
      <c r="U10" s="286"/>
      <c r="V10" s="140"/>
      <c r="W10" s="286"/>
      <c r="X10" s="140"/>
      <c r="Y10" s="286"/>
      <c r="Z10" s="140"/>
      <c r="AA10" s="286"/>
      <c r="AB10" s="140"/>
      <c r="AC10" s="286"/>
      <c r="AD10" s="140"/>
      <c r="AE10" s="286"/>
      <c r="AF10" s="140"/>
      <c r="AG10" s="287"/>
      <c r="AH10" s="301"/>
      <c r="AI10" s="301"/>
      <c r="AJ10" s="302"/>
    </row>
    <row r="11" spans="2:36" ht="25.5" customHeight="1">
      <c r="B11" s="585" t="s">
        <v>1389</v>
      </c>
      <c r="C11" s="588"/>
      <c r="D11" s="303" t="s">
        <v>1390</v>
      </c>
      <c r="E11" s="304" t="s">
        <v>1391</v>
      </c>
      <c r="F11" s="305" t="s">
        <v>1392</v>
      </c>
      <c r="G11" s="271">
        <v>4</v>
      </c>
      <c r="H11" s="591" t="s">
        <v>50</v>
      </c>
      <c r="I11" s="594" t="s">
        <v>51</v>
      </c>
      <c r="J11" s="596">
        <v>0</v>
      </c>
      <c r="K11" s="621">
        <v>3</v>
      </c>
      <c r="L11" s="599">
        <v>1</v>
      </c>
      <c r="M11" s="600">
        <v>0</v>
      </c>
      <c r="N11" s="602"/>
      <c r="O11" s="618"/>
      <c r="P11" s="618"/>
      <c r="Q11" s="618">
        <v>10414000</v>
      </c>
      <c r="R11" s="618"/>
      <c r="S11" s="618"/>
      <c r="T11" s="618"/>
      <c r="U11" s="618"/>
      <c r="V11" s="618"/>
      <c r="W11" s="618"/>
      <c r="X11" s="618"/>
      <c r="Y11" s="618"/>
      <c r="Z11" s="618"/>
      <c r="AA11" s="618"/>
      <c r="AB11" s="618"/>
      <c r="AC11" s="618"/>
      <c r="AD11" s="618"/>
      <c r="AE11" s="628">
        <f>SUM(O11,Q11,S11,U11,W11,Y11,AA11,AC11)</f>
        <v>10414000</v>
      </c>
      <c r="AF11" s="628"/>
      <c r="AG11" s="213"/>
      <c r="AH11" s="630"/>
      <c r="AI11" s="630"/>
      <c r="AJ11" s="623"/>
    </row>
    <row r="12" spans="2:36" ht="24.75" customHeight="1">
      <c r="B12" s="586"/>
      <c r="C12" s="589"/>
      <c r="D12" s="306" t="s">
        <v>1393</v>
      </c>
      <c r="E12" s="271" t="s">
        <v>1391</v>
      </c>
      <c r="F12" s="269" t="s">
        <v>1392</v>
      </c>
      <c r="G12" s="271">
        <v>4</v>
      </c>
      <c r="H12" s="592"/>
      <c r="I12" s="594"/>
      <c r="J12" s="597"/>
      <c r="K12" s="621"/>
      <c r="L12" s="600"/>
      <c r="M12" s="600"/>
      <c r="N12" s="602"/>
      <c r="O12" s="619"/>
      <c r="P12" s="619"/>
      <c r="Q12" s="619"/>
      <c r="R12" s="619"/>
      <c r="S12" s="619"/>
      <c r="T12" s="619"/>
      <c r="U12" s="619"/>
      <c r="V12" s="619"/>
      <c r="W12" s="619"/>
      <c r="X12" s="619"/>
      <c r="Y12" s="619"/>
      <c r="Z12" s="619"/>
      <c r="AA12" s="619"/>
      <c r="AB12" s="619"/>
      <c r="AC12" s="619"/>
      <c r="AD12" s="619"/>
      <c r="AE12" s="628"/>
      <c r="AF12" s="628"/>
      <c r="AG12" s="213"/>
      <c r="AH12" s="630"/>
      <c r="AI12" s="630"/>
      <c r="AJ12" s="623"/>
    </row>
    <row r="13" spans="2:36" ht="39.75" customHeight="1" thickBot="1">
      <c r="B13" s="587"/>
      <c r="C13" s="590"/>
      <c r="D13" s="306" t="s">
        <v>1394</v>
      </c>
      <c r="E13" s="308" t="s">
        <v>1391</v>
      </c>
      <c r="F13" s="309" t="s">
        <v>1392</v>
      </c>
      <c r="G13" s="272">
        <v>1</v>
      </c>
      <c r="H13" s="593"/>
      <c r="I13" s="595"/>
      <c r="J13" s="598"/>
      <c r="K13" s="622"/>
      <c r="L13" s="601"/>
      <c r="M13" s="601"/>
      <c r="N13" s="603"/>
      <c r="O13" s="620"/>
      <c r="P13" s="620"/>
      <c r="Q13" s="620"/>
      <c r="R13" s="620"/>
      <c r="S13" s="620"/>
      <c r="T13" s="620"/>
      <c r="U13" s="620"/>
      <c r="V13" s="620"/>
      <c r="W13" s="620"/>
      <c r="X13" s="620"/>
      <c r="Y13" s="620"/>
      <c r="Z13" s="620"/>
      <c r="AA13" s="620"/>
      <c r="AB13" s="620"/>
      <c r="AC13" s="620"/>
      <c r="AD13" s="620"/>
      <c r="AE13" s="629"/>
      <c r="AF13" s="629"/>
      <c r="AG13" s="311"/>
      <c r="AH13" s="631"/>
      <c r="AI13" s="631"/>
      <c r="AJ13" s="624"/>
    </row>
    <row r="14" spans="2:36" ht="4.5" customHeight="1" thickBot="1">
      <c r="B14" s="625"/>
      <c r="C14" s="626"/>
      <c r="D14" s="626"/>
      <c r="E14" s="626"/>
      <c r="F14" s="626"/>
      <c r="G14" s="626"/>
      <c r="H14" s="626"/>
      <c r="I14" s="626"/>
      <c r="J14" s="626"/>
      <c r="K14" s="626"/>
      <c r="L14" s="626"/>
      <c r="M14" s="626"/>
      <c r="N14" s="626"/>
      <c r="O14" s="626"/>
      <c r="P14" s="626"/>
      <c r="Q14" s="626"/>
      <c r="R14" s="626"/>
      <c r="S14" s="626"/>
      <c r="T14" s="626"/>
      <c r="U14" s="626"/>
      <c r="V14" s="626"/>
      <c r="W14" s="626"/>
      <c r="X14" s="626"/>
      <c r="Y14" s="626"/>
      <c r="Z14" s="626"/>
      <c r="AA14" s="626"/>
      <c r="AB14" s="626"/>
      <c r="AC14" s="626"/>
      <c r="AD14" s="626"/>
      <c r="AE14" s="626"/>
      <c r="AF14" s="626"/>
      <c r="AG14" s="626"/>
      <c r="AH14" s="626"/>
      <c r="AI14" s="626"/>
      <c r="AJ14" s="627"/>
    </row>
    <row r="15" ht="12"/>
    <row r="16" spans="4:5" ht="12">
      <c r="D16" s="312"/>
      <c r="E16" s="312"/>
    </row>
    <row r="17" spans="2:36" ht="25.5" customHeight="1">
      <c r="B17" s="557" t="s">
        <v>1385</v>
      </c>
      <c r="C17" s="558"/>
      <c r="D17" s="558"/>
      <c r="E17" s="558"/>
      <c r="F17" s="558"/>
      <c r="G17" s="558"/>
      <c r="H17" s="559"/>
      <c r="I17" s="560" t="s">
        <v>1386</v>
      </c>
      <c r="J17" s="561"/>
      <c r="K17" s="561"/>
      <c r="L17" s="561"/>
      <c r="M17" s="561"/>
      <c r="N17" s="561"/>
      <c r="O17" s="561"/>
      <c r="P17" s="561"/>
      <c r="Q17" s="561"/>
      <c r="R17" s="561"/>
      <c r="S17" s="561"/>
      <c r="T17" s="562"/>
      <c r="U17" s="560" t="s">
        <v>22</v>
      </c>
      <c r="V17" s="561"/>
      <c r="W17" s="561"/>
      <c r="X17" s="561"/>
      <c r="Y17" s="561"/>
      <c r="Z17" s="561"/>
      <c r="AA17" s="561"/>
      <c r="AB17" s="561"/>
      <c r="AC17" s="561"/>
      <c r="AD17" s="561"/>
      <c r="AE17" s="561"/>
      <c r="AF17" s="561"/>
      <c r="AG17" s="561"/>
      <c r="AH17" s="561"/>
      <c r="AI17" s="561"/>
      <c r="AJ17" s="562"/>
    </row>
    <row r="18" spans="2:36" ht="44.25" customHeight="1" thickBot="1">
      <c r="B18" s="563" t="s">
        <v>1487</v>
      </c>
      <c r="C18" s="564"/>
      <c r="D18" s="565"/>
      <c r="E18" s="264"/>
      <c r="F18" s="564" t="s">
        <v>1486</v>
      </c>
      <c r="G18" s="564"/>
      <c r="H18" s="564"/>
      <c r="I18" s="564"/>
      <c r="J18" s="564"/>
      <c r="K18" s="564"/>
      <c r="L18" s="564"/>
      <c r="M18" s="564"/>
      <c r="N18" s="565"/>
      <c r="O18" s="566" t="s">
        <v>0</v>
      </c>
      <c r="P18" s="567"/>
      <c r="Q18" s="567"/>
      <c r="R18" s="567"/>
      <c r="S18" s="567"/>
      <c r="T18" s="567"/>
      <c r="U18" s="567"/>
      <c r="V18" s="567"/>
      <c r="W18" s="567"/>
      <c r="X18" s="567"/>
      <c r="Y18" s="567"/>
      <c r="Z18" s="567"/>
      <c r="AA18" s="567"/>
      <c r="AB18" s="567"/>
      <c r="AC18" s="567"/>
      <c r="AD18" s="567"/>
      <c r="AE18" s="567"/>
      <c r="AF18" s="568"/>
      <c r="AG18" s="569" t="s">
        <v>1</v>
      </c>
      <c r="AH18" s="570"/>
      <c r="AI18" s="570"/>
      <c r="AJ18" s="571"/>
    </row>
    <row r="19" spans="2:36" ht="41.25" customHeight="1">
      <c r="B19" s="612" t="s">
        <v>25</v>
      </c>
      <c r="C19" s="614" t="s">
        <v>2</v>
      </c>
      <c r="D19" s="615"/>
      <c r="E19" s="615"/>
      <c r="F19" s="615"/>
      <c r="G19" s="615"/>
      <c r="H19" s="615"/>
      <c r="I19" s="545" t="s">
        <v>3</v>
      </c>
      <c r="J19" s="547" t="s">
        <v>26</v>
      </c>
      <c r="K19" s="547" t="s">
        <v>4</v>
      </c>
      <c r="L19" s="549" t="s">
        <v>1387</v>
      </c>
      <c r="M19" s="607" t="s">
        <v>28</v>
      </c>
      <c r="N19" s="609" t="s">
        <v>29</v>
      </c>
      <c r="O19" s="611" t="s">
        <v>43</v>
      </c>
      <c r="P19" s="579"/>
      <c r="Q19" s="578" t="s">
        <v>44</v>
      </c>
      <c r="R19" s="579"/>
      <c r="S19" s="578" t="s">
        <v>45</v>
      </c>
      <c r="T19" s="579"/>
      <c r="U19" s="578" t="s">
        <v>7</v>
      </c>
      <c r="V19" s="579"/>
      <c r="W19" s="578" t="s">
        <v>6</v>
      </c>
      <c r="X19" s="579"/>
      <c r="Y19" s="578" t="s">
        <v>46</v>
      </c>
      <c r="Z19" s="579"/>
      <c r="AA19" s="578" t="s">
        <v>5</v>
      </c>
      <c r="AB19" s="579"/>
      <c r="AC19" s="578" t="s">
        <v>8</v>
      </c>
      <c r="AD19" s="579"/>
      <c r="AE19" s="578" t="s">
        <v>9</v>
      </c>
      <c r="AF19" s="604"/>
      <c r="AG19" s="605" t="s">
        <v>10</v>
      </c>
      <c r="AH19" s="572" t="s">
        <v>11</v>
      </c>
      <c r="AI19" s="574" t="s">
        <v>12</v>
      </c>
      <c r="AJ19" s="576" t="s">
        <v>30</v>
      </c>
    </row>
    <row r="20" spans="2:36" ht="113.25" customHeight="1" thickBot="1">
      <c r="B20" s="613"/>
      <c r="C20" s="616"/>
      <c r="D20" s="617"/>
      <c r="E20" s="617"/>
      <c r="F20" s="617"/>
      <c r="G20" s="617"/>
      <c r="H20" s="617"/>
      <c r="I20" s="546"/>
      <c r="J20" s="548" t="s">
        <v>26</v>
      </c>
      <c r="K20" s="548"/>
      <c r="L20" s="550"/>
      <c r="M20" s="608"/>
      <c r="N20" s="610"/>
      <c r="O20" s="280" t="s">
        <v>31</v>
      </c>
      <c r="P20" s="281" t="s">
        <v>32</v>
      </c>
      <c r="Q20" s="282" t="s">
        <v>31</v>
      </c>
      <c r="R20" s="281" t="s">
        <v>32</v>
      </c>
      <c r="S20" s="282" t="s">
        <v>31</v>
      </c>
      <c r="T20" s="281" t="s">
        <v>32</v>
      </c>
      <c r="U20" s="282" t="s">
        <v>31</v>
      </c>
      <c r="V20" s="281" t="s">
        <v>32</v>
      </c>
      <c r="W20" s="282" t="s">
        <v>31</v>
      </c>
      <c r="X20" s="281" t="s">
        <v>32</v>
      </c>
      <c r="Y20" s="282" t="s">
        <v>31</v>
      </c>
      <c r="Z20" s="281" t="s">
        <v>32</v>
      </c>
      <c r="AA20" s="282" t="s">
        <v>31</v>
      </c>
      <c r="AB20" s="281" t="s">
        <v>33</v>
      </c>
      <c r="AC20" s="282" t="s">
        <v>31</v>
      </c>
      <c r="AD20" s="281" t="s">
        <v>33</v>
      </c>
      <c r="AE20" s="282" t="s">
        <v>31</v>
      </c>
      <c r="AF20" s="283" t="s">
        <v>33</v>
      </c>
      <c r="AG20" s="606"/>
      <c r="AH20" s="573"/>
      <c r="AI20" s="575"/>
      <c r="AJ20" s="577"/>
    </row>
    <row r="21" spans="2:36" ht="102" customHeight="1" thickBot="1">
      <c r="B21" s="289" t="s">
        <v>1388</v>
      </c>
      <c r="C21" s="580" t="s">
        <v>52</v>
      </c>
      <c r="D21" s="581"/>
      <c r="E21" s="581"/>
      <c r="F21" s="581"/>
      <c r="G21" s="581"/>
      <c r="H21" s="581"/>
      <c r="I21" s="290" t="s">
        <v>53</v>
      </c>
      <c r="J21" s="314">
        <v>0</v>
      </c>
      <c r="K21" s="292">
        <v>0.1</v>
      </c>
      <c r="L21" s="292">
        <v>0.02</v>
      </c>
      <c r="M21" s="293">
        <v>0.01</v>
      </c>
      <c r="N21" s="315"/>
      <c r="O21" s="294"/>
      <c r="P21" s="295"/>
      <c r="Q21" s="295">
        <f>SUM(Q24,Q29)</f>
        <v>45000000</v>
      </c>
      <c r="R21" s="295"/>
      <c r="S21" s="295"/>
      <c r="T21" s="295"/>
      <c r="U21" s="295"/>
      <c r="V21" s="295"/>
      <c r="W21" s="295"/>
      <c r="X21" s="295"/>
      <c r="Y21" s="295"/>
      <c r="Z21" s="295"/>
      <c r="AA21" s="295"/>
      <c r="AB21" s="295"/>
      <c r="AC21" s="295"/>
      <c r="AD21" s="295"/>
      <c r="AE21" s="295">
        <f>SUM(AE24,AE29)</f>
        <v>45000000</v>
      </c>
      <c r="AF21" s="296"/>
      <c r="AG21" s="297" t="e">
        <f>AG23+#REF!+#REF!</f>
        <v>#REF!</v>
      </c>
      <c r="AH21" s="298"/>
      <c r="AI21" s="298"/>
      <c r="AJ21" s="299"/>
    </row>
    <row r="22" spans="2:36" ht="12.75" thickBot="1">
      <c r="B22" s="582"/>
      <c r="C22" s="583"/>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3"/>
      <c r="AC22" s="583"/>
      <c r="AD22" s="583"/>
      <c r="AE22" s="583"/>
      <c r="AF22" s="583"/>
      <c r="AG22" s="583"/>
      <c r="AH22" s="583"/>
      <c r="AI22" s="583"/>
      <c r="AJ22" s="584"/>
    </row>
    <row r="23" spans="2:36" ht="90.75" customHeight="1" thickBot="1">
      <c r="B23" s="258" t="s">
        <v>13</v>
      </c>
      <c r="C23" s="112" t="s">
        <v>41</v>
      </c>
      <c r="D23" s="112" t="s">
        <v>14</v>
      </c>
      <c r="E23" s="112" t="s">
        <v>37</v>
      </c>
      <c r="F23" s="112" t="s">
        <v>38</v>
      </c>
      <c r="G23" s="112" t="s">
        <v>39</v>
      </c>
      <c r="H23" s="259" t="s">
        <v>16</v>
      </c>
      <c r="I23" s="260" t="s">
        <v>42</v>
      </c>
      <c r="J23" s="284"/>
      <c r="K23" s="284"/>
      <c r="L23" s="284"/>
      <c r="M23" s="284"/>
      <c r="N23" s="285"/>
      <c r="O23" s="300"/>
      <c r="P23" s="140"/>
      <c r="Q23" s="286"/>
      <c r="R23" s="140"/>
      <c r="S23" s="286"/>
      <c r="T23" s="140"/>
      <c r="U23" s="286"/>
      <c r="V23" s="140"/>
      <c r="W23" s="286"/>
      <c r="X23" s="140"/>
      <c r="Y23" s="286"/>
      <c r="Z23" s="140"/>
      <c r="AA23" s="286"/>
      <c r="AB23" s="140"/>
      <c r="AC23" s="286"/>
      <c r="AD23" s="140"/>
      <c r="AE23" s="286"/>
      <c r="AF23" s="140"/>
      <c r="AG23" s="287">
        <f>SUM(AG24:AG26)</f>
        <v>0</v>
      </c>
      <c r="AH23" s="301"/>
      <c r="AI23" s="301"/>
      <c r="AJ23" s="302"/>
    </row>
    <row r="24" spans="2:36" ht="30" customHeight="1">
      <c r="B24" s="585" t="s">
        <v>1348</v>
      </c>
      <c r="C24" s="588"/>
      <c r="D24" s="303" t="s">
        <v>1390</v>
      </c>
      <c r="E24" s="304" t="s">
        <v>1391</v>
      </c>
      <c r="F24" s="305" t="s">
        <v>1392</v>
      </c>
      <c r="G24" s="271">
        <v>4</v>
      </c>
      <c r="H24" s="591" t="s">
        <v>54</v>
      </c>
      <c r="I24" s="594" t="s">
        <v>55</v>
      </c>
      <c r="J24" s="596">
        <v>0</v>
      </c>
      <c r="K24" s="621">
        <v>4</v>
      </c>
      <c r="L24" s="599">
        <v>1</v>
      </c>
      <c r="M24" s="600">
        <v>0</v>
      </c>
      <c r="N24" s="632"/>
      <c r="O24" s="618"/>
      <c r="P24" s="618"/>
      <c r="Q24" s="618">
        <v>20000000</v>
      </c>
      <c r="R24" s="618"/>
      <c r="S24" s="618"/>
      <c r="T24" s="618"/>
      <c r="U24" s="618"/>
      <c r="V24" s="618"/>
      <c r="W24" s="618"/>
      <c r="X24" s="618"/>
      <c r="Y24" s="618"/>
      <c r="Z24" s="618"/>
      <c r="AA24" s="618"/>
      <c r="AB24" s="618"/>
      <c r="AC24" s="618"/>
      <c r="AD24" s="618"/>
      <c r="AE24" s="628">
        <f>SUM(O24,Q24,S24,U24,W24,Y24,AA24,AC24)</f>
        <v>20000000</v>
      </c>
      <c r="AF24" s="628"/>
      <c r="AG24" s="213"/>
      <c r="AH24" s="630"/>
      <c r="AI24" s="630"/>
      <c r="AJ24" s="623"/>
    </row>
    <row r="25" spans="2:36" ht="28.5" customHeight="1">
      <c r="B25" s="586"/>
      <c r="C25" s="589"/>
      <c r="D25" s="306" t="s">
        <v>1393</v>
      </c>
      <c r="E25" s="271" t="s">
        <v>1391</v>
      </c>
      <c r="F25" s="269" t="s">
        <v>1392</v>
      </c>
      <c r="G25" s="271">
        <v>4</v>
      </c>
      <c r="H25" s="592"/>
      <c r="I25" s="594"/>
      <c r="J25" s="597"/>
      <c r="K25" s="621"/>
      <c r="L25" s="600"/>
      <c r="M25" s="600"/>
      <c r="N25" s="632"/>
      <c r="O25" s="619"/>
      <c r="P25" s="619"/>
      <c r="Q25" s="619"/>
      <c r="R25" s="619"/>
      <c r="S25" s="619"/>
      <c r="T25" s="619"/>
      <c r="U25" s="619"/>
      <c r="V25" s="619"/>
      <c r="W25" s="619"/>
      <c r="X25" s="619"/>
      <c r="Y25" s="619"/>
      <c r="Z25" s="619"/>
      <c r="AA25" s="619"/>
      <c r="AB25" s="619"/>
      <c r="AC25" s="619"/>
      <c r="AD25" s="619"/>
      <c r="AE25" s="628"/>
      <c r="AF25" s="628"/>
      <c r="AG25" s="213"/>
      <c r="AH25" s="630"/>
      <c r="AI25" s="630"/>
      <c r="AJ25" s="623"/>
    </row>
    <row r="26" spans="2:36" ht="27.75" customHeight="1" thickBot="1">
      <c r="B26" s="587"/>
      <c r="C26" s="590"/>
      <c r="D26" s="306" t="s">
        <v>1394</v>
      </c>
      <c r="E26" s="308" t="s">
        <v>1391</v>
      </c>
      <c r="F26" s="309" t="s">
        <v>1392</v>
      </c>
      <c r="G26" s="272">
        <v>1</v>
      </c>
      <c r="H26" s="593"/>
      <c r="I26" s="595"/>
      <c r="J26" s="598"/>
      <c r="K26" s="622"/>
      <c r="L26" s="601"/>
      <c r="M26" s="601"/>
      <c r="N26" s="633"/>
      <c r="O26" s="620"/>
      <c r="P26" s="620"/>
      <c r="Q26" s="620"/>
      <c r="R26" s="620"/>
      <c r="S26" s="620"/>
      <c r="T26" s="620"/>
      <c r="U26" s="620"/>
      <c r="V26" s="620"/>
      <c r="W26" s="620"/>
      <c r="X26" s="620"/>
      <c r="Y26" s="620"/>
      <c r="Z26" s="620"/>
      <c r="AA26" s="620"/>
      <c r="AB26" s="620"/>
      <c r="AC26" s="620"/>
      <c r="AD26" s="620"/>
      <c r="AE26" s="629"/>
      <c r="AF26" s="629"/>
      <c r="AG26" s="311"/>
      <c r="AH26" s="631"/>
      <c r="AI26" s="631"/>
      <c r="AJ26" s="624"/>
    </row>
    <row r="27" ht="12.75" thickBot="1"/>
    <row r="28" spans="2:36" ht="66" customHeight="1" thickBot="1">
      <c r="B28" s="258" t="s">
        <v>13</v>
      </c>
      <c r="C28" s="112" t="s">
        <v>41</v>
      </c>
      <c r="D28" s="112" t="s">
        <v>14</v>
      </c>
      <c r="E28" s="112" t="s">
        <v>37</v>
      </c>
      <c r="F28" s="112" t="s">
        <v>38</v>
      </c>
      <c r="G28" s="112" t="s">
        <v>39</v>
      </c>
      <c r="H28" s="259" t="s">
        <v>17</v>
      </c>
      <c r="I28" s="260" t="s">
        <v>42</v>
      </c>
      <c r="J28" s="284"/>
      <c r="K28" s="284"/>
      <c r="L28" s="284"/>
      <c r="M28" s="284"/>
      <c r="N28" s="285"/>
      <c r="O28" s="300"/>
      <c r="P28" s="140"/>
      <c r="Q28" s="286"/>
      <c r="R28" s="140"/>
      <c r="S28" s="286"/>
      <c r="T28" s="140"/>
      <c r="U28" s="286"/>
      <c r="V28" s="140"/>
      <c r="W28" s="286"/>
      <c r="X28" s="140"/>
      <c r="Y28" s="286"/>
      <c r="Z28" s="140"/>
      <c r="AA28" s="286"/>
      <c r="AB28" s="140"/>
      <c r="AC28" s="286"/>
      <c r="AD28" s="140"/>
      <c r="AE28" s="286"/>
      <c r="AF28" s="140"/>
      <c r="AG28" s="287">
        <f>SUM(AG29:AG31)</f>
        <v>0</v>
      </c>
      <c r="AH28" s="301"/>
      <c r="AI28" s="301"/>
      <c r="AJ28" s="302"/>
    </row>
    <row r="29" spans="2:36" ht="24.75" customHeight="1">
      <c r="B29" s="585" t="s">
        <v>1348</v>
      </c>
      <c r="C29" s="588"/>
      <c r="D29" s="303" t="s">
        <v>1390</v>
      </c>
      <c r="E29" s="304" t="s">
        <v>1391</v>
      </c>
      <c r="F29" s="305" t="s">
        <v>1392</v>
      </c>
      <c r="G29" s="271">
        <v>4</v>
      </c>
      <c r="H29" s="591" t="s">
        <v>56</v>
      </c>
      <c r="I29" s="594" t="s">
        <v>55</v>
      </c>
      <c r="J29" s="596">
        <v>0</v>
      </c>
      <c r="K29" s="621">
        <v>4</v>
      </c>
      <c r="L29" s="599">
        <v>1</v>
      </c>
      <c r="M29" s="600">
        <v>0</v>
      </c>
      <c r="N29" s="632"/>
      <c r="O29" s="618"/>
      <c r="P29" s="618"/>
      <c r="Q29" s="618">
        <v>25000000</v>
      </c>
      <c r="R29" s="618"/>
      <c r="S29" s="618"/>
      <c r="T29" s="618"/>
      <c r="U29" s="618"/>
      <c r="V29" s="618"/>
      <c r="W29" s="618"/>
      <c r="X29" s="618"/>
      <c r="Y29" s="618"/>
      <c r="Z29" s="618"/>
      <c r="AA29" s="618"/>
      <c r="AB29" s="618"/>
      <c r="AC29" s="618"/>
      <c r="AD29" s="618"/>
      <c r="AE29" s="628">
        <f>SUM(O29,Q29,S29,U29,W29,Y29,AA29,AC29)</f>
        <v>25000000</v>
      </c>
      <c r="AF29" s="628"/>
      <c r="AG29" s="213"/>
      <c r="AH29" s="630"/>
      <c r="AI29" s="630"/>
      <c r="AJ29" s="623"/>
    </row>
    <row r="30" spans="2:36" ht="34.5" customHeight="1">
      <c r="B30" s="586"/>
      <c r="C30" s="589"/>
      <c r="D30" s="306" t="s">
        <v>1393</v>
      </c>
      <c r="E30" s="271" t="s">
        <v>1391</v>
      </c>
      <c r="F30" s="269" t="s">
        <v>1392</v>
      </c>
      <c r="G30" s="271">
        <v>4</v>
      </c>
      <c r="H30" s="592"/>
      <c r="I30" s="594"/>
      <c r="J30" s="597"/>
      <c r="K30" s="621"/>
      <c r="L30" s="600"/>
      <c r="M30" s="600"/>
      <c r="N30" s="632"/>
      <c r="O30" s="619"/>
      <c r="P30" s="619"/>
      <c r="Q30" s="619"/>
      <c r="R30" s="619"/>
      <c r="S30" s="619"/>
      <c r="T30" s="619"/>
      <c r="U30" s="619"/>
      <c r="V30" s="619"/>
      <c r="W30" s="619"/>
      <c r="X30" s="619"/>
      <c r="Y30" s="619"/>
      <c r="Z30" s="619"/>
      <c r="AA30" s="619"/>
      <c r="AB30" s="619"/>
      <c r="AC30" s="619"/>
      <c r="AD30" s="619"/>
      <c r="AE30" s="628"/>
      <c r="AF30" s="628"/>
      <c r="AG30" s="213"/>
      <c r="AH30" s="630"/>
      <c r="AI30" s="630"/>
      <c r="AJ30" s="623"/>
    </row>
    <row r="31" spans="2:36" ht="33.75" customHeight="1" thickBot="1">
      <c r="B31" s="587"/>
      <c r="C31" s="590"/>
      <c r="D31" s="306" t="s">
        <v>1394</v>
      </c>
      <c r="E31" s="308" t="s">
        <v>1391</v>
      </c>
      <c r="F31" s="309" t="s">
        <v>1392</v>
      </c>
      <c r="G31" s="272">
        <v>1</v>
      </c>
      <c r="H31" s="593"/>
      <c r="I31" s="595"/>
      <c r="J31" s="598"/>
      <c r="K31" s="622"/>
      <c r="L31" s="601"/>
      <c r="M31" s="601"/>
      <c r="N31" s="633"/>
      <c r="O31" s="620"/>
      <c r="P31" s="620"/>
      <c r="Q31" s="620"/>
      <c r="R31" s="620"/>
      <c r="S31" s="620"/>
      <c r="T31" s="620"/>
      <c r="U31" s="620"/>
      <c r="V31" s="620"/>
      <c r="W31" s="620"/>
      <c r="X31" s="620"/>
      <c r="Y31" s="620"/>
      <c r="Z31" s="620"/>
      <c r="AA31" s="620"/>
      <c r="AB31" s="620"/>
      <c r="AC31" s="620"/>
      <c r="AD31" s="620"/>
      <c r="AE31" s="629"/>
      <c r="AF31" s="629"/>
      <c r="AG31" s="311"/>
      <c r="AH31" s="631"/>
      <c r="AI31" s="631"/>
      <c r="AJ31" s="624"/>
    </row>
    <row r="32" ht="12"/>
    <row r="33" ht="12"/>
    <row r="34" spans="2:36" ht="12">
      <c r="B34" s="557" t="s">
        <v>1385</v>
      </c>
      <c r="C34" s="558"/>
      <c r="D34" s="558"/>
      <c r="E34" s="558"/>
      <c r="F34" s="558"/>
      <c r="G34" s="558"/>
      <c r="H34" s="559"/>
      <c r="I34" s="560" t="s">
        <v>1386</v>
      </c>
      <c r="J34" s="561"/>
      <c r="K34" s="561"/>
      <c r="L34" s="561"/>
      <c r="M34" s="561"/>
      <c r="N34" s="561"/>
      <c r="O34" s="561"/>
      <c r="P34" s="561"/>
      <c r="Q34" s="561"/>
      <c r="R34" s="561"/>
      <c r="S34" s="561"/>
      <c r="T34" s="562"/>
      <c r="U34" s="560" t="s">
        <v>22</v>
      </c>
      <c r="V34" s="561"/>
      <c r="W34" s="561"/>
      <c r="X34" s="561"/>
      <c r="Y34" s="561"/>
      <c r="Z34" s="561"/>
      <c r="AA34" s="561"/>
      <c r="AB34" s="561"/>
      <c r="AC34" s="561"/>
      <c r="AD34" s="561"/>
      <c r="AE34" s="561"/>
      <c r="AF34" s="561"/>
      <c r="AG34" s="561"/>
      <c r="AH34" s="561"/>
      <c r="AI34" s="561"/>
      <c r="AJ34" s="562"/>
    </row>
    <row r="35" spans="2:36" ht="41.25" customHeight="1" thickBot="1">
      <c r="B35" s="563" t="s">
        <v>1488</v>
      </c>
      <c r="C35" s="564"/>
      <c r="D35" s="565"/>
      <c r="E35" s="264"/>
      <c r="F35" s="564" t="s">
        <v>1486</v>
      </c>
      <c r="G35" s="564"/>
      <c r="H35" s="564"/>
      <c r="I35" s="564"/>
      <c r="J35" s="564"/>
      <c r="K35" s="564"/>
      <c r="L35" s="564"/>
      <c r="M35" s="564"/>
      <c r="N35" s="565"/>
      <c r="O35" s="566" t="s">
        <v>0</v>
      </c>
      <c r="P35" s="567"/>
      <c r="Q35" s="567"/>
      <c r="R35" s="567"/>
      <c r="S35" s="567"/>
      <c r="T35" s="567"/>
      <c r="U35" s="567"/>
      <c r="V35" s="567"/>
      <c r="W35" s="567"/>
      <c r="X35" s="567"/>
      <c r="Y35" s="567"/>
      <c r="Z35" s="567"/>
      <c r="AA35" s="567"/>
      <c r="AB35" s="567"/>
      <c r="AC35" s="567"/>
      <c r="AD35" s="567"/>
      <c r="AE35" s="567"/>
      <c r="AF35" s="568"/>
      <c r="AG35" s="569" t="s">
        <v>1</v>
      </c>
      <c r="AH35" s="570"/>
      <c r="AI35" s="570"/>
      <c r="AJ35" s="571"/>
    </row>
    <row r="36" spans="2:36" ht="50.25" customHeight="1">
      <c r="B36" s="612" t="s">
        <v>25</v>
      </c>
      <c r="C36" s="614" t="s">
        <v>2</v>
      </c>
      <c r="D36" s="615"/>
      <c r="E36" s="615"/>
      <c r="F36" s="615"/>
      <c r="G36" s="615"/>
      <c r="H36" s="615"/>
      <c r="I36" s="545" t="s">
        <v>3</v>
      </c>
      <c r="J36" s="547" t="s">
        <v>26</v>
      </c>
      <c r="K36" s="547" t="s">
        <v>4</v>
      </c>
      <c r="L36" s="549" t="s">
        <v>1387</v>
      </c>
      <c r="M36" s="607" t="s">
        <v>28</v>
      </c>
      <c r="N36" s="609" t="s">
        <v>29</v>
      </c>
      <c r="O36" s="611" t="s">
        <v>43</v>
      </c>
      <c r="P36" s="579"/>
      <c r="Q36" s="578" t="s">
        <v>44</v>
      </c>
      <c r="R36" s="579"/>
      <c r="S36" s="578" t="s">
        <v>45</v>
      </c>
      <c r="T36" s="579"/>
      <c r="U36" s="578" t="s">
        <v>7</v>
      </c>
      <c r="V36" s="579"/>
      <c r="W36" s="578" t="s">
        <v>6</v>
      </c>
      <c r="X36" s="579"/>
      <c r="Y36" s="578" t="s">
        <v>46</v>
      </c>
      <c r="Z36" s="579"/>
      <c r="AA36" s="578" t="s">
        <v>5</v>
      </c>
      <c r="AB36" s="579"/>
      <c r="AC36" s="578" t="s">
        <v>8</v>
      </c>
      <c r="AD36" s="579"/>
      <c r="AE36" s="578" t="s">
        <v>9</v>
      </c>
      <c r="AF36" s="604"/>
      <c r="AG36" s="605" t="s">
        <v>10</v>
      </c>
      <c r="AH36" s="572" t="s">
        <v>11</v>
      </c>
      <c r="AI36" s="574" t="s">
        <v>12</v>
      </c>
      <c r="AJ36" s="576" t="s">
        <v>30</v>
      </c>
    </row>
    <row r="37" spans="2:36" ht="99" customHeight="1" thickBot="1">
      <c r="B37" s="613"/>
      <c r="C37" s="616"/>
      <c r="D37" s="617"/>
      <c r="E37" s="617"/>
      <c r="F37" s="617"/>
      <c r="G37" s="617"/>
      <c r="H37" s="617"/>
      <c r="I37" s="546"/>
      <c r="J37" s="548" t="s">
        <v>26</v>
      </c>
      <c r="K37" s="548"/>
      <c r="L37" s="550"/>
      <c r="M37" s="608"/>
      <c r="N37" s="610"/>
      <c r="O37" s="280" t="s">
        <v>31</v>
      </c>
      <c r="P37" s="281" t="s">
        <v>32</v>
      </c>
      <c r="Q37" s="282" t="s">
        <v>31</v>
      </c>
      <c r="R37" s="281" t="s">
        <v>32</v>
      </c>
      <c r="S37" s="282" t="s">
        <v>31</v>
      </c>
      <c r="T37" s="281" t="s">
        <v>32</v>
      </c>
      <c r="U37" s="282" t="s">
        <v>31</v>
      </c>
      <c r="V37" s="281" t="s">
        <v>32</v>
      </c>
      <c r="W37" s="282" t="s">
        <v>31</v>
      </c>
      <c r="X37" s="281" t="s">
        <v>32</v>
      </c>
      <c r="Y37" s="282" t="s">
        <v>31</v>
      </c>
      <c r="Z37" s="281" t="s">
        <v>32</v>
      </c>
      <c r="AA37" s="282" t="s">
        <v>31</v>
      </c>
      <c r="AB37" s="281" t="s">
        <v>33</v>
      </c>
      <c r="AC37" s="282" t="s">
        <v>31</v>
      </c>
      <c r="AD37" s="281" t="s">
        <v>33</v>
      </c>
      <c r="AE37" s="282" t="s">
        <v>31</v>
      </c>
      <c r="AF37" s="283" t="s">
        <v>33</v>
      </c>
      <c r="AG37" s="606"/>
      <c r="AH37" s="573"/>
      <c r="AI37" s="575"/>
      <c r="AJ37" s="577"/>
    </row>
    <row r="38" spans="2:36" ht="101.25" customHeight="1" thickBot="1">
      <c r="B38" s="289" t="s">
        <v>1388</v>
      </c>
      <c r="C38" s="580" t="s">
        <v>57</v>
      </c>
      <c r="D38" s="581"/>
      <c r="E38" s="581"/>
      <c r="F38" s="581"/>
      <c r="G38" s="581"/>
      <c r="H38" s="581"/>
      <c r="I38" s="290" t="s">
        <v>58</v>
      </c>
      <c r="J38" s="314" t="s">
        <v>59</v>
      </c>
      <c r="K38" s="316" t="s">
        <v>1395</v>
      </c>
      <c r="L38" s="317">
        <v>0.002</v>
      </c>
      <c r="M38" s="318">
        <v>0</v>
      </c>
      <c r="N38" s="317"/>
      <c r="O38" s="294"/>
      <c r="P38" s="295"/>
      <c r="Q38" s="295">
        <f>SUM(Q41,Q47,Q53)</f>
        <v>31741984</v>
      </c>
      <c r="R38" s="295"/>
      <c r="S38" s="295"/>
      <c r="T38" s="295"/>
      <c r="U38" s="295"/>
      <c r="V38" s="295"/>
      <c r="W38" s="295">
        <f>SUM(W41,W47,W53)</f>
        <v>2000000</v>
      </c>
      <c r="X38" s="295"/>
      <c r="Y38" s="295"/>
      <c r="Z38" s="295"/>
      <c r="AA38" s="295">
        <f>SUM(AA41,AA47,AA53)</f>
        <v>42525249</v>
      </c>
      <c r="AB38" s="295"/>
      <c r="AC38" s="295">
        <f>SUM(AC41,AC47,AC53)</f>
        <v>5556831</v>
      </c>
      <c r="AD38" s="295"/>
      <c r="AE38" s="295">
        <f>SUM(AE41,AE47,AE53)</f>
        <v>81824064</v>
      </c>
      <c r="AF38" s="295"/>
      <c r="AG38" s="297"/>
      <c r="AH38" s="298"/>
      <c r="AI38" s="298"/>
      <c r="AJ38" s="299"/>
    </row>
    <row r="39" spans="2:36" ht="12.75" thickBot="1">
      <c r="B39" s="582"/>
      <c r="C39" s="583"/>
      <c r="D39" s="583"/>
      <c r="E39" s="583"/>
      <c r="F39" s="583"/>
      <c r="G39" s="583"/>
      <c r="H39" s="583"/>
      <c r="I39" s="583"/>
      <c r="J39" s="583"/>
      <c r="K39" s="583"/>
      <c r="L39" s="583"/>
      <c r="M39" s="583"/>
      <c r="N39" s="583"/>
      <c r="O39" s="583"/>
      <c r="P39" s="583"/>
      <c r="Q39" s="583"/>
      <c r="R39" s="583"/>
      <c r="S39" s="583"/>
      <c r="T39" s="583"/>
      <c r="U39" s="583"/>
      <c r="V39" s="583"/>
      <c r="W39" s="583"/>
      <c r="X39" s="583"/>
      <c r="Y39" s="583"/>
      <c r="Z39" s="583"/>
      <c r="AA39" s="583"/>
      <c r="AB39" s="583"/>
      <c r="AC39" s="583"/>
      <c r="AD39" s="583"/>
      <c r="AE39" s="583"/>
      <c r="AF39" s="583"/>
      <c r="AG39" s="583"/>
      <c r="AH39" s="583"/>
      <c r="AI39" s="583"/>
      <c r="AJ39" s="584"/>
    </row>
    <row r="40" spans="2:36" ht="69" customHeight="1" thickBot="1">
      <c r="B40" s="258" t="s">
        <v>13</v>
      </c>
      <c r="C40" s="112" t="s">
        <v>41</v>
      </c>
      <c r="D40" s="112" t="s">
        <v>14</v>
      </c>
      <c r="E40" s="112" t="s">
        <v>37</v>
      </c>
      <c r="F40" s="112" t="s">
        <v>38</v>
      </c>
      <c r="G40" s="112" t="s">
        <v>39</v>
      </c>
      <c r="H40" s="259" t="s">
        <v>825</v>
      </c>
      <c r="I40" s="260" t="s">
        <v>42</v>
      </c>
      <c r="J40" s="284"/>
      <c r="K40" s="284"/>
      <c r="L40" s="284"/>
      <c r="M40" s="284"/>
      <c r="N40" s="285"/>
      <c r="O40" s="300"/>
      <c r="P40" s="140"/>
      <c r="Q40" s="286"/>
      <c r="R40" s="140"/>
      <c r="S40" s="286"/>
      <c r="T40" s="140"/>
      <c r="U40" s="286"/>
      <c r="V40" s="140"/>
      <c r="W40" s="286"/>
      <c r="X40" s="140"/>
      <c r="Y40" s="286"/>
      <c r="Z40" s="140"/>
      <c r="AA40" s="286"/>
      <c r="AB40" s="140"/>
      <c r="AC40" s="286"/>
      <c r="AD40" s="140"/>
      <c r="AE40" s="286"/>
      <c r="AF40" s="140"/>
      <c r="AG40" s="287"/>
      <c r="AH40" s="301"/>
      <c r="AI40" s="301"/>
      <c r="AJ40" s="302"/>
    </row>
    <row r="41" spans="2:36" ht="25.5" customHeight="1">
      <c r="B41" s="585" t="s">
        <v>1396</v>
      </c>
      <c r="C41" s="588"/>
      <c r="D41" s="303" t="s">
        <v>1397</v>
      </c>
      <c r="E41" s="304" t="s">
        <v>1391</v>
      </c>
      <c r="F41" s="305">
        <v>1</v>
      </c>
      <c r="G41" s="271">
        <v>4</v>
      </c>
      <c r="H41" s="591" t="s">
        <v>60</v>
      </c>
      <c r="I41" s="594" t="s">
        <v>1398</v>
      </c>
      <c r="J41" s="596" t="s">
        <v>1399</v>
      </c>
      <c r="K41" s="634">
        <v>1</v>
      </c>
      <c r="L41" s="634">
        <v>1</v>
      </c>
      <c r="M41" s="600" t="s">
        <v>816</v>
      </c>
      <c r="N41" s="634"/>
      <c r="O41" s="618"/>
      <c r="P41" s="618"/>
      <c r="Q41" s="618">
        <v>2541984</v>
      </c>
      <c r="R41" s="618"/>
      <c r="S41" s="618"/>
      <c r="T41" s="618"/>
      <c r="U41" s="618"/>
      <c r="V41" s="618"/>
      <c r="W41" s="618"/>
      <c r="X41" s="618"/>
      <c r="Y41" s="618"/>
      <c r="Z41" s="618"/>
      <c r="AA41" s="618">
        <v>42525249</v>
      </c>
      <c r="AB41" s="618"/>
      <c r="AC41" s="618">
        <v>5556831</v>
      </c>
      <c r="AD41" s="618"/>
      <c r="AE41" s="628">
        <f>SUM(O41,Q41,S41,U41,W41,Y41,AA41,AC41)</f>
        <v>50624064</v>
      </c>
      <c r="AF41" s="628"/>
      <c r="AG41" s="213"/>
      <c r="AH41" s="630"/>
      <c r="AI41" s="630"/>
      <c r="AJ41" s="623"/>
    </row>
    <row r="42" spans="2:36" ht="25.5" customHeight="1">
      <c r="B42" s="586"/>
      <c r="C42" s="589"/>
      <c r="D42" s="306" t="s">
        <v>1400</v>
      </c>
      <c r="E42" s="271" t="s">
        <v>1391</v>
      </c>
      <c r="F42" s="269" t="s">
        <v>816</v>
      </c>
      <c r="G42" s="271">
        <v>1</v>
      </c>
      <c r="H42" s="592"/>
      <c r="I42" s="594"/>
      <c r="J42" s="597"/>
      <c r="K42" s="634"/>
      <c r="L42" s="634"/>
      <c r="M42" s="600"/>
      <c r="N42" s="634"/>
      <c r="O42" s="619"/>
      <c r="P42" s="619"/>
      <c r="Q42" s="619"/>
      <c r="R42" s="619"/>
      <c r="S42" s="619"/>
      <c r="T42" s="619"/>
      <c r="U42" s="619"/>
      <c r="V42" s="619"/>
      <c r="W42" s="619"/>
      <c r="X42" s="619"/>
      <c r="Y42" s="619"/>
      <c r="Z42" s="619"/>
      <c r="AA42" s="619"/>
      <c r="AB42" s="619"/>
      <c r="AC42" s="619"/>
      <c r="AD42" s="619"/>
      <c r="AE42" s="628"/>
      <c r="AF42" s="628"/>
      <c r="AG42" s="213"/>
      <c r="AH42" s="630"/>
      <c r="AI42" s="630"/>
      <c r="AJ42" s="623"/>
    </row>
    <row r="43" spans="2:36" ht="22.5" customHeight="1">
      <c r="B43" s="586"/>
      <c r="C43" s="589"/>
      <c r="D43" s="306" t="s">
        <v>1401</v>
      </c>
      <c r="E43" s="271" t="s">
        <v>1391</v>
      </c>
      <c r="F43" s="269" t="s">
        <v>816</v>
      </c>
      <c r="G43" s="271">
        <v>0</v>
      </c>
      <c r="H43" s="592"/>
      <c r="I43" s="594"/>
      <c r="J43" s="597"/>
      <c r="K43" s="634"/>
      <c r="L43" s="634"/>
      <c r="M43" s="600"/>
      <c r="N43" s="634"/>
      <c r="O43" s="619"/>
      <c r="P43" s="619"/>
      <c r="Q43" s="619"/>
      <c r="R43" s="619"/>
      <c r="S43" s="619"/>
      <c r="T43" s="619"/>
      <c r="U43" s="619"/>
      <c r="V43" s="619"/>
      <c r="W43" s="619"/>
      <c r="X43" s="619"/>
      <c r="Y43" s="619"/>
      <c r="Z43" s="619"/>
      <c r="AA43" s="619"/>
      <c r="AB43" s="619"/>
      <c r="AC43" s="619"/>
      <c r="AD43" s="619"/>
      <c r="AE43" s="628"/>
      <c r="AF43" s="628"/>
      <c r="AG43" s="319"/>
      <c r="AH43" s="630"/>
      <c r="AI43" s="630"/>
      <c r="AJ43" s="623"/>
    </row>
    <row r="44" spans="2:36" ht="27.75" customHeight="1" thickBot="1">
      <c r="B44" s="587"/>
      <c r="C44" s="590"/>
      <c r="D44" s="320" t="s">
        <v>1402</v>
      </c>
      <c r="E44" s="271" t="s">
        <v>1391</v>
      </c>
      <c r="F44" s="309" t="s">
        <v>816</v>
      </c>
      <c r="G44" s="272">
        <v>2</v>
      </c>
      <c r="H44" s="593"/>
      <c r="I44" s="595"/>
      <c r="J44" s="598"/>
      <c r="K44" s="635"/>
      <c r="L44" s="635"/>
      <c r="M44" s="601"/>
      <c r="N44" s="635"/>
      <c r="O44" s="620"/>
      <c r="P44" s="620"/>
      <c r="Q44" s="620"/>
      <c r="R44" s="620"/>
      <c r="S44" s="620"/>
      <c r="T44" s="620"/>
      <c r="U44" s="620"/>
      <c r="V44" s="620"/>
      <c r="W44" s="620"/>
      <c r="X44" s="620"/>
      <c r="Y44" s="620"/>
      <c r="Z44" s="620"/>
      <c r="AA44" s="620"/>
      <c r="AB44" s="620"/>
      <c r="AC44" s="620"/>
      <c r="AD44" s="620"/>
      <c r="AE44" s="629"/>
      <c r="AF44" s="629"/>
      <c r="AG44" s="311"/>
      <c r="AH44" s="631"/>
      <c r="AI44" s="631"/>
      <c r="AJ44" s="624"/>
    </row>
    <row r="45" ht="12.75" thickBot="1"/>
    <row r="46" spans="2:36" ht="24.75" thickBot="1">
      <c r="B46" s="258" t="s">
        <v>13</v>
      </c>
      <c r="C46" s="112" t="s">
        <v>41</v>
      </c>
      <c r="D46" s="112" t="s">
        <v>14</v>
      </c>
      <c r="E46" s="112" t="s">
        <v>37</v>
      </c>
      <c r="F46" s="112" t="s">
        <v>38</v>
      </c>
      <c r="G46" s="112" t="s">
        <v>39</v>
      </c>
      <c r="H46" s="259" t="s">
        <v>823</v>
      </c>
      <c r="I46" s="260" t="s">
        <v>42</v>
      </c>
      <c r="J46" s="284"/>
      <c r="K46" s="284"/>
      <c r="L46" s="284"/>
      <c r="M46" s="284"/>
      <c r="N46" s="285"/>
      <c r="O46" s="300"/>
      <c r="P46" s="140"/>
      <c r="Q46" s="286"/>
      <c r="R46" s="140"/>
      <c r="S46" s="286"/>
      <c r="T46" s="140"/>
      <c r="U46" s="286"/>
      <c r="V46" s="140"/>
      <c r="W46" s="286"/>
      <c r="X46" s="140"/>
      <c r="Y46" s="286"/>
      <c r="Z46" s="140"/>
      <c r="AA46" s="286"/>
      <c r="AB46" s="140"/>
      <c r="AC46" s="286"/>
      <c r="AD46" s="140"/>
      <c r="AE46" s="286"/>
      <c r="AF46" s="140"/>
      <c r="AG46" s="287">
        <f>SUM(AG47:AG50)</f>
        <v>0</v>
      </c>
      <c r="AH46" s="301"/>
      <c r="AI46" s="301"/>
      <c r="AJ46" s="302"/>
    </row>
    <row r="47" spans="2:36" ht="27.75" customHeight="1">
      <c r="B47" s="585" t="s">
        <v>1403</v>
      </c>
      <c r="C47" s="588"/>
      <c r="D47" s="303" t="s">
        <v>1397</v>
      </c>
      <c r="E47" s="304" t="s">
        <v>1391</v>
      </c>
      <c r="F47" s="305">
        <v>1</v>
      </c>
      <c r="G47" s="271">
        <v>4</v>
      </c>
      <c r="H47" s="591" t="s">
        <v>61</v>
      </c>
      <c r="I47" s="594" t="s">
        <v>62</v>
      </c>
      <c r="J47" s="596" t="s">
        <v>1404</v>
      </c>
      <c r="K47" s="596" t="s">
        <v>1404</v>
      </c>
      <c r="L47" s="596" t="s">
        <v>1405</v>
      </c>
      <c r="M47" s="596" t="s">
        <v>1406</v>
      </c>
      <c r="N47" s="596"/>
      <c r="O47" s="618"/>
      <c r="P47" s="618"/>
      <c r="Q47" s="618">
        <v>29200000</v>
      </c>
      <c r="R47" s="618"/>
      <c r="S47" s="618"/>
      <c r="T47" s="618"/>
      <c r="U47" s="618"/>
      <c r="V47" s="618"/>
      <c r="W47" s="618">
        <v>1000000</v>
      </c>
      <c r="X47" s="618"/>
      <c r="Y47" s="618"/>
      <c r="Z47" s="618"/>
      <c r="AA47" s="618"/>
      <c r="AB47" s="618"/>
      <c r="AC47" s="618"/>
      <c r="AD47" s="618"/>
      <c r="AE47" s="628">
        <f>SUM(O47,Q47,S47,U47,W47,Y47,AA47,AC47)</f>
        <v>30200000</v>
      </c>
      <c r="AF47" s="628"/>
      <c r="AG47" s="213"/>
      <c r="AH47" s="630"/>
      <c r="AI47" s="630"/>
      <c r="AJ47" s="623"/>
    </row>
    <row r="48" spans="2:36" ht="29.25" customHeight="1">
      <c r="B48" s="586"/>
      <c r="C48" s="589"/>
      <c r="D48" s="306" t="s">
        <v>1400</v>
      </c>
      <c r="E48" s="271" t="s">
        <v>1391</v>
      </c>
      <c r="F48" s="269" t="s">
        <v>816</v>
      </c>
      <c r="G48" s="271">
        <v>1</v>
      </c>
      <c r="H48" s="592"/>
      <c r="I48" s="594"/>
      <c r="J48" s="597"/>
      <c r="K48" s="597"/>
      <c r="L48" s="597"/>
      <c r="M48" s="597"/>
      <c r="N48" s="597"/>
      <c r="O48" s="619"/>
      <c r="P48" s="619"/>
      <c r="Q48" s="619"/>
      <c r="R48" s="619"/>
      <c r="S48" s="619"/>
      <c r="T48" s="619"/>
      <c r="U48" s="619"/>
      <c r="V48" s="619"/>
      <c r="W48" s="619"/>
      <c r="X48" s="619"/>
      <c r="Y48" s="619"/>
      <c r="Z48" s="619"/>
      <c r="AA48" s="619"/>
      <c r="AB48" s="619"/>
      <c r="AC48" s="619"/>
      <c r="AD48" s="619"/>
      <c r="AE48" s="628"/>
      <c r="AF48" s="628"/>
      <c r="AG48" s="213"/>
      <c r="AH48" s="630"/>
      <c r="AI48" s="630"/>
      <c r="AJ48" s="623"/>
    </row>
    <row r="49" spans="2:36" ht="21.75" customHeight="1">
      <c r="B49" s="586"/>
      <c r="C49" s="589"/>
      <c r="D49" s="306" t="s">
        <v>1401</v>
      </c>
      <c r="E49" s="271" t="s">
        <v>1391</v>
      </c>
      <c r="F49" s="269" t="s">
        <v>816</v>
      </c>
      <c r="G49" s="271">
        <v>0</v>
      </c>
      <c r="H49" s="592"/>
      <c r="I49" s="594"/>
      <c r="J49" s="597"/>
      <c r="K49" s="597"/>
      <c r="L49" s="597"/>
      <c r="M49" s="597"/>
      <c r="N49" s="597"/>
      <c r="O49" s="619"/>
      <c r="P49" s="619"/>
      <c r="Q49" s="619"/>
      <c r="R49" s="619"/>
      <c r="S49" s="619"/>
      <c r="T49" s="619"/>
      <c r="U49" s="619"/>
      <c r="V49" s="619"/>
      <c r="W49" s="619"/>
      <c r="X49" s="619"/>
      <c r="Y49" s="619"/>
      <c r="Z49" s="619"/>
      <c r="AA49" s="619"/>
      <c r="AB49" s="619"/>
      <c r="AC49" s="619"/>
      <c r="AD49" s="619"/>
      <c r="AE49" s="628"/>
      <c r="AF49" s="628"/>
      <c r="AG49" s="319"/>
      <c r="AH49" s="630"/>
      <c r="AI49" s="630"/>
      <c r="AJ49" s="623"/>
    </row>
    <row r="50" spans="2:36" ht="24.75" customHeight="1" thickBot="1">
      <c r="B50" s="587"/>
      <c r="C50" s="590"/>
      <c r="D50" s="320" t="s">
        <v>1402</v>
      </c>
      <c r="E50" s="271" t="s">
        <v>1391</v>
      </c>
      <c r="F50" s="309" t="s">
        <v>816</v>
      </c>
      <c r="G50" s="272">
        <v>2</v>
      </c>
      <c r="H50" s="593"/>
      <c r="I50" s="595"/>
      <c r="J50" s="598"/>
      <c r="K50" s="598"/>
      <c r="L50" s="598"/>
      <c r="M50" s="598"/>
      <c r="N50" s="598"/>
      <c r="O50" s="620"/>
      <c r="P50" s="620"/>
      <c r="Q50" s="620"/>
      <c r="R50" s="620"/>
      <c r="S50" s="620"/>
      <c r="T50" s="620"/>
      <c r="U50" s="620"/>
      <c r="V50" s="620"/>
      <c r="W50" s="620"/>
      <c r="X50" s="620"/>
      <c r="Y50" s="620"/>
      <c r="Z50" s="620"/>
      <c r="AA50" s="620"/>
      <c r="AB50" s="620"/>
      <c r="AC50" s="620"/>
      <c r="AD50" s="620"/>
      <c r="AE50" s="629"/>
      <c r="AF50" s="629"/>
      <c r="AG50" s="311"/>
      <c r="AH50" s="631"/>
      <c r="AI50" s="631"/>
      <c r="AJ50" s="624"/>
    </row>
    <row r="51" ht="12.75" thickBot="1"/>
    <row r="52" spans="2:36" ht="24.75" thickBot="1">
      <c r="B52" s="258" t="s">
        <v>13</v>
      </c>
      <c r="C52" s="112" t="s">
        <v>41</v>
      </c>
      <c r="D52" s="112" t="s">
        <v>14</v>
      </c>
      <c r="E52" s="112" t="s">
        <v>37</v>
      </c>
      <c r="F52" s="112" t="s">
        <v>38</v>
      </c>
      <c r="G52" s="112" t="s">
        <v>39</v>
      </c>
      <c r="H52" s="259" t="s">
        <v>821</v>
      </c>
      <c r="I52" s="260" t="s">
        <v>42</v>
      </c>
      <c r="J52" s="284"/>
      <c r="K52" s="284"/>
      <c r="L52" s="284"/>
      <c r="M52" s="284"/>
      <c r="N52" s="285"/>
      <c r="O52" s="300"/>
      <c r="P52" s="140"/>
      <c r="Q52" s="286"/>
      <c r="R52" s="140"/>
      <c r="S52" s="286"/>
      <c r="T52" s="140"/>
      <c r="U52" s="286"/>
      <c r="V52" s="140"/>
      <c r="W52" s="286"/>
      <c r="X52" s="140"/>
      <c r="Y52" s="286"/>
      <c r="Z52" s="140"/>
      <c r="AA52" s="286"/>
      <c r="AB52" s="140"/>
      <c r="AC52" s="286"/>
      <c r="AD52" s="140"/>
      <c r="AE52" s="286"/>
      <c r="AF52" s="140"/>
      <c r="AG52" s="287">
        <f>SUM(AG53:AG56)</f>
        <v>0</v>
      </c>
      <c r="AH52" s="301"/>
      <c r="AI52" s="301"/>
      <c r="AJ52" s="302"/>
    </row>
    <row r="53" spans="2:36" ht="25.5" customHeight="1">
      <c r="B53" s="585" t="s">
        <v>1407</v>
      </c>
      <c r="C53" s="588"/>
      <c r="D53" s="303" t="s">
        <v>1397</v>
      </c>
      <c r="E53" s="304" t="s">
        <v>1391</v>
      </c>
      <c r="F53" s="305">
        <v>1</v>
      </c>
      <c r="G53" s="271">
        <v>4</v>
      </c>
      <c r="H53" s="591" t="s">
        <v>63</v>
      </c>
      <c r="I53" s="594" t="s">
        <v>64</v>
      </c>
      <c r="J53" s="636">
        <v>0</v>
      </c>
      <c r="K53" s="621">
        <v>2</v>
      </c>
      <c r="L53" s="599">
        <v>0</v>
      </c>
      <c r="M53" s="600">
        <v>0</v>
      </c>
      <c r="N53" s="637"/>
      <c r="O53" s="618">
        <v>0</v>
      </c>
      <c r="P53" s="618">
        <v>0</v>
      </c>
      <c r="Q53" s="618">
        <v>0</v>
      </c>
      <c r="R53" s="618">
        <v>0</v>
      </c>
      <c r="S53" s="618">
        <v>0</v>
      </c>
      <c r="T53" s="618">
        <v>0</v>
      </c>
      <c r="U53" s="618">
        <v>0</v>
      </c>
      <c r="V53" s="618">
        <v>0</v>
      </c>
      <c r="W53" s="618">
        <v>1000000</v>
      </c>
      <c r="X53" s="618">
        <v>0</v>
      </c>
      <c r="Y53" s="618">
        <v>0</v>
      </c>
      <c r="Z53" s="618">
        <v>0</v>
      </c>
      <c r="AA53" s="618">
        <v>0</v>
      </c>
      <c r="AB53" s="618">
        <v>0</v>
      </c>
      <c r="AC53" s="618">
        <v>0</v>
      </c>
      <c r="AD53" s="618">
        <v>0</v>
      </c>
      <c r="AE53" s="628">
        <f>SUM(O53,Q53,S53,U53,W53,Y53,AA53,AC53)</f>
        <v>1000000</v>
      </c>
      <c r="AF53" s="628">
        <v>0</v>
      </c>
      <c r="AG53" s="213"/>
      <c r="AH53" s="630"/>
      <c r="AI53" s="630"/>
      <c r="AJ53" s="623"/>
    </row>
    <row r="54" spans="2:36" ht="21.75" customHeight="1">
      <c r="B54" s="586"/>
      <c r="C54" s="589"/>
      <c r="D54" s="306" t="s">
        <v>1400</v>
      </c>
      <c r="E54" s="271" t="s">
        <v>1391</v>
      </c>
      <c r="F54" s="269" t="s">
        <v>816</v>
      </c>
      <c r="G54" s="271">
        <v>1</v>
      </c>
      <c r="H54" s="592"/>
      <c r="I54" s="594"/>
      <c r="J54" s="594"/>
      <c r="K54" s="621"/>
      <c r="L54" s="600"/>
      <c r="M54" s="600"/>
      <c r="N54" s="602"/>
      <c r="O54" s="619"/>
      <c r="P54" s="619"/>
      <c r="Q54" s="619"/>
      <c r="R54" s="619"/>
      <c r="S54" s="619"/>
      <c r="T54" s="619"/>
      <c r="U54" s="619"/>
      <c r="V54" s="619"/>
      <c r="W54" s="619"/>
      <c r="X54" s="619"/>
      <c r="Y54" s="619"/>
      <c r="Z54" s="619"/>
      <c r="AA54" s="619"/>
      <c r="AB54" s="619"/>
      <c r="AC54" s="619"/>
      <c r="AD54" s="619"/>
      <c r="AE54" s="628"/>
      <c r="AF54" s="628"/>
      <c r="AG54" s="213"/>
      <c r="AH54" s="630"/>
      <c r="AI54" s="630"/>
      <c r="AJ54" s="623"/>
    </row>
    <row r="55" spans="2:36" ht="21.75" customHeight="1">
      <c r="B55" s="586"/>
      <c r="C55" s="589"/>
      <c r="D55" s="306" t="s">
        <v>1401</v>
      </c>
      <c r="E55" s="271" t="s">
        <v>1391</v>
      </c>
      <c r="F55" s="269" t="s">
        <v>816</v>
      </c>
      <c r="G55" s="271">
        <v>0</v>
      </c>
      <c r="H55" s="592"/>
      <c r="I55" s="594"/>
      <c r="J55" s="594"/>
      <c r="K55" s="621"/>
      <c r="L55" s="600"/>
      <c r="M55" s="600"/>
      <c r="N55" s="602"/>
      <c r="O55" s="619"/>
      <c r="P55" s="619"/>
      <c r="Q55" s="619"/>
      <c r="R55" s="619"/>
      <c r="S55" s="619"/>
      <c r="T55" s="619"/>
      <c r="U55" s="619"/>
      <c r="V55" s="619"/>
      <c r="W55" s="619"/>
      <c r="X55" s="619"/>
      <c r="Y55" s="619"/>
      <c r="Z55" s="619"/>
      <c r="AA55" s="619"/>
      <c r="AB55" s="619"/>
      <c r="AC55" s="619"/>
      <c r="AD55" s="619"/>
      <c r="AE55" s="628"/>
      <c r="AF55" s="628"/>
      <c r="AG55" s="319"/>
      <c r="AH55" s="630"/>
      <c r="AI55" s="630"/>
      <c r="AJ55" s="623"/>
    </row>
    <row r="56" spans="2:36" ht="27.75" customHeight="1" thickBot="1">
      <c r="B56" s="587"/>
      <c r="C56" s="590"/>
      <c r="D56" s="320" t="s">
        <v>1402</v>
      </c>
      <c r="E56" s="271" t="s">
        <v>1391</v>
      </c>
      <c r="F56" s="309" t="s">
        <v>816</v>
      </c>
      <c r="G56" s="272">
        <v>2</v>
      </c>
      <c r="H56" s="593"/>
      <c r="I56" s="595"/>
      <c r="J56" s="595"/>
      <c r="K56" s="622"/>
      <c r="L56" s="601"/>
      <c r="M56" s="601"/>
      <c r="N56" s="603"/>
      <c r="O56" s="620"/>
      <c r="P56" s="620"/>
      <c r="Q56" s="620"/>
      <c r="R56" s="620"/>
      <c r="S56" s="620"/>
      <c r="T56" s="620"/>
      <c r="U56" s="620"/>
      <c r="V56" s="620"/>
      <c r="W56" s="620"/>
      <c r="X56" s="620"/>
      <c r="Y56" s="620"/>
      <c r="Z56" s="620"/>
      <c r="AA56" s="620"/>
      <c r="AB56" s="620"/>
      <c r="AC56" s="620"/>
      <c r="AD56" s="620"/>
      <c r="AE56" s="629"/>
      <c r="AF56" s="629"/>
      <c r="AG56" s="311"/>
      <c r="AH56" s="631"/>
      <c r="AI56" s="631"/>
      <c r="AJ56" s="624"/>
    </row>
  </sheetData>
  <sheetProtection/>
  <mergeCells count="273">
    <mergeCell ref="AD53:AD56"/>
    <mergeCell ref="AE53:AE56"/>
    <mergeCell ref="AF53:AF56"/>
    <mergeCell ref="AH53:AH56"/>
    <mergeCell ref="AI53:AI56"/>
    <mergeCell ref="AJ53:AJ56"/>
    <mergeCell ref="Y53:Y56"/>
    <mergeCell ref="Z53:Z56"/>
    <mergeCell ref="AA53:AA56"/>
    <mergeCell ref="AB53:AB56"/>
    <mergeCell ref="AC53:AC56"/>
    <mergeCell ref="W53:W56"/>
    <mergeCell ref="X53:X56"/>
    <mergeCell ref="M53:M56"/>
    <mergeCell ref="N53:N56"/>
    <mergeCell ref="O53:O56"/>
    <mergeCell ref="P53:P56"/>
    <mergeCell ref="Q53:Q56"/>
    <mergeCell ref="R53:R56"/>
    <mergeCell ref="O47:O50"/>
    <mergeCell ref="P47:P50"/>
    <mergeCell ref="S53:S56"/>
    <mergeCell ref="T53:T56"/>
    <mergeCell ref="U53:U56"/>
    <mergeCell ref="V53:V56"/>
    <mergeCell ref="Q47:Q50"/>
    <mergeCell ref="R47:R50"/>
    <mergeCell ref="S47:S50"/>
    <mergeCell ref="T47:T50"/>
    <mergeCell ref="AE47:AE50"/>
    <mergeCell ref="AF47:AF50"/>
    <mergeCell ref="U47:U50"/>
    <mergeCell ref="V47:V50"/>
    <mergeCell ref="W47:W50"/>
    <mergeCell ref="X47:X50"/>
    <mergeCell ref="Y47:Y50"/>
    <mergeCell ref="Z47:Z50"/>
    <mergeCell ref="AH47:AH50"/>
    <mergeCell ref="AI47:AI50"/>
    <mergeCell ref="AJ47:AJ50"/>
    <mergeCell ref="B53:B56"/>
    <mergeCell ref="C53:C56"/>
    <mergeCell ref="H53:H56"/>
    <mergeCell ref="I53:I56"/>
    <mergeCell ref="J53:J56"/>
    <mergeCell ref="K53:K56"/>
    <mergeCell ref="L53:L56"/>
    <mergeCell ref="AE41:AE44"/>
    <mergeCell ref="AF41:AF44"/>
    <mergeCell ref="AH41:AH44"/>
    <mergeCell ref="AI41:AI44"/>
    <mergeCell ref="W41:W44"/>
    <mergeCell ref="X41:X44"/>
    <mergeCell ref="Y41:Y44"/>
    <mergeCell ref="Z41:Z44"/>
    <mergeCell ref="K47:K50"/>
    <mergeCell ref="L47:L50"/>
    <mergeCell ref="M47:M50"/>
    <mergeCell ref="N47:N50"/>
    <mergeCell ref="AC41:AC44"/>
    <mergeCell ref="AD41:AD44"/>
    <mergeCell ref="AA47:AA50"/>
    <mergeCell ref="AB47:AB50"/>
    <mergeCell ref="AC47:AC50"/>
    <mergeCell ref="AD47:AD50"/>
    <mergeCell ref="AJ41:AJ44"/>
    <mergeCell ref="B47:B50"/>
    <mergeCell ref="C47:C50"/>
    <mergeCell ref="H47:H50"/>
    <mergeCell ref="I47:I50"/>
    <mergeCell ref="J47:J50"/>
    <mergeCell ref="K41:K44"/>
    <mergeCell ref="L41:L44"/>
    <mergeCell ref="M41:M44"/>
    <mergeCell ref="N41:N44"/>
    <mergeCell ref="O41:O44"/>
    <mergeCell ref="P41:P44"/>
    <mergeCell ref="AA41:AA44"/>
    <mergeCell ref="AB41:AB44"/>
    <mergeCell ref="Q41:Q44"/>
    <mergeCell ref="R41:R44"/>
    <mergeCell ref="S41:S44"/>
    <mergeCell ref="T41:T44"/>
    <mergeCell ref="U41:U44"/>
    <mergeCell ref="V41:V44"/>
    <mergeCell ref="M36:M37"/>
    <mergeCell ref="N36:N37"/>
    <mergeCell ref="O36:P36"/>
    <mergeCell ref="Q36:R36"/>
    <mergeCell ref="S36:T36"/>
    <mergeCell ref="U36:V36"/>
    <mergeCell ref="W36:X36"/>
    <mergeCell ref="Y36:Z36"/>
    <mergeCell ref="AA36:AB36"/>
    <mergeCell ref="AC36:AD36"/>
    <mergeCell ref="AE36:AF36"/>
    <mergeCell ref="AG36:AG37"/>
    <mergeCell ref="AH36:AH37"/>
    <mergeCell ref="AI36:AI37"/>
    <mergeCell ref="AJ36:AJ37"/>
    <mergeCell ref="C38:H38"/>
    <mergeCell ref="B39:AJ39"/>
    <mergeCell ref="B41:B44"/>
    <mergeCell ref="C41:C44"/>
    <mergeCell ref="H41:H44"/>
    <mergeCell ref="I41:I44"/>
    <mergeCell ref="J41:J44"/>
    <mergeCell ref="B35:D35"/>
    <mergeCell ref="F35:N35"/>
    <mergeCell ref="O35:AF35"/>
    <mergeCell ref="AG35:AJ35"/>
    <mergeCell ref="B36:B37"/>
    <mergeCell ref="C36:H37"/>
    <mergeCell ref="I36:I37"/>
    <mergeCell ref="J36:J37"/>
    <mergeCell ref="K36:K37"/>
    <mergeCell ref="L36:L37"/>
    <mergeCell ref="Z29:Z31"/>
    <mergeCell ref="O29:O31"/>
    <mergeCell ref="P29:P31"/>
    <mergeCell ref="Q29:Q31"/>
    <mergeCell ref="R29:R31"/>
    <mergeCell ref="S29:S31"/>
    <mergeCell ref="T29:T31"/>
    <mergeCell ref="B34:H34"/>
    <mergeCell ref="I34:T34"/>
    <mergeCell ref="U34:AJ34"/>
    <mergeCell ref="AA29:AA31"/>
    <mergeCell ref="AB29:AB31"/>
    <mergeCell ref="AC29:AC31"/>
    <mergeCell ref="AD29:AD31"/>
    <mergeCell ref="AE29:AE31"/>
    <mergeCell ref="AF29:AF31"/>
    <mergeCell ref="U29:U31"/>
    <mergeCell ref="AB24:AB26"/>
    <mergeCell ref="Q24:Q26"/>
    <mergeCell ref="R24:R26"/>
    <mergeCell ref="AH29:AH31"/>
    <mergeCell ref="AI29:AI31"/>
    <mergeCell ref="AJ29:AJ31"/>
    <mergeCell ref="V29:V31"/>
    <mergeCell ref="W29:W31"/>
    <mergeCell ref="X29:X31"/>
    <mergeCell ref="Y29:Y31"/>
    <mergeCell ref="L29:L31"/>
    <mergeCell ref="M29:M31"/>
    <mergeCell ref="N29:N31"/>
    <mergeCell ref="AC24:AC26"/>
    <mergeCell ref="AD24:AD26"/>
    <mergeCell ref="AE24:AE26"/>
    <mergeCell ref="W24:W26"/>
    <mergeCell ref="X24:X26"/>
    <mergeCell ref="Y24:Y26"/>
    <mergeCell ref="Z24:Z26"/>
    <mergeCell ref="B29:B31"/>
    <mergeCell ref="C29:C31"/>
    <mergeCell ref="H29:H31"/>
    <mergeCell ref="I29:I31"/>
    <mergeCell ref="J29:J31"/>
    <mergeCell ref="K29:K31"/>
    <mergeCell ref="L24:L26"/>
    <mergeCell ref="M24:M26"/>
    <mergeCell ref="N24:N26"/>
    <mergeCell ref="O24:O26"/>
    <mergeCell ref="P24:P26"/>
    <mergeCell ref="AJ24:AJ26"/>
    <mergeCell ref="AF24:AF26"/>
    <mergeCell ref="AH24:AH26"/>
    <mergeCell ref="AI24:AI26"/>
    <mergeCell ref="AA24:AA26"/>
    <mergeCell ref="Q19:R19"/>
    <mergeCell ref="S19:T19"/>
    <mergeCell ref="U19:V19"/>
    <mergeCell ref="B19:B20"/>
    <mergeCell ref="C19:H20"/>
    <mergeCell ref="S24:S26"/>
    <mergeCell ref="T24:T26"/>
    <mergeCell ref="U24:U26"/>
    <mergeCell ref="V24:V26"/>
    <mergeCell ref="K24:K26"/>
    <mergeCell ref="W19:X19"/>
    <mergeCell ref="Y19:Z19"/>
    <mergeCell ref="AA19:AB19"/>
    <mergeCell ref="AC19:AD19"/>
    <mergeCell ref="AE19:AF19"/>
    <mergeCell ref="AG19:AG20"/>
    <mergeCell ref="AH19:AH20"/>
    <mergeCell ref="AI19:AI20"/>
    <mergeCell ref="AJ19:AJ20"/>
    <mergeCell ref="C21:H21"/>
    <mergeCell ref="B22:AJ22"/>
    <mergeCell ref="B24:B26"/>
    <mergeCell ref="C24:C26"/>
    <mergeCell ref="H24:H26"/>
    <mergeCell ref="I24:I26"/>
    <mergeCell ref="J24:J26"/>
    <mergeCell ref="AD11:AD13"/>
    <mergeCell ref="AE11:AE13"/>
    <mergeCell ref="AF11:AF13"/>
    <mergeCell ref="AH11:AH13"/>
    <mergeCell ref="AI11:AI13"/>
    <mergeCell ref="W11:W13"/>
    <mergeCell ref="X11:X13"/>
    <mergeCell ref="Y11:Y13"/>
    <mergeCell ref="Z11:Z13"/>
    <mergeCell ref="AA11:AA13"/>
    <mergeCell ref="AJ11:AJ13"/>
    <mergeCell ref="B14:AJ14"/>
    <mergeCell ref="B17:H17"/>
    <mergeCell ref="I17:T17"/>
    <mergeCell ref="U17:AJ17"/>
    <mergeCell ref="B18:D18"/>
    <mergeCell ref="F18:N18"/>
    <mergeCell ref="O18:AF18"/>
    <mergeCell ref="AG18:AJ18"/>
    <mergeCell ref="AC11:AC13"/>
    <mergeCell ref="O11:O13"/>
    <mergeCell ref="P11:P13"/>
    <mergeCell ref="I19:I20"/>
    <mergeCell ref="J19:J20"/>
    <mergeCell ref="K19:K20"/>
    <mergeCell ref="L19:L20"/>
    <mergeCell ref="M19:M20"/>
    <mergeCell ref="N19:N20"/>
    <mergeCell ref="O19:P19"/>
    <mergeCell ref="B6:B7"/>
    <mergeCell ref="C6:H7"/>
    <mergeCell ref="AB11:AB13"/>
    <mergeCell ref="Q11:Q13"/>
    <mergeCell ref="R11:R13"/>
    <mergeCell ref="S11:S13"/>
    <mergeCell ref="T11:T13"/>
    <mergeCell ref="U11:U13"/>
    <mergeCell ref="V11:V13"/>
    <mergeCell ref="K11:K13"/>
    <mergeCell ref="AE6:AF6"/>
    <mergeCell ref="AG6:AG7"/>
    <mergeCell ref="M6:M7"/>
    <mergeCell ref="N6:N7"/>
    <mergeCell ref="O6:P6"/>
    <mergeCell ref="Q6:R6"/>
    <mergeCell ref="S6:T6"/>
    <mergeCell ref="U6:V6"/>
    <mergeCell ref="C8:H8"/>
    <mergeCell ref="B9:AJ9"/>
    <mergeCell ref="B11:B13"/>
    <mergeCell ref="C11:C13"/>
    <mergeCell ref="H11:H13"/>
    <mergeCell ref="I11:I13"/>
    <mergeCell ref="J11:J13"/>
    <mergeCell ref="L11:L13"/>
    <mergeCell ref="M11:M13"/>
    <mergeCell ref="N11:N13"/>
    <mergeCell ref="F5:N5"/>
    <mergeCell ref="O5:AF5"/>
    <mergeCell ref="AG5:AJ5"/>
    <mergeCell ref="AH6:AH7"/>
    <mergeCell ref="AI6:AI7"/>
    <mergeCell ref="AJ6:AJ7"/>
    <mergeCell ref="W6:X6"/>
    <mergeCell ref="Y6:Z6"/>
    <mergeCell ref="AA6:AB6"/>
    <mergeCell ref="AC6:AD6"/>
    <mergeCell ref="I6:I7"/>
    <mergeCell ref="J6:J7"/>
    <mergeCell ref="K6:K7"/>
    <mergeCell ref="L6:L7"/>
    <mergeCell ref="B2:AJ2"/>
    <mergeCell ref="B3:AJ3"/>
    <mergeCell ref="B4:H4"/>
    <mergeCell ref="I4:T4"/>
    <mergeCell ref="U4:AJ4"/>
    <mergeCell ref="B5:D5"/>
  </mergeCells>
  <printOptions/>
  <pageMargins left="0.7" right="0.7" top="0.75" bottom="0.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sheetPr>
    <tabColor theme="8" tint="0.39998000860214233"/>
  </sheetPr>
  <dimension ref="B1:AK173"/>
  <sheetViews>
    <sheetView zoomScale="75" zoomScaleNormal="75" zoomScalePageLayoutView="0" workbookViewId="0" topLeftCell="A1">
      <selection activeCell="B4" sqref="B4:H4"/>
    </sheetView>
  </sheetViews>
  <sheetFormatPr defaultColWidth="11.421875" defaultRowHeight="15"/>
  <cols>
    <col min="1" max="1" width="4.57421875" style="115" customWidth="1"/>
    <col min="2" max="2" width="21.140625" style="185" customWidth="1"/>
    <col min="3" max="3" width="10.00390625" style="185" customWidth="1"/>
    <col min="4" max="4" width="41.7109375" style="115" customWidth="1"/>
    <col min="5" max="5" width="15.8515625" style="115" customWidth="1"/>
    <col min="6" max="7" width="11.421875" style="115" customWidth="1"/>
    <col min="8" max="8" width="37.7109375" style="186" customWidth="1"/>
    <col min="9" max="9" width="29.57421875" style="186" customWidth="1"/>
    <col min="10" max="10" width="17.421875" style="186" customWidth="1"/>
    <col min="11" max="12" width="5.7109375" style="115" customWidth="1"/>
    <col min="13" max="13" width="6.57421875" style="115" customWidth="1"/>
    <col min="14" max="14" width="6.140625" style="115" customWidth="1"/>
    <col min="15" max="32" width="8.140625" style="115" customWidth="1"/>
    <col min="33" max="33" width="5.140625" style="185" customWidth="1"/>
    <col min="34" max="34" width="5.421875" style="115" customWidth="1"/>
    <col min="35" max="35" width="4.8515625" style="115" customWidth="1"/>
    <col min="36" max="36" width="7.140625" style="115" customWidth="1"/>
    <col min="37" max="16384" width="11.421875" style="115" customWidth="1"/>
  </cols>
  <sheetData>
    <row r="1" spans="2:36" ht="12.75" thickBot="1">
      <c r="B1" s="113"/>
      <c r="C1" s="113"/>
      <c r="D1" s="113"/>
      <c r="E1" s="113"/>
      <c r="F1" s="113"/>
      <c r="G1" s="113"/>
      <c r="H1" s="114"/>
      <c r="I1" s="114"/>
      <c r="J1" s="114"/>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row>
    <row r="2" spans="2:36" ht="12">
      <c r="B2" s="732" t="s">
        <v>829</v>
      </c>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4"/>
    </row>
    <row r="3" spans="2:36" ht="12.75" thickBot="1">
      <c r="B3" s="735" t="s">
        <v>1808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7"/>
    </row>
    <row r="4" spans="2:36" ht="33.75" customHeight="1">
      <c r="B4" s="557" t="s">
        <v>20</v>
      </c>
      <c r="C4" s="558"/>
      <c r="D4" s="558"/>
      <c r="E4" s="558"/>
      <c r="F4" s="558"/>
      <c r="G4" s="558"/>
      <c r="H4" s="559"/>
      <c r="I4" s="754" t="s">
        <v>923</v>
      </c>
      <c r="J4" s="754"/>
      <c r="K4" s="754"/>
      <c r="L4" s="754"/>
      <c r="M4" s="754"/>
      <c r="N4" s="754"/>
      <c r="O4" s="754"/>
      <c r="P4" s="642">
        <f>SUM(Z5,AB15,AB136,AB144,AA159)</f>
        <v>5000000</v>
      </c>
      <c r="Q4" s="643"/>
      <c r="R4" s="643"/>
      <c r="S4" s="643"/>
      <c r="T4" s="644"/>
      <c r="U4" s="560" t="s">
        <v>22</v>
      </c>
      <c r="V4" s="561"/>
      <c r="W4" s="561"/>
      <c r="X4" s="561"/>
      <c r="Y4" s="561"/>
      <c r="Z4" s="561"/>
      <c r="AA4" s="561"/>
      <c r="AB4" s="561"/>
      <c r="AC4" s="561"/>
      <c r="AD4" s="561"/>
      <c r="AE4" s="561"/>
      <c r="AF4" s="561"/>
      <c r="AG4" s="561"/>
      <c r="AH4" s="561"/>
      <c r="AI4" s="561"/>
      <c r="AJ4" s="562"/>
    </row>
    <row r="5" spans="2:36" ht="39" customHeight="1" thickBot="1">
      <c r="B5" s="563" t="s">
        <v>1515</v>
      </c>
      <c r="C5" s="564"/>
      <c r="D5" s="565"/>
      <c r="E5" s="264"/>
      <c r="F5" s="564" t="s">
        <v>1516</v>
      </c>
      <c r="G5" s="564"/>
      <c r="H5" s="564"/>
      <c r="I5" s="564"/>
      <c r="J5" s="564"/>
      <c r="K5" s="564"/>
      <c r="L5" s="564"/>
      <c r="M5" s="564"/>
      <c r="N5" s="565"/>
      <c r="O5" s="749" t="s">
        <v>841</v>
      </c>
      <c r="P5" s="749"/>
      <c r="Q5" s="749"/>
      <c r="R5" s="749"/>
      <c r="S5" s="749"/>
      <c r="T5" s="749"/>
      <c r="U5" s="749"/>
      <c r="V5" s="749"/>
      <c r="W5" s="749"/>
      <c r="X5" s="749"/>
      <c r="Y5" s="749"/>
      <c r="Z5" s="648">
        <f>SUM(AE8)</f>
        <v>209000</v>
      </c>
      <c r="AA5" s="649"/>
      <c r="AB5" s="649"/>
      <c r="AC5" s="649"/>
      <c r="AD5" s="649"/>
      <c r="AE5" s="649"/>
      <c r="AF5" s="650"/>
      <c r="AG5" s="569" t="s">
        <v>1</v>
      </c>
      <c r="AH5" s="570"/>
      <c r="AI5" s="570"/>
      <c r="AJ5" s="571"/>
    </row>
    <row r="6" spans="2:36" ht="31.5" customHeight="1">
      <c r="B6" s="612" t="s">
        <v>25</v>
      </c>
      <c r="C6" s="614" t="s">
        <v>924</v>
      </c>
      <c r="D6" s="615"/>
      <c r="E6" s="615"/>
      <c r="F6" s="615"/>
      <c r="G6" s="615"/>
      <c r="H6" s="615"/>
      <c r="I6" s="545" t="s">
        <v>3</v>
      </c>
      <c r="J6" s="547" t="s">
        <v>26</v>
      </c>
      <c r="K6" s="547" t="s">
        <v>4</v>
      </c>
      <c r="L6" s="549" t="s">
        <v>843</v>
      </c>
      <c r="M6" s="607" t="s">
        <v>28</v>
      </c>
      <c r="N6" s="609" t="s">
        <v>29</v>
      </c>
      <c r="O6" s="661" t="s">
        <v>43</v>
      </c>
      <c r="P6" s="657"/>
      <c r="Q6" s="656" t="s">
        <v>44</v>
      </c>
      <c r="R6" s="657"/>
      <c r="S6" s="656" t="s">
        <v>45</v>
      </c>
      <c r="T6" s="657"/>
      <c r="U6" s="656" t="s">
        <v>7</v>
      </c>
      <c r="V6" s="657"/>
      <c r="W6" s="656" t="s">
        <v>6</v>
      </c>
      <c r="X6" s="657"/>
      <c r="Y6" s="656" t="s">
        <v>46</v>
      </c>
      <c r="Z6" s="658"/>
      <c r="AA6" s="659" t="s">
        <v>5</v>
      </c>
      <c r="AB6" s="658"/>
      <c r="AC6" s="659" t="s">
        <v>8</v>
      </c>
      <c r="AD6" s="658"/>
      <c r="AE6" s="659" t="s">
        <v>9</v>
      </c>
      <c r="AF6" s="660"/>
      <c r="AG6" s="605" t="s">
        <v>10</v>
      </c>
      <c r="AH6" s="572" t="s">
        <v>11</v>
      </c>
      <c r="AI6" s="574" t="s">
        <v>12</v>
      </c>
      <c r="AJ6" s="576" t="s">
        <v>30</v>
      </c>
    </row>
    <row r="7" spans="2:36" ht="76.5" customHeight="1" thickBot="1">
      <c r="B7" s="613"/>
      <c r="C7" s="616"/>
      <c r="D7" s="617"/>
      <c r="E7" s="617"/>
      <c r="F7" s="617"/>
      <c r="G7" s="617"/>
      <c r="H7" s="617"/>
      <c r="I7" s="546"/>
      <c r="J7" s="548" t="s">
        <v>26</v>
      </c>
      <c r="K7" s="548"/>
      <c r="L7" s="550"/>
      <c r="M7" s="608"/>
      <c r="N7" s="610"/>
      <c r="O7" s="253" t="s">
        <v>31</v>
      </c>
      <c r="P7" s="254" t="s">
        <v>32</v>
      </c>
      <c r="Q7" s="255" t="s">
        <v>31</v>
      </c>
      <c r="R7" s="254" t="s">
        <v>32</v>
      </c>
      <c r="S7" s="255" t="s">
        <v>31</v>
      </c>
      <c r="T7" s="254" t="s">
        <v>32</v>
      </c>
      <c r="U7" s="255" t="s">
        <v>31</v>
      </c>
      <c r="V7" s="254" t="s">
        <v>32</v>
      </c>
      <c r="W7" s="255" t="s">
        <v>31</v>
      </c>
      <c r="X7" s="254" t="s">
        <v>32</v>
      </c>
      <c r="Y7" s="255" t="s">
        <v>31</v>
      </c>
      <c r="Z7" s="254" t="s">
        <v>32</v>
      </c>
      <c r="AA7" s="255" t="s">
        <v>31</v>
      </c>
      <c r="AB7" s="254" t="s">
        <v>33</v>
      </c>
      <c r="AC7" s="255" t="s">
        <v>31</v>
      </c>
      <c r="AD7" s="254" t="s">
        <v>33</v>
      </c>
      <c r="AE7" s="255" t="s">
        <v>31</v>
      </c>
      <c r="AF7" s="256" t="s">
        <v>33</v>
      </c>
      <c r="AG7" s="606"/>
      <c r="AH7" s="573"/>
      <c r="AI7" s="575"/>
      <c r="AJ7" s="577"/>
    </row>
    <row r="8" spans="2:36" ht="78" customHeight="1" thickBot="1">
      <c r="B8" s="289" t="s">
        <v>844</v>
      </c>
      <c r="C8" s="580" t="s">
        <v>160</v>
      </c>
      <c r="D8" s="581"/>
      <c r="E8" s="581"/>
      <c r="F8" s="581"/>
      <c r="G8" s="581"/>
      <c r="H8" s="581"/>
      <c r="I8" s="290" t="s">
        <v>161</v>
      </c>
      <c r="J8" s="325">
        <v>0</v>
      </c>
      <c r="K8" s="293">
        <v>1</v>
      </c>
      <c r="L8" s="293" t="s">
        <v>925</v>
      </c>
      <c r="M8" s="318"/>
      <c r="N8" s="324"/>
      <c r="O8" s="343"/>
      <c r="P8" s="344"/>
      <c r="Q8" s="344"/>
      <c r="R8" s="344"/>
      <c r="S8" s="344">
        <f>SUM(S10)</f>
        <v>209000</v>
      </c>
      <c r="T8" s="344"/>
      <c r="U8" s="344"/>
      <c r="V8" s="344"/>
      <c r="W8" s="344"/>
      <c r="X8" s="344"/>
      <c r="Y8" s="344"/>
      <c r="Z8" s="344"/>
      <c r="AA8" s="344"/>
      <c r="AB8" s="344"/>
      <c r="AC8" s="344"/>
      <c r="AD8" s="344"/>
      <c r="AE8" s="344">
        <f>SUM(S8)</f>
        <v>209000</v>
      </c>
      <c r="AF8" s="345"/>
      <c r="AG8" s="297"/>
      <c r="AH8" s="298"/>
      <c r="AI8" s="298"/>
      <c r="AJ8" s="299"/>
    </row>
    <row r="9" spans="2:36" ht="5.25" customHeight="1" thickBot="1">
      <c r="B9" s="582"/>
      <c r="C9" s="583"/>
      <c r="D9" s="583"/>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4"/>
    </row>
    <row r="10" spans="2:36" ht="72.75" customHeight="1" thickBot="1">
      <c r="B10" s="258" t="s">
        <v>13</v>
      </c>
      <c r="C10" s="112" t="s">
        <v>41</v>
      </c>
      <c r="D10" s="112" t="s">
        <v>14</v>
      </c>
      <c r="E10" s="112" t="s">
        <v>37</v>
      </c>
      <c r="F10" s="112" t="s">
        <v>38</v>
      </c>
      <c r="G10" s="112" t="s">
        <v>39</v>
      </c>
      <c r="H10" s="259" t="s">
        <v>926</v>
      </c>
      <c r="I10" s="260" t="s">
        <v>42</v>
      </c>
      <c r="J10" s="284">
        <f>J11</f>
        <v>0</v>
      </c>
      <c r="K10" s="462">
        <f>K11</f>
        <v>1</v>
      </c>
      <c r="L10" s="462">
        <f>L11</f>
        <v>0.25</v>
      </c>
      <c r="M10" s="284"/>
      <c r="N10" s="285"/>
      <c r="O10" s="346"/>
      <c r="P10" s="347"/>
      <c r="Q10" s="257"/>
      <c r="R10" s="347"/>
      <c r="S10" s="257">
        <f>S11</f>
        <v>209000</v>
      </c>
      <c r="T10" s="347"/>
      <c r="U10" s="257"/>
      <c r="V10" s="347"/>
      <c r="W10" s="257"/>
      <c r="X10" s="347"/>
      <c r="Y10" s="257"/>
      <c r="Z10" s="347"/>
      <c r="AA10" s="257"/>
      <c r="AB10" s="347"/>
      <c r="AC10" s="257"/>
      <c r="AD10" s="347"/>
      <c r="AE10" s="257">
        <f>SUM(S10)</f>
        <v>209000</v>
      </c>
      <c r="AF10" s="347"/>
      <c r="AG10" s="287"/>
      <c r="AH10" s="301"/>
      <c r="AI10" s="301"/>
      <c r="AJ10" s="302"/>
    </row>
    <row r="11" spans="2:36" ht="31.5" customHeight="1">
      <c r="B11" s="585" t="s">
        <v>1336</v>
      </c>
      <c r="C11" s="588"/>
      <c r="D11" s="148" t="s">
        <v>927</v>
      </c>
      <c r="E11" s="148" t="s">
        <v>849</v>
      </c>
      <c r="F11" s="149"/>
      <c r="G11" s="271"/>
      <c r="H11" s="591" t="s">
        <v>162</v>
      </c>
      <c r="I11" s="594" t="s">
        <v>163</v>
      </c>
      <c r="J11" s="636">
        <v>0</v>
      </c>
      <c r="K11" s="810">
        <v>1</v>
      </c>
      <c r="L11" s="810">
        <v>0.25</v>
      </c>
      <c r="M11" s="600"/>
      <c r="N11" s="632"/>
      <c r="O11" s="664"/>
      <c r="P11" s="664"/>
      <c r="Q11" s="664"/>
      <c r="R11" s="664"/>
      <c r="S11" s="664">
        <v>209000</v>
      </c>
      <c r="T11" s="664"/>
      <c r="U11" s="664"/>
      <c r="V11" s="664"/>
      <c r="W11" s="664"/>
      <c r="X11" s="664"/>
      <c r="Y11" s="664"/>
      <c r="Z11" s="664"/>
      <c r="AA11" s="664"/>
      <c r="AB11" s="664"/>
      <c r="AC11" s="664"/>
      <c r="AD11" s="664"/>
      <c r="AE11" s="666"/>
      <c r="AF11" s="666"/>
      <c r="AG11" s="668"/>
      <c r="AH11" s="630"/>
      <c r="AI11" s="630"/>
      <c r="AJ11" s="623"/>
    </row>
    <row r="12" spans="2:36" ht="31.5" customHeight="1">
      <c r="B12" s="586"/>
      <c r="C12" s="589"/>
      <c r="D12" s="308" t="s">
        <v>928</v>
      </c>
      <c r="E12" s="308" t="s">
        <v>849</v>
      </c>
      <c r="F12" s="269"/>
      <c r="G12" s="271"/>
      <c r="H12" s="592"/>
      <c r="I12" s="594"/>
      <c r="J12" s="594"/>
      <c r="K12" s="810"/>
      <c r="L12" s="810"/>
      <c r="M12" s="600"/>
      <c r="N12" s="632"/>
      <c r="O12" s="665"/>
      <c r="P12" s="665"/>
      <c r="Q12" s="665"/>
      <c r="R12" s="665"/>
      <c r="S12" s="665"/>
      <c r="T12" s="665"/>
      <c r="U12" s="665"/>
      <c r="V12" s="665"/>
      <c r="W12" s="665"/>
      <c r="X12" s="665"/>
      <c r="Y12" s="665"/>
      <c r="Z12" s="665"/>
      <c r="AA12" s="665"/>
      <c r="AB12" s="665"/>
      <c r="AC12" s="665"/>
      <c r="AD12" s="665"/>
      <c r="AE12" s="666"/>
      <c r="AF12" s="666"/>
      <c r="AG12" s="669"/>
      <c r="AH12" s="630"/>
      <c r="AI12" s="630"/>
      <c r="AJ12" s="623"/>
    </row>
    <row r="13" spans="2:36" ht="31.5" customHeight="1">
      <c r="B13" s="586"/>
      <c r="C13" s="589"/>
      <c r="D13" s="662" t="s">
        <v>929</v>
      </c>
      <c r="E13" s="662" t="s">
        <v>849</v>
      </c>
      <c r="F13" s="662"/>
      <c r="G13" s="662"/>
      <c r="H13" s="592"/>
      <c r="I13" s="594"/>
      <c r="J13" s="594"/>
      <c r="K13" s="810"/>
      <c r="L13" s="810"/>
      <c r="M13" s="600"/>
      <c r="N13" s="632"/>
      <c r="O13" s="665"/>
      <c r="P13" s="665"/>
      <c r="Q13" s="665"/>
      <c r="R13" s="665"/>
      <c r="S13" s="665"/>
      <c r="T13" s="665"/>
      <c r="U13" s="665"/>
      <c r="V13" s="665"/>
      <c r="W13" s="665"/>
      <c r="X13" s="665"/>
      <c r="Y13" s="665"/>
      <c r="Z13" s="665"/>
      <c r="AA13" s="665"/>
      <c r="AB13" s="665"/>
      <c r="AC13" s="665"/>
      <c r="AD13" s="665"/>
      <c r="AE13" s="666"/>
      <c r="AF13" s="666"/>
      <c r="AG13" s="669"/>
      <c r="AH13" s="630"/>
      <c r="AI13" s="630"/>
      <c r="AJ13" s="623"/>
    </row>
    <row r="14" spans="2:36" ht="31.5" customHeight="1" thickBot="1">
      <c r="B14" s="587"/>
      <c r="C14" s="590"/>
      <c r="D14" s="663"/>
      <c r="E14" s="663"/>
      <c r="F14" s="663"/>
      <c r="G14" s="663"/>
      <c r="H14" s="593"/>
      <c r="I14" s="595"/>
      <c r="J14" s="595"/>
      <c r="K14" s="853"/>
      <c r="L14" s="853"/>
      <c r="M14" s="601"/>
      <c r="N14" s="633"/>
      <c r="O14" s="665"/>
      <c r="P14" s="665"/>
      <c r="Q14" s="665"/>
      <c r="R14" s="665"/>
      <c r="S14" s="665"/>
      <c r="T14" s="665"/>
      <c r="U14" s="665"/>
      <c r="V14" s="665"/>
      <c r="W14" s="665"/>
      <c r="X14" s="665"/>
      <c r="Y14" s="665"/>
      <c r="Z14" s="665"/>
      <c r="AA14" s="665"/>
      <c r="AB14" s="673"/>
      <c r="AC14" s="673"/>
      <c r="AD14" s="673"/>
      <c r="AE14" s="667"/>
      <c r="AF14" s="667"/>
      <c r="AG14" s="670"/>
      <c r="AH14" s="631"/>
      <c r="AI14" s="631"/>
      <c r="AJ14" s="624"/>
    </row>
    <row r="15" spans="2:36" ht="39" customHeight="1" thickBot="1">
      <c r="B15" s="819" t="s">
        <v>1517</v>
      </c>
      <c r="C15" s="820"/>
      <c r="D15" s="820"/>
      <c r="E15" s="820"/>
      <c r="F15" s="564" t="s">
        <v>1518</v>
      </c>
      <c r="G15" s="564"/>
      <c r="H15" s="564"/>
      <c r="I15" s="564"/>
      <c r="J15" s="564"/>
      <c r="K15" s="564"/>
      <c r="L15" s="564"/>
      <c r="M15" s="564"/>
      <c r="N15" s="565"/>
      <c r="O15" s="749" t="s">
        <v>841</v>
      </c>
      <c r="P15" s="749"/>
      <c r="Q15" s="749"/>
      <c r="R15" s="749"/>
      <c r="S15" s="749"/>
      <c r="T15" s="749"/>
      <c r="U15" s="749"/>
      <c r="V15" s="749"/>
      <c r="W15" s="749"/>
      <c r="X15" s="749"/>
      <c r="Y15" s="749"/>
      <c r="Z15" s="749"/>
      <c r="AA15" s="749"/>
      <c r="AB15" s="674">
        <f>SUM(AE18,AE29,AE41,AE48,AE55,AE62,AE69,AE80,AE87,AE102,AE113,AE124,AE131)</f>
        <v>3749500</v>
      </c>
      <c r="AC15" s="675"/>
      <c r="AD15" s="675"/>
      <c r="AE15" s="675"/>
      <c r="AF15" s="676"/>
      <c r="AG15" s="569" t="s">
        <v>1</v>
      </c>
      <c r="AH15" s="570"/>
      <c r="AI15" s="570"/>
      <c r="AJ15" s="571"/>
    </row>
    <row r="16" spans="2:36" ht="33.75" customHeight="1">
      <c r="B16" s="612" t="s">
        <v>25</v>
      </c>
      <c r="C16" s="614" t="s">
        <v>930</v>
      </c>
      <c r="D16" s="615"/>
      <c r="E16" s="615"/>
      <c r="F16" s="615"/>
      <c r="G16" s="615"/>
      <c r="H16" s="851"/>
      <c r="I16" s="545" t="s">
        <v>3</v>
      </c>
      <c r="J16" s="547" t="s">
        <v>26</v>
      </c>
      <c r="K16" s="547" t="s">
        <v>4</v>
      </c>
      <c r="L16" s="549" t="s">
        <v>843</v>
      </c>
      <c r="M16" s="607" t="s">
        <v>28</v>
      </c>
      <c r="N16" s="609" t="s">
        <v>29</v>
      </c>
      <c r="O16" s="661" t="s">
        <v>43</v>
      </c>
      <c r="P16" s="657"/>
      <c r="Q16" s="656" t="s">
        <v>44</v>
      </c>
      <c r="R16" s="657"/>
      <c r="S16" s="656" t="s">
        <v>45</v>
      </c>
      <c r="T16" s="657"/>
      <c r="U16" s="656" t="s">
        <v>7</v>
      </c>
      <c r="V16" s="657"/>
      <c r="W16" s="656" t="s">
        <v>6</v>
      </c>
      <c r="X16" s="657"/>
      <c r="Y16" s="656" t="s">
        <v>46</v>
      </c>
      <c r="Z16" s="657"/>
      <c r="AA16" s="656" t="s">
        <v>5</v>
      </c>
      <c r="AB16" s="658"/>
      <c r="AC16" s="659" t="s">
        <v>8</v>
      </c>
      <c r="AD16" s="658"/>
      <c r="AE16" s="659" t="s">
        <v>9</v>
      </c>
      <c r="AF16" s="660"/>
      <c r="AG16" s="605" t="s">
        <v>10</v>
      </c>
      <c r="AH16" s="572" t="s">
        <v>11</v>
      </c>
      <c r="AI16" s="574" t="s">
        <v>12</v>
      </c>
      <c r="AJ16" s="576" t="s">
        <v>30</v>
      </c>
    </row>
    <row r="17" spans="2:36" ht="76.5" customHeight="1">
      <c r="B17" s="815"/>
      <c r="C17" s="816"/>
      <c r="D17" s="817"/>
      <c r="E17" s="817"/>
      <c r="F17" s="817"/>
      <c r="G17" s="817"/>
      <c r="H17" s="852"/>
      <c r="I17" s="546"/>
      <c r="J17" s="548" t="s">
        <v>26</v>
      </c>
      <c r="K17" s="548"/>
      <c r="L17" s="550"/>
      <c r="M17" s="608"/>
      <c r="N17" s="610"/>
      <c r="O17" s="253" t="s">
        <v>31</v>
      </c>
      <c r="P17" s="254" t="s">
        <v>32</v>
      </c>
      <c r="Q17" s="255" t="s">
        <v>31</v>
      </c>
      <c r="R17" s="254" t="s">
        <v>32</v>
      </c>
      <c r="S17" s="255" t="s">
        <v>31</v>
      </c>
      <c r="T17" s="254" t="s">
        <v>32</v>
      </c>
      <c r="U17" s="255" t="s">
        <v>31</v>
      </c>
      <c r="V17" s="254" t="s">
        <v>32</v>
      </c>
      <c r="W17" s="255" t="s">
        <v>31</v>
      </c>
      <c r="X17" s="254" t="s">
        <v>32</v>
      </c>
      <c r="Y17" s="255" t="s">
        <v>31</v>
      </c>
      <c r="Z17" s="254" t="s">
        <v>32</v>
      </c>
      <c r="AA17" s="255" t="s">
        <v>31</v>
      </c>
      <c r="AB17" s="254" t="s">
        <v>33</v>
      </c>
      <c r="AC17" s="255" t="s">
        <v>31</v>
      </c>
      <c r="AD17" s="254" t="s">
        <v>33</v>
      </c>
      <c r="AE17" s="255" t="s">
        <v>31</v>
      </c>
      <c r="AF17" s="256" t="s">
        <v>33</v>
      </c>
      <c r="AG17" s="606"/>
      <c r="AH17" s="573"/>
      <c r="AI17" s="575"/>
      <c r="AJ17" s="577"/>
    </row>
    <row r="18" spans="2:36" ht="30.75" customHeight="1">
      <c r="B18" s="815"/>
      <c r="C18" s="816"/>
      <c r="D18" s="817"/>
      <c r="E18" s="817"/>
      <c r="F18" s="817"/>
      <c r="G18" s="817"/>
      <c r="H18" s="817"/>
      <c r="I18" s="463" t="s">
        <v>165</v>
      </c>
      <c r="J18" s="844">
        <v>0</v>
      </c>
      <c r="K18" s="845">
        <v>1</v>
      </c>
      <c r="L18" s="845">
        <v>1</v>
      </c>
      <c r="M18" s="846"/>
      <c r="N18" s="846"/>
      <c r="O18" s="847"/>
      <c r="P18" s="847"/>
      <c r="Q18" s="847"/>
      <c r="R18" s="847"/>
      <c r="S18" s="847">
        <f>SUM(S22)</f>
        <v>208400</v>
      </c>
      <c r="T18" s="847"/>
      <c r="U18" s="847"/>
      <c r="V18" s="847"/>
      <c r="W18" s="847"/>
      <c r="X18" s="847"/>
      <c r="Y18" s="847"/>
      <c r="Z18" s="847"/>
      <c r="AA18" s="847"/>
      <c r="AB18" s="847"/>
      <c r="AC18" s="847"/>
      <c r="AD18" s="847"/>
      <c r="AE18" s="847">
        <f>SUM(S18)</f>
        <v>208400</v>
      </c>
      <c r="AF18" s="847"/>
      <c r="AG18" s="848"/>
      <c r="AH18" s="849"/>
      <c r="AI18" s="850"/>
      <c r="AJ18" s="849"/>
    </row>
    <row r="19" spans="2:36" ht="48.75" customHeight="1" thickBot="1">
      <c r="B19" s="613"/>
      <c r="C19" s="616"/>
      <c r="D19" s="617"/>
      <c r="E19" s="617"/>
      <c r="F19" s="617"/>
      <c r="G19" s="617"/>
      <c r="H19" s="617"/>
      <c r="I19" s="463" t="s">
        <v>168</v>
      </c>
      <c r="J19" s="844"/>
      <c r="K19" s="845"/>
      <c r="L19" s="845"/>
      <c r="M19" s="846"/>
      <c r="N19" s="846"/>
      <c r="O19" s="847"/>
      <c r="P19" s="847"/>
      <c r="Q19" s="847"/>
      <c r="R19" s="847"/>
      <c r="S19" s="847"/>
      <c r="T19" s="847"/>
      <c r="U19" s="847"/>
      <c r="V19" s="847"/>
      <c r="W19" s="847"/>
      <c r="X19" s="847"/>
      <c r="Y19" s="847"/>
      <c r="Z19" s="847"/>
      <c r="AA19" s="847"/>
      <c r="AB19" s="847"/>
      <c r="AC19" s="847"/>
      <c r="AD19" s="847"/>
      <c r="AE19" s="847"/>
      <c r="AF19" s="847"/>
      <c r="AG19" s="848"/>
      <c r="AH19" s="849"/>
      <c r="AI19" s="850"/>
      <c r="AJ19" s="849"/>
    </row>
    <row r="20" spans="2:36" ht="47.25" customHeight="1" thickBot="1">
      <c r="B20" s="289" t="s">
        <v>844</v>
      </c>
      <c r="C20" s="580" t="s">
        <v>164</v>
      </c>
      <c r="D20" s="581"/>
      <c r="E20" s="581"/>
      <c r="F20" s="581"/>
      <c r="G20" s="581"/>
      <c r="H20" s="581"/>
      <c r="I20" s="464" t="s">
        <v>931</v>
      </c>
      <c r="J20" s="844"/>
      <c r="K20" s="845"/>
      <c r="L20" s="845"/>
      <c r="M20" s="846"/>
      <c r="N20" s="846"/>
      <c r="O20" s="847"/>
      <c r="P20" s="847"/>
      <c r="Q20" s="847"/>
      <c r="R20" s="847"/>
      <c r="S20" s="847"/>
      <c r="T20" s="847"/>
      <c r="U20" s="847"/>
      <c r="V20" s="847"/>
      <c r="W20" s="847"/>
      <c r="X20" s="847"/>
      <c r="Y20" s="847"/>
      <c r="Z20" s="847"/>
      <c r="AA20" s="847"/>
      <c r="AB20" s="847"/>
      <c r="AC20" s="847"/>
      <c r="AD20" s="847"/>
      <c r="AE20" s="847"/>
      <c r="AF20" s="847"/>
      <c r="AG20" s="848"/>
      <c r="AH20" s="849"/>
      <c r="AI20" s="850"/>
      <c r="AJ20" s="849"/>
    </row>
    <row r="21" spans="2:36" ht="4.5" customHeight="1" thickBot="1">
      <c r="B21" s="836"/>
      <c r="C21" s="837"/>
      <c r="D21" s="837"/>
      <c r="E21" s="837"/>
      <c r="F21" s="837"/>
      <c r="G21" s="837"/>
      <c r="H21" s="837"/>
      <c r="I21" s="626"/>
      <c r="J21" s="626"/>
      <c r="K21" s="626"/>
      <c r="L21" s="626"/>
      <c r="M21" s="626"/>
      <c r="N21" s="626"/>
      <c r="O21" s="626"/>
      <c r="P21" s="626"/>
      <c r="Q21" s="626"/>
      <c r="R21" s="626"/>
      <c r="S21" s="626"/>
      <c r="T21" s="626"/>
      <c r="U21" s="626"/>
      <c r="V21" s="626"/>
      <c r="W21" s="626"/>
      <c r="X21" s="626"/>
      <c r="Y21" s="626"/>
      <c r="Z21" s="626"/>
      <c r="AA21" s="626"/>
      <c r="AB21" s="626"/>
      <c r="AC21" s="626"/>
      <c r="AD21" s="626"/>
      <c r="AE21" s="626"/>
      <c r="AF21" s="626"/>
      <c r="AG21" s="626"/>
      <c r="AH21" s="626"/>
      <c r="AI21" s="626"/>
      <c r="AJ21" s="627"/>
    </row>
    <row r="22" spans="2:36" ht="36" customHeight="1" thickBot="1">
      <c r="B22" s="258" t="s">
        <v>13</v>
      </c>
      <c r="C22" s="112" t="s">
        <v>41</v>
      </c>
      <c r="D22" s="112" t="s">
        <v>14</v>
      </c>
      <c r="E22" s="112" t="s">
        <v>40</v>
      </c>
      <c r="F22" s="112" t="s">
        <v>38</v>
      </c>
      <c r="G22" s="112" t="s">
        <v>39</v>
      </c>
      <c r="H22" s="259" t="s">
        <v>932</v>
      </c>
      <c r="I22" s="260" t="s">
        <v>42</v>
      </c>
      <c r="J22" s="112">
        <f>J23</f>
        <v>0</v>
      </c>
      <c r="K22" s="352">
        <f>K23</f>
        <v>3</v>
      </c>
      <c r="L22" s="352">
        <f>L23</f>
        <v>1</v>
      </c>
      <c r="M22" s="261"/>
      <c r="N22" s="262"/>
      <c r="O22" s="346"/>
      <c r="P22" s="347"/>
      <c r="Q22" s="257"/>
      <c r="R22" s="347"/>
      <c r="S22" s="257">
        <f>S23</f>
        <v>208400</v>
      </c>
      <c r="T22" s="347"/>
      <c r="U22" s="257"/>
      <c r="V22" s="347"/>
      <c r="W22" s="257"/>
      <c r="X22" s="347"/>
      <c r="Y22" s="257"/>
      <c r="Z22" s="347"/>
      <c r="AA22" s="257"/>
      <c r="AB22" s="347"/>
      <c r="AC22" s="257"/>
      <c r="AD22" s="347"/>
      <c r="AE22" s="257">
        <f>SUM(S22)</f>
        <v>208400</v>
      </c>
      <c r="AF22" s="347"/>
      <c r="AG22" s="287"/>
      <c r="AH22" s="301"/>
      <c r="AI22" s="301"/>
      <c r="AJ22" s="302"/>
    </row>
    <row r="23" spans="2:36" ht="29.25" customHeight="1">
      <c r="B23" s="585" t="s">
        <v>1334</v>
      </c>
      <c r="C23" s="687"/>
      <c r="D23" s="271" t="s">
        <v>933</v>
      </c>
      <c r="E23" s="271" t="s">
        <v>849</v>
      </c>
      <c r="F23" s="353"/>
      <c r="G23" s="271"/>
      <c r="H23" s="688" t="s">
        <v>166</v>
      </c>
      <c r="I23" s="690" t="s">
        <v>167</v>
      </c>
      <c r="J23" s="692">
        <v>0</v>
      </c>
      <c r="K23" s="680">
        <v>3</v>
      </c>
      <c r="L23" s="692">
        <v>1</v>
      </c>
      <c r="M23" s="683"/>
      <c r="N23" s="685"/>
      <c r="O23" s="664"/>
      <c r="P23" s="664"/>
      <c r="Q23" s="664"/>
      <c r="R23" s="664"/>
      <c r="S23" s="664">
        <v>208400</v>
      </c>
      <c r="T23" s="664"/>
      <c r="U23" s="664"/>
      <c r="V23" s="664"/>
      <c r="W23" s="664"/>
      <c r="X23" s="664"/>
      <c r="Y23" s="664"/>
      <c r="Z23" s="664"/>
      <c r="AA23" s="664"/>
      <c r="AB23" s="664"/>
      <c r="AC23" s="664"/>
      <c r="AD23" s="664"/>
      <c r="AE23" s="666"/>
      <c r="AF23" s="666"/>
      <c r="AG23" s="712"/>
      <c r="AH23" s="630"/>
      <c r="AI23" s="683"/>
      <c r="AJ23" s="671"/>
    </row>
    <row r="24" spans="2:36" ht="29.25" customHeight="1">
      <c r="B24" s="586"/>
      <c r="C24" s="589"/>
      <c r="D24" s="271" t="s">
        <v>934</v>
      </c>
      <c r="E24" s="271" t="s">
        <v>849</v>
      </c>
      <c r="F24" s="353"/>
      <c r="G24" s="271"/>
      <c r="H24" s="688"/>
      <c r="I24" s="690"/>
      <c r="J24" s="594"/>
      <c r="K24" s="740"/>
      <c r="L24" s="594"/>
      <c r="M24" s="683"/>
      <c r="N24" s="685"/>
      <c r="O24" s="665"/>
      <c r="P24" s="665"/>
      <c r="Q24" s="665"/>
      <c r="R24" s="665"/>
      <c r="S24" s="665"/>
      <c r="T24" s="665"/>
      <c r="U24" s="665"/>
      <c r="V24" s="665"/>
      <c r="W24" s="665"/>
      <c r="X24" s="665"/>
      <c r="Y24" s="665"/>
      <c r="Z24" s="665"/>
      <c r="AA24" s="665"/>
      <c r="AB24" s="665"/>
      <c r="AC24" s="665"/>
      <c r="AD24" s="665"/>
      <c r="AE24" s="666"/>
      <c r="AF24" s="666"/>
      <c r="AG24" s="713"/>
      <c r="AH24" s="630"/>
      <c r="AI24" s="683"/>
      <c r="AJ24" s="671"/>
    </row>
    <row r="25" spans="2:36" ht="29.25" customHeight="1">
      <c r="B25" s="586"/>
      <c r="C25" s="589"/>
      <c r="D25" s="662" t="s">
        <v>935</v>
      </c>
      <c r="E25" s="662" t="s">
        <v>849</v>
      </c>
      <c r="F25" s="465"/>
      <c r="G25" s="271"/>
      <c r="H25" s="688"/>
      <c r="I25" s="690"/>
      <c r="J25" s="594"/>
      <c r="K25" s="740"/>
      <c r="L25" s="594"/>
      <c r="M25" s="683"/>
      <c r="N25" s="685"/>
      <c r="O25" s="665"/>
      <c r="P25" s="665"/>
      <c r="Q25" s="665"/>
      <c r="R25" s="665"/>
      <c r="S25" s="665"/>
      <c r="T25" s="665"/>
      <c r="U25" s="665"/>
      <c r="V25" s="665"/>
      <c r="W25" s="665"/>
      <c r="X25" s="665"/>
      <c r="Y25" s="665"/>
      <c r="Z25" s="665"/>
      <c r="AA25" s="665"/>
      <c r="AB25" s="665"/>
      <c r="AC25" s="665"/>
      <c r="AD25" s="665"/>
      <c r="AE25" s="666"/>
      <c r="AF25" s="666"/>
      <c r="AG25" s="713"/>
      <c r="AH25" s="630"/>
      <c r="AI25" s="683"/>
      <c r="AJ25" s="671"/>
    </row>
    <row r="26" spans="2:37" ht="29.25" customHeight="1" thickBot="1">
      <c r="B26" s="587"/>
      <c r="C26" s="590"/>
      <c r="D26" s="663"/>
      <c r="E26" s="663"/>
      <c r="F26" s="466"/>
      <c r="G26" s="272"/>
      <c r="H26" s="689"/>
      <c r="I26" s="691"/>
      <c r="J26" s="595"/>
      <c r="K26" s="741"/>
      <c r="L26" s="595"/>
      <c r="M26" s="684"/>
      <c r="N26" s="686"/>
      <c r="O26" s="673"/>
      <c r="P26" s="673"/>
      <c r="Q26" s="673"/>
      <c r="R26" s="673"/>
      <c r="S26" s="673"/>
      <c r="T26" s="673"/>
      <c r="U26" s="673"/>
      <c r="V26" s="673"/>
      <c r="W26" s="673"/>
      <c r="X26" s="673"/>
      <c r="Y26" s="673"/>
      <c r="Z26" s="673"/>
      <c r="AA26" s="673"/>
      <c r="AB26" s="673"/>
      <c r="AC26" s="673"/>
      <c r="AD26" s="673"/>
      <c r="AE26" s="667"/>
      <c r="AF26" s="667"/>
      <c r="AG26" s="714"/>
      <c r="AH26" s="631"/>
      <c r="AI26" s="684"/>
      <c r="AJ26" s="672"/>
      <c r="AK26" s="360"/>
    </row>
    <row r="27" spans="2:36" ht="34.5" customHeight="1">
      <c r="B27" s="612" t="s">
        <v>25</v>
      </c>
      <c r="C27" s="614" t="s">
        <v>936</v>
      </c>
      <c r="D27" s="615"/>
      <c r="E27" s="615"/>
      <c r="F27" s="615"/>
      <c r="G27" s="615"/>
      <c r="H27" s="615"/>
      <c r="I27" s="545" t="s">
        <v>3</v>
      </c>
      <c r="J27" s="547" t="s">
        <v>26</v>
      </c>
      <c r="K27" s="547" t="s">
        <v>4</v>
      </c>
      <c r="L27" s="549" t="s">
        <v>843</v>
      </c>
      <c r="M27" s="607" t="s">
        <v>28</v>
      </c>
      <c r="N27" s="609" t="s">
        <v>29</v>
      </c>
      <c r="O27" s="728" t="s">
        <v>43</v>
      </c>
      <c r="P27" s="658"/>
      <c r="Q27" s="659" t="s">
        <v>44</v>
      </c>
      <c r="R27" s="658"/>
      <c r="S27" s="659" t="s">
        <v>45</v>
      </c>
      <c r="T27" s="658"/>
      <c r="U27" s="659" t="s">
        <v>7</v>
      </c>
      <c r="V27" s="658"/>
      <c r="W27" s="659" t="s">
        <v>6</v>
      </c>
      <c r="X27" s="658"/>
      <c r="Y27" s="659" t="s">
        <v>46</v>
      </c>
      <c r="Z27" s="658"/>
      <c r="AA27" s="659" t="s">
        <v>5</v>
      </c>
      <c r="AB27" s="658"/>
      <c r="AC27" s="659" t="s">
        <v>8</v>
      </c>
      <c r="AD27" s="658"/>
      <c r="AE27" s="659" t="s">
        <v>9</v>
      </c>
      <c r="AF27" s="660"/>
      <c r="AG27" s="605" t="s">
        <v>10</v>
      </c>
      <c r="AH27" s="572" t="s">
        <v>11</v>
      </c>
      <c r="AI27" s="574" t="s">
        <v>12</v>
      </c>
      <c r="AJ27" s="576" t="s">
        <v>30</v>
      </c>
    </row>
    <row r="28" spans="2:36" ht="76.5" customHeight="1" thickBot="1">
      <c r="B28" s="613"/>
      <c r="C28" s="616"/>
      <c r="D28" s="617"/>
      <c r="E28" s="617"/>
      <c r="F28" s="617"/>
      <c r="G28" s="617"/>
      <c r="H28" s="617"/>
      <c r="I28" s="546"/>
      <c r="J28" s="548" t="s">
        <v>26</v>
      </c>
      <c r="K28" s="548"/>
      <c r="L28" s="550"/>
      <c r="M28" s="608"/>
      <c r="N28" s="610"/>
      <c r="O28" s="253" t="s">
        <v>31</v>
      </c>
      <c r="P28" s="254" t="s">
        <v>32</v>
      </c>
      <c r="Q28" s="255" t="s">
        <v>31</v>
      </c>
      <c r="R28" s="254" t="s">
        <v>32</v>
      </c>
      <c r="S28" s="255" t="s">
        <v>31</v>
      </c>
      <c r="T28" s="254" t="s">
        <v>32</v>
      </c>
      <c r="U28" s="255" t="s">
        <v>31</v>
      </c>
      <c r="V28" s="254" t="s">
        <v>32</v>
      </c>
      <c r="W28" s="255" t="s">
        <v>31</v>
      </c>
      <c r="X28" s="254" t="s">
        <v>32</v>
      </c>
      <c r="Y28" s="255" t="s">
        <v>31</v>
      </c>
      <c r="Z28" s="254" t="s">
        <v>32</v>
      </c>
      <c r="AA28" s="255" t="s">
        <v>31</v>
      </c>
      <c r="AB28" s="254" t="s">
        <v>33</v>
      </c>
      <c r="AC28" s="255" t="s">
        <v>31</v>
      </c>
      <c r="AD28" s="254" t="s">
        <v>33</v>
      </c>
      <c r="AE28" s="255" t="s">
        <v>31</v>
      </c>
      <c r="AF28" s="256" t="s">
        <v>33</v>
      </c>
      <c r="AG28" s="606"/>
      <c r="AH28" s="573"/>
      <c r="AI28" s="575"/>
      <c r="AJ28" s="577"/>
    </row>
    <row r="29" spans="2:36" ht="78" customHeight="1" thickBot="1">
      <c r="B29" s="289" t="s">
        <v>844</v>
      </c>
      <c r="C29" s="580" t="s">
        <v>169</v>
      </c>
      <c r="D29" s="581"/>
      <c r="E29" s="581"/>
      <c r="F29" s="581"/>
      <c r="G29" s="581"/>
      <c r="H29" s="581"/>
      <c r="I29" s="290" t="s">
        <v>170</v>
      </c>
      <c r="J29" s="325">
        <v>0</v>
      </c>
      <c r="K29" s="293">
        <v>1</v>
      </c>
      <c r="L29" s="293">
        <v>1</v>
      </c>
      <c r="M29" s="318"/>
      <c r="N29" s="324"/>
      <c r="O29" s="343"/>
      <c r="P29" s="344"/>
      <c r="Q29" s="344"/>
      <c r="R29" s="344"/>
      <c r="S29" s="344">
        <f>SUM(S31,S35)</f>
        <v>416600</v>
      </c>
      <c r="T29" s="344"/>
      <c r="U29" s="344"/>
      <c r="V29" s="344"/>
      <c r="W29" s="344"/>
      <c r="X29" s="344"/>
      <c r="Y29" s="344"/>
      <c r="Z29" s="344"/>
      <c r="AA29" s="344"/>
      <c r="AB29" s="344"/>
      <c r="AC29" s="344"/>
      <c r="AD29" s="344"/>
      <c r="AE29" s="344">
        <f>SUM(S29)</f>
        <v>416600</v>
      </c>
      <c r="AF29" s="345"/>
      <c r="AG29" s="297"/>
      <c r="AH29" s="298"/>
      <c r="AI29" s="298"/>
      <c r="AJ29" s="299"/>
    </row>
    <row r="30" spans="2:37" ht="4.5" customHeight="1" thickBot="1">
      <c r="B30" s="836"/>
      <c r="C30" s="837"/>
      <c r="D30" s="837"/>
      <c r="E30" s="837"/>
      <c r="F30" s="837"/>
      <c r="G30" s="837"/>
      <c r="H30" s="837"/>
      <c r="I30" s="837"/>
      <c r="J30" s="837"/>
      <c r="K30" s="837"/>
      <c r="L30" s="837"/>
      <c r="M30" s="837"/>
      <c r="N30" s="837"/>
      <c r="O30" s="837"/>
      <c r="P30" s="837"/>
      <c r="Q30" s="837"/>
      <c r="R30" s="837"/>
      <c r="S30" s="837"/>
      <c r="T30" s="837"/>
      <c r="U30" s="837"/>
      <c r="V30" s="837"/>
      <c r="W30" s="837"/>
      <c r="X30" s="837"/>
      <c r="Y30" s="837"/>
      <c r="Z30" s="837"/>
      <c r="AA30" s="837"/>
      <c r="AB30" s="837"/>
      <c r="AC30" s="837"/>
      <c r="AD30" s="837"/>
      <c r="AE30" s="837"/>
      <c r="AF30" s="837"/>
      <c r="AG30" s="837"/>
      <c r="AH30" s="837"/>
      <c r="AI30" s="837"/>
      <c r="AJ30" s="838"/>
      <c r="AK30" s="360"/>
    </row>
    <row r="31" spans="2:37" ht="74.25" customHeight="1" thickBot="1">
      <c r="B31" s="258" t="s">
        <v>13</v>
      </c>
      <c r="C31" s="112" t="s">
        <v>41</v>
      </c>
      <c r="D31" s="112" t="s">
        <v>14</v>
      </c>
      <c r="E31" s="112" t="s">
        <v>40</v>
      </c>
      <c r="F31" s="112" t="s">
        <v>38</v>
      </c>
      <c r="G31" s="112" t="s">
        <v>39</v>
      </c>
      <c r="H31" s="259" t="s">
        <v>937</v>
      </c>
      <c r="I31" s="260" t="s">
        <v>42</v>
      </c>
      <c r="J31" s="112">
        <f>J32</f>
        <v>0</v>
      </c>
      <c r="K31" s="352">
        <f>K32</f>
        <v>4</v>
      </c>
      <c r="L31" s="352">
        <f>L32</f>
        <v>1</v>
      </c>
      <c r="M31" s="261"/>
      <c r="N31" s="262"/>
      <c r="O31" s="346"/>
      <c r="P31" s="347"/>
      <c r="Q31" s="257"/>
      <c r="R31" s="347"/>
      <c r="S31" s="257">
        <f>S32</f>
        <v>208300</v>
      </c>
      <c r="T31" s="347"/>
      <c r="U31" s="257"/>
      <c r="V31" s="347"/>
      <c r="W31" s="257"/>
      <c r="X31" s="347"/>
      <c r="Y31" s="257"/>
      <c r="Z31" s="347"/>
      <c r="AA31" s="257"/>
      <c r="AB31" s="347"/>
      <c r="AC31" s="257"/>
      <c r="AD31" s="347"/>
      <c r="AE31" s="340">
        <f>SUM(S31)</f>
        <v>208300</v>
      </c>
      <c r="AF31" s="347"/>
      <c r="AG31" s="287"/>
      <c r="AH31" s="301"/>
      <c r="AI31" s="301"/>
      <c r="AJ31" s="302"/>
      <c r="AK31" s="360"/>
    </row>
    <row r="32" spans="2:37" ht="36" customHeight="1">
      <c r="B32" s="585" t="s">
        <v>1334</v>
      </c>
      <c r="C32" s="588"/>
      <c r="D32" s="148" t="s">
        <v>938</v>
      </c>
      <c r="E32" s="148" t="s">
        <v>849</v>
      </c>
      <c r="F32" s="361"/>
      <c r="G32" s="148"/>
      <c r="H32" s="701" t="s">
        <v>171</v>
      </c>
      <c r="I32" s="702" t="s">
        <v>172</v>
      </c>
      <c r="J32" s="636">
        <v>0</v>
      </c>
      <c r="K32" s="705">
        <v>4</v>
      </c>
      <c r="L32" s="636">
        <v>1</v>
      </c>
      <c r="M32" s="705"/>
      <c r="N32" s="709"/>
      <c r="O32" s="706"/>
      <c r="P32" s="706"/>
      <c r="Q32" s="706"/>
      <c r="R32" s="706"/>
      <c r="S32" s="706">
        <v>208300</v>
      </c>
      <c r="T32" s="706"/>
      <c r="U32" s="706"/>
      <c r="V32" s="706"/>
      <c r="W32" s="706"/>
      <c r="X32" s="706"/>
      <c r="Y32" s="706"/>
      <c r="Z32" s="706"/>
      <c r="AA32" s="706"/>
      <c r="AB32" s="706"/>
      <c r="AC32" s="706"/>
      <c r="AD32" s="706"/>
      <c r="AE32" s="839"/>
      <c r="AF32" s="839"/>
      <c r="AG32" s="712"/>
      <c r="AH32" s="808"/>
      <c r="AI32" s="808"/>
      <c r="AJ32" s="809"/>
      <c r="AK32" s="360"/>
    </row>
    <row r="33" spans="2:37" ht="36" customHeight="1">
      <c r="B33" s="586"/>
      <c r="C33" s="589"/>
      <c r="D33" s="308" t="s">
        <v>939</v>
      </c>
      <c r="E33" s="308" t="s">
        <v>849</v>
      </c>
      <c r="F33" s="363"/>
      <c r="G33" s="271"/>
      <c r="H33" s="592"/>
      <c r="I33" s="703"/>
      <c r="J33" s="594"/>
      <c r="K33" s="744"/>
      <c r="L33" s="594"/>
      <c r="M33" s="744"/>
      <c r="N33" s="746"/>
      <c r="O33" s="707"/>
      <c r="P33" s="707"/>
      <c r="Q33" s="707"/>
      <c r="R33" s="707"/>
      <c r="S33" s="707"/>
      <c r="T33" s="707"/>
      <c r="U33" s="707"/>
      <c r="V33" s="707"/>
      <c r="W33" s="707"/>
      <c r="X33" s="707"/>
      <c r="Y33" s="707"/>
      <c r="Z33" s="707"/>
      <c r="AA33" s="707"/>
      <c r="AB33" s="707"/>
      <c r="AC33" s="707"/>
      <c r="AD33" s="707"/>
      <c r="AE33" s="840"/>
      <c r="AF33" s="840"/>
      <c r="AG33" s="713"/>
      <c r="AH33" s="842"/>
      <c r="AI33" s="842"/>
      <c r="AJ33" s="834"/>
      <c r="AK33" s="360"/>
    </row>
    <row r="34" spans="2:36" ht="36" customHeight="1" thickBot="1">
      <c r="B34" s="587"/>
      <c r="C34" s="590"/>
      <c r="D34" s="350" t="s">
        <v>940</v>
      </c>
      <c r="E34" s="350" t="s">
        <v>849</v>
      </c>
      <c r="F34" s="357"/>
      <c r="G34" s="272"/>
      <c r="H34" s="593"/>
      <c r="I34" s="704"/>
      <c r="J34" s="595"/>
      <c r="K34" s="745"/>
      <c r="L34" s="595"/>
      <c r="M34" s="745"/>
      <c r="N34" s="747"/>
      <c r="O34" s="708"/>
      <c r="P34" s="708"/>
      <c r="Q34" s="708"/>
      <c r="R34" s="708"/>
      <c r="S34" s="708"/>
      <c r="T34" s="708"/>
      <c r="U34" s="708"/>
      <c r="V34" s="708"/>
      <c r="W34" s="708"/>
      <c r="X34" s="708"/>
      <c r="Y34" s="708"/>
      <c r="Z34" s="708"/>
      <c r="AA34" s="708"/>
      <c r="AB34" s="708"/>
      <c r="AC34" s="708"/>
      <c r="AD34" s="708"/>
      <c r="AE34" s="841"/>
      <c r="AF34" s="841"/>
      <c r="AG34" s="714"/>
      <c r="AH34" s="843"/>
      <c r="AI34" s="843"/>
      <c r="AJ34" s="835"/>
    </row>
    <row r="35" spans="2:37" ht="74.25" customHeight="1" thickBot="1">
      <c r="B35" s="258" t="s">
        <v>13</v>
      </c>
      <c r="C35" s="112" t="s">
        <v>41</v>
      </c>
      <c r="D35" s="112" t="s">
        <v>14</v>
      </c>
      <c r="E35" s="112" t="s">
        <v>40</v>
      </c>
      <c r="F35" s="112" t="s">
        <v>38</v>
      </c>
      <c r="G35" s="112" t="s">
        <v>39</v>
      </c>
      <c r="H35" s="259" t="s">
        <v>941</v>
      </c>
      <c r="I35" s="260" t="s">
        <v>42</v>
      </c>
      <c r="J35" s="112">
        <f>J36</f>
        <v>0</v>
      </c>
      <c r="K35" s="352">
        <f>K36</f>
        <v>1</v>
      </c>
      <c r="L35" s="352">
        <f>L36</f>
        <v>0.25</v>
      </c>
      <c r="M35" s="261"/>
      <c r="N35" s="262"/>
      <c r="O35" s="346"/>
      <c r="P35" s="347"/>
      <c r="Q35" s="257"/>
      <c r="R35" s="347"/>
      <c r="S35" s="257">
        <f>S36</f>
        <v>208300</v>
      </c>
      <c r="T35" s="347"/>
      <c r="U35" s="257"/>
      <c r="V35" s="347"/>
      <c r="W35" s="257"/>
      <c r="X35" s="347"/>
      <c r="Y35" s="257"/>
      <c r="Z35" s="347"/>
      <c r="AA35" s="257"/>
      <c r="AB35" s="347"/>
      <c r="AC35" s="257"/>
      <c r="AD35" s="347"/>
      <c r="AE35" s="340">
        <f>SUM(S35)</f>
        <v>208300</v>
      </c>
      <c r="AF35" s="347"/>
      <c r="AG35" s="287"/>
      <c r="AH35" s="301"/>
      <c r="AI35" s="301"/>
      <c r="AJ35" s="302"/>
      <c r="AK35" s="360"/>
    </row>
    <row r="36" spans="2:37" ht="33" customHeight="1">
      <c r="B36" s="585" t="s">
        <v>1334</v>
      </c>
      <c r="C36" s="147"/>
      <c r="D36" s="148" t="s">
        <v>942</v>
      </c>
      <c r="E36" s="148" t="s">
        <v>849</v>
      </c>
      <c r="F36" s="361"/>
      <c r="G36" s="148"/>
      <c r="H36" s="701" t="s">
        <v>1800</v>
      </c>
      <c r="I36" s="702" t="s">
        <v>172</v>
      </c>
      <c r="J36" s="636">
        <v>0</v>
      </c>
      <c r="K36" s="719">
        <v>1</v>
      </c>
      <c r="L36" s="725">
        <v>0.25</v>
      </c>
      <c r="M36" s="705"/>
      <c r="N36" s="709"/>
      <c r="O36" s="706"/>
      <c r="P36" s="706"/>
      <c r="Q36" s="706"/>
      <c r="R36" s="706"/>
      <c r="S36" s="706">
        <v>208300</v>
      </c>
      <c r="T36" s="706"/>
      <c r="U36" s="706"/>
      <c r="V36" s="706"/>
      <c r="W36" s="706"/>
      <c r="X36" s="706"/>
      <c r="Y36" s="706"/>
      <c r="Z36" s="706"/>
      <c r="AA36" s="706"/>
      <c r="AB36" s="706"/>
      <c r="AC36" s="706"/>
      <c r="AD36" s="706"/>
      <c r="AE36" s="666"/>
      <c r="AF36" s="666"/>
      <c r="AG36" s="712"/>
      <c r="AH36" s="683"/>
      <c r="AI36" s="683"/>
      <c r="AJ36" s="671"/>
      <c r="AK36" s="360"/>
    </row>
    <row r="37" spans="2:37" ht="33" customHeight="1">
      <c r="B37" s="586"/>
      <c r="C37" s="326"/>
      <c r="D37" s="308" t="s">
        <v>943</v>
      </c>
      <c r="E37" s="308" t="s">
        <v>849</v>
      </c>
      <c r="F37" s="363"/>
      <c r="G37" s="271"/>
      <c r="H37" s="592"/>
      <c r="I37" s="703"/>
      <c r="J37" s="594"/>
      <c r="K37" s="742"/>
      <c r="L37" s="720"/>
      <c r="M37" s="744"/>
      <c r="N37" s="746"/>
      <c r="O37" s="707"/>
      <c r="P37" s="707"/>
      <c r="Q37" s="707"/>
      <c r="R37" s="707"/>
      <c r="S37" s="707"/>
      <c r="T37" s="707"/>
      <c r="U37" s="707"/>
      <c r="V37" s="707"/>
      <c r="W37" s="707"/>
      <c r="X37" s="707"/>
      <c r="Y37" s="707"/>
      <c r="Z37" s="707"/>
      <c r="AA37" s="707"/>
      <c r="AB37" s="707"/>
      <c r="AC37" s="707"/>
      <c r="AD37" s="707"/>
      <c r="AE37" s="740"/>
      <c r="AF37" s="740"/>
      <c r="AG37" s="713"/>
      <c r="AH37" s="683"/>
      <c r="AI37" s="683"/>
      <c r="AJ37" s="671"/>
      <c r="AK37" s="360"/>
    </row>
    <row r="38" spans="2:36" ht="33" customHeight="1" thickBot="1">
      <c r="B38" s="587"/>
      <c r="C38" s="327"/>
      <c r="D38" s="350" t="s">
        <v>944</v>
      </c>
      <c r="E38" s="350" t="s">
        <v>849</v>
      </c>
      <c r="F38" s="357"/>
      <c r="G38" s="272"/>
      <c r="H38" s="593"/>
      <c r="I38" s="704"/>
      <c r="J38" s="595"/>
      <c r="K38" s="743"/>
      <c r="L38" s="721"/>
      <c r="M38" s="745"/>
      <c r="N38" s="747"/>
      <c r="O38" s="708"/>
      <c r="P38" s="708"/>
      <c r="Q38" s="708"/>
      <c r="R38" s="708"/>
      <c r="S38" s="708"/>
      <c r="T38" s="708"/>
      <c r="U38" s="708"/>
      <c r="V38" s="708"/>
      <c r="W38" s="708"/>
      <c r="X38" s="708"/>
      <c r="Y38" s="708"/>
      <c r="Z38" s="708"/>
      <c r="AA38" s="708"/>
      <c r="AB38" s="708"/>
      <c r="AC38" s="708"/>
      <c r="AD38" s="708"/>
      <c r="AE38" s="741"/>
      <c r="AF38" s="741"/>
      <c r="AG38" s="714"/>
      <c r="AH38" s="684"/>
      <c r="AI38" s="684"/>
      <c r="AJ38" s="672"/>
    </row>
    <row r="39" spans="2:36" ht="33.75" customHeight="1">
      <c r="B39" s="612" t="s">
        <v>25</v>
      </c>
      <c r="C39" s="614" t="s">
        <v>945</v>
      </c>
      <c r="D39" s="615"/>
      <c r="E39" s="615"/>
      <c r="F39" s="615"/>
      <c r="G39" s="615"/>
      <c r="H39" s="615"/>
      <c r="I39" s="545" t="s">
        <v>3</v>
      </c>
      <c r="J39" s="547" t="s">
        <v>26</v>
      </c>
      <c r="K39" s="547" t="s">
        <v>4</v>
      </c>
      <c r="L39" s="549" t="s">
        <v>843</v>
      </c>
      <c r="M39" s="607" t="s">
        <v>28</v>
      </c>
      <c r="N39" s="609" t="s">
        <v>29</v>
      </c>
      <c r="O39" s="728" t="s">
        <v>43</v>
      </c>
      <c r="P39" s="658"/>
      <c r="Q39" s="659" t="s">
        <v>44</v>
      </c>
      <c r="R39" s="658"/>
      <c r="S39" s="659" t="s">
        <v>45</v>
      </c>
      <c r="T39" s="658"/>
      <c r="U39" s="659" t="s">
        <v>7</v>
      </c>
      <c r="V39" s="658"/>
      <c r="W39" s="659" t="s">
        <v>6</v>
      </c>
      <c r="X39" s="658"/>
      <c r="Y39" s="659" t="s">
        <v>46</v>
      </c>
      <c r="Z39" s="658"/>
      <c r="AA39" s="659" t="s">
        <v>5</v>
      </c>
      <c r="AB39" s="658"/>
      <c r="AC39" s="659" t="s">
        <v>8</v>
      </c>
      <c r="AD39" s="658"/>
      <c r="AE39" s="659" t="s">
        <v>9</v>
      </c>
      <c r="AF39" s="660"/>
      <c r="AG39" s="605" t="s">
        <v>10</v>
      </c>
      <c r="AH39" s="572" t="s">
        <v>11</v>
      </c>
      <c r="AI39" s="574" t="s">
        <v>12</v>
      </c>
      <c r="AJ39" s="576" t="s">
        <v>30</v>
      </c>
    </row>
    <row r="40" spans="2:36" ht="76.5" customHeight="1" thickBot="1">
      <c r="B40" s="613"/>
      <c r="C40" s="616"/>
      <c r="D40" s="617"/>
      <c r="E40" s="617"/>
      <c r="F40" s="617"/>
      <c r="G40" s="617"/>
      <c r="H40" s="617"/>
      <c r="I40" s="546"/>
      <c r="J40" s="548" t="s">
        <v>26</v>
      </c>
      <c r="K40" s="548"/>
      <c r="L40" s="550"/>
      <c r="M40" s="608"/>
      <c r="N40" s="610"/>
      <c r="O40" s="253" t="s">
        <v>31</v>
      </c>
      <c r="P40" s="254" t="s">
        <v>32</v>
      </c>
      <c r="Q40" s="255" t="s">
        <v>31</v>
      </c>
      <c r="R40" s="254" t="s">
        <v>32</v>
      </c>
      <c r="S40" s="255" t="s">
        <v>31</v>
      </c>
      <c r="T40" s="254" t="s">
        <v>32</v>
      </c>
      <c r="U40" s="255" t="s">
        <v>31</v>
      </c>
      <c r="V40" s="254" t="s">
        <v>32</v>
      </c>
      <c r="W40" s="255" t="s">
        <v>31</v>
      </c>
      <c r="X40" s="254" t="s">
        <v>32</v>
      </c>
      <c r="Y40" s="255" t="s">
        <v>31</v>
      </c>
      <c r="Z40" s="254" t="s">
        <v>32</v>
      </c>
      <c r="AA40" s="255" t="s">
        <v>31</v>
      </c>
      <c r="AB40" s="254" t="s">
        <v>33</v>
      </c>
      <c r="AC40" s="255" t="s">
        <v>31</v>
      </c>
      <c r="AD40" s="254" t="s">
        <v>33</v>
      </c>
      <c r="AE40" s="255" t="s">
        <v>31</v>
      </c>
      <c r="AF40" s="256" t="s">
        <v>33</v>
      </c>
      <c r="AG40" s="606"/>
      <c r="AH40" s="573"/>
      <c r="AI40" s="575"/>
      <c r="AJ40" s="577"/>
    </row>
    <row r="41" spans="2:36" ht="78" customHeight="1" thickBot="1">
      <c r="B41" s="289" t="s">
        <v>844</v>
      </c>
      <c r="C41" s="580" t="s">
        <v>173</v>
      </c>
      <c r="D41" s="581"/>
      <c r="E41" s="581"/>
      <c r="F41" s="581"/>
      <c r="G41" s="581"/>
      <c r="H41" s="581"/>
      <c r="I41" s="290" t="s">
        <v>174</v>
      </c>
      <c r="J41" s="325" t="s">
        <v>175</v>
      </c>
      <c r="K41" s="293">
        <v>1</v>
      </c>
      <c r="L41" s="316" t="s">
        <v>946</v>
      </c>
      <c r="M41" s="318"/>
      <c r="N41" s="324"/>
      <c r="O41" s="343"/>
      <c r="P41" s="344"/>
      <c r="Q41" s="344"/>
      <c r="R41" s="344"/>
      <c r="S41" s="344">
        <f>SUM(S42)</f>
        <v>208300</v>
      </c>
      <c r="T41" s="344"/>
      <c r="U41" s="344"/>
      <c r="V41" s="344"/>
      <c r="W41" s="344"/>
      <c r="X41" s="344"/>
      <c r="Y41" s="344"/>
      <c r="Z41" s="344"/>
      <c r="AA41" s="344"/>
      <c r="AB41" s="344"/>
      <c r="AC41" s="344"/>
      <c r="AD41" s="344"/>
      <c r="AE41" s="344">
        <f>SUM(S41)</f>
        <v>208300</v>
      </c>
      <c r="AF41" s="345"/>
      <c r="AG41" s="297"/>
      <c r="AH41" s="298"/>
      <c r="AI41" s="298"/>
      <c r="AJ41" s="299"/>
    </row>
    <row r="42" spans="2:37" ht="74.25" customHeight="1" thickBot="1">
      <c r="B42" s="258" t="s">
        <v>13</v>
      </c>
      <c r="C42" s="112" t="s">
        <v>41</v>
      </c>
      <c r="D42" s="112" t="s">
        <v>14</v>
      </c>
      <c r="E42" s="112" t="s">
        <v>40</v>
      </c>
      <c r="F42" s="112" t="s">
        <v>38</v>
      </c>
      <c r="G42" s="112" t="s">
        <v>39</v>
      </c>
      <c r="H42" s="259" t="s">
        <v>947</v>
      </c>
      <c r="I42" s="260" t="s">
        <v>42</v>
      </c>
      <c r="J42" s="112" t="str">
        <f>J43</f>
        <v>6 personas sin plena identificacion frente a los registros RNI</v>
      </c>
      <c r="K42" s="364">
        <f>K43</f>
        <v>1</v>
      </c>
      <c r="L42" s="364">
        <f>L43</f>
        <v>0.25</v>
      </c>
      <c r="M42" s="261"/>
      <c r="N42" s="262"/>
      <c r="O42" s="346"/>
      <c r="P42" s="347"/>
      <c r="Q42" s="257"/>
      <c r="R42" s="347"/>
      <c r="S42" s="257">
        <f>S43</f>
        <v>208300</v>
      </c>
      <c r="T42" s="347"/>
      <c r="U42" s="257"/>
      <c r="V42" s="347"/>
      <c r="W42" s="257"/>
      <c r="X42" s="347"/>
      <c r="Y42" s="257"/>
      <c r="Z42" s="347"/>
      <c r="AA42" s="257"/>
      <c r="AB42" s="347"/>
      <c r="AC42" s="257"/>
      <c r="AD42" s="347"/>
      <c r="AE42" s="340">
        <f>SUM(S42)</f>
        <v>208300</v>
      </c>
      <c r="AF42" s="347"/>
      <c r="AG42" s="287"/>
      <c r="AH42" s="301"/>
      <c r="AI42" s="301"/>
      <c r="AJ42" s="302"/>
      <c r="AK42" s="360"/>
    </row>
    <row r="43" spans="2:37" ht="36.75" customHeight="1">
      <c r="B43" s="585" t="s">
        <v>1335</v>
      </c>
      <c r="C43" s="588"/>
      <c r="D43" s="148" t="s">
        <v>948</v>
      </c>
      <c r="E43" s="148" t="s">
        <v>849</v>
      </c>
      <c r="F43" s="361"/>
      <c r="G43" s="148"/>
      <c r="H43" s="701" t="s">
        <v>176</v>
      </c>
      <c r="I43" s="702" t="s">
        <v>177</v>
      </c>
      <c r="J43" s="636" t="s">
        <v>178</v>
      </c>
      <c r="K43" s="719">
        <v>1</v>
      </c>
      <c r="L43" s="725">
        <v>0.25</v>
      </c>
      <c r="M43" s="705"/>
      <c r="N43" s="709"/>
      <c r="O43" s="706"/>
      <c r="P43" s="706"/>
      <c r="Q43" s="706"/>
      <c r="R43" s="706"/>
      <c r="S43" s="706">
        <v>208300</v>
      </c>
      <c r="T43" s="706"/>
      <c r="U43" s="706"/>
      <c r="V43" s="706"/>
      <c r="W43" s="706"/>
      <c r="X43" s="706"/>
      <c r="Y43" s="706"/>
      <c r="Z43" s="706"/>
      <c r="AA43" s="706"/>
      <c r="AB43" s="706"/>
      <c r="AC43" s="706"/>
      <c r="AD43" s="706"/>
      <c r="AE43" s="666"/>
      <c r="AF43" s="666"/>
      <c r="AG43" s="712"/>
      <c r="AH43" s="683"/>
      <c r="AI43" s="683"/>
      <c r="AJ43" s="671"/>
      <c r="AK43" s="360"/>
    </row>
    <row r="44" spans="2:37" ht="36.75" customHeight="1">
      <c r="B44" s="586"/>
      <c r="C44" s="589"/>
      <c r="D44" s="308" t="s">
        <v>949</v>
      </c>
      <c r="E44" s="308" t="s">
        <v>849</v>
      </c>
      <c r="F44" s="363"/>
      <c r="G44" s="271"/>
      <c r="H44" s="592"/>
      <c r="I44" s="703"/>
      <c r="J44" s="594"/>
      <c r="K44" s="742"/>
      <c r="L44" s="720"/>
      <c r="M44" s="744"/>
      <c r="N44" s="746"/>
      <c r="O44" s="707"/>
      <c r="P44" s="707"/>
      <c r="Q44" s="707"/>
      <c r="R44" s="707"/>
      <c r="S44" s="707"/>
      <c r="T44" s="707"/>
      <c r="U44" s="707"/>
      <c r="V44" s="707"/>
      <c r="W44" s="707"/>
      <c r="X44" s="707"/>
      <c r="Y44" s="707"/>
      <c r="Z44" s="707"/>
      <c r="AA44" s="707"/>
      <c r="AB44" s="707"/>
      <c r="AC44" s="707"/>
      <c r="AD44" s="707"/>
      <c r="AE44" s="740"/>
      <c r="AF44" s="740"/>
      <c r="AG44" s="713"/>
      <c r="AH44" s="683"/>
      <c r="AI44" s="683"/>
      <c r="AJ44" s="671"/>
      <c r="AK44" s="360"/>
    </row>
    <row r="45" spans="2:36" ht="36.75" customHeight="1" thickBot="1">
      <c r="B45" s="587"/>
      <c r="C45" s="590"/>
      <c r="D45" s="350" t="s">
        <v>950</v>
      </c>
      <c r="E45" s="350" t="s">
        <v>849</v>
      </c>
      <c r="F45" s="357"/>
      <c r="G45" s="272"/>
      <c r="H45" s="593"/>
      <c r="I45" s="704"/>
      <c r="J45" s="595"/>
      <c r="K45" s="743"/>
      <c r="L45" s="721"/>
      <c r="M45" s="745"/>
      <c r="N45" s="747"/>
      <c r="O45" s="708"/>
      <c r="P45" s="708"/>
      <c r="Q45" s="708"/>
      <c r="R45" s="708"/>
      <c r="S45" s="708"/>
      <c r="T45" s="708"/>
      <c r="U45" s="708"/>
      <c r="V45" s="708"/>
      <c r="W45" s="708"/>
      <c r="X45" s="708"/>
      <c r="Y45" s="708"/>
      <c r="Z45" s="708"/>
      <c r="AA45" s="708"/>
      <c r="AB45" s="708"/>
      <c r="AC45" s="708"/>
      <c r="AD45" s="708"/>
      <c r="AE45" s="741"/>
      <c r="AF45" s="741"/>
      <c r="AG45" s="714"/>
      <c r="AH45" s="684"/>
      <c r="AI45" s="684"/>
      <c r="AJ45" s="672"/>
    </row>
    <row r="46" spans="2:36" ht="41.25" customHeight="1">
      <c r="B46" s="612" t="s">
        <v>25</v>
      </c>
      <c r="C46" s="614" t="s">
        <v>951</v>
      </c>
      <c r="D46" s="615"/>
      <c r="E46" s="615"/>
      <c r="F46" s="615"/>
      <c r="G46" s="615"/>
      <c r="H46" s="615"/>
      <c r="I46" s="545" t="s">
        <v>3</v>
      </c>
      <c r="J46" s="547" t="s">
        <v>26</v>
      </c>
      <c r="K46" s="547" t="s">
        <v>4</v>
      </c>
      <c r="L46" s="549" t="s">
        <v>843</v>
      </c>
      <c r="M46" s="607" t="s">
        <v>28</v>
      </c>
      <c r="N46" s="609" t="s">
        <v>29</v>
      </c>
      <c r="O46" s="728" t="s">
        <v>43</v>
      </c>
      <c r="P46" s="658"/>
      <c r="Q46" s="659" t="s">
        <v>44</v>
      </c>
      <c r="R46" s="658"/>
      <c r="S46" s="659" t="s">
        <v>45</v>
      </c>
      <c r="T46" s="658"/>
      <c r="U46" s="659" t="s">
        <v>7</v>
      </c>
      <c r="V46" s="658"/>
      <c r="W46" s="659" t="s">
        <v>6</v>
      </c>
      <c r="X46" s="658"/>
      <c r="Y46" s="659" t="s">
        <v>46</v>
      </c>
      <c r="Z46" s="658"/>
      <c r="AA46" s="659" t="s">
        <v>5</v>
      </c>
      <c r="AB46" s="658"/>
      <c r="AC46" s="659" t="s">
        <v>8</v>
      </c>
      <c r="AD46" s="658"/>
      <c r="AE46" s="659" t="s">
        <v>9</v>
      </c>
      <c r="AF46" s="660"/>
      <c r="AG46" s="605" t="s">
        <v>10</v>
      </c>
      <c r="AH46" s="572" t="s">
        <v>11</v>
      </c>
      <c r="AI46" s="574" t="s">
        <v>12</v>
      </c>
      <c r="AJ46" s="576" t="s">
        <v>30</v>
      </c>
    </row>
    <row r="47" spans="2:36" ht="65.25" customHeight="1" thickBot="1">
      <c r="B47" s="613"/>
      <c r="C47" s="616"/>
      <c r="D47" s="617"/>
      <c r="E47" s="617"/>
      <c r="F47" s="617"/>
      <c r="G47" s="617"/>
      <c r="H47" s="617"/>
      <c r="I47" s="546"/>
      <c r="J47" s="548" t="s">
        <v>26</v>
      </c>
      <c r="K47" s="548"/>
      <c r="L47" s="550"/>
      <c r="M47" s="608"/>
      <c r="N47" s="610"/>
      <c r="O47" s="253" t="s">
        <v>31</v>
      </c>
      <c r="P47" s="254" t="s">
        <v>32</v>
      </c>
      <c r="Q47" s="255" t="s">
        <v>31</v>
      </c>
      <c r="R47" s="254" t="s">
        <v>32</v>
      </c>
      <c r="S47" s="255" t="s">
        <v>31</v>
      </c>
      <c r="T47" s="254" t="s">
        <v>32</v>
      </c>
      <c r="U47" s="255" t="s">
        <v>31</v>
      </c>
      <c r="V47" s="254" t="s">
        <v>32</v>
      </c>
      <c r="W47" s="255" t="s">
        <v>31</v>
      </c>
      <c r="X47" s="254" t="s">
        <v>32</v>
      </c>
      <c r="Y47" s="255" t="s">
        <v>31</v>
      </c>
      <c r="Z47" s="254" t="s">
        <v>32</v>
      </c>
      <c r="AA47" s="255" t="s">
        <v>31</v>
      </c>
      <c r="AB47" s="254" t="s">
        <v>33</v>
      </c>
      <c r="AC47" s="255" t="s">
        <v>31</v>
      </c>
      <c r="AD47" s="254" t="s">
        <v>33</v>
      </c>
      <c r="AE47" s="255" t="s">
        <v>31</v>
      </c>
      <c r="AF47" s="256" t="s">
        <v>33</v>
      </c>
      <c r="AG47" s="606"/>
      <c r="AH47" s="573"/>
      <c r="AI47" s="575"/>
      <c r="AJ47" s="577"/>
    </row>
    <row r="48" spans="2:36" ht="57" customHeight="1" thickBot="1">
      <c r="B48" s="289" t="s">
        <v>844</v>
      </c>
      <c r="C48" s="580" t="s">
        <v>179</v>
      </c>
      <c r="D48" s="581"/>
      <c r="E48" s="581"/>
      <c r="F48" s="581"/>
      <c r="G48" s="581"/>
      <c r="H48" s="581"/>
      <c r="I48" s="290" t="s">
        <v>180</v>
      </c>
      <c r="J48" s="325">
        <v>0.05</v>
      </c>
      <c r="K48" s="293">
        <v>1</v>
      </c>
      <c r="L48" s="293" t="s">
        <v>952</v>
      </c>
      <c r="M48" s="318"/>
      <c r="N48" s="324"/>
      <c r="O48" s="343"/>
      <c r="P48" s="344"/>
      <c r="Q48" s="344"/>
      <c r="R48" s="344"/>
      <c r="S48" s="344">
        <f>SUM(S49)</f>
        <v>208300</v>
      </c>
      <c r="T48" s="344"/>
      <c r="U48" s="344"/>
      <c r="V48" s="344"/>
      <c r="W48" s="344"/>
      <c r="X48" s="344"/>
      <c r="Y48" s="344"/>
      <c r="Z48" s="344"/>
      <c r="AA48" s="344"/>
      <c r="AB48" s="344"/>
      <c r="AC48" s="344"/>
      <c r="AD48" s="344"/>
      <c r="AE48" s="344">
        <f>SUM(S48)</f>
        <v>208300</v>
      </c>
      <c r="AF48" s="345"/>
      <c r="AG48" s="297"/>
      <c r="AH48" s="298"/>
      <c r="AI48" s="298"/>
      <c r="AJ48" s="299"/>
    </row>
    <row r="49" spans="2:37" ht="74.25" customHeight="1" thickBot="1">
      <c r="B49" s="258" t="s">
        <v>13</v>
      </c>
      <c r="C49" s="112" t="s">
        <v>41</v>
      </c>
      <c r="D49" s="112" t="s">
        <v>14</v>
      </c>
      <c r="E49" s="112" t="s">
        <v>40</v>
      </c>
      <c r="F49" s="112" t="s">
        <v>38</v>
      </c>
      <c r="G49" s="112" t="s">
        <v>39</v>
      </c>
      <c r="H49" s="259" t="s">
        <v>953</v>
      </c>
      <c r="I49" s="260" t="s">
        <v>42</v>
      </c>
      <c r="J49" s="112" t="str">
        <f>J50</f>
        <v>1 persona con Atencion en seguridad alimentaria ICBF</v>
      </c>
      <c r="K49" s="364">
        <f>K50</f>
        <v>1</v>
      </c>
      <c r="L49" s="364">
        <f>L50</f>
        <v>1</v>
      </c>
      <c r="M49" s="261"/>
      <c r="N49" s="262"/>
      <c r="O49" s="346"/>
      <c r="P49" s="347"/>
      <c r="Q49" s="257"/>
      <c r="R49" s="347"/>
      <c r="S49" s="257">
        <f>S50</f>
        <v>208300</v>
      </c>
      <c r="T49" s="347"/>
      <c r="U49" s="257"/>
      <c r="V49" s="347"/>
      <c r="W49" s="257"/>
      <c r="X49" s="347"/>
      <c r="Y49" s="257"/>
      <c r="Z49" s="347"/>
      <c r="AA49" s="257"/>
      <c r="AB49" s="347"/>
      <c r="AC49" s="257"/>
      <c r="AD49" s="347"/>
      <c r="AE49" s="340">
        <f>SUM(S49)</f>
        <v>208300</v>
      </c>
      <c r="AF49" s="347"/>
      <c r="AG49" s="287"/>
      <c r="AH49" s="301"/>
      <c r="AI49" s="301"/>
      <c r="AJ49" s="302"/>
      <c r="AK49" s="360"/>
    </row>
    <row r="50" spans="2:37" ht="21" customHeight="1">
      <c r="B50" s="585" t="s">
        <v>1335</v>
      </c>
      <c r="C50" s="588"/>
      <c r="D50" s="715" t="s">
        <v>954</v>
      </c>
      <c r="E50" s="148" t="s">
        <v>849</v>
      </c>
      <c r="F50" s="361"/>
      <c r="G50" s="148"/>
      <c r="H50" s="701" t="s">
        <v>181</v>
      </c>
      <c r="I50" s="702" t="s">
        <v>182</v>
      </c>
      <c r="J50" s="636" t="s">
        <v>183</v>
      </c>
      <c r="K50" s="719">
        <v>1</v>
      </c>
      <c r="L50" s="725">
        <v>1</v>
      </c>
      <c r="M50" s="705"/>
      <c r="N50" s="709"/>
      <c r="O50" s="706"/>
      <c r="P50" s="706"/>
      <c r="Q50" s="706"/>
      <c r="R50" s="706"/>
      <c r="S50" s="706">
        <v>208300</v>
      </c>
      <c r="T50" s="706"/>
      <c r="U50" s="706"/>
      <c r="V50" s="706"/>
      <c r="W50" s="706"/>
      <c r="X50" s="706"/>
      <c r="Y50" s="706"/>
      <c r="Z50" s="706"/>
      <c r="AA50" s="706"/>
      <c r="AB50" s="706"/>
      <c r="AC50" s="706"/>
      <c r="AD50" s="706"/>
      <c r="AE50" s="666"/>
      <c r="AF50" s="666"/>
      <c r="AG50" s="712"/>
      <c r="AH50" s="683"/>
      <c r="AI50" s="683"/>
      <c r="AJ50" s="671"/>
      <c r="AK50" s="360"/>
    </row>
    <row r="51" spans="2:37" ht="60" customHeight="1">
      <c r="B51" s="586"/>
      <c r="C51" s="589"/>
      <c r="D51" s="694"/>
      <c r="E51" s="308" t="s">
        <v>849</v>
      </c>
      <c r="F51" s="363"/>
      <c r="G51" s="271"/>
      <c r="H51" s="592"/>
      <c r="I51" s="703"/>
      <c r="J51" s="594"/>
      <c r="K51" s="742"/>
      <c r="L51" s="720"/>
      <c r="M51" s="744"/>
      <c r="N51" s="746"/>
      <c r="O51" s="707"/>
      <c r="P51" s="707"/>
      <c r="Q51" s="707"/>
      <c r="R51" s="707"/>
      <c r="S51" s="707"/>
      <c r="T51" s="707"/>
      <c r="U51" s="707"/>
      <c r="V51" s="707"/>
      <c r="W51" s="707"/>
      <c r="X51" s="707"/>
      <c r="Y51" s="707"/>
      <c r="Z51" s="707"/>
      <c r="AA51" s="707"/>
      <c r="AB51" s="707"/>
      <c r="AC51" s="707"/>
      <c r="AD51" s="707"/>
      <c r="AE51" s="740"/>
      <c r="AF51" s="740"/>
      <c r="AG51" s="713"/>
      <c r="AH51" s="683"/>
      <c r="AI51" s="683"/>
      <c r="AJ51" s="671"/>
      <c r="AK51" s="360"/>
    </row>
    <row r="52" spans="2:36" ht="21" customHeight="1" thickBot="1">
      <c r="B52" s="587"/>
      <c r="C52" s="590"/>
      <c r="D52" s="663"/>
      <c r="E52" s="350" t="s">
        <v>849</v>
      </c>
      <c r="F52" s="357"/>
      <c r="G52" s="272"/>
      <c r="H52" s="593"/>
      <c r="I52" s="704"/>
      <c r="J52" s="595"/>
      <c r="K52" s="743"/>
      <c r="L52" s="721"/>
      <c r="M52" s="745"/>
      <c r="N52" s="747"/>
      <c r="O52" s="708"/>
      <c r="P52" s="708"/>
      <c r="Q52" s="708"/>
      <c r="R52" s="708"/>
      <c r="S52" s="708"/>
      <c r="T52" s="708"/>
      <c r="U52" s="708"/>
      <c r="V52" s="708"/>
      <c r="W52" s="708"/>
      <c r="X52" s="708"/>
      <c r="Y52" s="708"/>
      <c r="Z52" s="708"/>
      <c r="AA52" s="708"/>
      <c r="AB52" s="708"/>
      <c r="AC52" s="708"/>
      <c r="AD52" s="708"/>
      <c r="AE52" s="741"/>
      <c r="AF52" s="741"/>
      <c r="AG52" s="714"/>
      <c r="AH52" s="684"/>
      <c r="AI52" s="684"/>
      <c r="AJ52" s="672"/>
    </row>
    <row r="53" spans="2:36" ht="36.75" customHeight="1">
      <c r="B53" s="612" t="s">
        <v>25</v>
      </c>
      <c r="C53" s="614" t="s">
        <v>955</v>
      </c>
      <c r="D53" s="615"/>
      <c r="E53" s="615"/>
      <c r="F53" s="615"/>
      <c r="G53" s="615"/>
      <c r="H53" s="615"/>
      <c r="I53" s="545" t="s">
        <v>3</v>
      </c>
      <c r="J53" s="547" t="s">
        <v>26</v>
      </c>
      <c r="K53" s="547" t="s">
        <v>4</v>
      </c>
      <c r="L53" s="549" t="s">
        <v>843</v>
      </c>
      <c r="M53" s="607" t="s">
        <v>28</v>
      </c>
      <c r="N53" s="609" t="s">
        <v>29</v>
      </c>
      <c r="O53" s="728" t="s">
        <v>43</v>
      </c>
      <c r="P53" s="658"/>
      <c r="Q53" s="659" t="s">
        <v>44</v>
      </c>
      <c r="R53" s="658"/>
      <c r="S53" s="659" t="s">
        <v>45</v>
      </c>
      <c r="T53" s="658"/>
      <c r="U53" s="659" t="s">
        <v>7</v>
      </c>
      <c r="V53" s="658"/>
      <c r="W53" s="659" t="s">
        <v>6</v>
      </c>
      <c r="X53" s="658"/>
      <c r="Y53" s="659" t="s">
        <v>46</v>
      </c>
      <c r="Z53" s="658"/>
      <c r="AA53" s="659" t="s">
        <v>5</v>
      </c>
      <c r="AB53" s="658"/>
      <c r="AC53" s="659" t="s">
        <v>8</v>
      </c>
      <c r="AD53" s="658"/>
      <c r="AE53" s="659" t="s">
        <v>9</v>
      </c>
      <c r="AF53" s="660"/>
      <c r="AG53" s="605" t="s">
        <v>10</v>
      </c>
      <c r="AH53" s="572" t="s">
        <v>11</v>
      </c>
      <c r="AI53" s="574" t="s">
        <v>12</v>
      </c>
      <c r="AJ53" s="576" t="s">
        <v>30</v>
      </c>
    </row>
    <row r="54" spans="2:36" ht="76.5" customHeight="1" thickBot="1">
      <c r="B54" s="613"/>
      <c r="C54" s="616"/>
      <c r="D54" s="617"/>
      <c r="E54" s="617"/>
      <c r="F54" s="617"/>
      <c r="G54" s="617"/>
      <c r="H54" s="617"/>
      <c r="I54" s="546"/>
      <c r="J54" s="548" t="s">
        <v>26</v>
      </c>
      <c r="K54" s="548"/>
      <c r="L54" s="550"/>
      <c r="M54" s="608"/>
      <c r="N54" s="610"/>
      <c r="O54" s="253" t="s">
        <v>31</v>
      </c>
      <c r="P54" s="254" t="s">
        <v>32</v>
      </c>
      <c r="Q54" s="255" t="s">
        <v>31</v>
      </c>
      <c r="R54" s="254" t="s">
        <v>32</v>
      </c>
      <c r="S54" s="255" t="s">
        <v>31</v>
      </c>
      <c r="T54" s="254" t="s">
        <v>32</v>
      </c>
      <c r="U54" s="255" t="s">
        <v>31</v>
      </c>
      <c r="V54" s="254" t="s">
        <v>32</v>
      </c>
      <c r="W54" s="255" t="s">
        <v>31</v>
      </c>
      <c r="X54" s="254" t="s">
        <v>32</v>
      </c>
      <c r="Y54" s="255" t="s">
        <v>31</v>
      </c>
      <c r="Z54" s="254" t="s">
        <v>32</v>
      </c>
      <c r="AA54" s="255" t="s">
        <v>31</v>
      </c>
      <c r="AB54" s="254" t="s">
        <v>33</v>
      </c>
      <c r="AC54" s="255" t="s">
        <v>31</v>
      </c>
      <c r="AD54" s="254" t="s">
        <v>33</v>
      </c>
      <c r="AE54" s="255" t="s">
        <v>31</v>
      </c>
      <c r="AF54" s="256" t="s">
        <v>33</v>
      </c>
      <c r="AG54" s="606"/>
      <c r="AH54" s="573"/>
      <c r="AI54" s="575"/>
      <c r="AJ54" s="577"/>
    </row>
    <row r="55" spans="2:36" ht="78" customHeight="1" thickBot="1">
      <c r="B55" s="289" t="s">
        <v>844</v>
      </c>
      <c r="C55" s="580" t="s">
        <v>184</v>
      </c>
      <c r="D55" s="581"/>
      <c r="E55" s="581"/>
      <c r="F55" s="581"/>
      <c r="G55" s="581"/>
      <c r="H55" s="581"/>
      <c r="I55" s="290" t="s">
        <v>185</v>
      </c>
      <c r="J55" s="325">
        <v>0</v>
      </c>
      <c r="K55" s="293">
        <v>1</v>
      </c>
      <c r="L55" s="293">
        <v>0.5</v>
      </c>
      <c r="M55" s="318"/>
      <c r="N55" s="324"/>
      <c r="O55" s="343"/>
      <c r="P55" s="344"/>
      <c r="Q55" s="344"/>
      <c r="R55" s="344"/>
      <c r="S55" s="344">
        <f>SUM(S56)</f>
        <v>208300</v>
      </c>
      <c r="T55" s="344"/>
      <c r="U55" s="344"/>
      <c r="V55" s="344"/>
      <c r="W55" s="344"/>
      <c r="X55" s="344"/>
      <c r="Y55" s="344"/>
      <c r="Z55" s="344"/>
      <c r="AA55" s="344"/>
      <c r="AB55" s="344"/>
      <c r="AC55" s="344"/>
      <c r="AD55" s="344"/>
      <c r="AE55" s="344">
        <f>SUM(S55)</f>
        <v>208300</v>
      </c>
      <c r="AF55" s="345"/>
      <c r="AG55" s="297"/>
      <c r="AH55" s="298"/>
      <c r="AI55" s="298"/>
      <c r="AJ55" s="299"/>
    </row>
    <row r="56" spans="2:37" ht="74.25" customHeight="1" thickBot="1">
      <c r="B56" s="258" t="s">
        <v>13</v>
      </c>
      <c r="C56" s="112" t="s">
        <v>41</v>
      </c>
      <c r="D56" s="112" t="s">
        <v>14</v>
      </c>
      <c r="E56" s="112" t="s">
        <v>40</v>
      </c>
      <c r="F56" s="112" t="s">
        <v>38</v>
      </c>
      <c r="G56" s="112" t="s">
        <v>39</v>
      </c>
      <c r="H56" s="259" t="s">
        <v>956</v>
      </c>
      <c r="I56" s="260" t="s">
        <v>42</v>
      </c>
      <c r="J56" s="467">
        <f>J57</f>
        <v>0</v>
      </c>
      <c r="K56" s="364">
        <f>K57</f>
        <v>1</v>
      </c>
      <c r="L56" s="364">
        <f>L57</f>
        <v>0.25</v>
      </c>
      <c r="M56" s="261"/>
      <c r="N56" s="262"/>
      <c r="O56" s="346"/>
      <c r="P56" s="347"/>
      <c r="Q56" s="257"/>
      <c r="R56" s="347"/>
      <c r="S56" s="257">
        <f>S57</f>
        <v>208300</v>
      </c>
      <c r="T56" s="347"/>
      <c r="U56" s="257"/>
      <c r="V56" s="347"/>
      <c r="W56" s="257"/>
      <c r="X56" s="347"/>
      <c r="Y56" s="257"/>
      <c r="Z56" s="347"/>
      <c r="AA56" s="257"/>
      <c r="AB56" s="347"/>
      <c r="AC56" s="257"/>
      <c r="AD56" s="347"/>
      <c r="AE56" s="340">
        <f>SUM(S56)</f>
        <v>208300</v>
      </c>
      <c r="AF56" s="347"/>
      <c r="AG56" s="287"/>
      <c r="AH56" s="301"/>
      <c r="AI56" s="301"/>
      <c r="AJ56" s="302"/>
      <c r="AK56" s="360"/>
    </row>
    <row r="57" spans="2:37" ht="48.75" customHeight="1">
      <c r="B57" s="585" t="s">
        <v>1335</v>
      </c>
      <c r="C57" s="588"/>
      <c r="D57" s="148" t="s">
        <v>957</v>
      </c>
      <c r="E57" s="148" t="s">
        <v>849</v>
      </c>
      <c r="F57" s="361"/>
      <c r="G57" s="148"/>
      <c r="H57" s="701" t="s">
        <v>186</v>
      </c>
      <c r="I57" s="702" t="s">
        <v>187</v>
      </c>
      <c r="J57" s="705">
        <v>0</v>
      </c>
      <c r="K57" s="719">
        <v>1</v>
      </c>
      <c r="L57" s="719">
        <v>0.25</v>
      </c>
      <c r="M57" s="705"/>
      <c r="N57" s="709"/>
      <c r="O57" s="706"/>
      <c r="P57" s="706"/>
      <c r="Q57" s="706"/>
      <c r="R57" s="706"/>
      <c r="S57" s="706">
        <v>208300</v>
      </c>
      <c r="T57" s="706"/>
      <c r="U57" s="706"/>
      <c r="V57" s="706"/>
      <c r="W57" s="706"/>
      <c r="X57" s="706"/>
      <c r="Y57" s="706"/>
      <c r="Z57" s="706"/>
      <c r="AA57" s="706"/>
      <c r="AB57" s="706"/>
      <c r="AC57" s="706"/>
      <c r="AD57" s="706"/>
      <c r="AE57" s="666"/>
      <c r="AF57" s="666"/>
      <c r="AG57" s="712"/>
      <c r="AH57" s="683"/>
      <c r="AI57" s="683"/>
      <c r="AJ57" s="671"/>
      <c r="AK57" s="360"/>
    </row>
    <row r="58" spans="2:37" ht="21" customHeight="1">
      <c r="B58" s="586"/>
      <c r="C58" s="589"/>
      <c r="D58" s="662" t="s">
        <v>958</v>
      </c>
      <c r="E58" s="662" t="s">
        <v>849</v>
      </c>
      <c r="F58" s="695"/>
      <c r="G58" s="695"/>
      <c r="H58" s="592"/>
      <c r="I58" s="703"/>
      <c r="J58" s="769"/>
      <c r="K58" s="742"/>
      <c r="L58" s="790"/>
      <c r="M58" s="744"/>
      <c r="N58" s="746"/>
      <c r="O58" s="707"/>
      <c r="P58" s="707"/>
      <c r="Q58" s="707"/>
      <c r="R58" s="707"/>
      <c r="S58" s="707"/>
      <c r="T58" s="707"/>
      <c r="U58" s="707"/>
      <c r="V58" s="707"/>
      <c r="W58" s="707"/>
      <c r="X58" s="707"/>
      <c r="Y58" s="707"/>
      <c r="Z58" s="707"/>
      <c r="AA58" s="707"/>
      <c r="AB58" s="707"/>
      <c r="AC58" s="707"/>
      <c r="AD58" s="707"/>
      <c r="AE58" s="740"/>
      <c r="AF58" s="740"/>
      <c r="AG58" s="713"/>
      <c r="AH58" s="683"/>
      <c r="AI58" s="683"/>
      <c r="AJ58" s="671"/>
      <c r="AK58" s="360"/>
    </row>
    <row r="59" spans="2:36" ht="21" customHeight="1" thickBot="1">
      <c r="B59" s="587"/>
      <c r="C59" s="590"/>
      <c r="D59" s="663"/>
      <c r="E59" s="663"/>
      <c r="F59" s="697"/>
      <c r="G59" s="697"/>
      <c r="H59" s="593"/>
      <c r="I59" s="704"/>
      <c r="J59" s="770"/>
      <c r="K59" s="743"/>
      <c r="L59" s="818"/>
      <c r="M59" s="745"/>
      <c r="N59" s="747"/>
      <c r="O59" s="708"/>
      <c r="P59" s="708"/>
      <c r="Q59" s="708"/>
      <c r="R59" s="708"/>
      <c r="S59" s="708"/>
      <c r="T59" s="708"/>
      <c r="U59" s="708"/>
      <c r="V59" s="708"/>
      <c r="W59" s="708"/>
      <c r="X59" s="708"/>
      <c r="Y59" s="708"/>
      <c r="Z59" s="708"/>
      <c r="AA59" s="708"/>
      <c r="AB59" s="708"/>
      <c r="AC59" s="708"/>
      <c r="AD59" s="708"/>
      <c r="AE59" s="741"/>
      <c r="AF59" s="741"/>
      <c r="AG59" s="714"/>
      <c r="AH59" s="684"/>
      <c r="AI59" s="684"/>
      <c r="AJ59" s="672"/>
    </row>
    <row r="60" spans="2:36" ht="36.75" customHeight="1">
      <c r="B60" s="612" t="s">
        <v>25</v>
      </c>
      <c r="C60" s="614" t="s">
        <v>959</v>
      </c>
      <c r="D60" s="615"/>
      <c r="E60" s="615"/>
      <c r="F60" s="615"/>
      <c r="G60" s="615"/>
      <c r="H60" s="615"/>
      <c r="I60" s="545" t="s">
        <v>3</v>
      </c>
      <c r="J60" s="547" t="s">
        <v>26</v>
      </c>
      <c r="K60" s="547" t="s">
        <v>4</v>
      </c>
      <c r="L60" s="549" t="s">
        <v>843</v>
      </c>
      <c r="M60" s="607" t="s">
        <v>28</v>
      </c>
      <c r="N60" s="609" t="s">
        <v>29</v>
      </c>
      <c r="O60" s="728" t="s">
        <v>43</v>
      </c>
      <c r="P60" s="658"/>
      <c r="Q60" s="659" t="s">
        <v>44</v>
      </c>
      <c r="R60" s="658"/>
      <c r="S60" s="659" t="s">
        <v>45</v>
      </c>
      <c r="T60" s="658"/>
      <c r="U60" s="659" t="s">
        <v>7</v>
      </c>
      <c r="V60" s="658"/>
      <c r="W60" s="659" t="s">
        <v>6</v>
      </c>
      <c r="X60" s="658"/>
      <c r="Y60" s="659" t="s">
        <v>46</v>
      </c>
      <c r="Z60" s="658"/>
      <c r="AA60" s="659" t="s">
        <v>5</v>
      </c>
      <c r="AB60" s="658"/>
      <c r="AC60" s="659" t="s">
        <v>8</v>
      </c>
      <c r="AD60" s="658"/>
      <c r="AE60" s="659" t="s">
        <v>9</v>
      </c>
      <c r="AF60" s="660"/>
      <c r="AG60" s="605" t="s">
        <v>10</v>
      </c>
      <c r="AH60" s="572" t="s">
        <v>11</v>
      </c>
      <c r="AI60" s="574" t="s">
        <v>12</v>
      </c>
      <c r="AJ60" s="576" t="s">
        <v>30</v>
      </c>
    </row>
    <row r="61" spans="2:36" ht="76.5" customHeight="1" thickBot="1">
      <c r="B61" s="613"/>
      <c r="C61" s="616"/>
      <c r="D61" s="617"/>
      <c r="E61" s="617"/>
      <c r="F61" s="617"/>
      <c r="G61" s="617"/>
      <c r="H61" s="617"/>
      <c r="I61" s="546"/>
      <c r="J61" s="548" t="s">
        <v>26</v>
      </c>
      <c r="K61" s="548"/>
      <c r="L61" s="550"/>
      <c r="M61" s="608"/>
      <c r="N61" s="610"/>
      <c r="O61" s="253" t="s">
        <v>31</v>
      </c>
      <c r="P61" s="254" t="s">
        <v>32</v>
      </c>
      <c r="Q61" s="255" t="s">
        <v>31</v>
      </c>
      <c r="R61" s="254" t="s">
        <v>32</v>
      </c>
      <c r="S61" s="255" t="s">
        <v>31</v>
      </c>
      <c r="T61" s="254" t="s">
        <v>32</v>
      </c>
      <c r="U61" s="255" t="s">
        <v>31</v>
      </c>
      <c r="V61" s="254" t="s">
        <v>32</v>
      </c>
      <c r="W61" s="255" t="s">
        <v>31</v>
      </c>
      <c r="X61" s="254" t="s">
        <v>32</v>
      </c>
      <c r="Y61" s="255" t="s">
        <v>31</v>
      </c>
      <c r="Z61" s="254" t="s">
        <v>32</v>
      </c>
      <c r="AA61" s="255" t="s">
        <v>31</v>
      </c>
      <c r="AB61" s="254" t="s">
        <v>33</v>
      </c>
      <c r="AC61" s="255" t="s">
        <v>31</v>
      </c>
      <c r="AD61" s="254" t="s">
        <v>33</v>
      </c>
      <c r="AE61" s="255" t="s">
        <v>31</v>
      </c>
      <c r="AF61" s="256" t="s">
        <v>33</v>
      </c>
      <c r="AG61" s="606"/>
      <c r="AH61" s="573"/>
      <c r="AI61" s="575"/>
      <c r="AJ61" s="577"/>
    </row>
    <row r="62" spans="2:36" ht="78" customHeight="1" thickBot="1">
      <c r="B62" s="289" t="s">
        <v>844</v>
      </c>
      <c r="C62" s="580" t="s">
        <v>188</v>
      </c>
      <c r="D62" s="581"/>
      <c r="E62" s="581"/>
      <c r="F62" s="581"/>
      <c r="G62" s="581"/>
      <c r="H62" s="581"/>
      <c r="I62" s="290" t="s">
        <v>189</v>
      </c>
      <c r="J62" s="325">
        <v>0</v>
      </c>
      <c r="K62" s="293">
        <v>1</v>
      </c>
      <c r="L62" s="293">
        <v>0.5</v>
      </c>
      <c r="M62" s="318"/>
      <c r="N62" s="324"/>
      <c r="O62" s="343"/>
      <c r="P62" s="344"/>
      <c r="Q62" s="344"/>
      <c r="R62" s="344"/>
      <c r="S62" s="344">
        <f>SUM(S63)</f>
        <v>208300</v>
      </c>
      <c r="T62" s="344"/>
      <c r="U62" s="344"/>
      <c r="V62" s="344"/>
      <c r="W62" s="344"/>
      <c r="X62" s="344"/>
      <c r="Y62" s="344"/>
      <c r="Z62" s="344"/>
      <c r="AA62" s="344"/>
      <c r="AB62" s="344"/>
      <c r="AC62" s="344"/>
      <c r="AD62" s="344"/>
      <c r="AE62" s="344">
        <f>SUM(S62)</f>
        <v>208300</v>
      </c>
      <c r="AF62" s="345"/>
      <c r="AG62" s="297"/>
      <c r="AH62" s="298"/>
      <c r="AI62" s="298"/>
      <c r="AJ62" s="299"/>
    </row>
    <row r="63" spans="2:37" ht="74.25" customHeight="1" thickBot="1">
      <c r="B63" s="258" t="s">
        <v>13</v>
      </c>
      <c r="C63" s="112" t="s">
        <v>41</v>
      </c>
      <c r="D63" s="112" t="s">
        <v>14</v>
      </c>
      <c r="E63" s="112" t="s">
        <v>40</v>
      </c>
      <c r="F63" s="112" t="s">
        <v>38</v>
      </c>
      <c r="G63" s="112" t="s">
        <v>39</v>
      </c>
      <c r="H63" s="259" t="s">
        <v>960</v>
      </c>
      <c r="I63" s="260" t="s">
        <v>42</v>
      </c>
      <c r="J63" s="112">
        <f>J64</f>
        <v>0</v>
      </c>
      <c r="K63" s="364">
        <f>K64</f>
        <v>1</v>
      </c>
      <c r="L63" s="364">
        <f>L64</f>
        <v>0.25</v>
      </c>
      <c r="M63" s="261"/>
      <c r="N63" s="262"/>
      <c r="O63" s="346"/>
      <c r="P63" s="347"/>
      <c r="Q63" s="257"/>
      <c r="R63" s="347"/>
      <c r="S63" s="257">
        <f>S64</f>
        <v>208300</v>
      </c>
      <c r="T63" s="347"/>
      <c r="U63" s="257"/>
      <c r="V63" s="347"/>
      <c r="W63" s="257"/>
      <c r="X63" s="347"/>
      <c r="Y63" s="257"/>
      <c r="Z63" s="347"/>
      <c r="AA63" s="257"/>
      <c r="AB63" s="347"/>
      <c r="AC63" s="257"/>
      <c r="AD63" s="347"/>
      <c r="AE63" s="340">
        <f>SUM(S63)</f>
        <v>208300</v>
      </c>
      <c r="AF63" s="347"/>
      <c r="AG63" s="287"/>
      <c r="AH63" s="301"/>
      <c r="AI63" s="301"/>
      <c r="AJ63" s="302"/>
      <c r="AK63" s="360"/>
    </row>
    <row r="64" spans="2:37" ht="21" customHeight="1">
      <c r="B64" s="585" t="s">
        <v>1335</v>
      </c>
      <c r="C64" s="147"/>
      <c r="D64" s="715" t="s">
        <v>961</v>
      </c>
      <c r="E64" s="715" t="s">
        <v>849</v>
      </c>
      <c r="F64" s="717"/>
      <c r="G64" s="717"/>
      <c r="H64" s="701" t="s">
        <v>190</v>
      </c>
      <c r="I64" s="702" t="s">
        <v>191</v>
      </c>
      <c r="J64" s="636">
        <v>0</v>
      </c>
      <c r="K64" s="719">
        <v>1</v>
      </c>
      <c r="L64" s="725">
        <v>0.25</v>
      </c>
      <c r="M64" s="705"/>
      <c r="N64" s="709"/>
      <c r="O64" s="706"/>
      <c r="P64" s="706"/>
      <c r="Q64" s="706"/>
      <c r="R64" s="706"/>
      <c r="S64" s="706">
        <v>208300</v>
      </c>
      <c r="T64" s="706"/>
      <c r="U64" s="706"/>
      <c r="V64" s="706"/>
      <c r="W64" s="706"/>
      <c r="X64" s="706"/>
      <c r="Y64" s="706"/>
      <c r="Z64" s="706"/>
      <c r="AA64" s="706"/>
      <c r="AB64" s="706"/>
      <c r="AC64" s="706"/>
      <c r="AD64" s="706"/>
      <c r="AE64" s="666"/>
      <c r="AF64" s="666"/>
      <c r="AG64" s="712"/>
      <c r="AH64" s="683"/>
      <c r="AI64" s="683"/>
      <c r="AJ64" s="671"/>
      <c r="AK64" s="360"/>
    </row>
    <row r="65" spans="2:37" ht="21" customHeight="1">
      <c r="B65" s="586"/>
      <c r="C65" s="326"/>
      <c r="D65" s="694"/>
      <c r="E65" s="694"/>
      <c r="F65" s="696"/>
      <c r="G65" s="696"/>
      <c r="H65" s="592"/>
      <c r="I65" s="703"/>
      <c r="J65" s="594"/>
      <c r="K65" s="742"/>
      <c r="L65" s="720"/>
      <c r="M65" s="744"/>
      <c r="N65" s="746"/>
      <c r="O65" s="707"/>
      <c r="P65" s="707"/>
      <c r="Q65" s="707"/>
      <c r="R65" s="707"/>
      <c r="S65" s="707"/>
      <c r="T65" s="707"/>
      <c r="U65" s="707"/>
      <c r="V65" s="707"/>
      <c r="W65" s="707"/>
      <c r="X65" s="707"/>
      <c r="Y65" s="707"/>
      <c r="Z65" s="707"/>
      <c r="AA65" s="707"/>
      <c r="AB65" s="707"/>
      <c r="AC65" s="707"/>
      <c r="AD65" s="707"/>
      <c r="AE65" s="740"/>
      <c r="AF65" s="740"/>
      <c r="AG65" s="713"/>
      <c r="AH65" s="683"/>
      <c r="AI65" s="683"/>
      <c r="AJ65" s="671"/>
      <c r="AK65" s="360"/>
    </row>
    <row r="66" spans="2:36" ht="21" customHeight="1" thickBot="1">
      <c r="B66" s="587"/>
      <c r="C66" s="327"/>
      <c r="D66" s="663"/>
      <c r="E66" s="663"/>
      <c r="F66" s="697"/>
      <c r="G66" s="697"/>
      <c r="H66" s="593"/>
      <c r="I66" s="704"/>
      <c r="J66" s="595"/>
      <c r="K66" s="743"/>
      <c r="L66" s="721"/>
      <c r="M66" s="745"/>
      <c r="N66" s="747"/>
      <c r="O66" s="708"/>
      <c r="P66" s="708"/>
      <c r="Q66" s="708"/>
      <c r="R66" s="708"/>
      <c r="S66" s="708"/>
      <c r="T66" s="708"/>
      <c r="U66" s="708"/>
      <c r="V66" s="708"/>
      <c r="W66" s="708"/>
      <c r="X66" s="708"/>
      <c r="Y66" s="708"/>
      <c r="Z66" s="708"/>
      <c r="AA66" s="708"/>
      <c r="AB66" s="708"/>
      <c r="AC66" s="708"/>
      <c r="AD66" s="708"/>
      <c r="AE66" s="741"/>
      <c r="AF66" s="741"/>
      <c r="AG66" s="714"/>
      <c r="AH66" s="684"/>
      <c r="AI66" s="684"/>
      <c r="AJ66" s="672"/>
    </row>
    <row r="67" spans="2:36" ht="53.25" customHeight="1">
      <c r="B67" s="612" t="s">
        <v>25</v>
      </c>
      <c r="C67" s="614" t="s">
        <v>962</v>
      </c>
      <c r="D67" s="615"/>
      <c r="E67" s="615"/>
      <c r="F67" s="615"/>
      <c r="G67" s="615"/>
      <c r="H67" s="615"/>
      <c r="I67" s="545" t="s">
        <v>3</v>
      </c>
      <c r="J67" s="547" t="s">
        <v>26</v>
      </c>
      <c r="K67" s="547" t="s">
        <v>4</v>
      </c>
      <c r="L67" s="549" t="s">
        <v>843</v>
      </c>
      <c r="M67" s="607" t="s">
        <v>28</v>
      </c>
      <c r="N67" s="609" t="s">
        <v>29</v>
      </c>
      <c r="O67" s="728" t="s">
        <v>43</v>
      </c>
      <c r="P67" s="658"/>
      <c r="Q67" s="659" t="s">
        <v>44</v>
      </c>
      <c r="R67" s="658"/>
      <c r="S67" s="659" t="s">
        <v>45</v>
      </c>
      <c r="T67" s="658"/>
      <c r="U67" s="659" t="s">
        <v>7</v>
      </c>
      <c r="V67" s="658"/>
      <c r="W67" s="659" t="s">
        <v>6</v>
      </c>
      <c r="X67" s="658"/>
      <c r="Y67" s="659" t="s">
        <v>46</v>
      </c>
      <c r="Z67" s="658"/>
      <c r="AA67" s="659" t="s">
        <v>5</v>
      </c>
      <c r="AB67" s="658"/>
      <c r="AC67" s="659" t="s">
        <v>8</v>
      </c>
      <c r="AD67" s="658"/>
      <c r="AE67" s="659" t="s">
        <v>9</v>
      </c>
      <c r="AF67" s="660"/>
      <c r="AG67" s="605" t="s">
        <v>10</v>
      </c>
      <c r="AH67" s="572" t="s">
        <v>11</v>
      </c>
      <c r="AI67" s="574" t="s">
        <v>12</v>
      </c>
      <c r="AJ67" s="576" t="s">
        <v>30</v>
      </c>
    </row>
    <row r="68" spans="2:36" ht="76.5" customHeight="1" thickBot="1">
      <c r="B68" s="613"/>
      <c r="C68" s="616"/>
      <c r="D68" s="617"/>
      <c r="E68" s="617"/>
      <c r="F68" s="617"/>
      <c r="G68" s="617"/>
      <c r="H68" s="617"/>
      <c r="I68" s="546"/>
      <c r="J68" s="548" t="s">
        <v>26</v>
      </c>
      <c r="K68" s="548"/>
      <c r="L68" s="550"/>
      <c r="M68" s="608"/>
      <c r="N68" s="610"/>
      <c r="O68" s="253" t="s">
        <v>31</v>
      </c>
      <c r="P68" s="254" t="s">
        <v>32</v>
      </c>
      <c r="Q68" s="255" t="s">
        <v>31</v>
      </c>
      <c r="R68" s="254" t="s">
        <v>32</v>
      </c>
      <c r="S68" s="255" t="s">
        <v>31</v>
      </c>
      <c r="T68" s="254" t="s">
        <v>32</v>
      </c>
      <c r="U68" s="255" t="s">
        <v>31</v>
      </c>
      <c r="V68" s="254" t="s">
        <v>32</v>
      </c>
      <c r="W68" s="255" t="s">
        <v>31</v>
      </c>
      <c r="X68" s="254" t="s">
        <v>32</v>
      </c>
      <c r="Y68" s="255" t="s">
        <v>31</v>
      </c>
      <c r="Z68" s="254" t="s">
        <v>32</v>
      </c>
      <c r="AA68" s="255" t="s">
        <v>31</v>
      </c>
      <c r="AB68" s="254" t="s">
        <v>33</v>
      </c>
      <c r="AC68" s="255" t="s">
        <v>31</v>
      </c>
      <c r="AD68" s="254" t="s">
        <v>33</v>
      </c>
      <c r="AE68" s="255" t="s">
        <v>31</v>
      </c>
      <c r="AF68" s="256" t="s">
        <v>33</v>
      </c>
      <c r="AG68" s="606"/>
      <c r="AH68" s="573"/>
      <c r="AI68" s="575"/>
      <c r="AJ68" s="577"/>
    </row>
    <row r="69" spans="2:36" ht="78" customHeight="1" thickBot="1">
      <c r="B69" s="289" t="s">
        <v>844</v>
      </c>
      <c r="C69" s="580" t="s">
        <v>192</v>
      </c>
      <c r="D69" s="581"/>
      <c r="E69" s="581"/>
      <c r="F69" s="581"/>
      <c r="G69" s="581"/>
      <c r="H69" s="581"/>
      <c r="I69" s="290" t="s">
        <v>193</v>
      </c>
      <c r="J69" s="468">
        <v>1</v>
      </c>
      <c r="K69" s="293">
        <v>1</v>
      </c>
      <c r="L69" s="293">
        <v>0.5</v>
      </c>
      <c r="M69" s="318"/>
      <c r="N69" s="324"/>
      <c r="O69" s="343"/>
      <c r="P69" s="344"/>
      <c r="Q69" s="344"/>
      <c r="R69" s="344"/>
      <c r="S69" s="344">
        <f>SUM(S70,S74)</f>
        <v>416600</v>
      </c>
      <c r="T69" s="344"/>
      <c r="U69" s="344"/>
      <c r="V69" s="344"/>
      <c r="W69" s="344"/>
      <c r="X69" s="344"/>
      <c r="Y69" s="344"/>
      <c r="Z69" s="344"/>
      <c r="AA69" s="344"/>
      <c r="AB69" s="344"/>
      <c r="AC69" s="344"/>
      <c r="AD69" s="344"/>
      <c r="AE69" s="344">
        <f>SUM(S69)</f>
        <v>416600</v>
      </c>
      <c r="AF69" s="345"/>
      <c r="AG69" s="297"/>
      <c r="AH69" s="298"/>
      <c r="AI69" s="298"/>
      <c r="AJ69" s="299"/>
    </row>
    <row r="70" spans="2:37" ht="74.25" customHeight="1" thickBot="1">
      <c r="B70" s="258" t="s">
        <v>13</v>
      </c>
      <c r="C70" s="112" t="s">
        <v>41</v>
      </c>
      <c r="D70" s="112" t="s">
        <v>14</v>
      </c>
      <c r="E70" s="112" t="s">
        <v>40</v>
      </c>
      <c r="F70" s="112" t="s">
        <v>38</v>
      </c>
      <c r="G70" s="112" t="s">
        <v>39</v>
      </c>
      <c r="H70" s="259" t="s">
        <v>963</v>
      </c>
      <c r="I70" s="260" t="s">
        <v>42</v>
      </c>
      <c r="J70" s="112" t="str">
        <f>J71</f>
        <v>4 niños identificados y dentro del sistema educativo municipal</v>
      </c>
      <c r="K70" s="364">
        <f>K71</f>
        <v>1</v>
      </c>
      <c r="L70" s="364">
        <f>L71</f>
        <v>1</v>
      </c>
      <c r="M70" s="261"/>
      <c r="N70" s="262"/>
      <c r="O70" s="346"/>
      <c r="P70" s="347"/>
      <c r="Q70" s="257"/>
      <c r="R70" s="347"/>
      <c r="S70" s="257">
        <f>S71</f>
        <v>208300</v>
      </c>
      <c r="T70" s="347"/>
      <c r="U70" s="257"/>
      <c r="V70" s="347"/>
      <c r="W70" s="257"/>
      <c r="X70" s="347"/>
      <c r="Y70" s="257"/>
      <c r="Z70" s="347"/>
      <c r="AA70" s="257"/>
      <c r="AB70" s="347"/>
      <c r="AC70" s="257"/>
      <c r="AD70" s="347"/>
      <c r="AE70" s="340">
        <f>SUM(S70)</f>
        <v>208300</v>
      </c>
      <c r="AF70" s="347"/>
      <c r="AG70" s="287"/>
      <c r="AH70" s="301"/>
      <c r="AI70" s="301"/>
      <c r="AJ70" s="302"/>
      <c r="AK70" s="360"/>
    </row>
    <row r="71" spans="2:37" ht="42" customHeight="1">
      <c r="B71" s="585" t="s">
        <v>1335</v>
      </c>
      <c r="C71" s="147"/>
      <c r="D71" s="148" t="s">
        <v>964</v>
      </c>
      <c r="E71" s="148" t="s">
        <v>849</v>
      </c>
      <c r="F71" s="361"/>
      <c r="G71" s="148"/>
      <c r="H71" s="701" t="s">
        <v>194</v>
      </c>
      <c r="I71" s="702" t="s">
        <v>195</v>
      </c>
      <c r="J71" s="636" t="s">
        <v>196</v>
      </c>
      <c r="K71" s="719">
        <v>1</v>
      </c>
      <c r="L71" s="725">
        <v>1</v>
      </c>
      <c r="M71" s="705"/>
      <c r="N71" s="709"/>
      <c r="O71" s="706"/>
      <c r="P71" s="706"/>
      <c r="Q71" s="706"/>
      <c r="R71" s="706"/>
      <c r="S71" s="706">
        <v>208300</v>
      </c>
      <c r="T71" s="706"/>
      <c r="U71" s="706"/>
      <c r="V71" s="706"/>
      <c r="W71" s="706"/>
      <c r="X71" s="706"/>
      <c r="Y71" s="706"/>
      <c r="Z71" s="706"/>
      <c r="AA71" s="706"/>
      <c r="AB71" s="706"/>
      <c r="AC71" s="706"/>
      <c r="AD71" s="706"/>
      <c r="AE71" s="666"/>
      <c r="AF71" s="666"/>
      <c r="AG71" s="712"/>
      <c r="AH71" s="683"/>
      <c r="AI71" s="683"/>
      <c r="AJ71" s="671"/>
      <c r="AK71" s="360"/>
    </row>
    <row r="72" spans="2:37" ht="21" customHeight="1">
      <c r="B72" s="586"/>
      <c r="C72" s="326"/>
      <c r="D72" s="662" t="s">
        <v>965</v>
      </c>
      <c r="E72" s="662" t="s">
        <v>849</v>
      </c>
      <c r="F72" s="695"/>
      <c r="G72" s="662"/>
      <c r="H72" s="592"/>
      <c r="I72" s="703"/>
      <c r="J72" s="594"/>
      <c r="K72" s="742"/>
      <c r="L72" s="720"/>
      <c r="M72" s="744"/>
      <c r="N72" s="746"/>
      <c r="O72" s="707"/>
      <c r="P72" s="707"/>
      <c r="Q72" s="707"/>
      <c r="R72" s="707"/>
      <c r="S72" s="707"/>
      <c r="T72" s="707"/>
      <c r="U72" s="707"/>
      <c r="V72" s="707"/>
      <c r="W72" s="707"/>
      <c r="X72" s="707"/>
      <c r="Y72" s="707"/>
      <c r="Z72" s="707"/>
      <c r="AA72" s="707"/>
      <c r="AB72" s="707"/>
      <c r="AC72" s="707"/>
      <c r="AD72" s="707"/>
      <c r="AE72" s="740"/>
      <c r="AF72" s="740"/>
      <c r="AG72" s="713"/>
      <c r="AH72" s="683"/>
      <c r="AI72" s="683"/>
      <c r="AJ72" s="671"/>
      <c r="AK72" s="360"/>
    </row>
    <row r="73" spans="2:36" ht="21" customHeight="1" thickBot="1">
      <c r="B73" s="587"/>
      <c r="C73" s="327"/>
      <c r="D73" s="663"/>
      <c r="E73" s="663"/>
      <c r="F73" s="697"/>
      <c r="G73" s="663"/>
      <c r="H73" s="593"/>
      <c r="I73" s="704"/>
      <c r="J73" s="595"/>
      <c r="K73" s="743"/>
      <c r="L73" s="721"/>
      <c r="M73" s="745"/>
      <c r="N73" s="747"/>
      <c r="O73" s="708"/>
      <c r="P73" s="708"/>
      <c r="Q73" s="708"/>
      <c r="R73" s="708"/>
      <c r="S73" s="708"/>
      <c r="T73" s="708"/>
      <c r="U73" s="708"/>
      <c r="V73" s="708"/>
      <c r="W73" s="708"/>
      <c r="X73" s="708"/>
      <c r="Y73" s="708"/>
      <c r="Z73" s="708"/>
      <c r="AA73" s="708"/>
      <c r="AB73" s="708"/>
      <c r="AC73" s="708"/>
      <c r="AD73" s="708"/>
      <c r="AE73" s="741"/>
      <c r="AF73" s="741"/>
      <c r="AG73" s="714"/>
      <c r="AH73" s="684"/>
      <c r="AI73" s="684"/>
      <c r="AJ73" s="672"/>
    </row>
    <row r="74" spans="2:37" ht="74.25" customHeight="1" thickBot="1">
      <c r="B74" s="258" t="s">
        <v>13</v>
      </c>
      <c r="C74" s="112" t="s">
        <v>41</v>
      </c>
      <c r="D74" s="112" t="s">
        <v>14</v>
      </c>
      <c r="E74" s="112" t="s">
        <v>40</v>
      </c>
      <c r="F74" s="112" t="s">
        <v>38</v>
      </c>
      <c r="G74" s="112" t="s">
        <v>39</v>
      </c>
      <c r="H74" s="259" t="s">
        <v>966</v>
      </c>
      <c r="I74" s="260" t="s">
        <v>42</v>
      </c>
      <c r="J74" s="112" t="str">
        <f>J75</f>
        <v>4 niños identificados y dentro del sistema educativo municipal</v>
      </c>
      <c r="K74" s="364">
        <f>K75</f>
        <v>1</v>
      </c>
      <c r="L74" s="364">
        <f>L75</f>
        <v>1</v>
      </c>
      <c r="M74" s="261"/>
      <c r="N74" s="262"/>
      <c r="O74" s="346"/>
      <c r="P74" s="347"/>
      <c r="Q74" s="257"/>
      <c r="R74" s="347"/>
      <c r="S74" s="257">
        <f>S75</f>
        <v>208300</v>
      </c>
      <c r="T74" s="347"/>
      <c r="U74" s="257"/>
      <c r="V74" s="347"/>
      <c r="W74" s="257"/>
      <c r="X74" s="347"/>
      <c r="Y74" s="257"/>
      <c r="Z74" s="347"/>
      <c r="AA74" s="257"/>
      <c r="AB74" s="347"/>
      <c r="AC74" s="257"/>
      <c r="AD74" s="347"/>
      <c r="AE74" s="340">
        <f>SUM(S74)</f>
        <v>208300</v>
      </c>
      <c r="AF74" s="347"/>
      <c r="AG74" s="287"/>
      <c r="AH74" s="301"/>
      <c r="AI74" s="301"/>
      <c r="AJ74" s="302"/>
      <c r="AK74" s="360"/>
    </row>
    <row r="75" spans="2:37" ht="41.25" customHeight="1">
      <c r="B75" s="585" t="s">
        <v>1335</v>
      </c>
      <c r="C75" s="147"/>
      <c r="D75" s="148" t="s">
        <v>967</v>
      </c>
      <c r="E75" s="148" t="s">
        <v>849</v>
      </c>
      <c r="F75" s="361"/>
      <c r="G75" s="148"/>
      <c r="H75" s="701" t="s">
        <v>197</v>
      </c>
      <c r="I75" s="702" t="s">
        <v>198</v>
      </c>
      <c r="J75" s="636" t="s">
        <v>196</v>
      </c>
      <c r="K75" s="719">
        <v>1</v>
      </c>
      <c r="L75" s="725">
        <v>1</v>
      </c>
      <c r="M75" s="705"/>
      <c r="N75" s="709"/>
      <c r="O75" s="706"/>
      <c r="P75" s="706"/>
      <c r="Q75" s="706"/>
      <c r="R75" s="706"/>
      <c r="S75" s="706">
        <v>208300</v>
      </c>
      <c r="T75" s="706"/>
      <c r="U75" s="706"/>
      <c r="V75" s="706"/>
      <c r="W75" s="706"/>
      <c r="X75" s="706"/>
      <c r="Y75" s="706"/>
      <c r="Z75" s="706"/>
      <c r="AA75" s="706"/>
      <c r="AB75" s="706"/>
      <c r="AC75" s="706"/>
      <c r="AD75" s="706"/>
      <c r="AE75" s="666"/>
      <c r="AF75" s="666"/>
      <c r="AG75" s="712"/>
      <c r="AH75" s="683"/>
      <c r="AI75" s="683"/>
      <c r="AJ75" s="671"/>
      <c r="AK75" s="360"/>
    </row>
    <row r="76" spans="2:37" ht="21" customHeight="1">
      <c r="B76" s="586"/>
      <c r="C76" s="326"/>
      <c r="D76" s="662" t="s">
        <v>968</v>
      </c>
      <c r="E76" s="662" t="s">
        <v>849</v>
      </c>
      <c r="F76" s="695"/>
      <c r="G76" s="662"/>
      <c r="H76" s="592"/>
      <c r="I76" s="703"/>
      <c r="J76" s="594"/>
      <c r="K76" s="742"/>
      <c r="L76" s="720"/>
      <c r="M76" s="744"/>
      <c r="N76" s="746"/>
      <c r="O76" s="707"/>
      <c r="P76" s="707"/>
      <c r="Q76" s="707"/>
      <c r="R76" s="707"/>
      <c r="S76" s="707"/>
      <c r="T76" s="707"/>
      <c r="U76" s="707"/>
      <c r="V76" s="707"/>
      <c r="W76" s="707"/>
      <c r="X76" s="707"/>
      <c r="Y76" s="707"/>
      <c r="Z76" s="707"/>
      <c r="AA76" s="707"/>
      <c r="AB76" s="707"/>
      <c r="AC76" s="707"/>
      <c r="AD76" s="707"/>
      <c r="AE76" s="740"/>
      <c r="AF76" s="740"/>
      <c r="AG76" s="713"/>
      <c r="AH76" s="683"/>
      <c r="AI76" s="683"/>
      <c r="AJ76" s="671"/>
      <c r="AK76" s="360"/>
    </row>
    <row r="77" spans="2:36" ht="21" customHeight="1" thickBot="1">
      <c r="B77" s="587"/>
      <c r="C77" s="327"/>
      <c r="D77" s="663"/>
      <c r="E77" s="663"/>
      <c r="F77" s="697"/>
      <c r="G77" s="663"/>
      <c r="H77" s="593"/>
      <c r="I77" s="704"/>
      <c r="J77" s="595"/>
      <c r="K77" s="743"/>
      <c r="L77" s="721"/>
      <c r="M77" s="745"/>
      <c r="N77" s="747"/>
      <c r="O77" s="708"/>
      <c r="P77" s="708"/>
      <c r="Q77" s="708"/>
      <c r="R77" s="708"/>
      <c r="S77" s="708"/>
      <c r="T77" s="708"/>
      <c r="U77" s="708"/>
      <c r="V77" s="708"/>
      <c r="W77" s="708"/>
      <c r="X77" s="708"/>
      <c r="Y77" s="708"/>
      <c r="Z77" s="708"/>
      <c r="AA77" s="708"/>
      <c r="AB77" s="708"/>
      <c r="AC77" s="708"/>
      <c r="AD77" s="708"/>
      <c r="AE77" s="741"/>
      <c r="AF77" s="741"/>
      <c r="AG77" s="714"/>
      <c r="AH77" s="684"/>
      <c r="AI77" s="684"/>
      <c r="AJ77" s="672"/>
    </row>
    <row r="78" spans="2:36" ht="40.5" customHeight="1">
      <c r="B78" s="612" t="s">
        <v>25</v>
      </c>
      <c r="C78" s="614" t="s">
        <v>969</v>
      </c>
      <c r="D78" s="615"/>
      <c r="E78" s="615"/>
      <c r="F78" s="615"/>
      <c r="G78" s="615"/>
      <c r="H78" s="615"/>
      <c r="I78" s="545" t="s">
        <v>3</v>
      </c>
      <c r="J78" s="547" t="s">
        <v>26</v>
      </c>
      <c r="K78" s="547" t="s">
        <v>4</v>
      </c>
      <c r="L78" s="549" t="s">
        <v>843</v>
      </c>
      <c r="M78" s="607" t="s">
        <v>28</v>
      </c>
      <c r="N78" s="609" t="s">
        <v>29</v>
      </c>
      <c r="O78" s="728" t="s">
        <v>43</v>
      </c>
      <c r="P78" s="658"/>
      <c r="Q78" s="659" t="s">
        <v>44</v>
      </c>
      <c r="R78" s="658"/>
      <c r="S78" s="659" t="s">
        <v>45</v>
      </c>
      <c r="T78" s="658"/>
      <c r="U78" s="659" t="s">
        <v>7</v>
      </c>
      <c r="V78" s="658"/>
      <c r="W78" s="659" t="s">
        <v>6</v>
      </c>
      <c r="X78" s="658"/>
      <c r="Y78" s="659" t="s">
        <v>46</v>
      </c>
      <c r="Z78" s="658"/>
      <c r="AA78" s="659" t="s">
        <v>5</v>
      </c>
      <c r="AB78" s="658"/>
      <c r="AC78" s="659" t="s">
        <v>8</v>
      </c>
      <c r="AD78" s="658"/>
      <c r="AE78" s="659" t="s">
        <v>9</v>
      </c>
      <c r="AF78" s="660"/>
      <c r="AG78" s="605" t="s">
        <v>10</v>
      </c>
      <c r="AH78" s="572" t="s">
        <v>11</v>
      </c>
      <c r="AI78" s="574" t="s">
        <v>12</v>
      </c>
      <c r="AJ78" s="576" t="s">
        <v>30</v>
      </c>
    </row>
    <row r="79" spans="2:36" ht="76.5" customHeight="1" thickBot="1">
      <c r="B79" s="613"/>
      <c r="C79" s="616"/>
      <c r="D79" s="617"/>
      <c r="E79" s="617"/>
      <c r="F79" s="617"/>
      <c r="G79" s="617"/>
      <c r="H79" s="617"/>
      <c r="I79" s="546"/>
      <c r="J79" s="548" t="s">
        <v>26</v>
      </c>
      <c r="K79" s="548"/>
      <c r="L79" s="550"/>
      <c r="M79" s="608"/>
      <c r="N79" s="610"/>
      <c r="O79" s="253" t="s">
        <v>31</v>
      </c>
      <c r="P79" s="254" t="s">
        <v>32</v>
      </c>
      <c r="Q79" s="255" t="s">
        <v>31</v>
      </c>
      <c r="R79" s="254" t="s">
        <v>32</v>
      </c>
      <c r="S79" s="255" t="s">
        <v>31</v>
      </c>
      <c r="T79" s="254" t="s">
        <v>32</v>
      </c>
      <c r="U79" s="255" t="s">
        <v>31</v>
      </c>
      <c r="V79" s="254" t="s">
        <v>32</v>
      </c>
      <c r="W79" s="255" t="s">
        <v>31</v>
      </c>
      <c r="X79" s="254" t="s">
        <v>32</v>
      </c>
      <c r="Y79" s="255" t="s">
        <v>31</v>
      </c>
      <c r="Z79" s="254" t="s">
        <v>32</v>
      </c>
      <c r="AA79" s="255" t="s">
        <v>31</v>
      </c>
      <c r="AB79" s="254" t="s">
        <v>33</v>
      </c>
      <c r="AC79" s="255" t="s">
        <v>31</v>
      </c>
      <c r="AD79" s="254" t="s">
        <v>33</v>
      </c>
      <c r="AE79" s="255" t="s">
        <v>31</v>
      </c>
      <c r="AF79" s="256" t="s">
        <v>33</v>
      </c>
      <c r="AG79" s="606"/>
      <c r="AH79" s="573"/>
      <c r="AI79" s="575"/>
      <c r="AJ79" s="577"/>
    </row>
    <row r="80" spans="2:36" ht="78" customHeight="1" thickBot="1">
      <c r="B80" s="289" t="s">
        <v>844</v>
      </c>
      <c r="C80" s="580" t="s">
        <v>199</v>
      </c>
      <c r="D80" s="581"/>
      <c r="E80" s="581"/>
      <c r="F80" s="581"/>
      <c r="G80" s="581"/>
      <c r="H80" s="581"/>
      <c r="I80" s="290" t="s">
        <v>193</v>
      </c>
      <c r="J80" s="325">
        <v>0</v>
      </c>
      <c r="K80" s="293">
        <v>1</v>
      </c>
      <c r="L80" s="293">
        <v>0.5</v>
      </c>
      <c r="M80" s="318"/>
      <c r="N80" s="324"/>
      <c r="O80" s="343"/>
      <c r="P80" s="344"/>
      <c r="Q80" s="344"/>
      <c r="R80" s="344"/>
      <c r="S80" s="344">
        <f>SUM(S81)</f>
        <v>208300</v>
      </c>
      <c r="T80" s="344"/>
      <c r="U80" s="344"/>
      <c r="V80" s="344"/>
      <c r="W80" s="344"/>
      <c r="X80" s="344"/>
      <c r="Y80" s="344"/>
      <c r="Z80" s="344"/>
      <c r="AA80" s="344"/>
      <c r="AB80" s="344"/>
      <c r="AC80" s="344"/>
      <c r="AD80" s="344"/>
      <c r="AE80" s="344">
        <f>SUM(S80)</f>
        <v>208300</v>
      </c>
      <c r="AF80" s="345"/>
      <c r="AG80" s="297"/>
      <c r="AH80" s="298"/>
      <c r="AI80" s="298"/>
      <c r="AJ80" s="299"/>
    </row>
    <row r="81" spans="2:37" ht="74.25" customHeight="1" thickBot="1">
      <c r="B81" s="258" t="s">
        <v>13</v>
      </c>
      <c r="C81" s="112" t="s">
        <v>41</v>
      </c>
      <c r="D81" s="112" t="s">
        <v>14</v>
      </c>
      <c r="E81" s="112" t="s">
        <v>40</v>
      </c>
      <c r="F81" s="112" t="s">
        <v>38</v>
      </c>
      <c r="G81" s="112" t="s">
        <v>39</v>
      </c>
      <c r="H81" s="259" t="s">
        <v>970</v>
      </c>
      <c r="I81" s="260" t="s">
        <v>42</v>
      </c>
      <c r="J81" s="112">
        <f>J82</f>
        <v>0</v>
      </c>
      <c r="K81" s="364">
        <f>K82</f>
        <v>1</v>
      </c>
      <c r="L81" s="364">
        <f>L82</f>
        <v>1</v>
      </c>
      <c r="M81" s="261"/>
      <c r="N81" s="262"/>
      <c r="O81" s="346"/>
      <c r="P81" s="347"/>
      <c r="Q81" s="257"/>
      <c r="R81" s="347"/>
      <c r="S81" s="257">
        <f>S82</f>
        <v>208300</v>
      </c>
      <c r="T81" s="347"/>
      <c r="U81" s="257"/>
      <c r="V81" s="347"/>
      <c r="W81" s="257"/>
      <c r="X81" s="347"/>
      <c r="Y81" s="257"/>
      <c r="Z81" s="347"/>
      <c r="AA81" s="257"/>
      <c r="AB81" s="347"/>
      <c r="AC81" s="257"/>
      <c r="AD81" s="347"/>
      <c r="AE81" s="340">
        <f>SUM(S81)</f>
        <v>208300</v>
      </c>
      <c r="AF81" s="347"/>
      <c r="AG81" s="287"/>
      <c r="AH81" s="301"/>
      <c r="AI81" s="301"/>
      <c r="AJ81" s="302"/>
      <c r="AK81" s="360"/>
    </row>
    <row r="82" spans="2:37" ht="21" customHeight="1">
      <c r="B82" s="585" t="s">
        <v>1335</v>
      </c>
      <c r="C82" s="147"/>
      <c r="D82" s="715" t="s">
        <v>971</v>
      </c>
      <c r="E82" s="715" t="s">
        <v>849</v>
      </c>
      <c r="F82" s="717"/>
      <c r="G82" s="717"/>
      <c r="H82" s="701" t="s">
        <v>200</v>
      </c>
      <c r="I82" s="702" t="s">
        <v>201</v>
      </c>
      <c r="J82" s="636">
        <v>0</v>
      </c>
      <c r="K82" s="719">
        <v>1</v>
      </c>
      <c r="L82" s="725">
        <v>1</v>
      </c>
      <c r="M82" s="705"/>
      <c r="N82" s="709"/>
      <c r="O82" s="706"/>
      <c r="P82" s="706"/>
      <c r="Q82" s="706"/>
      <c r="R82" s="706"/>
      <c r="S82" s="706">
        <v>208300</v>
      </c>
      <c r="T82" s="706"/>
      <c r="U82" s="706"/>
      <c r="V82" s="706"/>
      <c r="W82" s="706"/>
      <c r="X82" s="706"/>
      <c r="Y82" s="706"/>
      <c r="Z82" s="706"/>
      <c r="AA82" s="706"/>
      <c r="AB82" s="706"/>
      <c r="AC82" s="706"/>
      <c r="AD82" s="706"/>
      <c r="AE82" s="666"/>
      <c r="AF82" s="666"/>
      <c r="AG82" s="712"/>
      <c r="AH82" s="683"/>
      <c r="AI82" s="683"/>
      <c r="AJ82" s="671"/>
      <c r="AK82" s="360"/>
    </row>
    <row r="83" spans="2:37" ht="21" customHeight="1">
      <c r="B83" s="586"/>
      <c r="C83" s="326"/>
      <c r="D83" s="694"/>
      <c r="E83" s="694"/>
      <c r="F83" s="696"/>
      <c r="G83" s="696"/>
      <c r="H83" s="592"/>
      <c r="I83" s="703"/>
      <c r="J83" s="594"/>
      <c r="K83" s="742"/>
      <c r="L83" s="720"/>
      <c r="M83" s="744"/>
      <c r="N83" s="746"/>
      <c r="O83" s="707"/>
      <c r="P83" s="707"/>
      <c r="Q83" s="707"/>
      <c r="R83" s="707"/>
      <c r="S83" s="707"/>
      <c r="T83" s="707"/>
      <c r="U83" s="707"/>
      <c r="V83" s="707"/>
      <c r="W83" s="707"/>
      <c r="X83" s="707"/>
      <c r="Y83" s="707"/>
      <c r="Z83" s="707"/>
      <c r="AA83" s="707"/>
      <c r="AB83" s="707"/>
      <c r="AC83" s="707"/>
      <c r="AD83" s="707"/>
      <c r="AE83" s="740"/>
      <c r="AF83" s="740"/>
      <c r="AG83" s="713"/>
      <c r="AH83" s="683"/>
      <c r="AI83" s="683"/>
      <c r="AJ83" s="671"/>
      <c r="AK83" s="360"/>
    </row>
    <row r="84" spans="2:36" ht="21" customHeight="1" thickBot="1">
      <c r="B84" s="587"/>
      <c r="C84" s="327"/>
      <c r="D84" s="663"/>
      <c r="E84" s="663"/>
      <c r="F84" s="697"/>
      <c r="G84" s="697"/>
      <c r="H84" s="593"/>
      <c r="I84" s="704"/>
      <c r="J84" s="595"/>
      <c r="K84" s="743"/>
      <c r="L84" s="721"/>
      <c r="M84" s="745"/>
      <c r="N84" s="747"/>
      <c r="O84" s="708"/>
      <c r="P84" s="708"/>
      <c r="Q84" s="708"/>
      <c r="R84" s="708"/>
      <c r="S84" s="708"/>
      <c r="T84" s="708"/>
      <c r="U84" s="708"/>
      <c r="V84" s="708"/>
      <c r="W84" s="708"/>
      <c r="X84" s="708"/>
      <c r="Y84" s="708"/>
      <c r="Z84" s="708"/>
      <c r="AA84" s="708"/>
      <c r="AB84" s="708"/>
      <c r="AC84" s="708"/>
      <c r="AD84" s="708"/>
      <c r="AE84" s="741"/>
      <c r="AF84" s="741"/>
      <c r="AG84" s="714"/>
      <c r="AH84" s="684"/>
      <c r="AI84" s="684"/>
      <c r="AJ84" s="672"/>
    </row>
    <row r="85" spans="2:36" ht="48.75" customHeight="1">
      <c r="B85" s="612" t="s">
        <v>25</v>
      </c>
      <c r="C85" s="614" t="s">
        <v>972</v>
      </c>
      <c r="D85" s="615"/>
      <c r="E85" s="615"/>
      <c r="F85" s="615"/>
      <c r="G85" s="615"/>
      <c r="H85" s="615"/>
      <c r="I85" s="545" t="s">
        <v>3</v>
      </c>
      <c r="J85" s="547" t="s">
        <v>26</v>
      </c>
      <c r="K85" s="547" t="s">
        <v>4</v>
      </c>
      <c r="L85" s="549" t="s">
        <v>843</v>
      </c>
      <c r="M85" s="607" t="s">
        <v>28</v>
      </c>
      <c r="N85" s="609" t="s">
        <v>29</v>
      </c>
      <c r="O85" s="728" t="s">
        <v>43</v>
      </c>
      <c r="P85" s="658"/>
      <c r="Q85" s="659" t="s">
        <v>44</v>
      </c>
      <c r="R85" s="658"/>
      <c r="S85" s="659" t="s">
        <v>45</v>
      </c>
      <c r="T85" s="658"/>
      <c r="U85" s="659" t="s">
        <v>7</v>
      </c>
      <c r="V85" s="658"/>
      <c r="W85" s="659" t="s">
        <v>6</v>
      </c>
      <c r="X85" s="658"/>
      <c r="Y85" s="659" t="s">
        <v>46</v>
      </c>
      <c r="Z85" s="658"/>
      <c r="AA85" s="659" t="s">
        <v>5</v>
      </c>
      <c r="AB85" s="658"/>
      <c r="AC85" s="659" t="s">
        <v>8</v>
      </c>
      <c r="AD85" s="658"/>
      <c r="AE85" s="659" t="s">
        <v>9</v>
      </c>
      <c r="AF85" s="660"/>
      <c r="AG85" s="605" t="s">
        <v>10</v>
      </c>
      <c r="AH85" s="572" t="s">
        <v>11</v>
      </c>
      <c r="AI85" s="574" t="s">
        <v>12</v>
      </c>
      <c r="AJ85" s="576" t="s">
        <v>30</v>
      </c>
    </row>
    <row r="86" spans="2:36" ht="76.5" customHeight="1" thickBot="1">
      <c r="B86" s="613"/>
      <c r="C86" s="616"/>
      <c r="D86" s="617"/>
      <c r="E86" s="617"/>
      <c r="F86" s="617"/>
      <c r="G86" s="617"/>
      <c r="H86" s="617"/>
      <c r="I86" s="546"/>
      <c r="J86" s="548" t="s">
        <v>26</v>
      </c>
      <c r="K86" s="548"/>
      <c r="L86" s="550"/>
      <c r="M86" s="608"/>
      <c r="N86" s="610"/>
      <c r="O86" s="253" t="s">
        <v>31</v>
      </c>
      <c r="P86" s="254" t="s">
        <v>32</v>
      </c>
      <c r="Q86" s="255" t="s">
        <v>31</v>
      </c>
      <c r="R86" s="254" t="s">
        <v>32</v>
      </c>
      <c r="S86" s="255" t="s">
        <v>31</v>
      </c>
      <c r="T86" s="254" t="s">
        <v>32</v>
      </c>
      <c r="U86" s="255" t="s">
        <v>31</v>
      </c>
      <c r="V86" s="254" t="s">
        <v>32</v>
      </c>
      <c r="W86" s="255" t="s">
        <v>31</v>
      </c>
      <c r="X86" s="254" t="s">
        <v>32</v>
      </c>
      <c r="Y86" s="255" t="s">
        <v>31</v>
      </c>
      <c r="Z86" s="254" t="s">
        <v>32</v>
      </c>
      <c r="AA86" s="255" t="s">
        <v>31</v>
      </c>
      <c r="AB86" s="254" t="s">
        <v>33</v>
      </c>
      <c r="AC86" s="255" t="s">
        <v>31</v>
      </c>
      <c r="AD86" s="254" t="s">
        <v>33</v>
      </c>
      <c r="AE86" s="255" t="s">
        <v>31</v>
      </c>
      <c r="AF86" s="256" t="s">
        <v>33</v>
      </c>
      <c r="AG86" s="606"/>
      <c r="AH86" s="573"/>
      <c r="AI86" s="575"/>
      <c r="AJ86" s="577"/>
    </row>
    <row r="87" spans="2:36" ht="78" customHeight="1" thickBot="1">
      <c r="B87" s="289" t="s">
        <v>844</v>
      </c>
      <c r="C87" s="580" t="s">
        <v>202</v>
      </c>
      <c r="D87" s="581"/>
      <c r="E87" s="581"/>
      <c r="F87" s="581"/>
      <c r="G87" s="581"/>
      <c r="H87" s="581"/>
      <c r="I87" s="290" t="s">
        <v>203</v>
      </c>
      <c r="J87" s="325">
        <v>0</v>
      </c>
      <c r="K87" s="293">
        <v>1</v>
      </c>
      <c r="L87" s="293">
        <v>1</v>
      </c>
      <c r="M87" s="318"/>
      <c r="N87" s="324"/>
      <c r="O87" s="343"/>
      <c r="P87" s="344"/>
      <c r="Q87" s="344"/>
      <c r="R87" s="344"/>
      <c r="S87" s="344">
        <f>SUM(S88,S92,S96)</f>
        <v>624900</v>
      </c>
      <c r="T87" s="344"/>
      <c r="U87" s="344"/>
      <c r="V87" s="344"/>
      <c r="W87" s="344"/>
      <c r="X87" s="344"/>
      <c r="Y87" s="344"/>
      <c r="Z87" s="344"/>
      <c r="AA87" s="344"/>
      <c r="AB87" s="344"/>
      <c r="AC87" s="344"/>
      <c r="AD87" s="344"/>
      <c r="AE87" s="344">
        <f>SUM(S87)</f>
        <v>624900</v>
      </c>
      <c r="AF87" s="345"/>
      <c r="AG87" s="297"/>
      <c r="AH87" s="298"/>
      <c r="AI87" s="298"/>
      <c r="AJ87" s="299"/>
    </row>
    <row r="88" spans="2:37" ht="74.25" customHeight="1" thickBot="1">
      <c r="B88" s="258" t="s">
        <v>13</v>
      </c>
      <c r="C88" s="112" t="s">
        <v>41</v>
      </c>
      <c r="D88" s="112" t="s">
        <v>14</v>
      </c>
      <c r="E88" s="112" t="s">
        <v>40</v>
      </c>
      <c r="F88" s="112" t="s">
        <v>38</v>
      </c>
      <c r="G88" s="112" t="s">
        <v>39</v>
      </c>
      <c r="H88" s="259" t="s">
        <v>973</v>
      </c>
      <c r="I88" s="260" t="s">
        <v>42</v>
      </c>
      <c r="J88" s="112">
        <f>J89</f>
        <v>0</v>
      </c>
      <c r="K88" s="364">
        <f>K89</f>
        <v>1</v>
      </c>
      <c r="L88" s="364">
        <f>L89</f>
        <v>1</v>
      </c>
      <c r="M88" s="261"/>
      <c r="N88" s="262"/>
      <c r="O88" s="346"/>
      <c r="P88" s="347"/>
      <c r="Q88" s="257"/>
      <c r="R88" s="347"/>
      <c r="S88" s="257">
        <f>S89</f>
        <v>208300</v>
      </c>
      <c r="T88" s="347"/>
      <c r="U88" s="257"/>
      <c r="V88" s="347"/>
      <c r="W88" s="257"/>
      <c r="X88" s="347"/>
      <c r="Y88" s="257"/>
      <c r="Z88" s="347"/>
      <c r="AA88" s="257"/>
      <c r="AB88" s="347"/>
      <c r="AC88" s="257"/>
      <c r="AD88" s="347"/>
      <c r="AE88" s="340">
        <f>SUM(S88)</f>
        <v>208300</v>
      </c>
      <c r="AF88" s="347"/>
      <c r="AG88" s="287"/>
      <c r="AH88" s="301"/>
      <c r="AI88" s="301"/>
      <c r="AJ88" s="302"/>
      <c r="AK88" s="360"/>
    </row>
    <row r="89" spans="2:37" ht="21" customHeight="1">
      <c r="B89" s="585" t="s">
        <v>1335</v>
      </c>
      <c r="C89" s="147"/>
      <c r="D89" s="148" t="s">
        <v>974</v>
      </c>
      <c r="E89" s="148" t="s">
        <v>849</v>
      </c>
      <c r="F89" s="361"/>
      <c r="G89" s="148"/>
      <c r="H89" s="701" t="s">
        <v>204</v>
      </c>
      <c r="I89" s="702" t="s">
        <v>205</v>
      </c>
      <c r="J89" s="636">
        <v>0</v>
      </c>
      <c r="K89" s="719">
        <v>1</v>
      </c>
      <c r="L89" s="725">
        <v>1</v>
      </c>
      <c r="M89" s="705"/>
      <c r="N89" s="709"/>
      <c r="O89" s="706"/>
      <c r="P89" s="706"/>
      <c r="Q89" s="706"/>
      <c r="R89" s="706"/>
      <c r="S89" s="706">
        <v>208300</v>
      </c>
      <c r="T89" s="706"/>
      <c r="U89" s="706"/>
      <c r="V89" s="706"/>
      <c r="W89" s="706"/>
      <c r="X89" s="706"/>
      <c r="Y89" s="706"/>
      <c r="Z89" s="706"/>
      <c r="AA89" s="706"/>
      <c r="AB89" s="706"/>
      <c r="AC89" s="706"/>
      <c r="AD89" s="706"/>
      <c r="AE89" s="666"/>
      <c r="AF89" s="666"/>
      <c r="AG89" s="712"/>
      <c r="AH89" s="683"/>
      <c r="AI89" s="683"/>
      <c r="AJ89" s="671"/>
      <c r="AK89" s="360"/>
    </row>
    <row r="90" spans="2:37" ht="21" customHeight="1">
      <c r="B90" s="586"/>
      <c r="C90" s="326"/>
      <c r="D90" s="662" t="s">
        <v>975</v>
      </c>
      <c r="E90" s="662" t="s">
        <v>849</v>
      </c>
      <c r="F90" s="662"/>
      <c r="G90" s="662"/>
      <c r="H90" s="592"/>
      <c r="I90" s="703"/>
      <c r="J90" s="594"/>
      <c r="K90" s="742"/>
      <c r="L90" s="720"/>
      <c r="M90" s="744"/>
      <c r="N90" s="746"/>
      <c r="O90" s="707"/>
      <c r="P90" s="707"/>
      <c r="Q90" s="707"/>
      <c r="R90" s="707"/>
      <c r="S90" s="707"/>
      <c r="T90" s="707"/>
      <c r="U90" s="707"/>
      <c r="V90" s="707"/>
      <c r="W90" s="707"/>
      <c r="X90" s="707"/>
      <c r="Y90" s="707"/>
      <c r="Z90" s="707"/>
      <c r="AA90" s="707"/>
      <c r="AB90" s="707"/>
      <c r="AC90" s="707"/>
      <c r="AD90" s="707"/>
      <c r="AE90" s="740"/>
      <c r="AF90" s="740"/>
      <c r="AG90" s="713"/>
      <c r="AH90" s="683"/>
      <c r="AI90" s="683"/>
      <c r="AJ90" s="671"/>
      <c r="AK90" s="360"/>
    </row>
    <row r="91" spans="2:36" ht="21" customHeight="1" thickBot="1">
      <c r="B91" s="587"/>
      <c r="C91" s="327"/>
      <c r="D91" s="663"/>
      <c r="E91" s="663"/>
      <c r="F91" s="663"/>
      <c r="G91" s="663"/>
      <c r="H91" s="593"/>
      <c r="I91" s="704"/>
      <c r="J91" s="595"/>
      <c r="K91" s="743"/>
      <c r="L91" s="721"/>
      <c r="M91" s="745"/>
      <c r="N91" s="747"/>
      <c r="O91" s="708"/>
      <c r="P91" s="708"/>
      <c r="Q91" s="708"/>
      <c r="R91" s="708"/>
      <c r="S91" s="708"/>
      <c r="T91" s="708"/>
      <c r="U91" s="708"/>
      <c r="V91" s="708"/>
      <c r="W91" s="708"/>
      <c r="X91" s="708"/>
      <c r="Y91" s="708"/>
      <c r="Z91" s="708"/>
      <c r="AA91" s="708"/>
      <c r="AB91" s="708"/>
      <c r="AC91" s="708"/>
      <c r="AD91" s="708"/>
      <c r="AE91" s="741"/>
      <c r="AF91" s="741"/>
      <c r="AG91" s="714"/>
      <c r="AH91" s="684"/>
      <c r="AI91" s="684"/>
      <c r="AJ91" s="672"/>
    </row>
    <row r="92" spans="2:37" ht="74.25" customHeight="1" thickBot="1">
      <c r="B92" s="258" t="s">
        <v>13</v>
      </c>
      <c r="C92" s="112" t="s">
        <v>41</v>
      </c>
      <c r="D92" s="112" t="s">
        <v>14</v>
      </c>
      <c r="E92" s="112" t="s">
        <v>40</v>
      </c>
      <c r="F92" s="112" t="s">
        <v>38</v>
      </c>
      <c r="G92" s="112" t="s">
        <v>39</v>
      </c>
      <c r="H92" s="259" t="s">
        <v>976</v>
      </c>
      <c r="I92" s="260" t="s">
        <v>42</v>
      </c>
      <c r="J92" s="112">
        <f>J92</f>
        <v>0</v>
      </c>
      <c r="K92" s="364">
        <f>K92</f>
        <v>0</v>
      </c>
      <c r="L92" s="364">
        <f>L93</f>
        <v>1</v>
      </c>
      <c r="M92" s="261"/>
      <c r="N92" s="262"/>
      <c r="O92" s="346"/>
      <c r="P92" s="347"/>
      <c r="Q92" s="257"/>
      <c r="R92" s="347"/>
      <c r="S92" s="257">
        <f>S93</f>
        <v>208300</v>
      </c>
      <c r="T92" s="347"/>
      <c r="U92" s="257"/>
      <c r="V92" s="347"/>
      <c r="W92" s="257"/>
      <c r="X92" s="347"/>
      <c r="Y92" s="257"/>
      <c r="Z92" s="347"/>
      <c r="AA92" s="257"/>
      <c r="AB92" s="347"/>
      <c r="AC92" s="257"/>
      <c r="AD92" s="347"/>
      <c r="AE92" s="340">
        <f>SUM(S92)</f>
        <v>208300</v>
      </c>
      <c r="AF92" s="347"/>
      <c r="AG92" s="287"/>
      <c r="AH92" s="301"/>
      <c r="AI92" s="301"/>
      <c r="AJ92" s="302"/>
      <c r="AK92" s="360"/>
    </row>
    <row r="93" spans="2:37" ht="38.25" customHeight="1">
      <c r="B93" s="585" t="s">
        <v>1335</v>
      </c>
      <c r="C93" s="147"/>
      <c r="D93" s="148" t="s">
        <v>977</v>
      </c>
      <c r="E93" s="148" t="s">
        <v>849</v>
      </c>
      <c r="F93" s="361"/>
      <c r="G93" s="148"/>
      <c r="H93" s="701" t="s">
        <v>206</v>
      </c>
      <c r="I93" s="702" t="s">
        <v>207</v>
      </c>
      <c r="J93" s="636">
        <v>0</v>
      </c>
      <c r="K93" s="719">
        <v>1</v>
      </c>
      <c r="L93" s="725">
        <v>1</v>
      </c>
      <c r="M93" s="705"/>
      <c r="N93" s="709"/>
      <c r="O93" s="706"/>
      <c r="P93" s="706"/>
      <c r="Q93" s="706"/>
      <c r="R93" s="706"/>
      <c r="S93" s="706">
        <v>208300</v>
      </c>
      <c r="T93" s="706"/>
      <c r="U93" s="706"/>
      <c r="V93" s="706"/>
      <c r="W93" s="706"/>
      <c r="X93" s="706"/>
      <c r="Y93" s="706"/>
      <c r="Z93" s="706"/>
      <c r="AA93" s="706"/>
      <c r="AB93" s="706"/>
      <c r="AC93" s="706"/>
      <c r="AD93" s="706"/>
      <c r="AE93" s="666"/>
      <c r="AF93" s="666"/>
      <c r="AG93" s="712"/>
      <c r="AH93" s="683"/>
      <c r="AI93" s="683"/>
      <c r="AJ93" s="671"/>
      <c r="AK93" s="360"/>
    </row>
    <row r="94" spans="2:37" ht="21" customHeight="1">
      <c r="B94" s="586"/>
      <c r="C94" s="326"/>
      <c r="D94" s="662" t="s">
        <v>978</v>
      </c>
      <c r="E94" s="662" t="s">
        <v>849</v>
      </c>
      <c r="F94" s="662"/>
      <c r="G94" s="662"/>
      <c r="H94" s="592"/>
      <c r="I94" s="703"/>
      <c r="J94" s="594"/>
      <c r="K94" s="742"/>
      <c r="L94" s="720"/>
      <c r="M94" s="744"/>
      <c r="N94" s="746"/>
      <c r="O94" s="707"/>
      <c r="P94" s="707"/>
      <c r="Q94" s="707"/>
      <c r="R94" s="707"/>
      <c r="S94" s="707"/>
      <c r="T94" s="707"/>
      <c r="U94" s="707"/>
      <c r="V94" s="707"/>
      <c r="W94" s="707"/>
      <c r="X94" s="707"/>
      <c r="Y94" s="707"/>
      <c r="Z94" s="707"/>
      <c r="AA94" s="707"/>
      <c r="AB94" s="707"/>
      <c r="AC94" s="707"/>
      <c r="AD94" s="707"/>
      <c r="AE94" s="740"/>
      <c r="AF94" s="740"/>
      <c r="AG94" s="713"/>
      <c r="AH94" s="683"/>
      <c r="AI94" s="683"/>
      <c r="AJ94" s="671"/>
      <c r="AK94" s="360"/>
    </row>
    <row r="95" spans="2:36" ht="21" customHeight="1" thickBot="1">
      <c r="B95" s="587"/>
      <c r="C95" s="327"/>
      <c r="D95" s="663"/>
      <c r="E95" s="663"/>
      <c r="F95" s="663"/>
      <c r="G95" s="663"/>
      <c r="H95" s="593"/>
      <c r="I95" s="704"/>
      <c r="J95" s="595"/>
      <c r="K95" s="743"/>
      <c r="L95" s="721"/>
      <c r="M95" s="745"/>
      <c r="N95" s="747"/>
      <c r="O95" s="708"/>
      <c r="P95" s="708"/>
      <c r="Q95" s="708"/>
      <c r="R95" s="708"/>
      <c r="S95" s="708"/>
      <c r="T95" s="708"/>
      <c r="U95" s="708"/>
      <c r="V95" s="708"/>
      <c r="W95" s="708"/>
      <c r="X95" s="708"/>
      <c r="Y95" s="708"/>
      <c r="Z95" s="708"/>
      <c r="AA95" s="708"/>
      <c r="AB95" s="708"/>
      <c r="AC95" s="708"/>
      <c r="AD95" s="708"/>
      <c r="AE95" s="741"/>
      <c r="AF95" s="741"/>
      <c r="AG95" s="714"/>
      <c r="AH95" s="684"/>
      <c r="AI95" s="684"/>
      <c r="AJ95" s="672"/>
    </row>
    <row r="96" spans="2:37" ht="74.25" customHeight="1" thickBot="1">
      <c r="B96" s="258" t="s">
        <v>13</v>
      </c>
      <c r="C96" s="112" t="s">
        <v>41</v>
      </c>
      <c r="D96" s="112" t="s">
        <v>14</v>
      </c>
      <c r="E96" s="112" t="s">
        <v>40</v>
      </c>
      <c r="F96" s="112" t="s">
        <v>38</v>
      </c>
      <c r="G96" s="112" t="s">
        <v>39</v>
      </c>
      <c r="H96" s="259" t="s">
        <v>979</v>
      </c>
      <c r="I96" s="260" t="s">
        <v>42</v>
      </c>
      <c r="J96" s="112">
        <f>J97</f>
        <v>0</v>
      </c>
      <c r="K96" s="364">
        <f>K97</f>
        <v>1</v>
      </c>
      <c r="L96" s="364">
        <f>L97</f>
        <v>1</v>
      </c>
      <c r="M96" s="261"/>
      <c r="N96" s="262"/>
      <c r="O96" s="346"/>
      <c r="P96" s="347"/>
      <c r="Q96" s="257"/>
      <c r="R96" s="347"/>
      <c r="S96" s="257">
        <f>S97</f>
        <v>208300</v>
      </c>
      <c r="T96" s="347"/>
      <c r="U96" s="257"/>
      <c r="V96" s="347"/>
      <c r="W96" s="257"/>
      <c r="X96" s="347"/>
      <c r="Y96" s="257"/>
      <c r="Z96" s="347"/>
      <c r="AA96" s="257"/>
      <c r="AB96" s="347"/>
      <c r="AC96" s="257"/>
      <c r="AD96" s="347"/>
      <c r="AE96" s="340">
        <f>SUM(S96)</f>
        <v>208300</v>
      </c>
      <c r="AF96" s="347"/>
      <c r="AG96" s="287"/>
      <c r="AH96" s="301"/>
      <c r="AI96" s="301"/>
      <c r="AJ96" s="302"/>
      <c r="AK96" s="360"/>
    </row>
    <row r="97" spans="2:37" ht="21" customHeight="1">
      <c r="B97" s="585" t="s">
        <v>1335</v>
      </c>
      <c r="C97" s="147"/>
      <c r="D97" s="148" t="s">
        <v>980</v>
      </c>
      <c r="E97" s="148" t="s">
        <v>849</v>
      </c>
      <c r="F97" s="361"/>
      <c r="G97" s="148"/>
      <c r="H97" s="701" t="s">
        <v>208</v>
      </c>
      <c r="I97" s="702" t="s">
        <v>209</v>
      </c>
      <c r="J97" s="636">
        <v>0</v>
      </c>
      <c r="K97" s="719">
        <v>1</v>
      </c>
      <c r="L97" s="725">
        <v>1</v>
      </c>
      <c r="M97" s="705"/>
      <c r="N97" s="709"/>
      <c r="O97" s="706"/>
      <c r="P97" s="706"/>
      <c r="Q97" s="706"/>
      <c r="R97" s="706"/>
      <c r="S97" s="706">
        <v>208300</v>
      </c>
      <c r="T97" s="706"/>
      <c r="U97" s="706"/>
      <c r="V97" s="706"/>
      <c r="W97" s="706"/>
      <c r="X97" s="706"/>
      <c r="Y97" s="706"/>
      <c r="Z97" s="706"/>
      <c r="AA97" s="706"/>
      <c r="AB97" s="706"/>
      <c r="AC97" s="706"/>
      <c r="AD97" s="706"/>
      <c r="AE97" s="666"/>
      <c r="AF97" s="666"/>
      <c r="AG97" s="712"/>
      <c r="AH97" s="683"/>
      <c r="AI97" s="683"/>
      <c r="AJ97" s="671"/>
      <c r="AK97" s="360"/>
    </row>
    <row r="98" spans="2:37" ht="32.25" customHeight="1">
      <c r="B98" s="586"/>
      <c r="C98" s="326"/>
      <c r="D98" s="662" t="s">
        <v>981</v>
      </c>
      <c r="E98" s="662" t="s">
        <v>849</v>
      </c>
      <c r="F98" s="662"/>
      <c r="G98" s="662"/>
      <c r="H98" s="592"/>
      <c r="I98" s="703"/>
      <c r="J98" s="594"/>
      <c r="K98" s="742"/>
      <c r="L98" s="720"/>
      <c r="M98" s="744"/>
      <c r="N98" s="746"/>
      <c r="O98" s="707"/>
      <c r="P98" s="707"/>
      <c r="Q98" s="707"/>
      <c r="R98" s="707"/>
      <c r="S98" s="707"/>
      <c r="T98" s="707"/>
      <c r="U98" s="707"/>
      <c r="V98" s="707"/>
      <c r="W98" s="707"/>
      <c r="X98" s="707"/>
      <c r="Y98" s="707"/>
      <c r="Z98" s="707"/>
      <c r="AA98" s="707"/>
      <c r="AB98" s="707"/>
      <c r="AC98" s="707"/>
      <c r="AD98" s="707"/>
      <c r="AE98" s="740"/>
      <c r="AF98" s="740"/>
      <c r="AG98" s="713"/>
      <c r="AH98" s="683"/>
      <c r="AI98" s="683"/>
      <c r="AJ98" s="671"/>
      <c r="AK98" s="360"/>
    </row>
    <row r="99" spans="2:36" ht="32.25" customHeight="1" thickBot="1">
      <c r="B99" s="587"/>
      <c r="C99" s="327"/>
      <c r="D99" s="663"/>
      <c r="E99" s="663"/>
      <c r="F99" s="663"/>
      <c r="G99" s="663"/>
      <c r="H99" s="593"/>
      <c r="I99" s="704"/>
      <c r="J99" s="595"/>
      <c r="K99" s="743"/>
      <c r="L99" s="721"/>
      <c r="M99" s="745"/>
      <c r="N99" s="747"/>
      <c r="O99" s="708"/>
      <c r="P99" s="708"/>
      <c r="Q99" s="708"/>
      <c r="R99" s="708"/>
      <c r="S99" s="708"/>
      <c r="T99" s="708"/>
      <c r="U99" s="708"/>
      <c r="V99" s="708"/>
      <c r="W99" s="708"/>
      <c r="X99" s="708"/>
      <c r="Y99" s="708"/>
      <c r="Z99" s="708"/>
      <c r="AA99" s="708"/>
      <c r="AB99" s="708"/>
      <c r="AC99" s="708"/>
      <c r="AD99" s="708"/>
      <c r="AE99" s="741"/>
      <c r="AF99" s="741"/>
      <c r="AG99" s="714"/>
      <c r="AH99" s="684"/>
      <c r="AI99" s="684"/>
      <c r="AJ99" s="672"/>
    </row>
    <row r="100" spans="2:36" ht="31.5" customHeight="1">
      <c r="B100" s="612" t="s">
        <v>25</v>
      </c>
      <c r="C100" s="614" t="s">
        <v>982</v>
      </c>
      <c r="D100" s="615"/>
      <c r="E100" s="615"/>
      <c r="F100" s="615"/>
      <c r="G100" s="615"/>
      <c r="H100" s="615"/>
      <c r="I100" s="545" t="s">
        <v>3</v>
      </c>
      <c r="J100" s="547" t="s">
        <v>26</v>
      </c>
      <c r="K100" s="547" t="s">
        <v>4</v>
      </c>
      <c r="L100" s="549" t="s">
        <v>843</v>
      </c>
      <c r="M100" s="607" t="s">
        <v>28</v>
      </c>
      <c r="N100" s="609" t="s">
        <v>29</v>
      </c>
      <c r="O100" s="728" t="s">
        <v>43</v>
      </c>
      <c r="P100" s="658"/>
      <c r="Q100" s="659" t="s">
        <v>44</v>
      </c>
      <c r="R100" s="658"/>
      <c r="S100" s="659" t="s">
        <v>45</v>
      </c>
      <c r="T100" s="658"/>
      <c r="U100" s="659" t="s">
        <v>7</v>
      </c>
      <c r="V100" s="658"/>
      <c r="W100" s="659" t="s">
        <v>6</v>
      </c>
      <c r="X100" s="658"/>
      <c r="Y100" s="659" t="s">
        <v>46</v>
      </c>
      <c r="Z100" s="658"/>
      <c r="AA100" s="659" t="s">
        <v>5</v>
      </c>
      <c r="AB100" s="658"/>
      <c r="AC100" s="659" t="s">
        <v>8</v>
      </c>
      <c r="AD100" s="658"/>
      <c r="AE100" s="659" t="s">
        <v>9</v>
      </c>
      <c r="AF100" s="660"/>
      <c r="AG100" s="605" t="s">
        <v>10</v>
      </c>
      <c r="AH100" s="572" t="s">
        <v>11</v>
      </c>
      <c r="AI100" s="574" t="s">
        <v>12</v>
      </c>
      <c r="AJ100" s="576" t="s">
        <v>30</v>
      </c>
    </row>
    <row r="101" spans="2:36" ht="76.5" customHeight="1" thickBot="1">
      <c r="B101" s="613"/>
      <c r="C101" s="616"/>
      <c r="D101" s="617"/>
      <c r="E101" s="617"/>
      <c r="F101" s="617"/>
      <c r="G101" s="617"/>
      <c r="H101" s="617"/>
      <c r="I101" s="546"/>
      <c r="J101" s="548" t="s">
        <v>26</v>
      </c>
      <c r="K101" s="548"/>
      <c r="L101" s="550"/>
      <c r="M101" s="608"/>
      <c r="N101" s="610"/>
      <c r="O101" s="253" t="s">
        <v>31</v>
      </c>
      <c r="P101" s="254" t="s">
        <v>32</v>
      </c>
      <c r="Q101" s="255" t="s">
        <v>31</v>
      </c>
      <c r="R101" s="254" t="s">
        <v>32</v>
      </c>
      <c r="S101" s="255" t="s">
        <v>31</v>
      </c>
      <c r="T101" s="254" t="s">
        <v>32</v>
      </c>
      <c r="U101" s="255" t="s">
        <v>31</v>
      </c>
      <c r="V101" s="254" t="s">
        <v>32</v>
      </c>
      <c r="W101" s="255" t="s">
        <v>31</v>
      </c>
      <c r="X101" s="254" t="s">
        <v>32</v>
      </c>
      <c r="Y101" s="255" t="s">
        <v>31</v>
      </c>
      <c r="Z101" s="254" t="s">
        <v>32</v>
      </c>
      <c r="AA101" s="255" t="s">
        <v>31</v>
      </c>
      <c r="AB101" s="254" t="s">
        <v>33</v>
      </c>
      <c r="AC101" s="255" t="s">
        <v>31</v>
      </c>
      <c r="AD101" s="254" t="s">
        <v>33</v>
      </c>
      <c r="AE101" s="255" t="s">
        <v>31</v>
      </c>
      <c r="AF101" s="256" t="s">
        <v>33</v>
      </c>
      <c r="AG101" s="606"/>
      <c r="AH101" s="573"/>
      <c r="AI101" s="575"/>
      <c r="AJ101" s="577"/>
    </row>
    <row r="102" spans="2:36" ht="78" customHeight="1" thickBot="1">
      <c r="B102" s="289" t="s">
        <v>844</v>
      </c>
      <c r="C102" s="580" t="s">
        <v>210</v>
      </c>
      <c r="D102" s="581"/>
      <c r="E102" s="581"/>
      <c r="F102" s="581"/>
      <c r="G102" s="581"/>
      <c r="H102" s="581"/>
      <c r="I102" s="290" t="s">
        <v>211</v>
      </c>
      <c r="J102" s="325">
        <v>0</v>
      </c>
      <c r="K102" s="293">
        <v>1</v>
      </c>
      <c r="L102" s="293">
        <v>1</v>
      </c>
      <c r="M102" s="318"/>
      <c r="N102" s="324"/>
      <c r="O102" s="343"/>
      <c r="P102" s="344"/>
      <c r="Q102" s="344"/>
      <c r="R102" s="344"/>
      <c r="S102" s="344">
        <f>SUM(S103,S107)</f>
        <v>416600</v>
      </c>
      <c r="T102" s="344"/>
      <c r="U102" s="344"/>
      <c r="V102" s="344"/>
      <c r="W102" s="344"/>
      <c r="X102" s="344"/>
      <c r="Y102" s="344"/>
      <c r="Z102" s="344"/>
      <c r="AA102" s="344"/>
      <c r="AB102" s="344"/>
      <c r="AC102" s="344"/>
      <c r="AD102" s="344"/>
      <c r="AE102" s="344">
        <f>SUM(AE103,AE107)</f>
        <v>416600</v>
      </c>
      <c r="AF102" s="345"/>
      <c r="AG102" s="297"/>
      <c r="AH102" s="298"/>
      <c r="AI102" s="298"/>
      <c r="AJ102" s="299"/>
    </row>
    <row r="103" spans="2:37" ht="74.25" customHeight="1" thickBot="1">
      <c r="B103" s="258" t="s">
        <v>13</v>
      </c>
      <c r="C103" s="112" t="s">
        <v>41</v>
      </c>
      <c r="D103" s="112" t="s">
        <v>14</v>
      </c>
      <c r="E103" s="112" t="s">
        <v>40</v>
      </c>
      <c r="F103" s="112" t="s">
        <v>38</v>
      </c>
      <c r="G103" s="112" t="s">
        <v>39</v>
      </c>
      <c r="H103" s="259" t="s">
        <v>983</v>
      </c>
      <c r="I103" s="260" t="s">
        <v>42</v>
      </c>
      <c r="J103" s="112">
        <f>J104</f>
        <v>0</v>
      </c>
      <c r="K103" s="364">
        <f>K104</f>
        <v>1</v>
      </c>
      <c r="L103" s="364">
        <v>1</v>
      </c>
      <c r="M103" s="261"/>
      <c r="N103" s="262"/>
      <c r="O103" s="346"/>
      <c r="P103" s="347"/>
      <c r="Q103" s="257"/>
      <c r="R103" s="347"/>
      <c r="S103" s="257">
        <f>S104</f>
        <v>208300</v>
      </c>
      <c r="T103" s="347"/>
      <c r="U103" s="257"/>
      <c r="V103" s="347"/>
      <c r="W103" s="257"/>
      <c r="X103" s="347"/>
      <c r="Y103" s="257"/>
      <c r="Z103" s="347"/>
      <c r="AA103" s="257"/>
      <c r="AB103" s="347"/>
      <c r="AC103" s="257"/>
      <c r="AD103" s="347"/>
      <c r="AE103" s="340">
        <f>SUM(S103)</f>
        <v>208300</v>
      </c>
      <c r="AF103" s="347"/>
      <c r="AG103" s="287"/>
      <c r="AH103" s="301"/>
      <c r="AI103" s="301"/>
      <c r="AJ103" s="302"/>
      <c r="AK103" s="360"/>
    </row>
    <row r="104" spans="2:37" ht="36.75" customHeight="1">
      <c r="B104" s="585" t="s">
        <v>1335</v>
      </c>
      <c r="C104" s="147"/>
      <c r="D104" s="148" t="s">
        <v>984</v>
      </c>
      <c r="E104" s="148" t="s">
        <v>849</v>
      </c>
      <c r="F104" s="361"/>
      <c r="G104" s="148"/>
      <c r="H104" s="701" t="s">
        <v>212</v>
      </c>
      <c r="I104" s="702" t="s">
        <v>213</v>
      </c>
      <c r="J104" s="636">
        <v>0</v>
      </c>
      <c r="K104" s="719">
        <v>1</v>
      </c>
      <c r="L104" s="725">
        <v>1</v>
      </c>
      <c r="M104" s="705"/>
      <c r="N104" s="709"/>
      <c r="O104" s="706"/>
      <c r="P104" s="706"/>
      <c r="Q104" s="706"/>
      <c r="R104" s="706"/>
      <c r="S104" s="706">
        <v>208300</v>
      </c>
      <c r="T104" s="706"/>
      <c r="U104" s="706"/>
      <c r="V104" s="706"/>
      <c r="W104" s="706"/>
      <c r="X104" s="706"/>
      <c r="Y104" s="706"/>
      <c r="Z104" s="706"/>
      <c r="AA104" s="706"/>
      <c r="AB104" s="706"/>
      <c r="AC104" s="706"/>
      <c r="AD104" s="706"/>
      <c r="AE104" s="666"/>
      <c r="AF104" s="666"/>
      <c r="AG104" s="712"/>
      <c r="AH104" s="683"/>
      <c r="AI104" s="683"/>
      <c r="AJ104" s="671"/>
      <c r="AK104" s="360"/>
    </row>
    <row r="105" spans="2:37" ht="21" customHeight="1">
      <c r="B105" s="586"/>
      <c r="C105" s="326"/>
      <c r="D105" s="662" t="s">
        <v>985</v>
      </c>
      <c r="E105" s="662" t="s">
        <v>849</v>
      </c>
      <c r="F105" s="695"/>
      <c r="G105" s="695"/>
      <c r="H105" s="592"/>
      <c r="I105" s="703"/>
      <c r="J105" s="594"/>
      <c r="K105" s="742"/>
      <c r="L105" s="594"/>
      <c r="M105" s="744"/>
      <c r="N105" s="746"/>
      <c r="O105" s="707"/>
      <c r="P105" s="707"/>
      <c r="Q105" s="707"/>
      <c r="R105" s="707"/>
      <c r="S105" s="707"/>
      <c r="T105" s="707"/>
      <c r="U105" s="707"/>
      <c r="V105" s="707"/>
      <c r="W105" s="707"/>
      <c r="X105" s="707"/>
      <c r="Y105" s="707"/>
      <c r="Z105" s="707"/>
      <c r="AA105" s="707"/>
      <c r="AB105" s="707"/>
      <c r="AC105" s="707"/>
      <c r="AD105" s="707"/>
      <c r="AE105" s="740"/>
      <c r="AF105" s="740"/>
      <c r="AG105" s="713"/>
      <c r="AH105" s="683"/>
      <c r="AI105" s="683"/>
      <c r="AJ105" s="671"/>
      <c r="AK105" s="360"/>
    </row>
    <row r="106" spans="2:36" ht="21" customHeight="1" thickBot="1">
      <c r="B106" s="587"/>
      <c r="C106" s="327"/>
      <c r="D106" s="663"/>
      <c r="E106" s="663"/>
      <c r="F106" s="697"/>
      <c r="G106" s="697"/>
      <c r="H106" s="593"/>
      <c r="I106" s="704"/>
      <c r="J106" s="595"/>
      <c r="K106" s="743"/>
      <c r="L106" s="595"/>
      <c r="M106" s="745"/>
      <c r="N106" s="747"/>
      <c r="O106" s="708"/>
      <c r="P106" s="708"/>
      <c r="Q106" s="708"/>
      <c r="R106" s="708"/>
      <c r="S106" s="708"/>
      <c r="T106" s="708"/>
      <c r="U106" s="708"/>
      <c r="V106" s="708"/>
      <c r="W106" s="708"/>
      <c r="X106" s="708"/>
      <c r="Y106" s="708"/>
      <c r="Z106" s="708"/>
      <c r="AA106" s="708"/>
      <c r="AB106" s="708"/>
      <c r="AC106" s="708"/>
      <c r="AD106" s="708"/>
      <c r="AE106" s="741"/>
      <c r="AF106" s="741"/>
      <c r="AG106" s="714"/>
      <c r="AH106" s="684"/>
      <c r="AI106" s="684"/>
      <c r="AJ106" s="672"/>
    </row>
    <row r="107" spans="2:37" ht="74.25" customHeight="1" thickBot="1">
      <c r="B107" s="258" t="s">
        <v>13</v>
      </c>
      <c r="C107" s="112" t="s">
        <v>41</v>
      </c>
      <c r="D107" s="112" t="s">
        <v>14</v>
      </c>
      <c r="E107" s="112" t="s">
        <v>40</v>
      </c>
      <c r="F107" s="112" t="s">
        <v>38</v>
      </c>
      <c r="G107" s="112" t="s">
        <v>39</v>
      </c>
      <c r="H107" s="259" t="s">
        <v>986</v>
      </c>
      <c r="I107" s="260" t="s">
        <v>42</v>
      </c>
      <c r="J107" s="112">
        <f>J108</f>
        <v>0</v>
      </c>
      <c r="K107" s="364">
        <f>K108</f>
        <v>1</v>
      </c>
      <c r="L107" s="364">
        <v>1</v>
      </c>
      <c r="M107" s="261"/>
      <c r="N107" s="262"/>
      <c r="O107" s="346"/>
      <c r="P107" s="347"/>
      <c r="Q107" s="257"/>
      <c r="R107" s="347"/>
      <c r="S107" s="257">
        <f>S108</f>
        <v>208300</v>
      </c>
      <c r="T107" s="347"/>
      <c r="U107" s="257"/>
      <c r="V107" s="347"/>
      <c r="W107" s="257"/>
      <c r="X107" s="347"/>
      <c r="Y107" s="257"/>
      <c r="Z107" s="347"/>
      <c r="AA107" s="257"/>
      <c r="AB107" s="347"/>
      <c r="AC107" s="257"/>
      <c r="AD107" s="347"/>
      <c r="AE107" s="340">
        <f>SUM(S107)</f>
        <v>208300</v>
      </c>
      <c r="AF107" s="347"/>
      <c r="AG107" s="287"/>
      <c r="AH107" s="301"/>
      <c r="AI107" s="301"/>
      <c r="AJ107" s="302"/>
      <c r="AK107" s="360"/>
    </row>
    <row r="108" spans="2:37" ht="35.25" customHeight="1">
      <c r="B108" s="585" t="s">
        <v>1335</v>
      </c>
      <c r="C108" s="147"/>
      <c r="D108" s="148" t="s">
        <v>987</v>
      </c>
      <c r="E108" s="148"/>
      <c r="F108" s="361"/>
      <c r="G108" s="148"/>
      <c r="H108" s="701" t="s">
        <v>214</v>
      </c>
      <c r="I108" s="702" t="s">
        <v>215</v>
      </c>
      <c r="J108" s="636">
        <v>0</v>
      </c>
      <c r="K108" s="719">
        <v>1</v>
      </c>
      <c r="L108" s="725">
        <v>1</v>
      </c>
      <c r="M108" s="705"/>
      <c r="N108" s="709"/>
      <c r="O108" s="706"/>
      <c r="P108" s="706"/>
      <c r="Q108" s="706"/>
      <c r="R108" s="706"/>
      <c r="S108" s="706">
        <v>208300</v>
      </c>
      <c r="T108" s="706"/>
      <c r="U108" s="706"/>
      <c r="V108" s="706"/>
      <c r="W108" s="706"/>
      <c r="X108" s="706"/>
      <c r="Y108" s="706"/>
      <c r="Z108" s="706"/>
      <c r="AA108" s="706"/>
      <c r="AB108" s="706"/>
      <c r="AC108" s="706"/>
      <c r="AD108" s="706"/>
      <c r="AE108" s="666"/>
      <c r="AF108" s="666"/>
      <c r="AG108" s="712"/>
      <c r="AH108" s="683"/>
      <c r="AI108" s="683"/>
      <c r="AJ108" s="671"/>
      <c r="AK108" s="360"/>
    </row>
    <row r="109" spans="2:37" ht="21" customHeight="1">
      <c r="B109" s="586"/>
      <c r="C109" s="326"/>
      <c r="D109" s="662" t="s">
        <v>988</v>
      </c>
      <c r="E109" s="662"/>
      <c r="F109" s="662"/>
      <c r="G109" s="662"/>
      <c r="H109" s="592"/>
      <c r="I109" s="703"/>
      <c r="J109" s="594"/>
      <c r="K109" s="742"/>
      <c r="L109" s="594"/>
      <c r="M109" s="744"/>
      <c r="N109" s="746"/>
      <c r="O109" s="707"/>
      <c r="P109" s="707"/>
      <c r="Q109" s="707"/>
      <c r="R109" s="707"/>
      <c r="S109" s="707"/>
      <c r="T109" s="707"/>
      <c r="U109" s="707"/>
      <c r="V109" s="707"/>
      <c r="W109" s="707"/>
      <c r="X109" s="707"/>
      <c r="Y109" s="707"/>
      <c r="Z109" s="707"/>
      <c r="AA109" s="707"/>
      <c r="AB109" s="707"/>
      <c r="AC109" s="707"/>
      <c r="AD109" s="707"/>
      <c r="AE109" s="740"/>
      <c r="AF109" s="740"/>
      <c r="AG109" s="713"/>
      <c r="AH109" s="683"/>
      <c r="AI109" s="683"/>
      <c r="AJ109" s="671"/>
      <c r="AK109" s="360"/>
    </row>
    <row r="110" spans="2:36" ht="21" customHeight="1" thickBot="1">
      <c r="B110" s="587"/>
      <c r="C110" s="327"/>
      <c r="D110" s="663"/>
      <c r="E110" s="663"/>
      <c r="F110" s="663"/>
      <c r="G110" s="663"/>
      <c r="H110" s="593"/>
      <c r="I110" s="704"/>
      <c r="J110" s="595"/>
      <c r="K110" s="743"/>
      <c r="L110" s="595"/>
      <c r="M110" s="745"/>
      <c r="N110" s="747"/>
      <c r="O110" s="708"/>
      <c r="P110" s="708"/>
      <c r="Q110" s="708"/>
      <c r="R110" s="708"/>
      <c r="S110" s="708"/>
      <c r="T110" s="708"/>
      <c r="U110" s="708"/>
      <c r="V110" s="708"/>
      <c r="W110" s="708"/>
      <c r="X110" s="708"/>
      <c r="Y110" s="708"/>
      <c r="Z110" s="708"/>
      <c r="AA110" s="708"/>
      <c r="AB110" s="708"/>
      <c r="AC110" s="708"/>
      <c r="AD110" s="708"/>
      <c r="AE110" s="741"/>
      <c r="AF110" s="741"/>
      <c r="AG110" s="714"/>
      <c r="AH110" s="684"/>
      <c r="AI110" s="684"/>
      <c r="AJ110" s="672"/>
    </row>
    <row r="111" spans="2:36" ht="37.5" customHeight="1">
      <c r="B111" s="612" t="s">
        <v>25</v>
      </c>
      <c r="C111" s="614" t="s">
        <v>989</v>
      </c>
      <c r="D111" s="615"/>
      <c r="E111" s="615"/>
      <c r="F111" s="615"/>
      <c r="G111" s="615"/>
      <c r="H111" s="615"/>
      <c r="I111" s="545" t="s">
        <v>3</v>
      </c>
      <c r="J111" s="547" t="s">
        <v>26</v>
      </c>
      <c r="K111" s="547" t="s">
        <v>4</v>
      </c>
      <c r="L111" s="549" t="s">
        <v>843</v>
      </c>
      <c r="M111" s="607" t="s">
        <v>28</v>
      </c>
      <c r="N111" s="609" t="s">
        <v>29</v>
      </c>
      <c r="O111" s="728" t="s">
        <v>43</v>
      </c>
      <c r="P111" s="658"/>
      <c r="Q111" s="659" t="s">
        <v>44</v>
      </c>
      <c r="R111" s="658"/>
      <c r="S111" s="659" t="s">
        <v>45</v>
      </c>
      <c r="T111" s="658"/>
      <c r="U111" s="659" t="s">
        <v>7</v>
      </c>
      <c r="V111" s="658"/>
      <c r="W111" s="659" t="s">
        <v>6</v>
      </c>
      <c r="X111" s="658"/>
      <c r="Y111" s="659" t="s">
        <v>46</v>
      </c>
      <c r="Z111" s="658"/>
      <c r="AA111" s="659" t="s">
        <v>5</v>
      </c>
      <c r="AB111" s="658"/>
      <c r="AC111" s="659" t="s">
        <v>8</v>
      </c>
      <c r="AD111" s="658"/>
      <c r="AE111" s="659" t="s">
        <v>9</v>
      </c>
      <c r="AF111" s="660"/>
      <c r="AG111" s="605" t="s">
        <v>10</v>
      </c>
      <c r="AH111" s="572" t="s">
        <v>11</v>
      </c>
      <c r="AI111" s="574" t="s">
        <v>12</v>
      </c>
      <c r="AJ111" s="576" t="s">
        <v>30</v>
      </c>
    </row>
    <row r="112" spans="2:36" ht="76.5" customHeight="1" thickBot="1">
      <c r="B112" s="613"/>
      <c r="C112" s="616"/>
      <c r="D112" s="617"/>
      <c r="E112" s="617"/>
      <c r="F112" s="617"/>
      <c r="G112" s="617"/>
      <c r="H112" s="617"/>
      <c r="I112" s="546"/>
      <c r="J112" s="548" t="s">
        <v>26</v>
      </c>
      <c r="K112" s="548"/>
      <c r="L112" s="550"/>
      <c r="M112" s="608"/>
      <c r="N112" s="610"/>
      <c r="O112" s="253" t="s">
        <v>31</v>
      </c>
      <c r="P112" s="254" t="s">
        <v>32</v>
      </c>
      <c r="Q112" s="255" t="s">
        <v>31</v>
      </c>
      <c r="R112" s="254" t="s">
        <v>32</v>
      </c>
      <c r="S112" s="255" t="s">
        <v>31</v>
      </c>
      <c r="T112" s="254" t="s">
        <v>32</v>
      </c>
      <c r="U112" s="255" t="s">
        <v>31</v>
      </c>
      <c r="V112" s="254" t="s">
        <v>32</v>
      </c>
      <c r="W112" s="255" t="s">
        <v>31</v>
      </c>
      <c r="X112" s="254" t="s">
        <v>32</v>
      </c>
      <c r="Y112" s="255" t="s">
        <v>31</v>
      </c>
      <c r="Z112" s="254" t="s">
        <v>32</v>
      </c>
      <c r="AA112" s="255" t="s">
        <v>31</v>
      </c>
      <c r="AB112" s="254" t="s">
        <v>33</v>
      </c>
      <c r="AC112" s="255" t="s">
        <v>31</v>
      </c>
      <c r="AD112" s="254" t="s">
        <v>33</v>
      </c>
      <c r="AE112" s="255" t="s">
        <v>31</v>
      </c>
      <c r="AF112" s="256" t="s">
        <v>33</v>
      </c>
      <c r="AG112" s="606"/>
      <c r="AH112" s="573"/>
      <c r="AI112" s="575"/>
      <c r="AJ112" s="577"/>
    </row>
    <row r="113" spans="2:36" ht="78" customHeight="1" thickBot="1">
      <c r="B113" s="289" t="s">
        <v>844</v>
      </c>
      <c r="C113" s="580" t="s">
        <v>216</v>
      </c>
      <c r="D113" s="581"/>
      <c r="E113" s="581"/>
      <c r="F113" s="581"/>
      <c r="G113" s="581"/>
      <c r="H113" s="581"/>
      <c r="I113" s="290" t="s">
        <v>217</v>
      </c>
      <c r="J113" s="325">
        <v>0</v>
      </c>
      <c r="K113" s="293">
        <v>1</v>
      </c>
      <c r="L113" s="293"/>
      <c r="M113" s="318"/>
      <c r="N113" s="324"/>
      <c r="O113" s="343"/>
      <c r="P113" s="344"/>
      <c r="Q113" s="344"/>
      <c r="R113" s="344"/>
      <c r="S113" s="344">
        <f>SUM(S114)</f>
        <v>208300</v>
      </c>
      <c r="T113" s="344"/>
      <c r="U113" s="344"/>
      <c r="V113" s="344"/>
      <c r="W113" s="344"/>
      <c r="X113" s="344"/>
      <c r="Y113" s="344"/>
      <c r="Z113" s="344"/>
      <c r="AA113" s="344"/>
      <c r="AB113" s="344"/>
      <c r="AC113" s="344"/>
      <c r="AD113" s="344"/>
      <c r="AE113" s="344">
        <f>SUM(AE114)</f>
        <v>208300</v>
      </c>
      <c r="AF113" s="345"/>
      <c r="AG113" s="297"/>
      <c r="AH113" s="298"/>
      <c r="AI113" s="298"/>
      <c r="AJ113" s="299"/>
    </row>
    <row r="114" spans="2:37" ht="74.25" customHeight="1" thickBot="1">
      <c r="B114" s="258" t="s">
        <v>13</v>
      </c>
      <c r="C114" s="112" t="s">
        <v>41</v>
      </c>
      <c r="D114" s="112" t="s">
        <v>14</v>
      </c>
      <c r="E114" s="112" t="s">
        <v>40</v>
      </c>
      <c r="F114" s="112" t="s">
        <v>38</v>
      </c>
      <c r="G114" s="112" t="s">
        <v>39</v>
      </c>
      <c r="H114" s="259" t="s">
        <v>990</v>
      </c>
      <c r="I114" s="375" t="s">
        <v>42</v>
      </c>
      <c r="J114" s="112">
        <f>J115</f>
        <v>0</v>
      </c>
      <c r="K114" s="364">
        <f>K115</f>
        <v>1</v>
      </c>
      <c r="L114" s="364">
        <f>L115</f>
        <v>1</v>
      </c>
      <c r="M114" s="261"/>
      <c r="N114" s="262"/>
      <c r="O114" s="346"/>
      <c r="P114" s="347"/>
      <c r="Q114" s="257"/>
      <c r="R114" s="347"/>
      <c r="S114" s="257">
        <f>S115</f>
        <v>208300</v>
      </c>
      <c r="T114" s="347"/>
      <c r="U114" s="257"/>
      <c r="V114" s="347"/>
      <c r="W114" s="257"/>
      <c r="X114" s="347"/>
      <c r="Y114" s="257"/>
      <c r="Z114" s="347"/>
      <c r="AA114" s="257"/>
      <c r="AB114" s="347"/>
      <c r="AC114" s="257"/>
      <c r="AD114" s="347"/>
      <c r="AE114" s="340">
        <f>SUM(S114)</f>
        <v>208300</v>
      </c>
      <c r="AF114" s="347"/>
      <c r="AG114" s="287"/>
      <c r="AH114" s="301"/>
      <c r="AI114" s="301"/>
      <c r="AJ114" s="302"/>
      <c r="AK114" s="360"/>
    </row>
    <row r="115" spans="2:37" ht="43.5" customHeight="1">
      <c r="B115" s="585" t="s">
        <v>1336</v>
      </c>
      <c r="C115" s="828"/>
      <c r="D115" s="208" t="s">
        <v>991</v>
      </c>
      <c r="E115" s="148" t="s">
        <v>849</v>
      </c>
      <c r="F115" s="361"/>
      <c r="G115" s="148"/>
      <c r="H115" s="701" t="s">
        <v>218</v>
      </c>
      <c r="I115" s="681" t="s">
        <v>219</v>
      </c>
      <c r="J115" s="636">
        <v>0</v>
      </c>
      <c r="K115" s="719">
        <v>1</v>
      </c>
      <c r="L115" s="719">
        <v>1</v>
      </c>
      <c r="M115" s="705"/>
      <c r="N115" s="830"/>
      <c r="O115" s="666"/>
      <c r="P115" s="666"/>
      <c r="Q115" s="833"/>
      <c r="R115" s="666"/>
      <c r="S115" s="666">
        <v>208300</v>
      </c>
      <c r="T115" s="666"/>
      <c r="U115" s="666"/>
      <c r="V115" s="666"/>
      <c r="W115" s="666"/>
      <c r="X115" s="666"/>
      <c r="Y115" s="666"/>
      <c r="Z115" s="666"/>
      <c r="AA115" s="666"/>
      <c r="AB115" s="666"/>
      <c r="AC115" s="666"/>
      <c r="AD115" s="666"/>
      <c r="AE115" s="666"/>
      <c r="AF115" s="666"/>
      <c r="AG115" s="825"/>
      <c r="AH115" s="683"/>
      <c r="AI115" s="683"/>
      <c r="AJ115" s="826"/>
      <c r="AK115" s="360"/>
    </row>
    <row r="116" spans="2:37" ht="21" customHeight="1">
      <c r="B116" s="586"/>
      <c r="C116" s="829"/>
      <c r="D116" s="687" t="s">
        <v>992</v>
      </c>
      <c r="E116" s="662" t="s">
        <v>849</v>
      </c>
      <c r="F116" s="695"/>
      <c r="G116" s="695"/>
      <c r="H116" s="592"/>
      <c r="I116" s="681"/>
      <c r="J116" s="594"/>
      <c r="K116" s="790"/>
      <c r="L116" s="790"/>
      <c r="M116" s="769"/>
      <c r="N116" s="831"/>
      <c r="O116" s="666"/>
      <c r="P116" s="666"/>
      <c r="Q116" s="833"/>
      <c r="R116" s="666"/>
      <c r="S116" s="666"/>
      <c r="T116" s="666"/>
      <c r="U116" s="666"/>
      <c r="V116" s="666"/>
      <c r="W116" s="666"/>
      <c r="X116" s="666"/>
      <c r="Y116" s="666"/>
      <c r="Z116" s="666"/>
      <c r="AA116" s="666"/>
      <c r="AB116" s="666"/>
      <c r="AC116" s="666"/>
      <c r="AD116" s="666"/>
      <c r="AE116" s="666"/>
      <c r="AF116" s="666"/>
      <c r="AG116" s="825"/>
      <c r="AH116" s="683"/>
      <c r="AI116" s="683"/>
      <c r="AJ116" s="826"/>
      <c r="AK116" s="360"/>
    </row>
    <row r="117" spans="2:36" ht="21" customHeight="1">
      <c r="B117" s="586"/>
      <c r="C117" s="829"/>
      <c r="D117" s="589"/>
      <c r="E117" s="694"/>
      <c r="F117" s="696"/>
      <c r="G117" s="696"/>
      <c r="H117" s="592"/>
      <c r="I117" s="681"/>
      <c r="J117" s="594"/>
      <c r="K117" s="790"/>
      <c r="L117" s="790"/>
      <c r="M117" s="769"/>
      <c r="N117" s="831"/>
      <c r="O117" s="666"/>
      <c r="P117" s="666"/>
      <c r="Q117" s="833"/>
      <c r="R117" s="666"/>
      <c r="S117" s="666"/>
      <c r="T117" s="666"/>
      <c r="U117" s="666"/>
      <c r="V117" s="666"/>
      <c r="W117" s="666"/>
      <c r="X117" s="666"/>
      <c r="Y117" s="666"/>
      <c r="Z117" s="666"/>
      <c r="AA117" s="666"/>
      <c r="AB117" s="666"/>
      <c r="AC117" s="666"/>
      <c r="AD117" s="666"/>
      <c r="AE117" s="666"/>
      <c r="AF117" s="666"/>
      <c r="AG117" s="825"/>
      <c r="AH117" s="683"/>
      <c r="AI117" s="683"/>
      <c r="AJ117" s="826"/>
    </row>
    <row r="118" spans="2:36" ht="21" customHeight="1">
      <c r="B118" s="586"/>
      <c r="C118" s="829"/>
      <c r="D118" s="589"/>
      <c r="E118" s="694"/>
      <c r="F118" s="696"/>
      <c r="G118" s="696"/>
      <c r="H118" s="592"/>
      <c r="I118" s="681" t="s">
        <v>220</v>
      </c>
      <c r="J118" s="594"/>
      <c r="K118" s="790"/>
      <c r="L118" s="790"/>
      <c r="M118" s="769"/>
      <c r="N118" s="831"/>
      <c r="O118" s="666"/>
      <c r="P118" s="666"/>
      <c r="Q118" s="833"/>
      <c r="R118" s="666"/>
      <c r="S118" s="666"/>
      <c r="T118" s="666"/>
      <c r="U118" s="666"/>
      <c r="V118" s="666"/>
      <c r="W118" s="666"/>
      <c r="X118" s="666"/>
      <c r="Y118" s="666"/>
      <c r="Z118" s="666"/>
      <c r="AA118" s="666"/>
      <c r="AB118" s="666"/>
      <c r="AC118" s="666"/>
      <c r="AD118" s="666"/>
      <c r="AE118" s="666"/>
      <c r="AF118" s="666"/>
      <c r="AG118" s="825"/>
      <c r="AH118" s="683"/>
      <c r="AI118" s="683"/>
      <c r="AJ118" s="826"/>
    </row>
    <row r="119" spans="2:36" ht="21" customHeight="1">
      <c r="B119" s="586"/>
      <c r="C119" s="829"/>
      <c r="D119" s="589"/>
      <c r="E119" s="694"/>
      <c r="F119" s="696"/>
      <c r="G119" s="696"/>
      <c r="H119" s="592"/>
      <c r="I119" s="681"/>
      <c r="J119" s="594"/>
      <c r="K119" s="790"/>
      <c r="L119" s="790"/>
      <c r="M119" s="769"/>
      <c r="N119" s="831"/>
      <c r="O119" s="666"/>
      <c r="P119" s="666"/>
      <c r="Q119" s="833"/>
      <c r="R119" s="666"/>
      <c r="S119" s="666"/>
      <c r="T119" s="666"/>
      <c r="U119" s="666"/>
      <c r="V119" s="666"/>
      <c r="W119" s="666"/>
      <c r="X119" s="666"/>
      <c r="Y119" s="666"/>
      <c r="Z119" s="666"/>
      <c r="AA119" s="666"/>
      <c r="AB119" s="666"/>
      <c r="AC119" s="666"/>
      <c r="AD119" s="666"/>
      <c r="AE119" s="666"/>
      <c r="AF119" s="666"/>
      <c r="AG119" s="825"/>
      <c r="AH119" s="683"/>
      <c r="AI119" s="683"/>
      <c r="AJ119" s="826"/>
    </row>
    <row r="120" spans="2:36" ht="21" customHeight="1">
      <c r="B120" s="586"/>
      <c r="C120" s="829"/>
      <c r="D120" s="589"/>
      <c r="E120" s="694"/>
      <c r="F120" s="696"/>
      <c r="G120" s="696"/>
      <c r="H120" s="592"/>
      <c r="I120" s="681" t="s">
        <v>221</v>
      </c>
      <c r="J120" s="594"/>
      <c r="K120" s="790"/>
      <c r="L120" s="790"/>
      <c r="M120" s="769"/>
      <c r="N120" s="831"/>
      <c r="O120" s="666"/>
      <c r="P120" s="666"/>
      <c r="Q120" s="833"/>
      <c r="R120" s="666"/>
      <c r="S120" s="666"/>
      <c r="T120" s="666"/>
      <c r="U120" s="666"/>
      <c r="V120" s="666"/>
      <c r="W120" s="666"/>
      <c r="X120" s="666"/>
      <c r="Y120" s="666"/>
      <c r="Z120" s="666"/>
      <c r="AA120" s="666"/>
      <c r="AB120" s="666"/>
      <c r="AC120" s="666"/>
      <c r="AD120" s="666"/>
      <c r="AE120" s="666"/>
      <c r="AF120" s="666"/>
      <c r="AG120" s="825"/>
      <c r="AH120" s="683"/>
      <c r="AI120" s="683"/>
      <c r="AJ120" s="826"/>
    </row>
    <row r="121" spans="2:36" ht="21" customHeight="1" thickBot="1">
      <c r="B121" s="587"/>
      <c r="C121" s="677"/>
      <c r="D121" s="827"/>
      <c r="E121" s="716"/>
      <c r="F121" s="718"/>
      <c r="G121" s="718"/>
      <c r="H121" s="593"/>
      <c r="I121" s="681"/>
      <c r="J121" s="595"/>
      <c r="K121" s="818"/>
      <c r="L121" s="818"/>
      <c r="M121" s="770"/>
      <c r="N121" s="832"/>
      <c r="O121" s="666"/>
      <c r="P121" s="666"/>
      <c r="Q121" s="833"/>
      <c r="R121" s="666"/>
      <c r="S121" s="666"/>
      <c r="T121" s="666"/>
      <c r="U121" s="666"/>
      <c r="V121" s="666"/>
      <c r="W121" s="666"/>
      <c r="X121" s="666"/>
      <c r="Y121" s="666"/>
      <c r="Z121" s="666"/>
      <c r="AA121" s="666"/>
      <c r="AB121" s="666"/>
      <c r="AC121" s="666"/>
      <c r="AD121" s="666"/>
      <c r="AE121" s="666"/>
      <c r="AF121" s="666"/>
      <c r="AG121" s="825"/>
      <c r="AH121" s="683"/>
      <c r="AI121" s="683"/>
      <c r="AJ121" s="826"/>
    </row>
    <row r="122" spans="2:36" ht="37.5" customHeight="1">
      <c r="B122" s="612" t="s">
        <v>25</v>
      </c>
      <c r="C122" s="614" t="s">
        <v>993</v>
      </c>
      <c r="D122" s="817"/>
      <c r="E122" s="817"/>
      <c r="F122" s="817"/>
      <c r="G122" s="817"/>
      <c r="H122" s="615"/>
      <c r="I122" s="546" t="s">
        <v>3</v>
      </c>
      <c r="J122" s="547" t="s">
        <v>26</v>
      </c>
      <c r="K122" s="823" t="s">
        <v>4</v>
      </c>
      <c r="L122" s="823" t="s">
        <v>843</v>
      </c>
      <c r="M122" s="607" t="s">
        <v>28</v>
      </c>
      <c r="N122" s="609" t="s">
        <v>29</v>
      </c>
      <c r="O122" s="661" t="s">
        <v>43</v>
      </c>
      <c r="P122" s="657"/>
      <c r="Q122" s="656" t="s">
        <v>44</v>
      </c>
      <c r="R122" s="657"/>
      <c r="S122" s="656" t="s">
        <v>45</v>
      </c>
      <c r="T122" s="657"/>
      <c r="U122" s="656" t="s">
        <v>7</v>
      </c>
      <c r="V122" s="657"/>
      <c r="W122" s="656" t="s">
        <v>6</v>
      </c>
      <c r="X122" s="657"/>
      <c r="Y122" s="656" t="s">
        <v>46</v>
      </c>
      <c r="Z122" s="657"/>
      <c r="AA122" s="656" t="s">
        <v>5</v>
      </c>
      <c r="AB122" s="657"/>
      <c r="AC122" s="656" t="s">
        <v>8</v>
      </c>
      <c r="AD122" s="657"/>
      <c r="AE122" s="656" t="s">
        <v>9</v>
      </c>
      <c r="AF122" s="753"/>
      <c r="AG122" s="606" t="s">
        <v>10</v>
      </c>
      <c r="AH122" s="573" t="s">
        <v>11</v>
      </c>
      <c r="AI122" s="575" t="s">
        <v>12</v>
      </c>
      <c r="AJ122" s="577" t="s">
        <v>30</v>
      </c>
    </row>
    <row r="123" spans="2:36" ht="76.5" customHeight="1" thickBot="1">
      <c r="B123" s="613"/>
      <c r="C123" s="616"/>
      <c r="D123" s="617"/>
      <c r="E123" s="617"/>
      <c r="F123" s="617"/>
      <c r="G123" s="617"/>
      <c r="H123" s="617"/>
      <c r="I123" s="546"/>
      <c r="J123" s="548" t="s">
        <v>26</v>
      </c>
      <c r="K123" s="824"/>
      <c r="L123" s="824"/>
      <c r="M123" s="608"/>
      <c r="N123" s="610"/>
      <c r="O123" s="253" t="s">
        <v>31</v>
      </c>
      <c r="P123" s="254" t="s">
        <v>32</v>
      </c>
      <c r="Q123" s="255" t="s">
        <v>31</v>
      </c>
      <c r="R123" s="254" t="s">
        <v>32</v>
      </c>
      <c r="S123" s="255" t="s">
        <v>31</v>
      </c>
      <c r="T123" s="254" t="s">
        <v>32</v>
      </c>
      <c r="U123" s="255" t="s">
        <v>31</v>
      </c>
      <c r="V123" s="254" t="s">
        <v>32</v>
      </c>
      <c r="W123" s="255" t="s">
        <v>31</v>
      </c>
      <c r="X123" s="254" t="s">
        <v>32</v>
      </c>
      <c r="Y123" s="255" t="s">
        <v>31</v>
      </c>
      <c r="Z123" s="254" t="s">
        <v>32</v>
      </c>
      <c r="AA123" s="255" t="s">
        <v>31</v>
      </c>
      <c r="AB123" s="254" t="s">
        <v>33</v>
      </c>
      <c r="AC123" s="255" t="s">
        <v>31</v>
      </c>
      <c r="AD123" s="254" t="s">
        <v>33</v>
      </c>
      <c r="AE123" s="255" t="s">
        <v>31</v>
      </c>
      <c r="AF123" s="256" t="s">
        <v>33</v>
      </c>
      <c r="AG123" s="606"/>
      <c r="AH123" s="573"/>
      <c r="AI123" s="575"/>
      <c r="AJ123" s="577"/>
    </row>
    <row r="124" spans="2:36" ht="78" customHeight="1" thickBot="1">
      <c r="B124" s="289" t="s">
        <v>844</v>
      </c>
      <c r="C124" s="580" t="s">
        <v>222</v>
      </c>
      <c r="D124" s="581"/>
      <c r="E124" s="581"/>
      <c r="F124" s="581"/>
      <c r="G124" s="581"/>
      <c r="H124" s="581"/>
      <c r="I124" s="290" t="s">
        <v>217</v>
      </c>
      <c r="J124" s="325">
        <v>0</v>
      </c>
      <c r="K124" s="293">
        <v>0.4</v>
      </c>
      <c r="L124" s="293">
        <v>0.1</v>
      </c>
      <c r="M124" s="318"/>
      <c r="N124" s="324"/>
      <c r="O124" s="343"/>
      <c r="P124" s="344"/>
      <c r="Q124" s="344"/>
      <c r="R124" s="344"/>
      <c r="S124" s="344">
        <f>SUM(S125)</f>
        <v>208300</v>
      </c>
      <c r="T124" s="344"/>
      <c r="U124" s="344"/>
      <c r="V124" s="344"/>
      <c r="W124" s="344"/>
      <c r="X124" s="344"/>
      <c r="Y124" s="344"/>
      <c r="Z124" s="344"/>
      <c r="AA124" s="344"/>
      <c r="AB124" s="344"/>
      <c r="AC124" s="344"/>
      <c r="AD124" s="344"/>
      <c r="AE124" s="344">
        <f>SUM(AE125)</f>
        <v>208300</v>
      </c>
      <c r="AF124" s="345"/>
      <c r="AG124" s="297"/>
      <c r="AH124" s="298"/>
      <c r="AI124" s="298"/>
      <c r="AJ124" s="299"/>
    </row>
    <row r="125" spans="2:37" ht="74.25" customHeight="1" thickBot="1">
      <c r="B125" s="258" t="s">
        <v>13</v>
      </c>
      <c r="C125" s="112" t="s">
        <v>41</v>
      </c>
      <c r="D125" s="112" t="s">
        <v>14</v>
      </c>
      <c r="E125" s="112" t="s">
        <v>40</v>
      </c>
      <c r="F125" s="112" t="s">
        <v>38</v>
      </c>
      <c r="G125" s="112" t="s">
        <v>39</v>
      </c>
      <c r="H125" s="259" t="s">
        <v>994</v>
      </c>
      <c r="I125" s="260" t="s">
        <v>42</v>
      </c>
      <c r="J125" s="112">
        <f>J126</f>
        <v>0</v>
      </c>
      <c r="K125" s="364">
        <f>K126</f>
        <v>0.4</v>
      </c>
      <c r="L125" s="364">
        <f>L126</f>
        <v>0.1</v>
      </c>
      <c r="M125" s="261"/>
      <c r="N125" s="262"/>
      <c r="O125" s="346"/>
      <c r="P125" s="347"/>
      <c r="Q125" s="257"/>
      <c r="R125" s="347"/>
      <c r="S125" s="257">
        <f>S126</f>
        <v>208300</v>
      </c>
      <c r="T125" s="347"/>
      <c r="U125" s="257"/>
      <c r="V125" s="347"/>
      <c r="W125" s="257"/>
      <c r="X125" s="347"/>
      <c r="Y125" s="257"/>
      <c r="Z125" s="347"/>
      <c r="AA125" s="257"/>
      <c r="AB125" s="347"/>
      <c r="AC125" s="257"/>
      <c r="AD125" s="347"/>
      <c r="AE125" s="340">
        <f>SUM(S125)</f>
        <v>208300</v>
      </c>
      <c r="AF125" s="347"/>
      <c r="AG125" s="287"/>
      <c r="AH125" s="301"/>
      <c r="AI125" s="301"/>
      <c r="AJ125" s="302"/>
      <c r="AK125" s="360"/>
    </row>
    <row r="126" spans="2:37" ht="36.75" customHeight="1">
      <c r="B126" s="585" t="s">
        <v>1336</v>
      </c>
      <c r="C126" s="147"/>
      <c r="D126" s="148" t="s">
        <v>995</v>
      </c>
      <c r="E126" s="148" t="s">
        <v>849</v>
      </c>
      <c r="F126" s="361"/>
      <c r="G126" s="148"/>
      <c r="H126" s="701" t="s">
        <v>223</v>
      </c>
      <c r="I126" s="702" t="s">
        <v>224</v>
      </c>
      <c r="J126" s="636">
        <v>0</v>
      </c>
      <c r="K126" s="719">
        <v>0.4</v>
      </c>
      <c r="L126" s="725">
        <v>0.1</v>
      </c>
      <c r="M126" s="705"/>
      <c r="N126" s="709"/>
      <c r="O126" s="706"/>
      <c r="P126" s="706"/>
      <c r="Q126" s="706"/>
      <c r="R126" s="706"/>
      <c r="S126" s="706">
        <v>208300</v>
      </c>
      <c r="T126" s="706"/>
      <c r="U126" s="706"/>
      <c r="V126" s="706"/>
      <c r="W126" s="706"/>
      <c r="X126" s="706"/>
      <c r="Y126" s="706"/>
      <c r="Z126" s="706"/>
      <c r="AA126" s="706"/>
      <c r="AB126" s="706"/>
      <c r="AC126" s="706"/>
      <c r="AD126" s="706"/>
      <c r="AE126" s="666"/>
      <c r="AF126" s="666"/>
      <c r="AG126" s="712"/>
      <c r="AH126" s="683"/>
      <c r="AI126" s="683"/>
      <c r="AJ126" s="671"/>
      <c r="AK126" s="360"/>
    </row>
    <row r="127" spans="2:37" ht="30" customHeight="1">
      <c r="B127" s="586"/>
      <c r="C127" s="326"/>
      <c r="D127" s="662" t="s">
        <v>996</v>
      </c>
      <c r="E127" s="662" t="s">
        <v>849</v>
      </c>
      <c r="F127" s="662"/>
      <c r="G127" s="662"/>
      <c r="H127" s="592"/>
      <c r="I127" s="703"/>
      <c r="J127" s="594"/>
      <c r="K127" s="742"/>
      <c r="L127" s="720"/>
      <c r="M127" s="744"/>
      <c r="N127" s="746"/>
      <c r="O127" s="707"/>
      <c r="P127" s="707"/>
      <c r="Q127" s="707"/>
      <c r="R127" s="707"/>
      <c r="S127" s="707"/>
      <c r="T127" s="707"/>
      <c r="U127" s="707"/>
      <c r="V127" s="707"/>
      <c r="W127" s="707"/>
      <c r="X127" s="707"/>
      <c r="Y127" s="707"/>
      <c r="Z127" s="707"/>
      <c r="AA127" s="707"/>
      <c r="AB127" s="707"/>
      <c r="AC127" s="707"/>
      <c r="AD127" s="707"/>
      <c r="AE127" s="740"/>
      <c r="AF127" s="740"/>
      <c r="AG127" s="713"/>
      <c r="AH127" s="683"/>
      <c r="AI127" s="683"/>
      <c r="AJ127" s="671"/>
      <c r="AK127" s="360"/>
    </row>
    <row r="128" spans="2:36" ht="30" customHeight="1" thickBot="1">
      <c r="B128" s="587"/>
      <c r="C128" s="327"/>
      <c r="D128" s="663"/>
      <c r="E128" s="663"/>
      <c r="F128" s="663"/>
      <c r="G128" s="663"/>
      <c r="H128" s="593"/>
      <c r="I128" s="704"/>
      <c r="J128" s="595"/>
      <c r="K128" s="743"/>
      <c r="L128" s="721"/>
      <c r="M128" s="745"/>
      <c r="N128" s="747"/>
      <c r="O128" s="708"/>
      <c r="P128" s="708"/>
      <c r="Q128" s="708"/>
      <c r="R128" s="708"/>
      <c r="S128" s="708"/>
      <c r="T128" s="708"/>
      <c r="U128" s="708"/>
      <c r="V128" s="708"/>
      <c r="W128" s="708"/>
      <c r="X128" s="708"/>
      <c r="Y128" s="708"/>
      <c r="Z128" s="708"/>
      <c r="AA128" s="708"/>
      <c r="AB128" s="708"/>
      <c r="AC128" s="708"/>
      <c r="AD128" s="708"/>
      <c r="AE128" s="741"/>
      <c r="AF128" s="741"/>
      <c r="AG128" s="714"/>
      <c r="AH128" s="684"/>
      <c r="AI128" s="684"/>
      <c r="AJ128" s="672"/>
    </row>
    <row r="129" spans="2:36" ht="37.5" customHeight="1">
      <c r="B129" s="612" t="s">
        <v>25</v>
      </c>
      <c r="C129" s="614" t="s">
        <v>997</v>
      </c>
      <c r="D129" s="615"/>
      <c r="E129" s="615"/>
      <c r="F129" s="615"/>
      <c r="G129" s="615"/>
      <c r="H129" s="615"/>
      <c r="I129" s="545" t="s">
        <v>3</v>
      </c>
      <c r="J129" s="547" t="s">
        <v>26</v>
      </c>
      <c r="K129" s="823" t="s">
        <v>4</v>
      </c>
      <c r="L129" s="823" t="s">
        <v>843</v>
      </c>
      <c r="M129" s="607" t="s">
        <v>28</v>
      </c>
      <c r="N129" s="609" t="s">
        <v>29</v>
      </c>
      <c r="O129" s="728" t="s">
        <v>43</v>
      </c>
      <c r="P129" s="658"/>
      <c r="Q129" s="659" t="s">
        <v>44</v>
      </c>
      <c r="R129" s="658"/>
      <c r="S129" s="659" t="s">
        <v>45</v>
      </c>
      <c r="T129" s="658"/>
      <c r="U129" s="659" t="s">
        <v>7</v>
      </c>
      <c r="V129" s="658"/>
      <c r="W129" s="659" t="s">
        <v>6</v>
      </c>
      <c r="X129" s="658"/>
      <c r="Y129" s="659" t="s">
        <v>46</v>
      </c>
      <c r="Z129" s="658"/>
      <c r="AA129" s="659" t="s">
        <v>5</v>
      </c>
      <c r="AB129" s="658"/>
      <c r="AC129" s="659" t="s">
        <v>8</v>
      </c>
      <c r="AD129" s="658"/>
      <c r="AE129" s="659" t="s">
        <v>9</v>
      </c>
      <c r="AF129" s="660"/>
      <c r="AG129" s="605" t="s">
        <v>10</v>
      </c>
      <c r="AH129" s="572" t="s">
        <v>11</v>
      </c>
      <c r="AI129" s="574" t="s">
        <v>12</v>
      </c>
      <c r="AJ129" s="576" t="s">
        <v>30</v>
      </c>
    </row>
    <row r="130" spans="2:36" ht="76.5" customHeight="1" thickBot="1">
      <c r="B130" s="613"/>
      <c r="C130" s="616"/>
      <c r="D130" s="617"/>
      <c r="E130" s="617"/>
      <c r="F130" s="617"/>
      <c r="G130" s="617"/>
      <c r="H130" s="617"/>
      <c r="I130" s="546"/>
      <c r="J130" s="548" t="s">
        <v>26</v>
      </c>
      <c r="K130" s="824"/>
      <c r="L130" s="824"/>
      <c r="M130" s="608"/>
      <c r="N130" s="610"/>
      <c r="O130" s="253" t="s">
        <v>31</v>
      </c>
      <c r="P130" s="254" t="s">
        <v>32</v>
      </c>
      <c r="Q130" s="255" t="s">
        <v>31</v>
      </c>
      <c r="R130" s="254" t="s">
        <v>32</v>
      </c>
      <c r="S130" s="255" t="s">
        <v>31</v>
      </c>
      <c r="T130" s="254" t="s">
        <v>32</v>
      </c>
      <c r="U130" s="255" t="s">
        <v>31</v>
      </c>
      <c r="V130" s="254" t="s">
        <v>32</v>
      </c>
      <c r="W130" s="255" t="s">
        <v>31</v>
      </c>
      <c r="X130" s="254" t="s">
        <v>32</v>
      </c>
      <c r="Y130" s="255" t="s">
        <v>31</v>
      </c>
      <c r="Z130" s="254" t="s">
        <v>32</v>
      </c>
      <c r="AA130" s="255" t="s">
        <v>31</v>
      </c>
      <c r="AB130" s="254" t="s">
        <v>33</v>
      </c>
      <c r="AC130" s="255" t="s">
        <v>31</v>
      </c>
      <c r="AD130" s="254" t="s">
        <v>33</v>
      </c>
      <c r="AE130" s="255" t="s">
        <v>31</v>
      </c>
      <c r="AF130" s="256" t="s">
        <v>33</v>
      </c>
      <c r="AG130" s="606"/>
      <c r="AH130" s="573"/>
      <c r="AI130" s="575"/>
      <c r="AJ130" s="577"/>
    </row>
    <row r="131" spans="2:36" ht="78" customHeight="1" thickBot="1">
      <c r="B131" s="289" t="s">
        <v>844</v>
      </c>
      <c r="C131" s="580" t="s">
        <v>225</v>
      </c>
      <c r="D131" s="581"/>
      <c r="E131" s="581"/>
      <c r="F131" s="581"/>
      <c r="G131" s="581"/>
      <c r="H131" s="581"/>
      <c r="I131" s="290" t="s">
        <v>217</v>
      </c>
      <c r="J131" s="325">
        <v>0</v>
      </c>
      <c r="K131" s="293">
        <v>1</v>
      </c>
      <c r="L131" s="293">
        <v>1</v>
      </c>
      <c r="M131" s="318"/>
      <c r="N131" s="324"/>
      <c r="O131" s="343"/>
      <c r="P131" s="344"/>
      <c r="Q131" s="344"/>
      <c r="R131" s="344"/>
      <c r="S131" s="344">
        <f>SUM(AE132)</f>
        <v>208300</v>
      </c>
      <c r="T131" s="344"/>
      <c r="U131" s="344"/>
      <c r="V131" s="344"/>
      <c r="W131" s="344"/>
      <c r="X131" s="344"/>
      <c r="Y131" s="344"/>
      <c r="Z131" s="344"/>
      <c r="AA131" s="344"/>
      <c r="AB131" s="344"/>
      <c r="AC131" s="344"/>
      <c r="AD131" s="344"/>
      <c r="AE131" s="344">
        <f>SUM(S131)</f>
        <v>208300</v>
      </c>
      <c r="AF131" s="345"/>
      <c r="AG131" s="297"/>
      <c r="AH131" s="298"/>
      <c r="AI131" s="298"/>
      <c r="AJ131" s="299"/>
    </row>
    <row r="132" spans="2:37" ht="74.25" customHeight="1" thickBot="1">
      <c r="B132" s="258" t="s">
        <v>13</v>
      </c>
      <c r="C132" s="112" t="s">
        <v>41</v>
      </c>
      <c r="D132" s="112" t="s">
        <v>14</v>
      </c>
      <c r="E132" s="112" t="s">
        <v>40</v>
      </c>
      <c r="F132" s="112" t="s">
        <v>38</v>
      </c>
      <c r="G132" s="112" t="s">
        <v>39</v>
      </c>
      <c r="H132" s="259" t="s">
        <v>998</v>
      </c>
      <c r="I132" s="260" t="s">
        <v>42</v>
      </c>
      <c r="J132" s="112">
        <f>J133</f>
        <v>0</v>
      </c>
      <c r="K132" s="364">
        <f>K133</f>
        <v>1</v>
      </c>
      <c r="L132" s="364">
        <f>L133</f>
        <v>1</v>
      </c>
      <c r="M132" s="261"/>
      <c r="N132" s="262"/>
      <c r="O132" s="346"/>
      <c r="P132" s="347"/>
      <c r="Q132" s="257"/>
      <c r="R132" s="347"/>
      <c r="S132" s="257">
        <f>S133</f>
        <v>208300</v>
      </c>
      <c r="T132" s="347"/>
      <c r="U132" s="257"/>
      <c r="V132" s="347"/>
      <c r="W132" s="257"/>
      <c r="X132" s="347"/>
      <c r="Y132" s="257"/>
      <c r="Z132" s="347"/>
      <c r="AA132" s="257"/>
      <c r="AB132" s="347"/>
      <c r="AC132" s="257"/>
      <c r="AD132" s="347"/>
      <c r="AE132" s="340">
        <f>SUM(S132)</f>
        <v>208300</v>
      </c>
      <c r="AF132" s="347"/>
      <c r="AG132" s="287"/>
      <c r="AH132" s="301"/>
      <c r="AI132" s="301"/>
      <c r="AJ132" s="302"/>
      <c r="AK132" s="360"/>
    </row>
    <row r="133" spans="2:37" ht="29.25" customHeight="1">
      <c r="B133" s="585" t="s">
        <v>1336</v>
      </c>
      <c r="C133" s="147"/>
      <c r="D133" s="715" t="s">
        <v>999</v>
      </c>
      <c r="E133" s="715" t="s">
        <v>849</v>
      </c>
      <c r="F133" s="717"/>
      <c r="G133" s="717"/>
      <c r="H133" s="701" t="s">
        <v>226</v>
      </c>
      <c r="I133" s="702" t="s">
        <v>227</v>
      </c>
      <c r="J133" s="636">
        <v>0</v>
      </c>
      <c r="K133" s="719">
        <v>1</v>
      </c>
      <c r="L133" s="725">
        <v>1</v>
      </c>
      <c r="M133" s="705"/>
      <c r="N133" s="709"/>
      <c r="O133" s="706"/>
      <c r="P133" s="706"/>
      <c r="Q133" s="706"/>
      <c r="R133" s="706"/>
      <c r="S133" s="706">
        <v>208300</v>
      </c>
      <c r="T133" s="706"/>
      <c r="U133" s="706"/>
      <c r="V133" s="706"/>
      <c r="W133" s="706"/>
      <c r="X133" s="706"/>
      <c r="Y133" s="706"/>
      <c r="Z133" s="706"/>
      <c r="AA133" s="706"/>
      <c r="AB133" s="706"/>
      <c r="AC133" s="706"/>
      <c r="AD133" s="706"/>
      <c r="AE133" s="666"/>
      <c r="AF133" s="666"/>
      <c r="AG133" s="712"/>
      <c r="AH133" s="683"/>
      <c r="AI133" s="683"/>
      <c r="AJ133" s="671"/>
      <c r="AK133" s="360"/>
    </row>
    <row r="134" spans="2:37" ht="29.25" customHeight="1">
      <c r="B134" s="586"/>
      <c r="C134" s="326"/>
      <c r="D134" s="694"/>
      <c r="E134" s="694"/>
      <c r="F134" s="696"/>
      <c r="G134" s="696"/>
      <c r="H134" s="592"/>
      <c r="I134" s="703"/>
      <c r="J134" s="594"/>
      <c r="K134" s="742"/>
      <c r="L134" s="720"/>
      <c r="M134" s="744"/>
      <c r="N134" s="746"/>
      <c r="O134" s="707"/>
      <c r="P134" s="707"/>
      <c r="Q134" s="707"/>
      <c r="R134" s="707"/>
      <c r="S134" s="707"/>
      <c r="T134" s="707"/>
      <c r="U134" s="707"/>
      <c r="V134" s="707"/>
      <c r="W134" s="707"/>
      <c r="X134" s="707"/>
      <c r="Y134" s="707"/>
      <c r="Z134" s="707"/>
      <c r="AA134" s="707"/>
      <c r="AB134" s="707"/>
      <c r="AC134" s="707"/>
      <c r="AD134" s="707"/>
      <c r="AE134" s="740"/>
      <c r="AF134" s="740"/>
      <c r="AG134" s="713"/>
      <c r="AH134" s="683"/>
      <c r="AI134" s="683"/>
      <c r="AJ134" s="671"/>
      <c r="AK134" s="360"/>
    </row>
    <row r="135" spans="2:36" ht="29.25" customHeight="1" thickBot="1">
      <c r="B135" s="587"/>
      <c r="C135" s="327"/>
      <c r="D135" s="663"/>
      <c r="E135" s="663"/>
      <c r="F135" s="697"/>
      <c r="G135" s="697"/>
      <c r="H135" s="593"/>
      <c r="I135" s="704"/>
      <c r="J135" s="595"/>
      <c r="K135" s="743"/>
      <c r="L135" s="721"/>
      <c r="M135" s="745"/>
      <c r="N135" s="747"/>
      <c r="O135" s="707"/>
      <c r="P135" s="707"/>
      <c r="Q135" s="707"/>
      <c r="R135" s="707"/>
      <c r="S135" s="707"/>
      <c r="T135" s="707"/>
      <c r="U135" s="707"/>
      <c r="V135" s="707"/>
      <c r="W135" s="707"/>
      <c r="X135" s="707"/>
      <c r="Y135" s="707"/>
      <c r="Z135" s="707"/>
      <c r="AA135" s="707"/>
      <c r="AB135" s="708"/>
      <c r="AC135" s="708"/>
      <c r="AD135" s="708"/>
      <c r="AE135" s="741"/>
      <c r="AF135" s="741"/>
      <c r="AG135" s="714"/>
      <c r="AH135" s="684"/>
      <c r="AI135" s="684"/>
      <c r="AJ135" s="672"/>
    </row>
    <row r="136" spans="2:36" ht="39" customHeight="1" thickBot="1">
      <c r="B136" s="563" t="s">
        <v>1519</v>
      </c>
      <c r="C136" s="564"/>
      <c r="D136" s="565"/>
      <c r="E136" s="264"/>
      <c r="F136" s="820" t="s">
        <v>1520</v>
      </c>
      <c r="G136" s="820"/>
      <c r="H136" s="820"/>
      <c r="I136" s="820"/>
      <c r="J136" s="820"/>
      <c r="K136" s="820"/>
      <c r="L136" s="820"/>
      <c r="M136" s="820"/>
      <c r="N136" s="821"/>
      <c r="O136" s="749" t="s">
        <v>841</v>
      </c>
      <c r="P136" s="749"/>
      <c r="Q136" s="749"/>
      <c r="R136" s="749"/>
      <c r="S136" s="749"/>
      <c r="T136" s="749"/>
      <c r="U136" s="749"/>
      <c r="V136" s="749"/>
      <c r="W136" s="749"/>
      <c r="X136" s="749"/>
      <c r="Y136" s="749"/>
      <c r="Z136" s="749"/>
      <c r="AA136" s="749"/>
      <c r="AB136" s="674">
        <f>SUM(AE139)</f>
        <v>208300</v>
      </c>
      <c r="AC136" s="675"/>
      <c r="AD136" s="675"/>
      <c r="AE136" s="675"/>
      <c r="AF136" s="676"/>
      <c r="AG136" s="569" t="s">
        <v>1</v>
      </c>
      <c r="AH136" s="570"/>
      <c r="AI136" s="570"/>
      <c r="AJ136" s="571"/>
    </row>
    <row r="137" spans="2:36" ht="49.5" customHeight="1">
      <c r="B137" s="612" t="s">
        <v>25</v>
      </c>
      <c r="C137" s="614" t="s">
        <v>1000</v>
      </c>
      <c r="D137" s="615"/>
      <c r="E137" s="615"/>
      <c r="F137" s="615"/>
      <c r="G137" s="615"/>
      <c r="H137" s="615"/>
      <c r="I137" s="545" t="s">
        <v>3</v>
      </c>
      <c r="J137" s="547" t="s">
        <v>26</v>
      </c>
      <c r="K137" s="547" t="s">
        <v>4</v>
      </c>
      <c r="L137" s="549" t="s">
        <v>843</v>
      </c>
      <c r="M137" s="607" t="s">
        <v>28</v>
      </c>
      <c r="N137" s="609" t="s">
        <v>29</v>
      </c>
      <c r="O137" s="661" t="s">
        <v>43</v>
      </c>
      <c r="P137" s="657"/>
      <c r="Q137" s="656" t="s">
        <v>44</v>
      </c>
      <c r="R137" s="657"/>
      <c r="S137" s="656" t="s">
        <v>45</v>
      </c>
      <c r="T137" s="657"/>
      <c r="U137" s="656" t="s">
        <v>7</v>
      </c>
      <c r="V137" s="657"/>
      <c r="W137" s="656" t="s">
        <v>6</v>
      </c>
      <c r="X137" s="657"/>
      <c r="Y137" s="656" t="s">
        <v>46</v>
      </c>
      <c r="Z137" s="657"/>
      <c r="AA137" s="656" t="s">
        <v>5</v>
      </c>
      <c r="AB137" s="658"/>
      <c r="AC137" s="659" t="s">
        <v>8</v>
      </c>
      <c r="AD137" s="658"/>
      <c r="AE137" s="659" t="s">
        <v>9</v>
      </c>
      <c r="AF137" s="660"/>
      <c r="AG137" s="605" t="s">
        <v>10</v>
      </c>
      <c r="AH137" s="572" t="s">
        <v>11</v>
      </c>
      <c r="AI137" s="574" t="s">
        <v>12</v>
      </c>
      <c r="AJ137" s="576" t="s">
        <v>30</v>
      </c>
    </row>
    <row r="138" spans="2:36" ht="76.5" customHeight="1" thickBot="1">
      <c r="B138" s="613"/>
      <c r="C138" s="616"/>
      <c r="D138" s="617"/>
      <c r="E138" s="617"/>
      <c r="F138" s="617"/>
      <c r="G138" s="617"/>
      <c r="H138" s="617"/>
      <c r="I138" s="546"/>
      <c r="J138" s="548" t="s">
        <v>26</v>
      </c>
      <c r="K138" s="548"/>
      <c r="L138" s="550"/>
      <c r="M138" s="608"/>
      <c r="N138" s="610"/>
      <c r="O138" s="253" t="s">
        <v>31</v>
      </c>
      <c r="P138" s="254" t="s">
        <v>32</v>
      </c>
      <c r="Q138" s="255" t="s">
        <v>31</v>
      </c>
      <c r="R138" s="254" t="s">
        <v>32</v>
      </c>
      <c r="S138" s="255" t="s">
        <v>31</v>
      </c>
      <c r="T138" s="254" t="s">
        <v>32</v>
      </c>
      <c r="U138" s="255" t="s">
        <v>31</v>
      </c>
      <c r="V138" s="254" t="s">
        <v>32</v>
      </c>
      <c r="W138" s="255" t="s">
        <v>31</v>
      </c>
      <c r="X138" s="254" t="s">
        <v>32</v>
      </c>
      <c r="Y138" s="255" t="s">
        <v>31</v>
      </c>
      <c r="Z138" s="254" t="s">
        <v>32</v>
      </c>
      <c r="AA138" s="255" t="s">
        <v>31</v>
      </c>
      <c r="AB138" s="254" t="s">
        <v>33</v>
      </c>
      <c r="AC138" s="255" t="s">
        <v>31</v>
      </c>
      <c r="AD138" s="254" t="s">
        <v>33</v>
      </c>
      <c r="AE138" s="255" t="s">
        <v>31</v>
      </c>
      <c r="AF138" s="256" t="s">
        <v>33</v>
      </c>
      <c r="AG138" s="606"/>
      <c r="AH138" s="573"/>
      <c r="AI138" s="575"/>
      <c r="AJ138" s="577"/>
    </row>
    <row r="139" spans="2:36" ht="78" customHeight="1" thickBot="1">
      <c r="B139" s="289" t="s">
        <v>844</v>
      </c>
      <c r="C139" s="580" t="s">
        <v>228</v>
      </c>
      <c r="D139" s="581"/>
      <c r="E139" s="581"/>
      <c r="F139" s="581"/>
      <c r="G139" s="581"/>
      <c r="H139" s="581"/>
      <c r="I139" s="290" t="s">
        <v>229</v>
      </c>
      <c r="J139" s="325">
        <v>0</v>
      </c>
      <c r="K139" s="293">
        <v>1</v>
      </c>
      <c r="L139" s="293">
        <v>1</v>
      </c>
      <c r="M139" s="318"/>
      <c r="N139" s="324"/>
      <c r="O139" s="343"/>
      <c r="P139" s="344"/>
      <c r="Q139" s="344"/>
      <c r="R139" s="344"/>
      <c r="S139" s="344">
        <f>SUM(S140)</f>
        <v>208300</v>
      </c>
      <c r="T139" s="344"/>
      <c r="U139" s="344"/>
      <c r="V139" s="344"/>
      <c r="W139" s="344"/>
      <c r="X139" s="344"/>
      <c r="Y139" s="344"/>
      <c r="Z139" s="344"/>
      <c r="AA139" s="344"/>
      <c r="AB139" s="344"/>
      <c r="AC139" s="344"/>
      <c r="AD139" s="344"/>
      <c r="AE139" s="344">
        <f>SUM(S139)</f>
        <v>208300</v>
      </c>
      <c r="AF139" s="345"/>
      <c r="AG139" s="297"/>
      <c r="AH139" s="298"/>
      <c r="AI139" s="298"/>
      <c r="AJ139" s="299"/>
    </row>
    <row r="140" spans="2:37" ht="74.25" customHeight="1" thickBot="1">
      <c r="B140" s="258" t="s">
        <v>13</v>
      </c>
      <c r="C140" s="112" t="s">
        <v>41</v>
      </c>
      <c r="D140" s="112" t="s">
        <v>14</v>
      </c>
      <c r="E140" s="112" t="s">
        <v>40</v>
      </c>
      <c r="F140" s="112" t="s">
        <v>38</v>
      </c>
      <c r="G140" s="112" t="s">
        <v>39</v>
      </c>
      <c r="H140" s="259" t="s">
        <v>1001</v>
      </c>
      <c r="I140" s="260" t="s">
        <v>42</v>
      </c>
      <c r="J140" s="469">
        <f>J141</f>
        <v>0</v>
      </c>
      <c r="K140" s="364">
        <f>K141</f>
        <v>1</v>
      </c>
      <c r="L140" s="364" t="str">
        <f>L141</f>
        <v>identificaciion del 100% de representantes </v>
      </c>
      <c r="M140" s="261"/>
      <c r="N140" s="262"/>
      <c r="O140" s="346"/>
      <c r="P140" s="347"/>
      <c r="Q140" s="257"/>
      <c r="R140" s="347"/>
      <c r="S140" s="257">
        <f>S141</f>
        <v>208300</v>
      </c>
      <c r="T140" s="347"/>
      <c r="U140" s="257"/>
      <c r="V140" s="347"/>
      <c r="W140" s="257"/>
      <c r="X140" s="347"/>
      <c r="Y140" s="257"/>
      <c r="Z140" s="347"/>
      <c r="AA140" s="257"/>
      <c r="AB140" s="347"/>
      <c r="AC140" s="257"/>
      <c r="AD140" s="347"/>
      <c r="AE140" s="340">
        <f>SUM(S140)</f>
        <v>208300</v>
      </c>
      <c r="AF140" s="347"/>
      <c r="AG140" s="287"/>
      <c r="AH140" s="301"/>
      <c r="AI140" s="301"/>
      <c r="AJ140" s="302"/>
      <c r="AK140" s="360"/>
    </row>
    <row r="141" spans="2:37" ht="41.25" customHeight="1">
      <c r="B141" s="585" t="s">
        <v>1335</v>
      </c>
      <c r="C141" s="147"/>
      <c r="D141" s="148" t="s">
        <v>1002</v>
      </c>
      <c r="E141" s="148" t="s">
        <v>849</v>
      </c>
      <c r="F141" s="361"/>
      <c r="G141" s="148"/>
      <c r="H141" s="701" t="s">
        <v>230</v>
      </c>
      <c r="I141" s="702" t="s">
        <v>231</v>
      </c>
      <c r="J141" s="719">
        <v>0</v>
      </c>
      <c r="K141" s="719">
        <v>1</v>
      </c>
      <c r="L141" s="719" t="s">
        <v>232</v>
      </c>
      <c r="M141" s="705"/>
      <c r="N141" s="709"/>
      <c r="O141" s="706"/>
      <c r="P141" s="706"/>
      <c r="Q141" s="706"/>
      <c r="R141" s="706"/>
      <c r="S141" s="706">
        <v>208300</v>
      </c>
      <c r="T141" s="706"/>
      <c r="U141" s="706"/>
      <c r="V141" s="706"/>
      <c r="W141" s="706"/>
      <c r="X141" s="706"/>
      <c r="Y141" s="706"/>
      <c r="Z141" s="706"/>
      <c r="AA141" s="706"/>
      <c r="AB141" s="706"/>
      <c r="AC141" s="706"/>
      <c r="AD141" s="706"/>
      <c r="AE141" s="666"/>
      <c r="AF141" s="666"/>
      <c r="AG141" s="712"/>
      <c r="AH141" s="683"/>
      <c r="AI141" s="683"/>
      <c r="AJ141" s="671"/>
      <c r="AK141" s="360"/>
    </row>
    <row r="142" spans="2:37" ht="40.5" customHeight="1">
      <c r="B142" s="586"/>
      <c r="C142" s="326"/>
      <c r="D142" s="662" t="s">
        <v>1003</v>
      </c>
      <c r="E142" s="662" t="s">
        <v>849</v>
      </c>
      <c r="F142" s="695"/>
      <c r="G142" s="695"/>
      <c r="H142" s="592"/>
      <c r="I142" s="703"/>
      <c r="J142" s="790"/>
      <c r="K142" s="742"/>
      <c r="L142" s="790"/>
      <c r="M142" s="744"/>
      <c r="N142" s="746"/>
      <c r="O142" s="707"/>
      <c r="P142" s="707"/>
      <c r="Q142" s="707"/>
      <c r="R142" s="707"/>
      <c r="S142" s="707"/>
      <c r="T142" s="707"/>
      <c r="U142" s="707"/>
      <c r="V142" s="707"/>
      <c r="W142" s="707"/>
      <c r="X142" s="707"/>
      <c r="Y142" s="707"/>
      <c r="Z142" s="707"/>
      <c r="AA142" s="707"/>
      <c r="AB142" s="707"/>
      <c r="AC142" s="707"/>
      <c r="AD142" s="707"/>
      <c r="AE142" s="740"/>
      <c r="AF142" s="740"/>
      <c r="AG142" s="713"/>
      <c r="AH142" s="683"/>
      <c r="AI142" s="683"/>
      <c r="AJ142" s="671"/>
      <c r="AK142" s="360"/>
    </row>
    <row r="143" spans="2:36" ht="40.5" customHeight="1" thickBot="1">
      <c r="B143" s="587"/>
      <c r="C143" s="327"/>
      <c r="D143" s="663"/>
      <c r="E143" s="663"/>
      <c r="F143" s="697"/>
      <c r="G143" s="697"/>
      <c r="H143" s="593"/>
      <c r="I143" s="704"/>
      <c r="J143" s="818"/>
      <c r="K143" s="743"/>
      <c r="L143" s="818"/>
      <c r="M143" s="745"/>
      <c r="N143" s="747"/>
      <c r="O143" s="707"/>
      <c r="P143" s="707"/>
      <c r="Q143" s="707"/>
      <c r="R143" s="707"/>
      <c r="S143" s="707"/>
      <c r="T143" s="707"/>
      <c r="U143" s="707"/>
      <c r="V143" s="707"/>
      <c r="W143" s="707"/>
      <c r="X143" s="707"/>
      <c r="Y143" s="707"/>
      <c r="Z143" s="707"/>
      <c r="AA143" s="707"/>
      <c r="AB143" s="708"/>
      <c r="AC143" s="708"/>
      <c r="AD143" s="708"/>
      <c r="AE143" s="741"/>
      <c r="AF143" s="741"/>
      <c r="AG143" s="714"/>
      <c r="AH143" s="684"/>
      <c r="AI143" s="684"/>
      <c r="AJ143" s="672"/>
    </row>
    <row r="144" spans="2:36" ht="39" customHeight="1" thickBot="1">
      <c r="B144" s="563" t="s">
        <v>1521</v>
      </c>
      <c r="C144" s="564"/>
      <c r="D144" s="565"/>
      <c r="E144" s="264"/>
      <c r="F144" s="820" t="s">
        <v>1516</v>
      </c>
      <c r="G144" s="820"/>
      <c r="H144" s="820"/>
      <c r="I144" s="820"/>
      <c r="J144" s="820"/>
      <c r="K144" s="820"/>
      <c r="L144" s="820"/>
      <c r="M144" s="820"/>
      <c r="N144" s="821"/>
      <c r="O144" s="749" t="s">
        <v>841</v>
      </c>
      <c r="P144" s="749"/>
      <c r="Q144" s="749"/>
      <c r="R144" s="749"/>
      <c r="S144" s="749"/>
      <c r="T144" s="749"/>
      <c r="U144" s="749"/>
      <c r="V144" s="749"/>
      <c r="W144" s="749"/>
      <c r="X144" s="749"/>
      <c r="Y144" s="749"/>
      <c r="Z144" s="749"/>
      <c r="AA144" s="749"/>
      <c r="AB144" s="674">
        <f>SUM(AE147,AE154)</f>
        <v>416600</v>
      </c>
      <c r="AC144" s="675"/>
      <c r="AD144" s="675"/>
      <c r="AE144" s="675"/>
      <c r="AF144" s="676"/>
      <c r="AG144" s="569" t="s">
        <v>1</v>
      </c>
      <c r="AH144" s="570"/>
      <c r="AI144" s="570"/>
      <c r="AJ144" s="571"/>
    </row>
    <row r="145" spans="2:36" ht="30" customHeight="1">
      <c r="B145" s="612" t="s">
        <v>25</v>
      </c>
      <c r="C145" s="614" t="s">
        <v>1004</v>
      </c>
      <c r="D145" s="615"/>
      <c r="E145" s="615"/>
      <c r="F145" s="615"/>
      <c r="G145" s="615"/>
      <c r="H145" s="615"/>
      <c r="I145" s="545" t="s">
        <v>3</v>
      </c>
      <c r="J145" s="547" t="s">
        <v>26</v>
      </c>
      <c r="K145" s="547" t="s">
        <v>4</v>
      </c>
      <c r="L145" s="549" t="s">
        <v>843</v>
      </c>
      <c r="M145" s="607" t="s">
        <v>28</v>
      </c>
      <c r="N145" s="609" t="s">
        <v>29</v>
      </c>
      <c r="O145" s="661" t="s">
        <v>43</v>
      </c>
      <c r="P145" s="657"/>
      <c r="Q145" s="656" t="s">
        <v>44</v>
      </c>
      <c r="R145" s="657"/>
      <c r="S145" s="656" t="s">
        <v>45</v>
      </c>
      <c r="T145" s="657"/>
      <c r="U145" s="656" t="s">
        <v>7</v>
      </c>
      <c r="V145" s="657"/>
      <c r="W145" s="656" t="s">
        <v>6</v>
      </c>
      <c r="X145" s="657"/>
      <c r="Y145" s="656" t="s">
        <v>46</v>
      </c>
      <c r="Z145" s="657"/>
      <c r="AA145" s="656" t="s">
        <v>5</v>
      </c>
      <c r="AB145" s="658"/>
      <c r="AC145" s="659" t="s">
        <v>8</v>
      </c>
      <c r="AD145" s="658"/>
      <c r="AE145" s="659" t="s">
        <v>9</v>
      </c>
      <c r="AF145" s="660"/>
      <c r="AG145" s="605" t="s">
        <v>10</v>
      </c>
      <c r="AH145" s="572" t="s">
        <v>11</v>
      </c>
      <c r="AI145" s="574" t="s">
        <v>12</v>
      </c>
      <c r="AJ145" s="576" t="s">
        <v>30</v>
      </c>
    </row>
    <row r="146" spans="2:36" ht="76.5" customHeight="1" thickBot="1">
      <c r="B146" s="613"/>
      <c r="C146" s="616"/>
      <c r="D146" s="617"/>
      <c r="E146" s="617"/>
      <c r="F146" s="617"/>
      <c r="G146" s="617"/>
      <c r="H146" s="617"/>
      <c r="I146" s="546"/>
      <c r="J146" s="548" t="s">
        <v>26</v>
      </c>
      <c r="K146" s="548"/>
      <c r="L146" s="550"/>
      <c r="M146" s="608"/>
      <c r="N146" s="610"/>
      <c r="O146" s="253" t="s">
        <v>31</v>
      </c>
      <c r="P146" s="254" t="s">
        <v>32</v>
      </c>
      <c r="Q146" s="255" t="s">
        <v>31</v>
      </c>
      <c r="R146" s="254" t="s">
        <v>32</v>
      </c>
      <c r="S146" s="255" t="s">
        <v>31</v>
      </c>
      <c r="T146" s="254" t="s">
        <v>32</v>
      </c>
      <c r="U146" s="255" t="s">
        <v>31</v>
      </c>
      <c r="V146" s="254" t="s">
        <v>32</v>
      </c>
      <c r="W146" s="255" t="s">
        <v>31</v>
      </c>
      <c r="X146" s="254" t="s">
        <v>32</v>
      </c>
      <c r="Y146" s="255" t="s">
        <v>31</v>
      </c>
      <c r="Z146" s="254" t="s">
        <v>32</v>
      </c>
      <c r="AA146" s="255" t="s">
        <v>31</v>
      </c>
      <c r="AB146" s="254" t="s">
        <v>33</v>
      </c>
      <c r="AC146" s="255" t="s">
        <v>31</v>
      </c>
      <c r="AD146" s="254" t="s">
        <v>33</v>
      </c>
      <c r="AE146" s="255" t="s">
        <v>31</v>
      </c>
      <c r="AF146" s="256" t="s">
        <v>33</v>
      </c>
      <c r="AG146" s="606"/>
      <c r="AH146" s="573"/>
      <c r="AI146" s="575"/>
      <c r="AJ146" s="577"/>
    </row>
    <row r="147" spans="2:36" ht="78" customHeight="1" thickBot="1">
      <c r="B147" s="289" t="s">
        <v>844</v>
      </c>
      <c r="C147" s="580" t="s">
        <v>233</v>
      </c>
      <c r="D147" s="581"/>
      <c r="E147" s="581"/>
      <c r="F147" s="581"/>
      <c r="G147" s="581"/>
      <c r="H147" s="581"/>
      <c r="I147" s="290" t="s">
        <v>234</v>
      </c>
      <c r="J147" s="325">
        <v>0</v>
      </c>
      <c r="K147" s="293">
        <v>1</v>
      </c>
      <c r="L147" s="293">
        <v>1</v>
      </c>
      <c r="M147" s="318"/>
      <c r="N147" s="324"/>
      <c r="O147" s="343"/>
      <c r="P147" s="344"/>
      <c r="Q147" s="344"/>
      <c r="R147" s="344"/>
      <c r="S147" s="344">
        <f>SUM(S148)</f>
        <v>208300</v>
      </c>
      <c r="T147" s="344"/>
      <c r="U147" s="344"/>
      <c r="V147" s="344"/>
      <c r="W147" s="344"/>
      <c r="X147" s="344"/>
      <c r="Y147" s="344"/>
      <c r="Z147" s="344"/>
      <c r="AA147" s="344"/>
      <c r="AB147" s="344"/>
      <c r="AC147" s="344"/>
      <c r="AD147" s="344"/>
      <c r="AE147" s="344">
        <f>SUM(S147)</f>
        <v>208300</v>
      </c>
      <c r="AF147" s="345"/>
      <c r="AG147" s="297"/>
      <c r="AH147" s="298"/>
      <c r="AI147" s="298"/>
      <c r="AJ147" s="299"/>
    </row>
    <row r="148" spans="2:37" ht="74.25" customHeight="1" thickBot="1">
      <c r="B148" s="258" t="s">
        <v>13</v>
      </c>
      <c r="C148" s="112" t="s">
        <v>41</v>
      </c>
      <c r="D148" s="112" t="s">
        <v>14</v>
      </c>
      <c r="E148" s="112" t="s">
        <v>40</v>
      </c>
      <c r="F148" s="112" t="s">
        <v>38</v>
      </c>
      <c r="G148" s="112" t="s">
        <v>39</v>
      </c>
      <c r="H148" s="259" t="s">
        <v>1005</v>
      </c>
      <c r="I148" s="260" t="s">
        <v>42</v>
      </c>
      <c r="J148" s="112">
        <f>J149</f>
        <v>0</v>
      </c>
      <c r="K148" s="364">
        <f>K149</f>
        <v>1</v>
      </c>
      <c r="L148" s="364">
        <f>L149</f>
        <v>1</v>
      </c>
      <c r="M148" s="261"/>
      <c r="N148" s="262"/>
      <c r="O148" s="346"/>
      <c r="P148" s="347"/>
      <c r="Q148" s="257"/>
      <c r="R148" s="347"/>
      <c r="S148" s="257">
        <f>S149</f>
        <v>208300</v>
      </c>
      <c r="T148" s="347"/>
      <c r="U148" s="257"/>
      <c r="V148" s="347"/>
      <c r="W148" s="257"/>
      <c r="X148" s="347"/>
      <c r="Y148" s="257"/>
      <c r="Z148" s="347"/>
      <c r="AA148" s="257"/>
      <c r="AB148" s="347"/>
      <c r="AC148" s="257"/>
      <c r="AD148" s="347"/>
      <c r="AE148" s="340">
        <f>SUM(S148)</f>
        <v>208300</v>
      </c>
      <c r="AF148" s="347"/>
      <c r="AG148" s="287"/>
      <c r="AH148" s="301"/>
      <c r="AI148" s="301"/>
      <c r="AJ148" s="302"/>
      <c r="AK148" s="360"/>
    </row>
    <row r="149" spans="2:37" ht="33" customHeight="1">
      <c r="B149" s="585" t="s">
        <v>1334</v>
      </c>
      <c r="C149" s="147"/>
      <c r="D149" s="271" t="s">
        <v>992</v>
      </c>
      <c r="E149" s="271" t="s">
        <v>849</v>
      </c>
      <c r="F149" s="353"/>
      <c r="G149" s="353"/>
      <c r="H149" s="701" t="s">
        <v>233</v>
      </c>
      <c r="I149" s="702" t="s">
        <v>1803</v>
      </c>
      <c r="J149" s="636">
        <v>0</v>
      </c>
      <c r="K149" s="719">
        <v>1</v>
      </c>
      <c r="L149" s="725">
        <v>1</v>
      </c>
      <c r="M149" s="705"/>
      <c r="N149" s="709"/>
      <c r="O149" s="706"/>
      <c r="P149" s="706"/>
      <c r="Q149" s="706"/>
      <c r="R149" s="706"/>
      <c r="S149" s="706">
        <v>208300</v>
      </c>
      <c r="T149" s="706"/>
      <c r="U149" s="706"/>
      <c r="V149" s="706"/>
      <c r="W149" s="706"/>
      <c r="X149" s="706"/>
      <c r="Y149" s="706"/>
      <c r="Z149" s="706"/>
      <c r="AA149" s="706"/>
      <c r="AB149" s="706"/>
      <c r="AC149" s="706"/>
      <c r="AD149" s="706"/>
      <c r="AE149" s="666"/>
      <c r="AF149" s="666"/>
      <c r="AG149" s="712"/>
      <c r="AH149" s="683"/>
      <c r="AI149" s="683"/>
      <c r="AJ149" s="671"/>
      <c r="AK149" s="360"/>
    </row>
    <row r="150" spans="2:37" ht="33" customHeight="1">
      <c r="B150" s="586"/>
      <c r="C150" s="326"/>
      <c r="D150" s="748" t="s">
        <v>1006</v>
      </c>
      <c r="E150" s="748" t="s">
        <v>849</v>
      </c>
      <c r="F150" s="822"/>
      <c r="G150" s="822"/>
      <c r="H150" s="592"/>
      <c r="I150" s="703"/>
      <c r="J150" s="594"/>
      <c r="K150" s="742"/>
      <c r="L150" s="720"/>
      <c r="M150" s="744"/>
      <c r="N150" s="746"/>
      <c r="O150" s="707"/>
      <c r="P150" s="707"/>
      <c r="Q150" s="707"/>
      <c r="R150" s="707"/>
      <c r="S150" s="707"/>
      <c r="T150" s="707"/>
      <c r="U150" s="707"/>
      <c r="V150" s="707"/>
      <c r="W150" s="707"/>
      <c r="X150" s="707"/>
      <c r="Y150" s="707"/>
      <c r="Z150" s="707"/>
      <c r="AA150" s="707"/>
      <c r="AB150" s="707"/>
      <c r="AC150" s="707"/>
      <c r="AD150" s="707"/>
      <c r="AE150" s="740"/>
      <c r="AF150" s="740"/>
      <c r="AG150" s="713"/>
      <c r="AH150" s="683"/>
      <c r="AI150" s="683"/>
      <c r="AJ150" s="671"/>
      <c r="AK150" s="360"/>
    </row>
    <row r="151" spans="2:36" ht="33" customHeight="1" thickBot="1">
      <c r="B151" s="587"/>
      <c r="C151" s="327"/>
      <c r="D151" s="748"/>
      <c r="E151" s="748"/>
      <c r="F151" s="822"/>
      <c r="G151" s="822"/>
      <c r="H151" s="593"/>
      <c r="I151" s="704"/>
      <c r="J151" s="595"/>
      <c r="K151" s="743"/>
      <c r="L151" s="721"/>
      <c r="M151" s="745"/>
      <c r="N151" s="747"/>
      <c r="O151" s="708"/>
      <c r="P151" s="708"/>
      <c r="Q151" s="708"/>
      <c r="R151" s="708"/>
      <c r="S151" s="708"/>
      <c r="T151" s="708"/>
      <c r="U151" s="708"/>
      <c r="V151" s="708"/>
      <c r="W151" s="708"/>
      <c r="X151" s="708"/>
      <c r="Y151" s="708"/>
      <c r="Z151" s="708"/>
      <c r="AA151" s="708"/>
      <c r="AB151" s="708"/>
      <c r="AC151" s="708"/>
      <c r="AD151" s="708"/>
      <c r="AE151" s="741"/>
      <c r="AF151" s="741"/>
      <c r="AG151" s="714"/>
      <c r="AH151" s="684"/>
      <c r="AI151" s="684"/>
      <c r="AJ151" s="672"/>
    </row>
    <row r="152" spans="2:36" ht="35.25" customHeight="1">
      <c r="B152" s="612" t="s">
        <v>25</v>
      </c>
      <c r="C152" s="614" t="s">
        <v>1007</v>
      </c>
      <c r="D152" s="817"/>
      <c r="E152" s="817"/>
      <c r="F152" s="817"/>
      <c r="G152" s="817"/>
      <c r="H152" s="615"/>
      <c r="I152" s="545" t="s">
        <v>3</v>
      </c>
      <c r="J152" s="547" t="s">
        <v>26</v>
      </c>
      <c r="K152" s="547" t="s">
        <v>4</v>
      </c>
      <c r="L152" s="549" t="s">
        <v>27</v>
      </c>
      <c r="M152" s="607" t="s">
        <v>28</v>
      </c>
      <c r="N152" s="609" t="s">
        <v>29</v>
      </c>
      <c r="O152" s="728" t="s">
        <v>43</v>
      </c>
      <c r="P152" s="658"/>
      <c r="Q152" s="659" t="s">
        <v>44</v>
      </c>
      <c r="R152" s="658"/>
      <c r="S152" s="659" t="s">
        <v>45</v>
      </c>
      <c r="T152" s="658"/>
      <c r="U152" s="659" t="s">
        <v>7</v>
      </c>
      <c r="V152" s="658"/>
      <c r="W152" s="659" t="s">
        <v>6</v>
      </c>
      <c r="X152" s="658"/>
      <c r="Y152" s="659" t="s">
        <v>46</v>
      </c>
      <c r="Z152" s="658"/>
      <c r="AA152" s="659" t="s">
        <v>5</v>
      </c>
      <c r="AB152" s="658"/>
      <c r="AC152" s="659" t="s">
        <v>8</v>
      </c>
      <c r="AD152" s="658"/>
      <c r="AE152" s="659" t="s">
        <v>9</v>
      </c>
      <c r="AF152" s="660"/>
      <c r="AG152" s="605" t="s">
        <v>10</v>
      </c>
      <c r="AH152" s="572" t="s">
        <v>11</v>
      </c>
      <c r="AI152" s="574" t="s">
        <v>12</v>
      </c>
      <c r="AJ152" s="576" t="s">
        <v>30</v>
      </c>
    </row>
    <row r="153" spans="2:36" ht="66.75" customHeight="1" thickBot="1">
      <c r="B153" s="613"/>
      <c r="C153" s="616"/>
      <c r="D153" s="617"/>
      <c r="E153" s="617"/>
      <c r="F153" s="617"/>
      <c r="G153" s="617"/>
      <c r="H153" s="617"/>
      <c r="I153" s="546"/>
      <c r="J153" s="548" t="s">
        <v>26</v>
      </c>
      <c r="K153" s="548"/>
      <c r="L153" s="550"/>
      <c r="M153" s="608"/>
      <c r="N153" s="610"/>
      <c r="O153" s="253" t="s">
        <v>31</v>
      </c>
      <c r="P153" s="254" t="s">
        <v>32</v>
      </c>
      <c r="Q153" s="255" t="s">
        <v>31</v>
      </c>
      <c r="R153" s="254" t="s">
        <v>32</v>
      </c>
      <c r="S153" s="255" t="s">
        <v>31</v>
      </c>
      <c r="T153" s="254" t="s">
        <v>32</v>
      </c>
      <c r="U153" s="255" t="s">
        <v>31</v>
      </c>
      <c r="V153" s="254" t="s">
        <v>32</v>
      </c>
      <c r="W153" s="255" t="s">
        <v>31</v>
      </c>
      <c r="X153" s="254" t="s">
        <v>32</v>
      </c>
      <c r="Y153" s="255" t="s">
        <v>31</v>
      </c>
      <c r="Z153" s="254" t="s">
        <v>32</v>
      </c>
      <c r="AA153" s="255" t="s">
        <v>31</v>
      </c>
      <c r="AB153" s="254" t="s">
        <v>33</v>
      </c>
      <c r="AC153" s="255" t="s">
        <v>31</v>
      </c>
      <c r="AD153" s="254" t="s">
        <v>33</v>
      </c>
      <c r="AE153" s="255" t="s">
        <v>31</v>
      </c>
      <c r="AF153" s="256" t="s">
        <v>33</v>
      </c>
      <c r="AG153" s="606"/>
      <c r="AH153" s="573"/>
      <c r="AI153" s="575"/>
      <c r="AJ153" s="577"/>
    </row>
    <row r="154" spans="2:36" ht="65.25" customHeight="1" thickBot="1">
      <c r="B154" s="289" t="s">
        <v>844</v>
      </c>
      <c r="C154" s="580" t="s">
        <v>235</v>
      </c>
      <c r="D154" s="581"/>
      <c r="E154" s="581"/>
      <c r="F154" s="581"/>
      <c r="G154" s="581"/>
      <c r="H154" s="581"/>
      <c r="I154" s="290" t="s">
        <v>234</v>
      </c>
      <c r="J154" s="325">
        <v>0</v>
      </c>
      <c r="K154" s="293">
        <v>1</v>
      </c>
      <c r="L154" s="293">
        <v>1</v>
      </c>
      <c r="M154" s="318"/>
      <c r="N154" s="324"/>
      <c r="O154" s="343"/>
      <c r="P154" s="344"/>
      <c r="Q154" s="344"/>
      <c r="R154" s="344"/>
      <c r="S154" s="344">
        <f>SUM(S155)</f>
        <v>208300</v>
      </c>
      <c r="T154" s="344"/>
      <c r="U154" s="344"/>
      <c r="V154" s="344"/>
      <c r="W154" s="344"/>
      <c r="X154" s="344"/>
      <c r="Y154" s="344"/>
      <c r="Z154" s="344"/>
      <c r="AA154" s="344"/>
      <c r="AB154" s="344"/>
      <c r="AC154" s="344"/>
      <c r="AD154" s="344"/>
      <c r="AE154" s="344">
        <f>SUM(S154)</f>
        <v>208300</v>
      </c>
      <c r="AF154" s="345"/>
      <c r="AG154" s="297"/>
      <c r="AH154" s="298"/>
      <c r="AI154" s="298"/>
      <c r="AJ154" s="299"/>
    </row>
    <row r="155" spans="2:37" ht="74.25" customHeight="1" thickBot="1">
      <c r="B155" s="258" t="s">
        <v>13</v>
      </c>
      <c r="C155" s="112" t="s">
        <v>41</v>
      </c>
      <c r="D155" s="112" t="s">
        <v>14</v>
      </c>
      <c r="E155" s="112" t="s">
        <v>40</v>
      </c>
      <c r="F155" s="112" t="s">
        <v>38</v>
      </c>
      <c r="G155" s="112" t="s">
        <v>39</v>
      </c>
      <c r="H155" s="259" t="s">
        <v>1008</v>
      </c>
      <c r="I155" s="260" t="s">
        <v>42</v>
      </c>
      <c r="J155" s="469">
        <f>J156</f>
        <v>0</v>
      </c>
      <c r="K155" s="364">
        <f>K156</f>
        <v>1</v>
      </c>
      <c r="L155" s="364">
        <f>L156</f>
        <v>1</v>
      </c>
      <c r="M155" s="261"/>
      <c r="N155" s="262"/>
      <c r="O155" s="346"/>
      <c r="P155" s="347"/>
      <c r="Q155" s="257"/>
      <c r="R155" s="347"/>
      <c r="S155" s="257">
        <f>S156</f>
        <v>208300</v>
      </c>
      <c r="T155" s="347"/>
      <c r="U155" s="257"/>
      <c r="V155" s="347"/>
      <c r="W155" s="257"/>
      <c r="X155" s="347"/>
      <c r="Y155" s="257"/>
      <c r="Z155" s="347"/>
      <c r="AA155" s="257"/>
      <c r="AB155" s="347"/>
      <c r="AC155" s="257"/>
      <c r="AD155" s="347"/>
      <c r="AE155" s="340">
        <f>SUM(S155)</f>
        <v>208300</v>
      </c>
      <c r="AF155" s="347"/>
      <c r="AG155" s="287"/>
      <c r="AH155" s="301"/>
      <c r="AI155" s="301"/>
      <c r="AJ155" s="302"/>
      <c r="AK155" s="360"/>
    </row>
    <row r="156" spans="2:37" ht="21" customHeight="1">
      <c r="B156" s="585" t="s">
        <v>1334</v>
      </c>
      <c r="C156" s="147"/>
      <c r="D156" s="715" t="s">
        <v>1009</v>
      </c>
      <c r="E156" s="715" t="s">
        <v>849</v>
      </c>
      <c r="F156" s="715"/>
      <c r="G156" s="715"/>
      <c r="H156" s="701" t="s">
        <v>236</v>
      </c>
      <c r="I156" s="702" t="s">
        <v>237</v>
      </c>
      <c r="J156" s="719">
        <v>0</v>
      </c>
      <c r="K156" s="719">
        <v>1</v>
      </c>
      <c r="L156" s="719">
        <v>1</v>
      </c>
      <c r="M156" s="705"/>
      <c r="N156" s="709"/>
      <c r="O156" s="706"/>
      <c r="P156" s="706"/>
      <c r="Q156" s="706"/>
      <c r="R156" s="706"/>
      <c r="S156" s="706">
        <v>208300</v>
      </c>
      <c r="T156" s="706"/>
      <c r="U156" s="706"/>
      <c r="V156" s="706"/>
      <c r="W156" s="706"/>
      <c r="X156" s="706"/>
      <c r="Y156" s="706"/>
      <c r="Z156" s="706"/>
      <c r="AA156" s="706"/>
      <c r="AB156" s="706"/>
      <c r="AC156" s="706"/>
      <c r="AD156" s="706"/>
      <c r="AE156" s="666"/>
      <c r="AF156" s="666"/>
      <c r="AG156" s="712"/>
      <c r="AH156" s="683"/>
      <c r="AI156" s="683"/>
      <c r="AJ156" s="671"/>
      <c r="AK156" s="360"/>
    </row>
    <row r="157" spans="2:37" ht="21" customHeight="1">
      <c r="B157" s="586"/>
      <c r="C157" s="326"/>
      <c r="D157" s="694"/>
      <c r="E157" s="694"/>
      <c r="F157" s="694"/>
      <c r="G157" s="694"/>
      <c r="H157" s="592"/>
      <c r="I157" s="703"/>
      <c r="J157" s="790"/>
      <c r="K157" s="742"/>
      <c r="L157" s="790"/>
      <c r="M157" s="744"/>
      <c r="N157" s="746"/>
      <c r="O157" s="707"/>
      <c r="P157" s="707"/>
      <c r="Q157" s="707"/>
      <c r="R157" s="707"/>
      <c r="S157" s="707"/>
      <c r="T157" s="707"/>
      <c r="U157" s="707"/>
      <c r="V157" s="707"/>
      <c r="W157" s="707"/>
      <c r="X157" s="707"/>
      <c r="Y157" s="707"/>
      <c r="Z157" s="707"/>
      <c r="AA157" s="707"/>
      <c r="AB157" s="707"/>
      <c r="AC157" s="707"/>
      <c r="AD157" s="707"/>
      <c r="AE157" s="740"/>
      <c r="AF157" s="740"/>
      <c r="AG157" s="713"/>
      <c r="AH157" s="683"/>
      <c r="AI157" s="683"/>
      <c r="AJ157" s="671"/>
      <c r="AK157" s="360"/>
    </row>
    <row r="158" spans="2:36" ht="21" customHeight="1" thickBot="1">
      <c r="B158" s="587"/>
      <c r="C158" s="327"/>
      <c r="D158" s="663"/>
      <c r="E158" s="663"/>
      <c r="F158" s="663"/>
      <c r="G158" s="663"/>
      <c r="H158" s="593"/>
      <c r="I158" s="704"/>
      <c r="J158" s="818"/>
      <c r="K158" s="743"/>
      <c r="L158" s="818"/>
      <c r="M158" s="745"/>
      <c r="N158" s="747"/>
      <c r="O158" s="707"/>
      <c r="P158" s="707"/>
      <c r="Q158" s="707"/>
      <c r="R158" s="707"/>
      <c r="S158" s="707"/>
      <c r="T158" s="707"/>
      <c r="U158" s="707"/>
      <c r="V158" s="707"/>
      <c r="W158" s="707"/>
      <c r="X158" s="707"/>
      <c r="Y158" s="707"/>
      <c r="Z158" s="707"/>
      <c r="AA158" s="708"/>
      <c r="AB158" s="708"/>
      <c r="AC158" s="708"/>
      <c r="AD158" s="708"/>
      <c r="AE158" s="741"/>
      <c r="AF158" s="741"/>
      <c r="AG158" s="714"/>
      <c r="AH158" s="684"/>
      <c r="AI158" s="684"/>
      <c r="AJ158" s="672"/>
    </row>
    <row r="159" spans="2:36" ht="39" customHeight="1" thickBot="1">
      <c r="B159" s="819" t="s">
        <v>1522</v>
      </c>
      <c r="C159" s="820"/>
      <c r="D159" s="820"/>
      <c r="E159" s="820"/>
      <c r="F159" s="820" t="s">
        <v>1523</v>
      </c>
      <c r="G159" s="820"/>
      <c r="H159" s="820"/>
      <c r="I159" s="820"/>
      <c r="J159" s="820"/>
      <c r="K159" s="820"/>
      <c r="L159" s="820"/>
      <c r="M159" s="820"/>
      <c r="N159" s="821"/>
      <c r="O159" s="749" t="s">
        <v>1010</v>
      </c>
      <c r="P159" s="749"/>
      <c r="Q159" s="749"/>
      <c r="R159" s="749"/>
      <c r="S159" s="749"/>
      <c r="T159" s="749"/>
      <c r="U159" s="749"/>
      <c r="V159" s="749"/>
      <c r="W159" s="749"/>
      <c r="X159" s="749"/>
      <c r="Y159" s="749"/>
      <c r="Z159" s="749"/>
      <c r="AA159" s="674">
        <f>SUM(AE162,AE169)</f>
        <v>416600</v>
      </c>
      <c r="AB159" s="675"/>
      <c r="AC159" s="675"/>
      <c r="AD159" s="675"/>
      <c r="AE159" s="675"/>
      <c r="AF159" s="676"/>
      <c r="AG159" s="569" t="s">
        <v>1</v>
      </c>
      <c r="AH159" s="570"/>
      <c r="AI159" s="570"/>
      <c r="AJ159" s="571"/>
    </row>
    <row r="160" spans="2:36" ht="30.75" customHeight="1">
      <c r="B160" s="612" t="s">
        <v>25</v>
      </c>
      <c r="C160" s="614" t="s">
        <v>1011</v>
      </c>
      <c r="D160" s="615"/>
      <c r="E160" s="615"/>
      <c r="F160" s="615"/>
      <c r="G160" s="615"/>
      <c r="H160" s="615"/>
      <c r="I160" s="545" t="s">
        <v>3</v>
      </c>
      <c r="J160" s="547" t="s">
        <v>26</v>
      </c>
      <c r="K160" s="547" t="s">
        <v>4</v>
      </c>
      <c r="L160" s="549" t="s">
        <v>843</v>
      </c>
      <c r="M160" s="607" t="s">
        <v>28</v>
      </c>
      <c r="N160" s="609" t="s">
        <v>29</v>
      </c>
      <c r="O160" s="661" t="s">
        <v>43</v>
      </c>
      <c r="P160" s="657"/>
      <c r="Q160" s="656" t="s">
        <v>44</v>
      </c>
      <c r="R160" s="657"/>
      <c r="S160" s="656" t="s">
        <v>45</v>
      </c>
      <c r="T160" s="657"/>
      <c r="U160" s="656" t="s">
        <v>7</v>
      </c>
      <c r="V160" s="657"/>
      <c r="W160" s="656" t="s">
        <v>6</v>
      </c>
      <c r="X160" s="657"/>
      <c r="Y160" s="656" t="s">
        <v>46</v>
      </c>
      <c r="Z160" s="657"/>
      <c r="AA160" s="659" t="s">
        <v>5</v>
      </c>
      <c r="AB160" s="658"/>
      <c r="AC160" s="659" t="s">
        <v>8</v>
      </c>
      <c r="AD160" s="658"/>
      <c r="AE160" s="659" t="s">
        <v>9</v>
      </c>
      <c r="AF160" s="660"/>
      <c r="AG160" s="605" t="s">
        <v>10</v>
      </c>
      <c r="AH160" s="572" t="s">
        <v>11</v>
      </c>
      <c r="AI160" s="574" t="s">
        <v>12</v>
      </c>
      <c r="AJ160" s="576" t="s">
        <v>30</v>
      </c>
    </row>
    <row r="161" spans="2:36" ht="76.5" customHeight="1" thickBot="1">
      <c r="B161" s="613"/>
      <c r="C161" s="616"/>
      <c r="D161" s="617"/>
      <c r="E161" s="617"/>
      <c r="F161" s="617"/>
      <c r="G161" s="617"/>
      <c r="H161" s="617"/>
      <c r="I161" s="546"/>
      <c r="J161" s="548" t="s">
        <v>26</v>
      </c>
      <c r="K161" s="548"/>
      <c r="L161" s="550"/>
      <c r="M161" s="608"/>
      <c r="N161" s="610"/>
      <c r="O161" s="253" t="s">
        <v>31</v>
      </c>
      <c r="P161" s="254" t="s">
        <v>32</v>
      </c>
      <c r="Q161" s="255" t="s">
        <v>31</v>
      </c>
      <c r="R161" s="254" t="s">
        <v>32</v>
      </c>
      <c r="S161" s="255" t="s">
        <v>31</v>
      </c>
      <c r="T161" s="254" t="s">
        <v>32</v>
      </c>
      <c r="U161" s="255" t="s">
        <v>31</v>
      </c>
      <c r="V161" s="254" t="s">
        <v>32</v>
      </c>
      <c r="W161" s="255" t="s">
        <v>31</v>
      </c>
      <c r="X161" s="254" t="s">
        <v>32</v>
      </c>
      <c r="Y161" s="255" t="s">
        <v>31</v>
      </c>
      <c r="Z161" s="254" t="s">
        <v>32</v>
      </c>
      <c r="AA161" s="255" t="s">
        <v>31</v>
      </c>
      <c r="AB161" s="254" t="s">
        <v>33</v>
      </c>
      <c r="AC161" s="255" t="s">
        <v>31</v>
      </c>
      <c r="AD161" s="254" t="s">
        <v>33</v>
      </c>
      <c r="AE161" s="255" t="s">
        <v>31</v>
      </c>
      <c r="AF161" s="256" t="s">
        <v>33</v>
      </c>
      <c r="AG161" s="606"/>
      <c r="AH161" s="573"/>
      <c r="AI161" s="575"/>
      <c r="AJ161" s="577"/>
    </row>
    <row r="162" spans="2:36" ht="78" customHeight="1" thickBot="1">
      <c r="B162" s="289" t="s">
        <v>844</v>
      </c>
      <c r="C162" s="580" t="s">
        <v>238</v>
      </c>
      <c r="D162" s="581"/>
      <c r="E162" s="581"/>
      <c r="F162" s="581"/>
      <c r="G162" s="581"/>
      <c r="H162" s="581"/>
      <c r="I162" s="290" t="s">
        <v>239</v>
      </c>
      <c r="J162" s="325">
        <v>0</v>
      </c>
      <c r="K162" s="293">
        <v>1</v>
      </c>
      <c r="L162" s="293">
        <v>1</v>
      </c>
      <c r="M162" s="318"/>
      <c r="N162" s="324"/>
      <c r="O162" s="343"/>
      <c r="P162" s="344"/>
      <c r="Q162" s="344"/>
      <c r="R162" s="344"/>
      <c r="S162" s="344">
        <f>SUM(S163)</f>
        <v>208300</v>
      </c>
      <c r="T162" s="344"/>
      <c r="U162" s="344"/>
      <c r="V162" s="344"/>
      <c r="W162" s="344"/>
      <c r="X162" s="344"/>
      <c r="Y162" s="344"/>
      <c r="Z162" s="344"/>
      <c r="AA162" s="344"/>
      <c r="AB162" s="344"/>
      <c r="AC162" s="344"/>
      <c r="AD162" s="344"/>
      <c r="AE162" s="344">
        <f>SUM(S162)</f>
        <v>208300</v>
      </c>
      <c r="AF162" s="345"/>
      <c r="AG162" s="297"/>
      <c r="AH162" s="298"/>
      <c r="AI162" s="298"/>
      <c r="AJ162" s="299"/>
    </row>
    <row r="163" spans="2:37" ht="74.25" customHeight="1" thickBot="1">
      <c r="B163" s="258" t="s">
        <v>13</v>
      </c>
      <c r="C163" s="112" t="s">
        <v>41</v>
      </c>
      <c r="D163" s="112" t="s">
        <v>14</v>
      </c>
      <c r="E163" s="112" t="s">
        <v>40</v>
      </c>
      <c r="F163" s="112" t="s">
        <v>38</v>
      </c>
      <c r="G163" s="112" t="s">
        <v>39</v>
      </c>
      <c r="H163" s="259" t="s">
        <v>1012</v>
      </c>
      <c r="I163" s="260" t="s">
        <v>42</v>
      </c>
      <c r="J163" s="467">
        <f>J164</f>
        <v>0</v>
      </c>
      <c r="K163" s="364">
        <f>K164</f>
        <v>1</v>
      </c>
      <c r="L163" s="364" t="str">
        <f>L164</f>
        <v>un mapa de riesgos</v>
      </c>
      <c r="M163" s="261"/>
      <c r="N163" s="262"/>
      <c r="O163" s="346"/>
      <c r="P163" s="347"/>
      <c r="Q163" s="257"/>
      <c r="R163" s="347"/>
      <c r="S163" s="257">
        <f>S164</f>
        <v>208300</v>
      </c>
      <c r="T163" s="347"/>
      <c r="U163" s="257"/>
      <c r="V163" s="347"/>
      <c r="W163" s="257"/>
      <c r="X163" s="347"/>
      <c r="Y163" s="257"/>
      <c r="Z163" s="347"/>
      <c r="AA163" s="257"/>
      <c r="AB163" s="347"/>
      <c r="AC163" s="257"/>
      <c r="AD163" s="347"/>
      <c r="AE163" s="340">
        <f>SUM(S163)</f>
        <v>208300</v>
      </c>
      <c r="AF163" s="347"/>
      <c r="AG163" s="287"/>
      <c r="AH163" s="301"/>
      <c r="AI163" s="301"/>
      <c r="AJ163" s="302"/>
      <c r="AK163" s="360"/>
    </row>
    <row r="164" spans="2:37" ht="21" customHeight="1">
      <c r="B164" s="585" t="s">
        <v>1334</v>
      </c>
      <c r="C164" s="147"/>
      <c r="D164" s="715" t="s">
        <v>1013</v>
      </c>
      <c r="E164" s="715" t="s">
        <v>849</v>
      </c>
      <c r="F164" s="717"/>
      <c r="G164" s="717"/>
      <c r="H164" s="701" t="s">
        <v>240</v>
      </c>
      <c r="I164" s="702" t="s">
        <v>241</v>
      </c>
      <c r="J164" s="705">
        <v>0</v>
      </c>
      <c r="K164" s="719">
        <v>1</v>
      </c>
      <c r="L164" s="719" t="s">
        <v>242</v>
      </c>
      <c r="M164" s="705"/>
      <c r="N164" s="709"/>
      <c r="O164" s="706"/>
      <c r="P164" s="706"/>
      <c r="Q164" s="706"/>
      <c r="R164" s="706"/>
      <c r="S164" s="706">
        <v>208300</v>
      </c>
      <c r="T164" s="706"/>
      <c r="U164" s="706"/>
      <c r="V164" s="706"/>
      <c r="W164" s="706"/>
      <c r="X164" s="706"/>
      <c r="Y164" s="706"/>
      <c r="Z164" s="706"/>
      <c r="AA164" s="706"/>
      <c r="AB164" s="706"/>
      <c r="AC164" s="706"/>
      <c r="AD164" s="706"/>
      <c r="AE164" s="666"/>
      <c r="AF164" s="666"/>
      <c r="AG164" s="712"/>
      <c r="AH164" s="683"/>
      <c r="AI164" s="683"/>
      <c r="AJ164" s="671"/>
      <c r="AK164" s="360"/>
    </row>
    <row r="165" spans="2:37" ht="21" customHeight="1">
      <c r="B165" s="586"/>
      <c r="C165" s="326"/>
      <c r="D165" s="694"/>
      <c r="E165" s="694"/>
      <c r="F165" s="696"/>
      <c r="G165" s="696"/>
      <c r="H165" s="592"/>
      <c r="I165" s="703"/>
      <c r="J165" s="769"/>
      <c r="K165" s="742"/>
      <c r="L165" s="790"/>
      <c r="M165" s="744"/>
      <c r="N165" s="746"/>
      <c r="O165" s="707"/>
      <c r="P165" s="707"/>
      <c r="Q165" s="707"/>
      <c r="R165" s="707"/>
      <c r="S165" s="707"/>
      <c r="T165" s="707"/>
      <c r="U165" s="707"/>
      <c r="V165" s="707"/>
      <c r="W165" s="707"/>
      <c r="X165" s="707"/>
      <c r="Y165" s="707"/>
      <c r="Z165" s="707"/>
      <c r="AA165" s="707"/>
      <c r="AB165" s="707"/>
      <c r="AC165" s="707"/>
      <c r="AD165" s="707"/>
      <c r="AE165" s="740"/>
      <c r="AF165" s="740"/>
      <c r="AG165" s="713"/>
      <c r="AH165" s="683"/>
      <c r="AI165" s="683"/>
      <c r="AJ165" s="671"/>
      <c r="AK165" s="360"/>
    </row>
    <row r="166" spans="2:36" ht="21" customHeight="1" thickBot="1">
      <c r="B166" s="587"/>
      <c r="C166" s="327"/>
      <c r="D166" s="663"/>
      <c r="E166" s="663"/>
      <c r="F166" s="697"/>
      <c r="G166" s="697"/>
      <c r="H166" s="593"/>
      <c r="I166" s="704"/>
      <c r="J166" s="770"/>
      <c r="K166" s="743"/>
      <c r="L166" s="818"/>
      <c r="M166" s="745"/>
      <c r="N166" s="747"/>
      <c r="O166" s="708"/>
      <c r="P166" s="708"/>
      <c r="Q166" s="708"/>
      <c r="R166" s="708"/>
      <c r="S166" s="708"/>
      <c r="T166" s="708"/>
      <c r="U166" s="708"/>
      <c r="V166" s="708"/>
      <c r="W166" s="708"/>
      <c r="X166" s="708"/>
      <c r="Y166" s="708"/>
      <c r="Z166" s="708"/>
      <c r="AA166" s="708"/>
      <c r="AB166" s="708"/>
      <c r="AC166" s="708"/>
      <c r="AD166" s="708"/>
      <c r="AE166" s="741"/>
      <c r="AF166" s="741"/>
      <c r="AG166" s="714"/>
      <c r="AH166" s="684"/>
      <c r="AI166" s="684"/>
      <c r="AJ166" s="672"/>
    </row>
    <row r="167" spans="2:36" ht="39.75" customHeight="1">
      <c r="B167" s="612" t="s">
        <v>25</v>
      </c>
      <c r="C167" s="614" t="s">
        <v>1014</v>
      </c>
      <c r="D167" s="615"/>
      <c r="E167" s="615"/>
      <c r="F167" s="615"/>
      <c r="G167" s="615"/>
      <c r="H167" s="615"/>
      <c r="I167" s="545" t="s">
        <v>3</v>
      </c>
      <c r="J167" s="547" t="s">
        <v>26</v>
      </c>
      <c r="K167" s="547" t="s">
        <v>4</v>
      </c>
      <c r="L167" s="549" t="s">
        <v>843</v>
      </c>
      <c r="M167" s="607" t="s">
        <v>28</v>
      </c>
      <c r="N167" s="609" t="s">
        <v>29</v>
      </c>
      <c r="O167" s="728" t="s">
        <v>43</v>
      </c>
      <c r="P167" s="658"/>
      <c r="Q167" s="659" t="s">
        <v>44</v>
      </c>
      <c r="R167" s="658"/>
      <c r="S167" s="659" t="s">
        <v>45</v>
      </c>
      <c r="T167" s="658"/>
      <c r="U167" s="659" t="s">
        <v>7</v>
      </c>
      <c r="V167" s="658"/>
      <c r="W167" s="659" t="s">
        <v>6</v>
      </c>
      <c r="X167" s="658"/>
      <c r="Y167" s="659" t="s">
        <v>46</v>
      </c>
      <c r="Z167" s="658"/>
      <c r="AA167" s="659" t="s">
        <v>5</v>
      </c>
      <c r="AB167" s="658"/>
      <c r="AC167" s="659" t="s">
        <v>8</v>
      </c>
      <c r="AD167" s="658"/>
      <c r="AE167" s="659" t="s">
        <v>9</v>
      </c>
      <c r="AF167" s="660"/>
      <c r="AG167" s="605" t="s">
        <v>10</v>
      </c>
      <c r="AH167" s="572" t="s">
        <v>11</v>
      </c>
      <c r="AI167" s="574" t="s">
        <v>12</v>
      </c>
      <c r="AJ167" s="576" t="s">
        <v>30</v>
      </c>
    </row>
    <row r="168" spans="2:36" ht="76.5" customHeight="1" thickBot="1">
      <c r="B168" s="613"/>
      <c r="C168" s="616"/>
      <c r="D168" s="617"/>
      <c r="E168" s="617"/>
      <c r="F168" s="617"/>
      <c r="G168" s="617"/>
      <c r="H168" s="617"/>
      <c r="I168" s="546"/>
      <c r="J168" s="548" t="s">
        <v>26</v>
      </c>
      <c r="K168" s="548"/>
      <c r="L168" s="550"/>
      <c r="M168" s="608"/>
      <c r="N168" s="610"/>
      <c r="O168" s="253" t="s">
        <v>31</v>
      </c>
      <c r="P168" s="254" t="s">
        <v>32</v>
      </c>
      <c r="Q168" s="255" t="s">
        <v>31</v>
      </c>
      <c r="R168" s="254" t="s">
        <v>32</v>
      </c>
      <c r="S168" s="255" t="s">
        <v>31</v>
      </c>
      <c r="T168" s="254" t="s">
        <v>32</v>
      </c>
      <c r="U168" s="255" t="s">
        <v>31</v>
      </c>
      <c r="V168" s="254" t="s">
        <v>32</v>
      </c>
      <c r="W168" s="255" t="s">
        <v>31</v>
      </c>
      <c r="X168" s="254" t="s">
        <v>32</v>
      </c>
      <c r="Y168" s="255" t="s">
        <v>31</v>
      </c>
      <c r="Z168" s="254" t="s">
        <v>32</v>
      </c>
      <c r="AA168" s="255" t="s">
        <v>31</v>
      </c>
      <c r="AB168" s="254" t="s">
        <v>33</v>
      </c>
      <c r="AC168" s="255" t="s">
        <v>31</v>
      </c>
      <c r="AD168" s="254" t="s">
        <v>33</v>
      </c>
      <c r="AE168" s="255" t="s">
        <v>31</v>
      </c>
      <c r="AF168" s="256" t="s">
        <v>33</v>
      </c>
      <c r="AG168" s="606"/>
      <c r="AH168" s="573"/>
      <c r="AI168" s="575"/>
      <c r="AJ168" s="577"/>
    </row>
    <row r="169" spans="2:36" ht="78" customHeight="1" thickBot="1">
      <c r="B169" s="289" t="s">
        <v>844</v>
      </c>
      <c r="C169" s="580" t="s">
        <v>243</v>
      </c>
      <c r="D169" s="581"/>
      <c r="E169" s="581"/>
      <c r="F169" s="581"/>
      <c r="G169" s="581"/>
      <c r="H169" s="581"/>
      <c r="I169" s="290" t="s">
        <v>239</v>
      </c>
      <c r="J169" s="325">
        <v>0</v>
      </c>
      <c r="K169" s="293">
        <v>1</v>
      </c>
      <c r="L169" s="293">
        <v>1</v>
      </c>
      <c r="M169" s="318"/>
      <c r="N169" s="324"/>
      <c r="O169" s="343"/>
      <c r="P169" s="344"/>
      <c r="Q169" s="344"/>
      <c r="R169" s="344"/>
      <c r="S169" s="344">
        <f>SUM(S170)</f>
        <v>208300</v>
      </c>
      <c r="T169" s="344"/>
      <c r="U169" s="344"/>
      <c r="V169" s="344"/>
      <c r="W169" s="344"/>
      <c r="X169" s="344"/>
      <c r="Y169" s="344"/>
      <c r="Z169" s="344"/>
      <c r="AA169" s="344"/>
      <c r="AB169" s="344"/>
      <c r="AC169" s="344"/>
      <c r="AD169" s="344"/>
      <c r="AE169" s="344">
        <f>SUM(S169)</f>
        <v>208300</v>
      </c>
      <c r="AF169" s="345"/>
      <c r="AG169" s="297"/>
      <c r="AH169" s="298"/>
      <c r="AI169" s="298"/>
      <c r="AJ169" s="299"/>
    </row>
    <row r="170" spans="2:37" ht="74.25" customHeight="1" thickBot="1">
      <c r="B170" s="258" t="s">
        <v>13</v>
      </c>
      <c r="C170" s="112" t="s">
        <v>41</v>
      </c>
      <c r="D170" s="112" t="s">
        <v>14</v>
      </c>
      <c r="E170" s="112" t="s">
        <v>40</v>
      </c>
      <c r="F170" s="112" t="s">
        <v>38</v>
      </c>
      <c r="G170" s="112" t="s">
        <v>39</v>
      </c>
      <c r="H170" s="259" t="s">
        <v>1015</v>
      </c>
      <c r="I170" s="260" t="s">
        <v>42</v>
      </c>
      <c r="J170" s="467">
        <f>J171</f>
        <v>0</v>
      </c>
      <c r="K170" s="364">
        <f>K171</f>
        <v>1</v>
      </c>
      <c r="L170" s="364">
        <f>L171</f>
        <v>1</v>
      </c>
      <c r="M170" s="261"/>
      <c r="N170" s="262"/>
      <c r="O170" s="346"/>
      <c r="P170" s="347"/>
      <c r="Q170" s="257"/>
      <c r="R170" s="347"/>
      <c r="S170" s="257">
        <f>S171</f>
        <v>208300</v>
      </c>
      <c r="T170" s="347"/>
      <c r="U170" s="257"/>
      <c r="V170" s="347"/>
      <c r="W170" s="257"/>
      <c r="X170" s="347"/>
      <c r="Y170" s="257"/>
      <c r="Z170" s="347"/>
      <c r="AA170" s="257"/>
      <c r="AB170" s="347"/>
      <c r="AC170" s="257"/>
      <c r="AD170" s="347"/>
      <c r="AE170" s="340">
        <f>SUM(S170)</f>
        <v>208300</v>
      </c>
      <c r="AF170" s="347"/>
      <c r="AG170" s="287"/>
      <c r="AH170" s="301"/>
      <c r="AI170" s="301"/>
      <c r="AJ170" s="302"/>
      <c r="AK170" s="360"/>
    </row>
    <row r="171" spans="2:37" ht="21" customHeight="1">
      <c r="B171" s="585" t="s">
        <v>1334</v>
      </c>
      <c r="C171" s="147"/>
      <c r="D171" s="715" t="s">
        <v>1016</v>
      </c>
      <c r="E171" s="715" t="s">
        <v>849</v>
      </c>
      <c r="F171" s="715"/>
      <c r="G171" s="715"/>
      <c r="H171" s="701" t="s">
        <v>1801</v>
      </c>
      <c r="I171" s="702" t="s">
        <v>1802</v>
      </c>
      <c r="J171" s="705">
        <v>0</v>
      </c>
      <c r="K171" s="719">
        <v>1</v>
      </c>
      <c r="L171" s="719">
        <v>1</v>
      </c>
      <c r="M171" s="705"/>
      <c r="N171" s="709"/>
      <c r="O171" s="706"/>
      <c r="P171" s="706"/>
      <c r="Q171" s="706"/>
      <c r="R171" s="706"/>
      <c r="S171" s="706">
        <v>208300</v>
      </c>
      <c r="T171" s="706"/>
      <c r="U171" s="706"/>
      <c r="V171" s="706"/>
      <c r="W171" s="706"/>
      <c r="X171" s="706"/>
      <c r="Y171" s="706"/>
      <c r="Z171" s="706"/>
      <c r="AA171" s="706"/>
      <c r="AB171" s="706"/>
      <c r="AC171" s="706"/>
      <c r="AD171" s="706"/>
      <c r="AE171" s="666"/>
      <c r="AF171" s="666"/>
      <c r="AG171" s="712"/>
      <c r="AH171" s="683"/>
      <c r="AI171" s="683"/>
      <c r="AJ171" s="671"/>
      <c r="AK171" s="360"/>
    </row>
    <row r="172" spans="2:37" ht="21" customHeight="1">
      <c r="B172" s="586"/>
      <c r="C172" s="326"/>
      <c r="D172" s="694"/>
      <c r="E172" s="694"/>
      <c r="F172" s="694"/>
      <c r="G172" s="694"/>
      <c r="H172" s="592"/>
      <c r="I172" s="703"/>
      <c r="J172" s="769"/>
      <c r="K172" s="742"/>
      <c r="L172" s="790"/>
      <c r="M172" s="744"/>
      <c r="N172" s="746"/>
      <c r="O172" s="707"/>
      <c r="P172" s="707"/>
      <c r="Q172" s="707"/>
      <c r="R172" s="707"/>
      <c r="S172" s="707"/>
      <c r="T172" s="707"/>
      <c r="U172" s="707"/>
      <c r="V172" s="707"/>
      <c r="W172" s="707"/>
      <c r="X172" s="707"/>
      <c r="Y172" s="707"/>
      <c r="Z172" s="707"/>
      <c r="AA172" s="707"/>
      <c r="AB172" s="707"/>
      <c r="AC172" s="707"/>
      <c r="AD172" s="707"/>
      <c r="AE172" s="740"/>
      <c r="AF172" s="740"/>
      <c r="AG172" s="713"/>
      <c r="AH172" s="683"/>
      <c r="AI172" s="683"/>
      <c r="AJ172" s="671"/>
      <c r="AK172" s="360"/>
    </row>
    <row r="173" spans="2:36" ht="21" customHeight="1" thickBot="1">
      <c r="B173" s="587"/>
      <c r="C173" s="327"/>
      <c r="D173" s="663"/>
      <c r="E173" s="663"/>
      <c r="F173" s="663"/>
      <c r="G173" s="663"/>
      <c r="H173" s="593"/>
      <c r="I173" s="704"/>
      <c r="J173" s="770"/>
      <c r="K173" s="743"/>
      <c r="L173" s="818"/>
      <c r="M173" s="745"/>
      <c r="N173" s="747"/>
      <c r="O173" s="708"/>
      <c r="P173" s="708"/>
      <c r="Q173" s="708"/>
      <c r="R173" s="708"/>
      <c r="S173" s="708"/>
      <c r="T173" s="708"/>
      <c r="U173" s="708"/>
      <c r="V173" s="708"/>
      <c r="W173" s="708"/>
      <c r="X173" s="708"/>
      <c r="Y173" s="708"/>
      <c r="Z173" s="708"/>
      <c r="AA173" s="708"/>
      <c r="AB173" s="708"/>
      <c r="AC173" s="708"/>
      <c r="AD173" s="708"/>
      <c r="AE173" s="741"/>
      <c r="AF173" s="741"/>
      <c r="AG173" s="714"/>
      <c r="AH173" s="684"/>
      <c r="AI173" s="684"/>
      <c r="AJ173" s="672"/>
    </row>
  </sheetData>
  <sheetProtection/>
  <mergeCells count="1287">
    <mergeCell ref="AG6:AG7"/>
    <mergeCell ref="AH6:AH7"/>
    <mergeCell ref="AI6:AI7"/>
    <mergeCell ref="AJ6:AJ7"/>
    <mergeCell ref="AE6:AF6"/>
    <mergeCell ref="L6:L7"/>
    <mergeCell ref="M6:M7"/>
    <mergeCell ref="N6:N7"/>
    <mergeCell ref="O6:P6"/>
    <mergeCell ref="Q6:R6"/>
    <mergeCell ref="S6:T6"/>
    <mergeCell ref="B6:B7"/>
    <mergeCell ref="C6:H7"/>
    <mergeCell ref="I6:I7"/>
    <mergeCell ref="J6:J7"/>
    <mergeCell ref="K6:K7"/>
    <mergeCell ref="AC6:AD6"/>
    <mergeCell ref="U4:AJ4"/>
    <mergeCell ref="B5:D5"/>
    <mergeCell ref="F5:N5"/>
    <mergeCell ref="O5:Y5"/>
    <mergeCell ref="Z5:AF5"/>
    <mergeCell ref="AG5:AJ5"/>
    <mergeCell ref="U6:V6"/>
    <mergeCell ref="W6:X6"/>
    <mergeCell ref="Y6:Z6"/>
    <mergeCell ref="AA11:AA14"/>
    <mergeCell ref="AB11:AB14"/>
    <mergeCell ref="AC11:AC14"/>
    <mergeCell ref="AD11:AD14"/>
    <mergeCell ref="AE11:AE14"/>
    <mergeCell ref="B2:AJ2"/>
    <mergeCell ref="B3:AJ3"/>
    <mergeCell ref="B4:H4"/>
    <mergeCell ref="I4:O4"/>
    <mergeCell ref="P4:T4"/>
    <mergeCell ref="U11:U14"/>
    <mergeCell ref="V11:V14"/>
    <mergeCell ref="W11:W14"/>
    <mergeCell ref="X11:X14"/>
    <mergeCell ref="Y11:Y14"/>
    <mergeCell ref="Z11:Z14"/>
    <mergeCell ref="O11:O14"/>
    <mergeCell ref="P11:P14"/>
    <mergeCell ref="Q11:Q14"/>
    <mergeCell ref="R11:R14"/>
    <mergeCell ref="S11:S14"/>
    <mergeCell ref="T11:T14"/>
    <mergeCell ref="AA6:AB6"/>
    <mergeCell ref="B11:B14"/>
    <mergeCell ref="C11:C14"/>
    <mergeCell ref="H11:H14"/>
    <mergeCell ref="I11:I14"/>
    <mergeCell ref="J11:J14"/>
    <mergeCell ref="K11:K14"/>
    <mergeCell ref="D13:D14"/>
    <mergeCell ref="E13:E14"/>
    <mergeCell ref="F13:F14"/>
    <mergeCell ref="Y16:Z16"/>
    <mergeCell ref="AA16:AB16"/>
    <mergeCell ref="AC16:AD16"/>
    <mergeCell ref="AE16:AF16"/>
    <mergeCell ref="AG16:AG17"/>
    <mergeCell ref="C8:H8"/>
    <mergeCell ref="B9:AJ9"/>
    <mergeCell ref="L11:L14"/>
    <mergeCell ref="M11:M14"/>
    <mergeCell ref="N11:N14"/>
    <mergeCell ref="N16:N17"/>
    <mergeCell ref="O16:P16"/>
    <mergeCell ref="Q16:R16"/>
    <mergeCell ref="S16:T16"/>
    <mergeCell ref="U16:V16"/>
    <mergeCell ref="W16:X16"/>
    <mergeCell ref="O15:AA15"/>
    <mergeCell ref="AB15:AF15"/>
    <mergeCell ref="AG15:AJ15"/>
    <mergeCell ref="B16:B19"/>
    <mergeCell ref="C16:H19"/>
    <mergeCell ref="I16:I17"/>
    <mergeCell ref="J16:J17"/>
    <mergeCell ref="K16:K17"/>
    <mergeCell ref="L16:L17"/>
    <mergeCell ref="M16:M17"/>
    <mergeCell ref="G13:G14"/>
    <mergeCell ref="B15:E15"/>
    <mergeCell ref="F15:N15"/>
    <mergeCell ref="AI18:AI20"/>
    <mergeCell ref="AJ18:AJ20"/>
    <mergeCell ref="AF11:AF14"/>
    <mergeCell ref="AG11:AG14"/>
    <mergeCell ref="AH11:AH14"/>
    <mergeCell ref="AI11:AI14"/>
    <mergeCell ref="AJ11:AJ14"/>
    <mergeCell ref="AC18:AC20"/>
    <mergeCell ref="AD18:AD20"/>
    <mergeCell ref="AE18:AE20"/>
    <mergeCell ref="AF18:AF20"/>
    <mergeCell ref="AG18:AG20"/>
    <mergeCell ref="AH18:AH20"/>
    <mergeCell ref="W18:W20"/>
    <mergeCell ref="X18:X20"/>
    <mergeCell ref="Y18:Y20"/>
    <mergeCell ref="Z18:Z20"/>
    <mergeCell ref="AA18:AA20"/>
    <mergeCell ref="AB18:AB20"/>
    <mergeCell ref="Q18:Q20"/>
    <mergeCell ref="R18:R20"/>
    <mergeCell ref="S18:S20"/>
    <mergeCell ref="T18:T20"/>
    <mergeCell ref="U18:U20"/>
    <mergeCell ref="V18:V20"/>
    <mergeCell ref="AH16:AH17"/>
    <mergeCell ref="AI16:AI17"/>
    <mergeCell ref="AJ16:AJ17"/>
    <mergeCell ref="J18:J20"/>
    <mergeCell ref="K18:K20"/>
    <mergeCell ref="L18:L20"/>
    <mergeCell ref="M18:M20"/>
    <mergeCell ref="N18:N20"/>
    <mergeCell ref="O18:O20"/>
    <mergeCell ref="P18:P20"/>
    <mergeCell ref="AD23:AD26"/>
    <mergeCell ref="AE23:AE26"/>
    <mergeCell ref="AF23:AF26"/>
    <mergeCell ref="AG23:AG26"/>
    <mergeCell ref="AH23:AH26"/>
    <mergeCell ref="AI23:AI26"/>
    <mergeCell ref="X23:X26"/>
    <mergeCell ref="Y23:Y26"/>
    <mergeCell ref="Z23:Z26"/>
    <mergeCell ref="AA23:AA26"/>
    <mergeCell ref="AB23:AB26"/>
    <mergeCell ref="AC23:AC26"/>
    <mergeCell ref="R23:R26"/>
    <mergeCell ref="S23:S26"/>
    <mergeCell ref="T23:T26"/>
    <mergeCell ref="U23:U26"/>
    <mergeCell ref="V23:V26"/>
    <mergeCell ref="W23:W26"/>
    <mergeCell ref="L23:L26"/>
    <mergeCell ref="M23:M26"/>
    <mergeCell ref="N23:N26"/>
    <mergeCell ref="O23:O26"/>
    <mergeCell ref="P23:P26"/>
    <mergeCell ref="Q23:Q26"/>
    <mergeCell ref="AI27:AI28"/>
    <mergeCell ref="AJ27:AJ28"/>
    <mergeCell ref="C20:H20"/>
    <mergeCell ref="B21:AJ21"/>
    <mergeCell ref="B23:B26"/>
    <mergeCell ref="C23:C26"/>
    <mergeCell ref="H23:H26"/>
    <mergeCell ref="I23:I26"/>
    <mergeCell ref="J23:J26"/>
    <mergeCell ref="K23:K26"/>
    <mergeCell ref="Y27:Z27"/>
    <mergeCell ref="AA27:AB27"/>
    <mergeCell ref="AC27:AD27"/>
    <mergeCell ref="AE27:AF27"/>
    <mergeCell ref="AG27:AG28"/>
    <mergeCell ref="AH27:AH28"/>
    <mergeCell ref="N27:N28"/>
    <mergeCell ref="O27:P27"/>
    <mergeCell ref="Q27:R27"/>
    <mergeCell ref="S27:T27"/>
    <mergeCell ref="U27:V27"/>
    <mergeCell ref="W27:X27"/>
    <mergeCell ref="AJ23:AJ26"/>
    <mergeCell ref="D25:D26"/>
    <mergeCell ref="E25:E26"/>
    <mergeCell ref="B27:B28"/>
    <mergeCell ref="C27:H28"/>
    <mergeCell ref="I27:I28"/>
    <mergeCell ref="J27:J28"/>
    <mergeCell ref="K27:K28"/>
    <mergeCell ref="L27:L28"/>
    <mergeCell ref="M27:M28"/>
    <mergeCell ref="AD32:AD34"/>
    <mergeCell ref="AE32:AE34"/>
    <mergeCell ref="AF32:AF34"/>
    <mergeCell ref="AG32:AG34"/>
    <mergeCell ref="AH32:AH34"/>
    <mergeCell ref="AI32:AI34"/>
    <mergeCell ref="X32:X34"/>
    <mergeCell ref="Y32:Y34"/>
    <mergeCell ref="Z32:Z34"/>
    <mergeCell ref="AA32:AA34"/>
    <mergeCell ref="AB32:AB34"/>
    <mergeCell ref="AC32:AC34"/>
    <mergeCell ref="R32:R34"/>
    <mergeCell ref="S32:S34"/>
    <mergeCell ref="T32:T34"/>
    <mergeCell ref="U32:U34"/>
    <mergeCell ref="V32:V34"/>
    <mergeCell ref="W32:W34"/>
    <mergeCell ref="L32:L34"/>
    <mergeCell ref="M32:M34"/>
    <mergeCell ref="N32:N34"/>
    <mergeCell ref="O32:O34"/>
    <mergeCell ref="P32:P34"/>
    <mergeCell ref="Q32:Q34"/>
    <mergeCell ref="AI36:AI38"/>
    <mergeCell ref="AJ36:AJ38"/>
    <mergeCell ref="C29:H29"/>
    <mergeCell ref="B30:AJ30"/>
    <mergeCell ref="B32:B34"/>
    <mergeCell ref="C32:C34"/>
    <mergeCell ref="H32:H34"/>
    <mergeCell ref="I32:I34"/>
    <mergeCell ref="J32:J34"/>
    <mergeCell ref="K32:K34"/>
    <mergeCell ref="AC36:AC38"/>
    <mergeCell ref="AD36:AD38"/>
    <mergeCell ref="AE36:AE38"/>
    <mergeCell ref="AF36:AF38"/>
    <mergeCell ref="AG36:AG38"/>
    <mergeCell ref="AH36:AH38"/>
    <mergeCell ref="S36:S38"/>
    <mergeCell ref="T36:T38"/>
    <mergeCell ref="U36:U38"/>
    <mergeCell ref="V36:V38"/>
    <mergeCell ref="W36:W38"/>
    <mergeCell ref="X36:X38"/>
    <mergeCell ref="M36:M38"/>
    <mergeCell ref="N36:N38"/>
    <mergeCell ref="O36:O38"/>
    <mergeCell ref="P36:P38"/>
    <mergeCell ref="Q36:Q38"/>
    <mergeCell ref="R36:R38"/>
    <mergeCell ref="B36:B38"/>
    <mergeCell ref="H36:H38"/>
    <mergeCell ref="I36:I38"/>
    <mergeCell ref="J36:J38"/>
    <mergeCell ref="K36:K38"/>
    <mergeCell ref="L36:L38"/>
    <mergeCell ref="W39:X39"/>
    <mergeCell ref="Y39:Z39"/>
    <mergeCell ref="AA39:AB39"/>
    <mergeCell ref="AC39:AD39"/>
    <mergeCell ref="AE39:AF39"/>
    <mergeCell ref="AJ32:AJ34"/>
    <mergeCell ref="Y36:Y38"/>
    <mergeCell ref="Z36:Z38"/>
    <mergeCell ref="AA36:AA38"/>
    <mergeCell ref="AB36:AB38"/>
    <mergeCell ref="M39:M40"/>
    <mergeCell ref="N39:N40"/>
    <mergeCell ref="O39:P39"/>
    <mergeCell ref="Q39:R39"/>
    <mergeCell ref="S39:T39"/>
    <mergeCell ref="U39:V39"/>
    <mergeCell ref="B39:B40"/>
    <mergeCell ref="C39:H40"/>
    <mergeCell ref="I39:I40"/>
    <mergeCell ref="J39:J40"/>
    <mergeCell ref="K39:K40"/>
    <mergeCell ref="L39:L40"/>
    <mergeCell ref="AA43:AA45"/>
    <mergeCell ref="AB43:AB45"/>
    <mergeCell ref="AC43:AC45"/>
    <mergeCell ref="AD43:AD45"/>
    <mergeCell ref="AE43:AE45"/>
    <mergeCell ref="AF43:AF45"/>
    <mergeCell ref="U43:U45"/>
    <mergeCell ref="V43:V45"/>
    <mergeCell ref="W43:W45"/>
    <mergeCell ref="X43:X45"/>
    <mergeCell ref="Y43:Y45"/>
    <mergeCell ref="Z43:Z45"/>
    <mergeCell ref="K43:K45"/>
    <mergeCell ref="L43:L45"/>
    <mergeCell ref="M43:M45"/>
    <mergeCell ref="N43:N45"/>
    <mergeCell ref="O43:O45"/>
    <mergeCell ref="P43:P45"/>
    <mergeCell ref="C41:H41"/>
    <mergeCell ref="B43:B45"/>
    <mergeCell ref="C43:C45"/>
    <mergeCell ref="H43:H45"/>
    <mergeCell ref="I43:I45"/>
    <mergeCell ref="J43:J45"/>
    <mergeCell ref="AI46:AI47"/>
    <mergeCell ref="AJ46:AJ47"/>
    <mergeCell ref="AG39:AG40"/>
    <mergeCell ref="AH39:AH40"/>
    <mergeCell ref="AI39:AI40"/>
    <mergeCell ref="AJ39:AJ40"/>
    <mergeCell ref="M46:M47"/>
    <mergeCell ref="N46:N47"/>
    <mergeCell ref="O46:P46"/>
    <mergeCell ref="Q46:R46"/>
    <mergeCell ref="S46:T46"/>
    <mergeCell ref="U46:V46"/>
    <mergeCell ref="B46:B47"/>
    <mergeCell ref="C46:H47"/>
    <mergeCell ref="I46:I47"/>
    <mergeCell ref="J46:J47"/>
    <mergeCell ref="K46:K47"/>
    <mergeCell ref="L46:L47"/>
    <mergeCell ref="AH43:AH45"/>
    <mergeCell ref="AI43:AI45"/>
    <mergeCell ref="AJ43:AJ45"/>
    <mergeCell ref="W46:X46"/>
    <mergeCell ref="Y46:Z46"/>
    <mergeCell ref="AA46:AB46"/>
    <mergeCell ref="AC46:AD46"/>
    <mergeCell ref="AE46:AF46"/>
    <mergeCell ref="AG46:AG47"/>
    <mergeCell ref="AH46:AH47"/>
    <mergeCell ref="P50:P52"/>
    <mergeCell ref="Q50:Q52"/>
    <mergeCell ref="R50:R52"/>
    <mergeCell ref="S50:S52"/>
    <mergeCell ref="T50:T52"/>
    <mergeCell ref="AG43:AG45"/>
    <mergeCell ref="Q43:Q45"/>
    <mergeCell ref="R43:R45"/>
    <mergeCell ref="S43:S45"/>
    <mergeCell ref="T43:T45"/>
    <mergeCell ref="J50:J52"/>
    <mergeCell ref="K50:K52"/>
    <mergeCell ref="L50:L52"/>
    <mergeCell ref="M50:M52"/>
    <mergeCell ref="N50:N52"/>
    <mergeCell ref="O50:O52"/>
    <mergeCell ref="W53:X53"/>
    <mergeCell ref="Y53:Z53"/>
    <mergeCell ref="AA53:AB53"/>
    <mergeCell ref="AC53:AD53"/>
    <mergeCell ref="C48:H48"/>
    <mergeCell ref="B50:B52"/>
    <mergeCell ref="C50:C52"/>
    <mergeCell ref="D50:D52"/>
    <mergeCell ref="H50:H52"/>
    <mergeCell ref="I50:I52"/>
    <mergeCell ref="M53:M54"/>
    <mergeCell ref="N53:N54"/>
    <mergeCell ref="O53:P53"/>
    <mergeCell ref="Q53:R53"/>
    <mergeCell ref="S53:T53"/>
    <mergeCell ref="U53:V53"/>
    <mergeCell ref="AG50:AG52"/>
    <mergeCell ref="AH50:AH52"/>
    <mergeCell ref="AI50:AI52"/>
    <mergeCell ref="AJ50:AJ52"/>
    <mergeCell ref="B53:B54"/>
    <mergeCell ref="C53:H54"/>
    <mergeCell ref="I53:I54"/>
    <mergeCell ref="J53:J54"/>
    <mergeCell ref="K53:K54"/>
    <mergeCell ref="L53:L54"/>
    <mergeCell ref="AA50:AA52"/>
    <mergeCell ref="AB50:AB52"/>
    <mergeCell ref="AC50:AC52"/>
    <mergeCell ref="AD50:AD52"/>
    <mergeCell ref="AE50:AE52"/>
    <mergeCell ref="AF50:AF52"/>
    <mergeCell ref="U50:U52"/>
    <mergeCell ref="V50:V52"/>
    <mergeCell ref="W50:W52"/>
    <mergeCell ref="X50:X52"/>
    <mergeCell ref="Y50:Y52"/>
    <mergeCell ref="Z50:Z52"/>
    <mergeCell ref="AA57:AA59"/>
    <mergeCell ref="AB57:AB59"/>
    <mergeCell ref="AC57:AC59"/>
    <mergeCell ref="AD57:AD59"/>
    <mergeCell ref="AE57:AE59"/>
    <mergeCell ref="T57:T59"/>
    <mergeCell ref="U57:U59"/>
    <mergeCell ref="V57:V59"/>
    <mergeCell ref="W57:W59"/>
    <mergeCell ref="X57:X59"/>
    <mergeCell ref="Y57:Y59"/>
    <mergeCell ref="N57:N59"/>
    <mergeCell ref="O57:O59"/>
    <mergeCell ref="P57:P59"/>
    <mergeCell ref="Q57:Q59"/>
    <mergeCell ref="R57:R59"/>
    <mergeCell ref="S57:S59"/>
    <mergeCell ref="C55:H55"/>
    <mergeCell ref="B57:B59"/>
    <mergeCell ref="C57:C59"/>
    <mergeCell ref="H57:H59"/>
    <mergeCell ref="I57:I59"/>
    <mergeCell ref="J57:J59"/>
    <mergeCell ref="AG60:AG61"/>
    <mergeCell ref="AH60:AH61"/>
    <mergeCell ref="AI60:AI61"/>
    <mergeCell ref="AJ60:AJ61"/>
    <mergeCell ref="AE53:AF53"/>
    <mergeCell ref="AG53:AG54"/>
    <mergeCell ref="AH53:AH54"/>
    <mergeCell ref="AI53:AI54"/>
    <mergeCell ref="AJ53:AJ54"/>
    <mergeCell ref="AF57:AF59"/>
    <mergeCell ref="M60:M61"/>
    <mergeCell ref="N60:N61"/>
    <mergeCell ref="O60:P60"/>
    <mergeCell ref="Q60:R60"/>
    <mergeCell ref="S60:T60"/>
    <mergeCell ref="U60:V60"/>
    <mergeCell ref="B60:B61"/>
    <mergeCell ref="C60:H61"/>
    <mergeCell ref="I60:I61"/>
    <mergeCell ref="J60:J61"/>
    <mergeCell ref="K60:K61"/>
    <mergeCell ref="L60:L61"/>
    <mergeCell ref="AI57:AI59"/>
    <mergeCell ref="AJ57:AJ59"/>
    <mergeCell ref="D58:D59"/>
    <mergeCell ref="E58:E59"/>
    <mergeCell ref="F58:F59"/>
    <mergeCell ref="G58:G59"/>
    <mergeCell ref="Z57:Z59"/>
    <mergeCell ref="K57:K59"/>
    <mergeCell ref="L57:L59"/>
    <mergeCell ref="M57:M59"/>
    <mergeCell ref="P64:P66"/>
    <mergeCell ref="Q64:Q66"/>
    <mergeCell ref="R64:R66"/>
    <mergeCell ref="AG57:AG59"/>
    <mergeCell ref="AH57:AH59"/>
    <mergeCell ref="W60:X60"/>
    <mergeCell ref="Y60:Z60"/>
    <mergeCell ref="AA60:AB60"/>
    <mergeCell ref="AC60:AD60"/>
    <mergeCell ref="AE60:AF60"/>
    <mergeCell ref="J64:J66"/>
    <mergeCell ref="K64:K66"/>
    <mergeCell ref="L64:L66"/>
    <mergeCell ref="M64:M66"/>
    <mergeCell ref="N64:N66"/>
    <mergeCell ref="O64:O66"/>
    <mergeCell ref="AH64:AH66"/>
    <mergeCell ref="AI64:AI66"/>
    <mergeCell ref="C62:H62"/>
    <mergeCell ref="B64:B66"/>
    <mergeCell ref="D64:D66"/>
    <mergeCell ref="E64:E66"/>
    <mergeCell ref="F64:F66"/>
    <mergeCell ref="G64:G66"/>
    <mergeCell ref="H64:H66"/>
    <mergeCell ref="I64:I66"/>
    <mergeCell ref="AB64:AB66"/>
    <mergeCell ref="AC64:AC66"/>
    <mergeCell ref="AD64:AD66"/>
    <mergeCell ref="AE64:AE66"/>
    <mergeCell ref="AF64:AF66"/>
    <mergeCell ref="AG64:AG66"/>
    <mergeCell ref="AJ67:AJ68"/>
    <mergeCell ref="S64:S66"/>
    <mergeCell ref="T64:T66"/>
    <mergeCell ref="U64:U66"/>
    <mergeCell ref="V64:V66"/>
    <mergeCell ref="W64:W66"/>
    <mergeCell ref="X64:X66"/>
    <mergeCell ref="Y64:Y66"/>
    <mergeCell ref="Z64:Z66"/>
    <mergeCell ref="AA64:AA66"/>
    <mergeCell ref="AA67:AB67"/>
    <mergeCell ref="AC67:AD67"/>
    <mergeCell ref="AE67:AF67"/>
    <mergeCell ref="AG67:AG68"/>
    <mergeCell ref="AH67:AH68"/>
    <mergeCell ref="AI67:AI68"/>
    <mergeCell ref="O67:P67"/>
    <mergeCell ref="Q67:R67"/>
    <mergeCell ref="S67:T67"/>
    <mergeCell ref="U67:V67"/>
    <mergeCell ref="W67:X67"/>
    <mergeCell ref="Y67:Z67"/>
    <mergeCell ref="V71:V73"/>
    <mergeCell ref="AJ64:AJ66"/>
    <mergeCell ref="B67:B68"/>
    <mergeCell ref="C67:H68"/>
    <mergeCell ref="I67:I68"/>
    <mergeCell ref="J67:J68"/>
    <mergeCell ref="K67:K68"/>
    <mergeCell ref="L67:L68"/>
    <mergeCell ref="M67:M68"/>
    <mergeCell ref="N67:N68"/>
    <mergeCell ref="P71:P73"/>
    <mergeCell ref="Q71:Q73"/>
    <mergeCell ref="R71:R73"/>
    <mergeCell ref="S71:S73"/>
    <mergeCell ref="T71:T73"/>
    <mergeCell ref="U71:U73"/>
    <mergeCell ref="C69:H69"/>
    <mergeCell ref="B71:B73"/>
    <mergeCell ref="H71:H73"/>
    <mergeCell ref="I71:I73"/>
    <mergeCell ref="J71:J73"/>
    <mergeCell ref="K71:K73"/>
    <mergeCell ref="AI71:AI73"/>
    <mergeCell ref="AJ71:AJ73"/>
    <mergeCell ref="D72:D73"/>
    <mergeCell ref="E72:E73"/>
    <mergeCell ref="F72:F73"/>
    <mergeCell ref="G72:G73"/>
    <mergeCell ref="L71:L73"/>
    <mergeCell ref="M71:M73"/>
    <mergeCell ref="N71:N73"/>
    <mergeCell ref="O71:O73"/>
    <mergeCell ref="AC71:AC73"/>
    <mergeCell ref="AD71:AD73"/>
    <mergeCell ref="AE71:AE73"/>
    <mergeCell ref="AF71:AF73"/>
    <mergeCell ref="AG71:AG73"/>
    <mergeCell ref="AH71:AH73"/>
    <mergeCell ref="W71:W73"/>
    <mergeCell ref="X71:X73"/>
    <mergeCell ref="Y71:Y73"/>
    <mergeCell ref="Z71:Z73"/>
    <mergeCell ref="AA71:AA73"/>
    <mergeCell ref="AB71:AB73"/>
    <mergeCell ref="P75:P77"/>
    <mergeCell ref="Q75:Q77"/>
    <mergeCell ref="R75:R77"/>
    <mergeCell ref="S75:S77"/>
    <mergeCell ref="T75:T77"/>
    <mergeCell ref="AC75:AC77"/>
    <mergeCell ref="AB75:AB77"/>
    <mergeCell ref="Z75:Z77"/>
    <mergeCell ref="B75:B77"/>
    <mergeCell ref="H75:H77"/>
    <mergeCell ref="I75:I77"/>
    <mergeCell ref="J75:J77"/>
    <mergeCell ref="K75:K77"/>
    <mergeCell ref="L75:L77"/>
    <mergeCell ref="AJ75:AJ77"/>
    <mergeCell ref="D76:D77"/>
    <mergeCell ref="E76:E77"/>
    <mergeCell ref="F76:F77"/>
    <mergeCell ref="G76:G77"/>
    <mergeCell ref="AA75:AA77"/>
    <mergeCell ref="M75:M77"/>
    <mergeCell ref="N75:N77"/>
    <mergeCell ref="O75:O77"/>
    <mergeCell ref="AG75:AG77"/>
    <mergeCell ref="U75:U77"/>
    <mergeCell ref="V75:V77"/>
    <mergeCell ref="W75:W77"/>
    <mergeCell ref="X75:X77"/>
    <mergeCell ref="Y75:Y77"/>
    <mergeCell ref="AI75:AI77"/>
    <mergeCell ref="AH75:AH77"/>
    <mergeCell ref="AD75:AD77"/>
    <mergeCell ref="AE75:AE77"/>
    <mergeCell ref="W78:X78"/>
    <mergeCell ref="Y78:Z78"/>
    <mergeCell ref="AA78:AB78"/>
    <mergeCell ref="AC78:AD78"/>
    <mergeCell ref="AE78:AF78"/>
    <mergeCell ref="AF75:AF77"/>
    <mergeCell ref="M78:M79"/>
    <mergeCell ref="N78:N79"/>
    <mergeCell ref="O78:P78"/>
    <mergeCell ref="Q78:R78"/>
    <mergeCell ref="S78:T78"/>
    <mergeCell ref="U78:V78"/>
    <mergeCell ref="B78:B79"/>
    <mergeCell ref="C78:H79"/>
    <mergeCell ref="I78:I79"/>
    <mergeCell ref="J78:J79"/>
    <mergeCell ref="K78:K79"/>
    <mergeCell ref="L78:L79"/>
    <mergeCell ref="U82:U84"/>
    <mergeCell ref="V82:V84"/>
    <mergeCell ref="W82:W84"/>
    <mergeCell ref="X82:X84"/>
    <mergeCell ref="Y82:Y84"/>
    <mergeCell ref="Z82:Z84"/>
    <mergeCell ref="O82:O84"/>
    <mergeCell ref="P82:P84"/>
    <mergeCell ref="Q82:Q84"/>
    <mergeCell ref="R82:R84"/>
    <mergeCell ref="S82:S84"/>
    <mergeCell ref="T82:T84"/>
    <mergeCell ref="I82:I84"/>
    <mergeCell ref="J82:J84"/>
    <mergeCell ref="K82:K84"/>
    <mergeCell ref="L82:L84"/>
    <mergeCell ref="M82:M84"/>
    <mergeCell ref="N82:N84"/>
    <mergeCell ref="C80:H80"/>
    <mergeCell ref="B82:B84"/>
    <mergeCell ref="D82:D84"/>
    <mergeCell ref="E82:E84"/>
    <mergeCell ref="F82:F84"/>
    <mergeCell ref="G82:G84"/>
    <mergeCell ref="H82:H84"/>
    <mergeCell ref="AI85:AI86"/>
    <mergeCell ref="AJ85:AJ86"/>
    <mergeCell ref="AG78:AG79"/>
    <mergeCell ref="AH78:AH79"/>
    <mergeCell ref="AI78:AI79"/>
    <mergeCell ref="AJ78:AJ79"/>
    <mergeCell ref="AH82:AH84"/>
    <mergeCell ref="AI82:AI84"/>
    <mergeCell ref="AJ82:AJ84"/>
    <mergeCell ref="Q85:R85"/>
    <mergeCell ref="S85:T85"/>
    <mergeCell ref="U85:V85"/>
    <mergeCell ref="W85:X85"/>
    <mergeCell ref="AG85:AG86"/>
    <mergeCell ref="AH85:AH86"/>
    <mergeCell ref="B85:B86"/>
    <mergeCell ref="C85:H86"/>
    <mergeCell ref="I85:I86"/>
    <mergeCell ref="J85:J86"/>
    <mergeCell ref="K85:K86"/>
    <mergeCell ref="L85:L86"/>
    <mergeCell ref="M85:M86"/>
    <mergeCell ref="N85:N86"/>
    <mergeCell ref="O85:P85"/>
    <mergeCell ref="U89:U91"/>
    <mergeCell ref="V89:V91"/>
    <mergeCell ref="AD82:AD84"/>
    <mergeCell ref="O89:O91"/>
    <mergeCell ref="P89:P91"/>
    <mergeCell ref="Q89:Q91"/>
    <mergeCell ref="R89:R91"/>
    <mergeCell ref="AE82:AE84"/>
    <mergeCell ref="AF82:AF84"/>
    <mergeCell ref="AG82:AG84"/>
    <mergeCell ref="Y85:Z85"/>
    <mergeCell ref="AA85:AB85"/>
    <mergeCell ref="AC85:AD85"/>
    <mergeCell ref="AE85:AF85"/>
    <mergeCell ref="AA82:AA84"/>
    <mergeCell ref="AB82:AB84"/>
    <mergeCell ref="AC82:AC84"/>
    <mergeCell ref="S89:S91"/>
    <mergeCell ref="T89:T91"/>
    <mergeCell ref="C87:H87"/>
    <mergeCell ref="B89:B91"/>
    <mergeCell ref="H89:H91"/>
    <mergeCell ref="I89:I91"/>
    <mergeCell ref="J89:J91"/>
    <mergeCell ref="K89:K91"/>
    <mergeCell ref="AH89:AH91"/>
    <mergeCell ref="AI89:AI91"/>
    <mergeCell ref="AJ89:AJ91"/>
    <mergeCell ref="D90:D91"/>
    <mergeCell ref="E90:E91"/>
    <mergeCell ref="F90:F91"/>
    <mergeCell ref="G90:G91"/>
    <mergeCell ref="L89:L91"/>
    <mergeCell ref="M89:M91"/>
    <mergeCell ref="N89:N91"/>
    <mergeCell ref="AB89:AB91"/>
    <mergeCell ref="AC89:AC91"/>
    <mergeCell ref="AD89:AD91"/>
    <mergeCell ref="AE89:AE91"/>
    <mergeCell ref="AF89:AF91"/>
    <mergeCell ref="AG89:AG91"/>
    <mergeCell ref="S93:S95"/>
    <mergeCell ref="T93:T95"/>
    <mergeCell ref="AC93:AC95"/>
    <mergeCell ref="AD93:AD95"/>
    <mergeCell ref="AE93:AE95"/>
    <mergeCell ref="W89:W91"/>
    <mergeCell ref="X89:X91"/>
    <mergeCell ref="Y89:Y91"/>
    <mergeCell ref="Z89:Z91"/>
    <mergeCell ref="AA89:AA91"/>
    <mergeCell ref="M93:M95"/>
    <mergeCell ref="N93:N95"/>
    <mergeCell ref="O93:O95"/>
    <mergeCell ref="P93:P95"/>
    <mergeCell ref="Q93:Q95"/>
    <mergeCell ref="R93:R95"/>
    <mergeCell ref="B93:B95"/>
    <mergeCell ref="H93:H95"/>
    <mergeCell ref="I93:I95"/>
    <mergeCell ref="J93:J95"/>
    <mergeCell ref="K93:K95"/>
    <mergeCell ref="L93:L95"/>
    <mergeCell ref="AG93:AG95"/>
    <mergeCell ref="AH93:AH95"/>
    <mergeCell ref="AI93:AI95"/>
    <mergeCell ref="AJ93:AJ95"/>
    <mergeCell ref="D94:D95"/>
    <mergeCell ref="E94:E95"/>
    <mergeCell ref="F94:F95"/>
    <mergeCell ref="G94:G95"/>
    <mergeCell ref="AA93:AA95"/>
    <mergeCell ref="AB93:AB95"/>
    <mergeCell ref="AF93:AF95"/>
    <mergeCell ref="U93:U95"/>
    <mergeCell ref="V93:V95"/>
    <mergeCell ref="W93:W95"/>
    <mergeCell ref="X93:X95"/>
    <mergeCell ref="Y93:Y95"/>
    <mergeCell ref="Z93:Z95"/>
    <mergeCell ref="N97:N99"/>
    <mergeCell ref="O97:O99"/>
    <mergeCell ref="P97:P99"/>
    <mergeCell ref="Q97:Q99"/>
    <mergeCell ref="R97:R99"/>
    <mergeCell ref="S97:S99"/>
    <mergeCell ref="L97:L99"/>
    <mergeCell ref="D98:D99"/>
    <mergeCell ref="E98:E99"/>
    <mergeCell ref="F98:F99"/>
    <mergeCell ref="G98:G99"/>
    <mergeCell ref="M97:M99"/>
    <mergeCell ref="AF97:AF99"/>
    <mergeCell ref="AG97:AG99"/>
    <mergeCell ref="AH97:AH99"/>
    <mergeCell ref="AI97:AI99"/>
    <mergeCell ref="AJ97:AJ99"/>
    <mergeCell ref="B97:B99"/>
    <mergeCell ref="H97:H99"/>
    <mergeCell ref="I97:I99"/>
    <mergeCell ref="J97:J99"/>
    <mergeCell ref="K97:K99"/>
    <mergeCell ref="Z97:Z99"/>
    <mergeCell ref="AA97:AA99"/>
    <mergeCell ref="AB97:AB99"/>
    <mergeCell ref="AC97:AC99"/>
    <mergeCell ref="AD97:AD99"/>
    <mergeCell ref="AE97:AE99"/>
    <mergeCell ref="Y100:Z100"/>
    <mergeCell ref="AA100:AB100"/>
    <mergeCell ref="AC100:AD100"/>
    <mergeCell ref="AE100:AF100"/>
    <mergeCell ref="T97:T99"/>
    <mergeCell ref="U97:U99"/>
    <mergeCell ref="V97:V99"/>
    <mergeCell ref="W97:W99"/>
    <mergeCell ref="X97:X99"/>
    <mergeCell ref="Y97:Y99"/>
    <mergeCell ref="N100:N101"/>
    <mergeCell ref="O100:P100"/>
    <mergeCell ref="Q100:R100"/>
    <mergeCell ref="S100:T100"/>
    <mergeCell ref="U100:V100"/>
    <mergeCell ref="W100:X100"/>
    <mergeCell ref="AE104:AE106"/>
    <mergeCell ref="AF104:AF106"/>
    <mergeCell ref="AG104:AG106"/>
    <mergeCell ref="B100:B101"/>
    <mergeCell ref="C100:H101"/>
    <mergeCell ref="I100:I101"/>
    <mergeCell ref="J100:J101"/>
    <mergeCell ref="K100:K101"/>
    <mergeCell ref="L100:L101"/>
    <mergeCell ref="M100:M101"/>
    <mergeCell ref="U104:U106"/>
    <mergeCell ref="V104:V106"/>
    <mergeCell ref="W104:W106"/>
    <mergeCell ref="X104:X106"/>
    <mergeCell ref="Y104:Y106"/>
    <mergeCell ref="Z104:Z106"/>
    <mergeCell ref="O104:O106"/>
    <mergeCell ref="P104:P106"/>
    <mergeCell ref="Q104:Q106"/>
    <mergeCell ref="R104:R106"/>
    <mergeCell ref="S104:S106"/>
    <mergeCell ref="T104:T106"/>
    <mergeCell ref="AJ100:AJ101"/>
    <mergeCell ref="C102:H102"/>
    <mergeCell ref="B104:B106"/>
    <mergeCell ref="H104:H106"/>
    <mergeCell ref="I104:I106"/>
    <mergeCell ref="J104:J106"/>
    <mergeCell ref="K104:K106"/>
    <mergeCell ref="L104:L106"/>
    <mergeCell ref="M104:M106"/>
    <mergeCell ref="N104:N106"/>
    <mergeCell ref="Y108:Y110"/>
    <mergeCell ref="Z108:Z110"/>
    <mergeCell ref="AG108:AG110"/>
    <mergeCell ref="AG100:AG101"/>
    <mergeCell ref="AH100:AH101"/>
    <mergeCell ref="AI100:AI101"/>
    <mergeCell ref="AA104:AA106"/>
    <mergeCell ref="AB104:AB106"/>
    <mergeCell ref="AC104:AC106"/>
    <mergeCell ref="AD104:AD106"/>
    <mergeCell ref="Q108:Q110"/>
    <mergeCell ref="R108:R110"/>
    <mergeCell ref="S108:S110"/>
    <mergeCell ref="T108:T110"/>
    <mergeCell ref="AC108:AC110"/>
    <mergeCell ref="AD108:AD110"/>
    <mergeCell ref="U108:U110"/>
    <mergeCell ref="V108:V110"/>
    <mergeCell ref="W108:W110"/>
    <mergeCell ref="X108:X110"/>
    <mergeCell ref="K108:K110"/>
    <mergeCell ref="L108:L110"/>
    <mergeCell ref="M108:M110"/>
    <mergeCell ref="N108:N110"/>
    <mergeCell ref="O108:O110"/>
    <mergeCell ref="P108:P110"/>
    <mergeCell ref="D105:D106"/>
    <mergeCell ref="E105:E106"/>
    <mergeCell ref="F105:F106"/>
    <mergeCell ref="G105:G106"/>
    <mergeCell ref="B108:B110"/>
    <mergeCell ref="H108:H110"/>
    <mergeCell ref="AE111:AF111"/>
    <mergeCell ref="AG111:AG112"/>
    <mergeCell ref="AH111:AH112"/>
    <mergeCell ref="AI111:AI112"/>
    <mergeCell ref="AJ111:AJ112"/>
    <mergeCell ref="AH104:AH106"/>
    <mergeCell ref="AI104:AI106"/>
    <mergeCell ref="AJ104:AJ106"/>
    <mergeCell ref="AE108:AE110"/>
    <mergeCell ref="AF108:AF110"/>
    <mergeCell ref="M111:M112"/>
    <mergeCell ref="N111:N112"/>
    <mergeCell ref="O111:P111"/>
    <mergeCell ref="Q111:R111"/>
    <mergeCell ref="S111:T111"/>
    <mergeCell ref="U111:V111"/>
    <mergeCell ref="B111:B112"/>
    <mergeCell ref="C111:H112"/>
    <mergeCell ref="I111:I112"/>
    <mergeCell ref="J111:J112"/>
    <mergeCell ref="K111:K112"/>
    <mergeCell ref="L111:L112"/>
    <mergeCell ref="AI108:AI110"/>
    <mergeCell ref="AJ108:AJ110"/>
    <mergeCell ref="D109:D110"/>
    <mergeCell ref="E109:E110"/>
    <mergeCell ref="F109:F110"/>
    <mergeCell ref="G109:G110"/>
    <mergeCell ref="AA108:AA110"/>
    <mergeCell ref="AB108:AB110"/>
    <mergeCell ref="I108:I110"/>
    <mergeCell ref="J108:J110"/>
    <mergeCell ref="Q115:Q121"/>
    <mergeCell ref="R115:R121"/>
    <mergeCell ref="S115:S121"/>
    <mergeCell ref="T115:T121"/>
    <mergeCell ref="U115:U121"/>
    <mergeCell ref="AH108:AH110"/>
    <mergeCell ref="W111:X111"/>
    <mergeCell ref="Y111:Z111"/>
    <mergeCell ref="AA111:AB111"/>
    <mergeCell ref="AC111:AD111"/>
    <mergeCell ref="K115:K121"/>
    <mergeCell ref="L115:L121"/>
    <mergeCell ref="M115:M121"/>
    <mergeCell ref="N115:N121"/>
    <mergeCell ref="O115:O121"/>
    <mergeCell ref="P115:P121"/>
    <mergeCell ref="C113:H113"/>
    <mergeCell ref="B115:B121"/>
    <mergeCell ref="C115:C121"/>
    <mergeCell ref="H115:H121"/>
    <mergeCell ref="I115:I117"/>
    <mergeCell ref="J115:J121"/>
    <mergeCell ref="AJ115:AJ121"/>
    <mergeCell ref="D116:D121"/>
    <mergeCell ref="E116:E121"/>
    <mergeCell ref="F116:F121"/>
    <mergeCell ref="G116:G121"/>
    <mergeCell ref="I118:I119"/>
    <mergeCell ref="I120:I121"/>
    <mergeCell ref="AD115:AD121"/>
    <mergeCell ref="AE115:AE121"/>
    <mergeCell ref="AF115:AF121"/>
    <mergeCell ref="AG115:AG121"/>
    <mergeCell ref="AH115:AH121"/>
    <mergeCell ref="AI115:AI121"/>
    <mergeCell ref="X115:X121"/>
    <mergeCell ref="Y115:Y121"/>
    <mergeCell ref="Z115:Z121"/>
    <mergeCell ref="AA115:AA121"/>
    <mergeCell ref="AB115:AB121"/>
    <mergeCell ref="AC115:AC121"/>
    <mergeCell ref="W122:X122"/>
    <mergeCell ref="Y122:Z122"/>
    <mergeCell ref="AA122:AB122"/>
    <mergeCell ref="AC122:AD122"/>
    <mergeCell ref="AE122:AF122"/>
    <mergeCell ref="V115:V121"/>
    <mergeCell ref="W115:W121"/>
    <mergeCell ref="M122:M123"/>
    <mergeCell ref="N122:N123"/>
    <mergeCell ref="O122:P122"/>
    <mergeCell ref="Q122:R122"/>
    <mergeCell ref="S122:T122"/>
    <mergeCell ref="U122:V122"/>
    <mergeCell ref="AD126:AD128"/>
    <mergeCell ref="AE126:AE128"/>
    <mergeCell ref="AF126:AF128"/>
    <mergeCell ref="AG126:AG128"/>
    <mergeCell ref="B122:B123"/>
    <mergeCell ref="C122:H123"/>
    <mergeCell ref="I122:I123"/>
    <mergeCell ref="J122:J123"/>
    <mergeCell ref="K122:K123"/>
    <mergeCell ref="L122:L123"/>
    <mergeCell ref="X126:X128"/>
    <mergeCell ref="Y126:Y128"/>
    <mergeCell ref="Z126:Z128"/>
    <mergeCell ref="AA126:AA128"/>
    <mergeCell ref="AB126:AB128"/>
    <mergeCell ref="AC126:AC128"/>
    <mergeCell ref="R126:R128"/>
    <mergeCell ref="S126:S128"/>
    <mergeCell ref="T126:T128"/>
    <mergeCell ref="U126:U128"/>
    <mergeCell ref="V126:V128"/>
    <mergeCell ref="W126:W128"/>
    <mergeCell ref="L126:L128"/>
    <mergeCell ref="M126:M128"/>
    <mergeCell ref="N126:N128"/>
    <mergeCell ref="O126:O128"/>
    <mergeCell ref="P126:P128"/>
    <mergeCell ref="Q126:Q128"/>
    <mergeCell ref="AG122:AG123"/>
    <mergeCell ref="AH122:AH123"/>
    <mergeCell ref="AI122:AI123"/>
    <mergeCell ref="AJ122:AJ123"/>
    <mergeCell ref="C124:H124"/>
    <mergeCell ref="B126:B128"/>
    <mergeCell ref="H126:H128"/>
    <mergeCell ref="I126:I128"/>
    <mergeCell ref="J126:J128"/>
    <mergeCell ref="K126:K128"/>
    <mergeCell ref="AC129:AD129"/>
    <mergeCell ref="AE129:AF129"/>
    <mergeCell ref="AG129:AG130"/>
    <mergeCell ref="AH129:AH130"/>
    <mergeCell ref="AI129:AI130"/>
    <mergeCell ref="AJ129:AJ130"/>
    <mergeCell ref="L129:L130"/>
    <mergeCell ref="M129:M130"/>
    <mergeCell ref="N129:N130"/>
    <mergeCell ref="O129:P129"/>
    <mergeCell ref="Q129:R129"/>
    <mergeCell ref="S129:T129"/>
    <mergeCell ref="AJ126:AJ128"/>
    <mergeCell ref="D127:D128"/>
    <mergeCell ref="E127:E128"/>
    <mergeCell ref="F127:F128"/>
    <mergeCell ref="G127:G128"/>
    <mergeCell ref="B129:B130"/>
    <mergeCell ref="C129:H130"/>
    <mergeCell ref="I129:I130"/>
    <mergeCell ref="J129:J130"/>
    <mergeCell ref="K129:K130"/>
    <mergeCell ref="O133:O135"/>
    <mergeCell ref="P133:P135"/>
    <mergeCell ref="Q133:Q135"/>
    <mergeCell ref="R133:R135"/>
    <mergeCell ref="AH126:AH128"/>
    <mergeCell ref="AI126:AI128"/>
    <mergeCell ref="U129:V129"/>
    <mergeCell ref="W129:X129"/>
    <mergeCell ref="Y129:Z129"/>
    <mergeCell ref="AA129:AB129"/>
    <mergeCell ref="I133:I135"/>
    <mergeCell ref="J133:J135"/>
    <mergeCell ref="K133:K135"/>
    <mergeCell ref="L133:L135"/>
    <mergeCell ref="M133:M135"/>
    <mergeCell ref="N133:N135"/>
    <mergeCell ref="C131:H131"/>
    <mergeCell ref="B133:B135"/>
    <mergeCell ref="D133:D135"/>
    <mergeCell ref="E133:E135"/>
    <mergeCell ref="F133:F135"/>
    <mergeCell ref="G133:G135"/>
    <mergeCell ref="H133:H135"/>
    <mergeCell ref="AI133:AI135"/>
    <mergeCell ref="AJ133:AJ135"/>
    <mergeCell ref="B136:D136"/>
    <mergeCell ref="F136:N136"/>
    <mergeCell ref="O136:AA136"/>
    <mergeCell ref="AB136:AF136"/>
    <mergeCell ref="AG136:AJ136"/>
    <mergeCell ref="AC133:AC135"/>
    <mergeCell ref="AD133:AD135"/>
    <mergeCell ref="AE133:AE135"/>
    <mergeCell ref="AG133:AG135"/>
    <mergeCell ref="AH133:AH135"/>
    <mergeCell ref="W133:W135"/>
    <mergeCell ref="X133:X135"/>
    <mergeCell ref="Y133:Y135"/>
    <mergeCell ref="Z133:Z135"/>
    <mergeCell ref="AA133:AA135"/>
    <mergeCell ref="AB133:AB135"/>
    <mergeCell ref="AI137:AI138"/>
    <mergeCell ref="AA137:AB137"/>
    <mergeCell ref="AC137:AD137"/>
    <mergeCell ref="AE137:AF137"/>
    <mergeCell ref="AG137:AG138"/>
    <mergeCell ref="S133:S135"/>
    <mergeCell ref="T133:T135"/>
    <mergeCell ref="U133:U135"/>
    <mergeCell ref="V133:V135"/>
    <mergeCell ref="AF133:AF135"/>
    <mergeCell ref="Y137:Z137"/>
    <mergeCell ref="O141:O143"/>
    <mergeCell ref="P141:P143"/>
    <mergeCell ref="Q141:Q143"/>
    <mergeCell ref="R141:R143"/>
    <mergeCell ref="AH137:AH138"/>
    <mergeCell ref="U137:V137"/>
    <mergeCell ref="AF141:AF143"/>
    <mergeCell ref="AG141:AG143"/>
    <mergeCell ref="AH141:AH143"/>
    <mergeCell ref="AJ137:AJ138"/>
    <mergeCell ref="C139:H139"/>
    <mergeCell ref="B141:B143"/>
    <mergeCell ref="H141:H143"/>
    <mergeCell ref="I141:I143"/>
    <mergeCell ref="J141:J143"/>
    <mergeCell ref="K141:K143"/>
    <mergeCell ref="L141:L143"/>
    <mergeCell ref="W137:X137"/>
    <mergeCell ref="L137:L138"/>
    <mergeCell ref="M137:M138"/>
    <mergeCell ref="N137:N138"/>
    <mergeCell ref="O137:P137"/>
    <mergeCell ref="Q137:R137"/>
    <mergeCell ref="S137:T137"/>
    <mergeCell ref="AE141:AE143"/>
    <mergeCell ref="AC141:AC143"/>
    <mergeCell ref="AD141:AD143"/>
    <mergeCell ref="S141:S143"/>
    <mergeCell ref="T141:T143"/>
    <mergeCell ref="AI141:AI143"/>
    <mergeCell ref="B137:B138"/>
    <mergeCell ref="C137:H138"/>
    <mergeCell ref="I137:I138"/>
    <mergeCell ref="J137:J138"/>
    <mergeCell ref="K137:K138"/>
    <mergeCell ref="Y141:Y143"/>
    <mergeCell ref="Z141:Z143"/>
    <mergeCell ref="AA141:AA143"/>
    <mergeCell ref="AB141:AB143"/>
    <mergeCell ref="U141:U143"/>
    <mergeCell ref="V141:V143"/>
    <mergeCell ref="W141:W143"/>
    <mergeCell ref="X141:X143"/>
    <mergeCell ref="AA145:AB145"/>
    <mergeCell ref="AC145:AD145"/>
    <mergeCell ref="AB144:AF144"/>
    <mergeCell ref="AG145:AG146"/>
    <mergeCell ref="AH145:AH146"/>
    <mergeCell ref="AI145:AI146"/>
    <mergeCell ref="O145:P145"/>
    <mergeCell ref="Q145:R145"/>
    <mergeCell ref="S145:T145"/>
    <mergeCell ref="U145:V145"/>
    <mergeCell ref="W145:X145"/>
    <mergeCell ref="Y145:Z145"/>
    <mergeCell ref="AG144:AJ144"/>
    <mergeCell ref="B145:B146"/>
    <mergeCell ref="C145:H146"/>
    <mergeCell ref="I145:I146"/>
    <mergeCell ref="J145:J146"/>
    <mergeCell ref="K145:K146"/>
    <mergeCell ref="L145:L146"/>
    <mergeCell ref="M145:M146"/>
    <mergeCell ref="N145:N146"/>
    <mergeCell ref="AE145:AF145"/>
    <mergeCell ref="AJ141:AJ143"/>
    <mergeCell ref="D142:D143"/>
    <mergeCell ref="E142:E143"/>
    <mergeCell ref="F142:F143"/>
    <mergeCell ref="G142:G143"/>
    <mergeCell ref="B144:D144"/>
    <mergeCell ref="F144:N144"/>
    <mergeCell ref="M141:M143"/>
    <mergeCell ref="N141:N143"/>
    <mergeCell ref="O144:AA144"/>
    <mergeCell ref="AF149:AF151"/>
    <mergeCell ref="AG149:AG151"/>
    <mergeCell ref="AH149:AH151"/>
    <mergeCell ref="AI149:AI151"/>
    <mergeCell ref="AJ149:AJ151"/>
    <mergeCell ref="D150:D151"/>
    <mergeCell ref="AA149:AA151"/>
    <mergeCell ref="AB149:AB151"/>
    <mergeCell ref="AC149:AC151"/>
    <mergeCell ref="AD149:AD151"/>
    <mergeCell ref="AE149:AE151"/>
    <mergeCell ref="T149:T151"/>
    <mergeCell ref="U149:U151"/>
    <mergeCell ref="V149:V151"/>
    <mergeCell ref="W149:W151"/>
    <mergeCell ref="X149:X151"/>
    <mergeCell ref="L149:L151"/>
    <mergeCell ref="M149:M151"/>
    <mergeCell ref="Y149:Y151"/>
    <mergeCell ref="N149:N151"/>
    <mergeCell ref="O149:O151"/>
    <mergeCell ref="P149:P151"/>
    <mergeCell ref="Q149:Q151"/>
    <mergeCell ref="R149:R151"/>
    <mergeCell ref="S149:S151"/>
    <mergeCell ref="U152:V152"/>
    <mergeCell ref="W152:X152"/>
    <mergeCell ref="Y152:Z152"/>
    <mergeCell ref="AJ145:AJ146"/>
    <mergeCell ref="C147:H147"/>
    <mergeCell ref="B149:B151"/>
    <mergeCell ref="H149:H151"/>
    <mergeCell ref="I149:I151"/>
    <mergeCell ref="J149:J151"/>
    <mergeCell ref="K149:K151"/>
    <mergeCell ref="L152:L153"/>
    <mergeCell ref="M152:M153"/>
    <mergeCell ref="N152:N153"/>
    <mergeCell ref="O152:P152"/>
    <mergeCell ref="Q152:R152"/>
    <mergeCell ref="S152:T152"/>
    <mergeCell ref="AF156:AF158"/>
    <mergeCell ref="E150:E151"/>
    <mergeCell ref="F150:F151"/>
    <mergeCell ref="G150:G151"/>
    <mergeCell ref="Z149:Z151"/>
    <mergeCell ref="B152:B153"/>
    <mergeCell ref="C152:H153"/>
    <mergeCell ref="I152:I153"/>
    <mergeCell ref="J152:J153"/>
    <mergeCell ref="K152:K153"/>
    <mergeCell ref="N156:N158"/>
    <mergeCell ref="Z156:Z158"/>
    <mergeCell ref="O156:O158"/>
    <mergeCell ref="P156:P158"/>
    <mergeCell ref="Q156:Q158"/>
    <mergeCell ref="R156:R158"/>
    <mergeCell ref="S156:S158"/>
    <mergeCell ref="T156:T158"/>
    <mergeCell ref="H156:H158"/>
    <mergeCell ref="I156:I158"/>
    <mergeCell ref="J156:J158"/>
    <mergeCell ref="K156:K158"/>
    <mergeCell ref="L156:L158"/>
    <mergeCell ref="M156:M158"/>
    <mergeCell ref="AG152:AG153"/>
    <mergeCell ref="AH152:AH153"/>
    <mergeCell ref="AI152:AI153"/>
    <mergeCell ref="AJ152:AJ153"/>
    <mergeCell ref="C154:H154"/>
    <mergeCell ref="B156:B158"/>
    <mergeCell ref="D156:D158"/>
    <mergeCell ref="E156:E158"/>
    <mergeCell ref="F156:F158"/>
    <mergeCell ref="G156:G158"/>
    <mergeCell ref="AA160:AB160"/>
    <mergeCell ref="AC160:AD160"/>
    <mergeCell ref="AE160:AF160"/>
    <mergeCell ref="AA152:AB152"/>
    <mergeCell ref="AC152:AD152"/>
    <mergeCell ref="AE152:AF152"/>
    <mergeCell ref="AB156:AB158"/>
    <mergeCell ref="AC156:AC158"/>
    <mergeCell ref="AD156:AD158"/>
    <mergeCell ref="AE156:AE158"/>
    <mergeCell ref="M160:M161"/>
    <mergeCell ref="N160:N161"/>
    <mergeCell ref="O160:P160"/>
    <mergeCell ref="Q160:R160"/>
    <mergeCell ref="S160:T160"/>
    <mergeCell ref="U160:V160"/>
    <mergeCell ref="B160:B161"/>
    <mergeCell ref="C160:H161"/>
    <mergeCell ref="I160:I161"/>
    <mergeCell ref="J160:J161"/>
    <mergeCell ref="K160:K161"/>
    <mergeCell ref="L160:L161"/>
    <mergeCell ref="AG156:AG158"/>
    <mergeCell ref="AH156:AH158"/>
    <mergeCell ref="AI156:AI158"/>
    <mergeCell ref="AJ156:AJ158"/>
    <mergeCell ref="B159:E159"/>
    <mergeCell ref="F159:N159"/>
    <mergeCell ref="O159:Z159"/>
    <mergeCell ref="AA159:AF159"/>
    <mergeCell ref="AG159:AJ159"/>
    <mergeCell ref="AA156:AA158"/>
    <mergeCell ref="AA164:AA166"/>
    <mergeCell ref="AB164:AB166"/>
    <mergeCell ref="AC164:AC166"/>
    <mergeCell ref="U156:U158"/>
    <mergeCell ref="V156:V158"/>
    <mergeCell ref="W156:W158"/>
    <mergeCell ref="X156:X158"/>
    <mergeCell ref="Y156:Y158"/>
    <mergeCell ref="W160:X160"/>
    <mergeCell ref="Y160:Z160"/>
    <mergeCell ref="U164:U166"/>
    <mergeCell ref="V164:V166"/>
    <mergeCell ref="W164:W166"/>
    <mergeCell ref="X164:X166"/>
    <mergeCell ref="Y164:Y166"/>
    <mergeCell ref="Z164:Z166"/>
    <mergeCell ref="O164:O166"/>
    <mergeCell ref="P164:P166"/>
    <mergeCell ref="Q164:Q166"/>
    <mergeCell ref="R164:R166"/>
    <mergeCell ref="S164:S166"/>
    <mergeCell ref="T164:T166"/>
    <mergeCell ref="I164:I166"/>
    <mergeCell ref="J164:J166"/>
    <mergeCell ref="K164:K166"/>
    <mergeCell ref="L164:L166"/>
    <mergeCell ref="M164:M166"/>
    <mergeCell ref="N164:N166"/>
    <mergeCell ref="C162:H162"/>
    <mergeCell ref="B164:B166"/>
    <mergeCell ref="D164:D166"/>
    <mergeCell ref="E164:E166"/>
    <mergeCell ref="F164:F166"/>
    <mergeCell ref="G164:G166"/>
    <mergeCell ref="H164:H166"/>
    <mergeCell ref="AH167:AH168"/>
    <mergeCell ref="AI167:AI168"/>
    <mergeCell ref="AJ167:AJ168"/>
    <mergeCell ref="AG160:AG161"/>
    <mergeCell ref="AH160:AH161"/>
    <mergeCell ref="AI160:AI161"/>
    <mergeCell ref="AJ160:AJ161"/>
    <mergeCell ref="AG164:AG166"/>
    <mergeCell ref="AH164:AH166"/>
    <mergeCell ref="O167:P167"/>
    <mergeCell ref="Q167:R167"/>
    <mergeCell ref="S167:T167"/>
    <mergeCell ref="U167:V167"/>
    <mergeCell ref="AE167:AF167"/>
    <mergeCell ref="AG167:AG168"/>
    <mergeCell ref="AI164:AI166"/>
    <mergeCell ref="AJ164:AJ166"/>
    <mergeCell ref="B167:B168"/>
    <mergeCell ref="C167:H168"/>
    <mergeCell ref="I167:I168"/>
    <mergeCell ref="J167:J168"/>
    <mergeCell ref="K167:K168"/>
    <mergeCell ref="L167:L168"/>
    <mergeCell ref="M167:M168"/>
    <mergeCell ref="N167:N168"/>
    <mergeCell ref="P171:P173"/>
    <mergeCell ref="Q171:Q173"/>
    <mergeCell ref="R171:R173"/>
    <mergeCell ref="AD164:AD166"/>
    <mergeCell ref="AE164:AE166"/>
    <mergeCell ref="AF164:AF166"/>
    <mergeCell ref="W167:X167"/>
    <mergeCell ref="Y167:Z167"/>
    <mergeCell ref="AA167:AB167"/>
    <mergeCell ref="AC167:AD167"/>
    <mergeCell ref="J171:J173"/>
    <mergeCell ref="K171:K173"/>
    <mergeCell ref="L171:L173"/>
    <mergeCell ref="M171:M173"/>
    <mergeCell ref="N171:N173"/>
    <mergeCell ref="O171:O173"/>
    <mergeCell ref="AE171:AE173"/>
    <mergeCell ref="AF171:AF173"/>
    <mergeCell ref="C169:H169"/>
    <mergeCell ref="B171:B173"/>
    <mergeCell ref="D171:D173"/>
    <mergeCell ref="E171:E173"/>
    <mergeCell ref="F171:F173"/>
    <mergeCell ref="G171:G173"/>
    <mergeCell ref="H171:H173"/>
    <mergeCell ref="I171:I173"/>
    <mergeCell ref="Y171:Y173"/>
    <mergeCell ref="Z171:Z173"/>
    <mergeCell ref="AG171:AG173"/>
    <mergeCell ref="AH171:AH173"/>
    <mergeCell ref="AI171:AI173"/>
    <mergeCell ref="AJ171:AJ173"/>
    <mergeCell ref="AA171:AA173"/>
    <mergeCell ref="AB171:AB173"/>
    <mergeCell ref="AC171:AC173"/>
    <mergeCell ref="AD171:AD173"/>
    <mergeCell ref="S171:S173"/>
    <mergeCell ref="T171:T173"/>
    <mergeCell ref="U171:U173"/>
    <mergeCell ref="V171:V173"/>
    <mergeCell ref="W171:W173"/>
    <mergeCell ref="X171:X173"/>
  </mergeCells>
  <printOptions/>
  <pageMargins left="0.7" right="0.7" top="0.75" bottom="0.75" header="0.3" footer="0.3"/>
  <pageSetup orientation="portrait" paperSize="9"/>
  <legacyDrawing r:id="rId2"/>
</worksheet>
</file>

<file path=xl/worksheets/sheet11.xml><?xml version="1.0" encoding="utf-8"?>
<worksheet xmlns="http://schemas.openxmlformats.org/spreadsheetml/2006/main" xmlns:r="http://schemas.openxmlformats.org/officeDocument/2006/relationships">
  <sheetPr>
    <tabColor theme="7" tint="0.39998000860214233"/>
  </sheetPr>
  <dimension ref="B1:AJ21"/>
  <sheetViews>
    <sheetView zoomScale="75" zoomScaleNormal="75" zoomScalePageLayoutView="0" workbookViewId="0" topLeftCell="A1">
      <selection activeCell="B4" sqref="B4:H4"/>
    </sheetView>
  </sheetViews>
  <sheetFormatPr defaultColWidth="11.421875" defaultRowHeight="15"/>
  <cols>
    <col min="1" max="1" width="4.57421875" style="115" customWidth="1"/>
    <col min="2" max="2" width="15.8515625" style="185" customWidth="1"/>
    <col min="3" max="3" width="17.28125" style="185" customWidth="1"/>
    <col min="4" max="4" width="27.7109375" style="115" customWidth="1"/>
    <col min="5" max="5" width="10.00390625" style="115" customWidth="1"/>
    <col min="6" max="7" width="11.421875" style="115" customWidth="1"/>
    <col min="8" max="8" width="28.00390625" style="186" customWidth="1"/>
    <col min="9" max="9" width="20.57421875" style="186" customWidth="1"/>
    <col min="10" max="10" width="19.8515625" style="186" customWidth="1"/>
    <col min="11" max="11" width="11.140625" style="115" customWidth="1"/>
    <col min="12" max="12" width="9.421875" style="115" customWidth="1"/>
    <col min="13" max="13" width="6.57421875" style="115" customWidth="1"/>
    <col min="14" max="14" width="6.140625" style="115" customWidth="1"/>
    <col min="15" max="32" width="9.28125" style="115" customWidth="1"/>
    <col min="33" max="33" width="5.140625" style="185" customWidth="1"/>
    <col min="34" max="34" width="5.421875" style="115" customWidth="1"/>
    <col min="35" max="35" width="4.8515625" style="115" customWidth="1"/>
    <col min="36" max="36" width="7.140625" style="115" customWidth="1"/>
    <col min="37" max="16384" width="11.421875" style="115" customWidth="1"/>
  </cols>
  <sheetData>
    <row r="1" spans="2:36" ht="12.75" thickBot="1">
      <c r="B1" s="113"/>
      <c r="C1" s="113"/>
      <c r="D1" s="113"/>
      <c r="E1" s="113"/>
      <c r="F1" s="113"/>
      <c r="G1" s="113"/>
      <c r="H1" s="114"/>
      <c r="I1" s="114"/>
      <c r="J1" s="114"/>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row>
    <row r="2" spans="2:36" ht="12">
      <c r="B2" s="732" t="s">
        <v>829</v>
      </c>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4"/>
    </row>
    <row r="3" spans="2:36" ht="12.75" thickBot="1">
      <c r="B3" s="735" t="s">
        <v>1808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7"/>
    </row>
    <row r="4" spans="2:36" ht="33.75" customHeight="1">
      <c r="B4" s="557" t="s">
        <v>20</v>
      </c>
      <c r="C4" s="558"/>
      <c r="D4" s="558"/>
      <c r="E4" s="558"/>
      <c r="F4" s="558"/>
      <c r="G4" s="558"/>
      <c r="H4" s="559"/>
      <c r="I4" s="738" t="s">
        <v>1045</v>
      </c>
      <c r="J4" s="738"/>
      <c r="K4" s="738"/>
      <c r="L4" s="738"/>
      <c r="M4" s="738"/>
      <c r="N4" s="738"/>
      <c r="O4" s="738" t="s">
        <v>1027</v>
      </c>
      <c r="P4" s="738"/>
      <c r="Q4" s="738"/>
      <c r="R4" s="739">
        <f>SUM(AE8)</f>
        <v>3808376</v>
      </c>
      <c r="S4" s="739"/>
      <c r="T4" s="739"/>
      <c r="U4" s="560" t="s">
        <v>22</v>
      </c>
      <c r="V4" s="561"/>
      <c r="W4" s="561"/>
      <c r="X4" s="561"/>
      <c r="Y4" s="561"/>
      <c r="Z4" s="561"/>
      <c r="AA4" s="561"/>
      <c r="AB4" s="561"/>
      <c r="AC4" s="561"/>
      <c r="AD4" s="561"/>
      <c r="AE4" s="561"/>
      <c r="AF4" s="561"/>
      <c r="AG4" s="561"/>
      <c r="AH4" s="561"/>
      <c r="AI4" s="561"/>
      <c r="AJ4" s="562"/>
    </row>
    <row r="5" spans="2:36" ht="39" customHeight="1" thickBot="1">
      <c r="B5" s="563" t="s">
        <v>1046</v>
      </c>
      <c r="C5" s="564"/>
      <c r="D5" s="565"/>
      <c r="E5" s="116"/>
      <c r="F5" s="564" t="s">
        <v>1378</v>
      </c>
      <c r="G5" s="564"/>
      <c r="H5" s="564"/>
      <c r="I5" s="564"/>
      <c r="J5" s="564"/>
      <c r="K5" s="564"/>
      <c r="L5" s="564"/>
      <c r="M5" s="564"/>
      <c r="N5" s="565"/>
      <c r="O5" s="729" t="s">
        <v>0</v>
      </c>
      <c r="P5" s="730"/>
      <c r="Q5" s="730"/>
      <c r="R5" s="730"/>
      <c r="S5" s="730"/>
      <c r="T5" s="730"/>
      <c r="U5" s="730"/>
      <c r="V5" s="730"/>
      <c r="W5" s="730"/>
      <c r="X5" s="730"/>
      <c r="Y5" s="730"/>
      <c r="Z5" s="730"/>
      <c r="AA5" s="730"/>
      <c r="AB5" s="730"/>
      <c r="AC5" s="730"/>
      <c r="AD5" s="730"/>
      <c r="AE5" s="730"/>
      <c r="AF5" s="731"/>
      <c r="AG5" s="569" t="s">
        <v>1</v>
      </c>
      <c r="AH5" s="570"/>
      <c r="AI5" s="570"/>
      <c r="AJ5" s="571"/>
    </row>
    <row r="6" spans="2:36" ht="30.75" customHeight="1">
      <c r="B6" s="612" t="s">
        <v>25</v>
      </c>
      <c r="C6" s="614" t="s">
        <v>1047</v>
      </c>
      <c r="D6" s="615"/>
      <c r="E6" s="615"/>
      <c r="F6" s="615"/>
      <c r="G6" s="615"/>
      <c r="H6" s="615"/>
      <c r="I6" s="545" t="s">
        <v>3</v>
      </c>
      <c r="J6" s="547" t="s">
        <v>26</v>
      </c>
      <c r="K6" s="547" t="s">
        <v>4</v>
      </c>
      <c r="L6" s="549" t="s">
        <v>1030</v>
      </c>
      <c r="M6" s="607" t="s">
        <v>28</v>
      </c>
      <c r="N6" s="609" t="s">
        <v>29</v>
      </c>
      <c r="O6" s="728" t="s">
        <v>43</v>
      </c>
      <c r="P6" s="658"/>
      <c r="Q6" s="659" t="s">
        <v>44</v>
      </c>
      <c r="R6" s="658"/>
      <c r="S6" s="659" t="s">
        <v>45</v>
      </c>
      <c r="T6" s="658"/>
      <c r="U6" s="659" t="s">
        <v>7</v>
      </c>
      <c r="V6" s="658"/>
      <c r="W6" s="659" t="s">
        <v>6</v>
      </c>
      <c r="X6" s="658"/>
      <c r="Y6" s="659" t="s">
        <v>46</v>
      </c>
      <c r="Z6" s="658"/>
      <c r="AA6" s="659" t="s">
        <v>5</v>
      </c>
      <c r="AB6" s="658"/>
      <c r="AC6" s="659" t="s">
        <v>8</v>
      </c>
      <c r="AD6" s="658"/>
      <c r="AE6" s="659" t="s">
        <v>9</v>
      </c>
      <c r="AF6" s="660"/>
      <c r="AG6" s="605" t="s">
        <v>10</v>
      </c>
      <c r="AH6" s="572" t="s">
        <v>11</v>
      </c>
      <c r="AI6" s="574" t="s">
        <v>12</v>
      </c>
      <c r="AJ6" s="576" t="s">
        <v>30</v>
      </c>
    </row>
    <row r="7" spans="2:36" ht="76.5" customHeight="1" thickBot="1">
      <c r="B7" s="613"/>
      <c r="C7" s="616"/>
      <c r="D7" s="617"/>
      <c r="E7" s="617"/>
      <c r="F7" s="617"/>
      <c r="G7" s="617"/>
      <c r="H7" s="617"/>
      <c r="I7" s="546"/>
      <c r="J7" s="548" t="s">
        <v>26</v>
      </c>
      <c r="K7" s="548"/>
      <c r="L7" s="550"/>
      <c r="M7" s="608"/>
      <c r="N7" s="610"/>
      <c r="O7" s="117" t="s">
        <v>31</v>
      </c>
      <c r="P7" s="118" t="s">
        <v>32</v>
      </c>
      <c r="Q7" s="119" t="s">
        <v>31</v>
      </c>
      <c r="R7" s="118" t="s">
        <v>32</v>
      </c>
      <c r="S7" s="119" t="s">
        <v>31</v>
      </c>
      <c r="T7" s="118" t="s">
        <v>32</v>
      </c>
      <c r="U7" s="119" t="s">
        <v>31</v>
      </c>
      <c r="V7" s="118" t="s">
        <v>32</v>
      </c>
      <c r="W7" s="119" t="s">
        <v>31</v>
      </c>
      <c r="X7" s="118" t="s">
        <v>32</v>
      </c>
      <c r="Y7" s="119" t="s">
        <v>31</v>
      </c>
      <c r="Z7" s="118" t="s">
        <v>32</v>
      </c>
      <c r="AA7" s="119" t="s">
        <v>31</v>
      </c>
      <c r="AB7" s="118" t="s">
        <v>33</v>
      </c>
      <c r="AC7" s="119" t="s">
        <v>31</v>
      </c>
      <c r="AD7" s="118" t="s">
        <v>33</v>
      </c>
      <c r="AE7" s="119" t="s">
        <v>31</v>
      </c>
      <c r="AF7" s="120" t="s">
        <v>33</v>
      </c>
      <c r="AG7" s="606"/>
      <c r="AH7" s="573"/>
      <c r="AI7" s="575"/>
      <c r="AJ7" s="577"/>
    </row>
    <row r="8" spans="2:36" ht="105" customHeight="1" thickBot="1">
      <c r="B8" s="121" t="s">
        <v>34</v>
      </c>
      <c r="C8" s="580" t="s">
        <v>244</v>
      </c>
      <c r="D8" s="581"/>
      <c r="E8" s="581"/>
      <c r="F8" s="581"/>
      <c r="G8" s="581"/>
      <c r="H8" s="581"/>
      <c r="I8" s="122" t="s">
        <v>245</v>
      </c>
      <c r="J8" s="123" t="s">
        <v>246</v>
      </c>
      <c r="K8" s="124">
        <v>0.7</v>
      </c>
      <c r="L8" s="124"/>
      <c r="M8" s="125"/>
      <c r="N8" s="126"/>
      <c r="O8" s="127">
        <f aca="true" t="shared" si="0" ref="O8:AD8">SUM(O10,O13,O16)</f>
        <v>1754465</v>
      </c>
      <c r="P8" s="129">
        <f t="shared" si="0"/>
        <v>0</v>
      </c>
      <c r="Q8" s="129">
        <f t="shared" si="0"/>
        <v>0</v>
      </c>
      <c r="R8" s="129">
        <f t="shared" si="0"/>
        <v>0</v>
      </c>
      <c r="S8" s="129">
        <f t="shared" si="0"/>
        <v>1053911</v>
      </c>
      <c r="T8" s="129">
        <f t="shared" si="0"/>
        <v>0</v>
      </c>
      <c r="U8" s="129">
        <f t="shared" si="0"/>
        <v>1000000</v>
      </c>
      <c r="V8" s="129">
        <f t="shared" si="0"/>
        <v>0</v>
      </c>
      <c r="W8" s="129">
        <f t="shared" si="0"/>
        <v>0</v>
      </c>
      <c r="X8" s="129">
        <f t="shared" si="0"/>
        <v>0</v>
      </c>
      <c r="Y8" s="129">
        <f t="shared" si="0"/>
        <v>0</v>
      </c>
      <c r="Z8" s="129">
        <f t="shared" si="0"/>
        <v>0</v>
      </c>
      <c r="AA8" s="129">
        <f t="shared" si="0"/>
        <v>0</v>
      </c>
      <c r="AB8" s="129">
        <f t="shared" si="0"/>
        <v>0</v>
      </c>
      <c r="AC8" s="129">
        <f t="shared" si="0"/>
        <v>0</v>
      </c>
      <c r="AD8" s="129">
        <f t="shared" si="0"/>
        <v>0</v>
      </c>
      <c r="AE8" s="129">
        <f>SUM(AC8,AA8,Y8,W8,U8,S8,Q8,O8)</f>
        <v>3808376</v>
      </c>
      <c r="AF8" s="187">
        <f>AF10</f>
        <v>0</v>
      </c>
      <c r="AG8" s="131"/>
      <c r="AH8" s="132"/>
      <c r="AI8" s="132"/>
      <c r="AJ8" s="133"/>
    </row>
    <row r="9" spans="2:36" ht="5.25" customHeight="1" thickBot="1">
      <c r="B9" s="582"/>
      <c r="C9" s="583"/>
      <c r="D9" s="583"/>
      <c r="E9" s="583"/>
      <c r="F9" s="583"/>
      <c r="G9" s="583"/>
      <c r="H9" s="583"/>
      <c r="I9" s="583"/>
      <c r="J9" s="583"/>
      <c r="K9" s="583"/>
      <c r="L9" s="583"/>
      <c r="M9" s="583"/>
      <c r="N9" s="583"/>
      <c r="O9" s="727"/>
      <c r="P9" s="727"/>
      <c r="Q9" s="727"/>
      <c r="R9" s="727"/>
      <c r="S9" s="727"/>
      <c r="T9" s="727"/>
      <c r="U9" s="727"/>
      <c r="V9" s="727"/>
      <c r="W9" s="727"/>
      <c r="X9" s="727"/>
      <c r="Y9" s="727"/>
      <c r="Z9" s="727"/>
      <c r="AA9" s="727"/>
      <c r="AB9" s="727"/>
      <c r="AC9" s="727"/>
      <c r="AD9" s="727"/>
      <c r="AE9" s="727"/>
      <c r="AF9" s="727"/>
      <c r="AG9" s="583"/>
      <c r="AH9" s="583"/>
      <c r="AI9" s="583"/>
      <c r="AJ9" s="584"/>
    </row>
    <row r="10" spans="2:36" ht="105.75" customHeight="1" thickBot="1">
      <c r="B10" s="134" t="s">
        <v>13</v>
      </c>
      <c r="C10" s="112" t="s">
        <v>41</v>
      </c>
      <c r="D10" s="112" t="s">
        <v>14</v>
      </c>
      <c r="E10" s="112" t="s">
        <v>37</v>
      </c>
      <c r="F10" s="112" t="s">
        <v>38</v>
      </c>
      <c r="G10" s="112" t="s">
        <v>39</v>
      </c>
      <c r="H10" s="135" t="s">
        <v>1048</v>
      </c>
      <c r="I10" s="136" t="s">
        <v>42</v>
      </c>
      <c r="J10" s="137"/>
      <c r="K10" s="137"/>
      <c r="L10" s="137"/>
      <c r="M10" s="137"/>
      <c r="N10" s="138"/>
      <c r="O10" s="139">
        <f aca="true" t="shared" si="1" ref="O10:AD10">SUM(O11:O11)</f>
        <v>1754465</v>
      </c>
      <c r="P10" s="188">
        <f t="shared" si="1"/>
        <v>0</v>
      </c>
      <c r="Q10" s="139">
        <f t="shared" si="1"/>
        <v>0</v>
      </c>
      <c r="R10" s="188">
        <f t="shared" si="1"/>
        <v>0</v>
      </c>
      <c r="S10" s="139">
        <f t="shared" si="1"/>
        <v>1053911</v>
      </c>
      <c r="T10" s="188">
        <f t="shared" si="1"/>
        <v>0</v>
      </c>
      <c r="U10" s="139">
        <f t="shared" si="1"/>
        <v>0</v>
      </c>
      <c r="V10" s="188">
        <f t="shared" si="1"/>
        <v>0</v>
      </c>
      <c r="W10" s="139">
        <f t="shared" si="1"/>
        <v>0</v>
      </c>
      <c r="X10" s="188">
        <f t="shared" si="1"/>
        <v>0</v>
      </c>
      <c r="Y10" s="139">
        <f t="shared" si="1"/>
        <v>0</v>
      </c>
      <c r="Z10" s="188">
        <f t="shared" si="1"/>
        <v>0</v>
      </c>
      <c r="AA10" s="139">
        <f t="shared" si="1"/>
        <v>0</v>
      </c>
      <c r="AB10" s="188">
        <f t="shared" si="1"/>
        <v>0</v>
      </c>
      <c r="AC10" s="139">
        <f t="shared" si="1"/>
        <v>0</v>
      </c>
      <c r="AD10" s="188">
        <f t="shared" si="1"/>
        <v>0</v>
      </c>
      <c r="AE10" s="142">
        <f>SUM(O10,Q10,S10,U10,W10,Y10,AA10,AC10)</f>
        <v>2808376</v>
      </c>
      <c r="AF10" s="140">
        <f>AF11</f>
        <v>0</v>
      </c>
      <c r="AG10" s="143">
        <f>SUM(AG11:AG11)</f>
        <v>0</v>
      </c>
      <c r="AH10" s="144"/>
      <c r="AI10" s="144"/>
      <c r="AJ10" s="145"/>
    </row>
    <row r="11" spans="2:36" ht="89.25" customHeight="1" thickBot="1">
      <c r="B11" s="146" t="s">
        <v>1356</v>
      </c>
      <c r="C11" s="147"/>
      <c r="D11" s="148" t="s">
        <v>1305</v>
      </c>
      <c r="E11" s="148" t="s">
        <v>1033</v>
      </c>
      <c r="F11" s="149"/>
      <c r="G11" s="148"/>
      <c r="H11" s="150" t="s">
        <v>780</v>
      </c>
      <c r="I11" s="150" t="s">
        <v>247</v>
      </c>
      <c r="J11" s="151" t="s">
        <v>248</v>
      </c>
      <c r="K11" s="152">
        <v>0.1</v>
      </c>
      <c r="L11" s="153">
        <v>0.0001</v>
      </c>
      <c r="M11" s="154"/>
      <c r="N11" s="155"/>
      <c r="O11" s="156">
        <v>1754465</v>
      </c>
      <c r="P11" s="189"/>
      <c r="Q11" s="189"/>
      <c r="R11" s="189"/>
      <c r="S11" s="189">
        <v>1053911</v>
      </c>
      <c r="T11" s="189"/>
      <c r="U11" s="189"/>
      <c r="V11" s="189"/>
      <c r="W11" s="189"/>
      <c r="X11" s="189"/>
      <c r="Y11" s="189"/>
      <c r="Z11" s="189"/>
      <c r="AA11" s="189"/>
      <c r="AB11" s="189"/>
      <c r="AC11" s="189"/>
      <c r="AD11" s="189"/>
      <c r="AE11" s="190"/>
      <c r="AF11" s="190"/>
      <c r="AG11" s="159"/>
      <c r="AH11" s="160"/>
      <c r="AI11" s="160"/>
      <c r="AJ11" s="161"/>
    </row>
    <row r="12" spans="2:36" ht="4.5" customHeight="1" thickBot="1">
      <c r="B12" s="162"/>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4"/>
    </row>
    <row r="13" spans="2:36" ht="105" customHeight="1" thickBot="1">
      <c r="B13" s="134" t="s">
        <v>13</v>
      </c>
      <c r="C13" s="112" t="s">
        <v>41</v>
      </c>
      <c r="D13" s="112" t="s">
        <v>14</v>
      </c>
      <c r="E13" s="112" t="s">
        <v>37</v>
      </c>
      <c r="F13" s="112" t="s">
        <v>38</v>
      </c>
      <c r="G13" s="112" t="s">
        <v>39</v>
      </c>
      <c r="H13" s="135" t="s">
        <v>1049</v>
      </c>
      <c r="I13" s="136" t="s">
        <v>42</v>
      </c>
      <c r="J13" s="137"/>
      <c r="K13" s="137"/>
      <c r="L13" s="137"/>
      <c r="M13" s="137"/>
      <c r="N13" s="138"/>
      <c r="O13" s="139">
        <f aca="true" t="shared" si="2" ref="O13:AD13">SUM(O14:O14)</f>
        <v>0</v>
      </c>
      <c r="P13" s="188">
        <f t="shared" si="2"/>
        <v>0</v>
      </c>
      <c r="Q13" s="139">
        <f t="shared" si="2"/>
        <v>0</v>
      </c>
      <c r="R13" s="188">
        <f t="shared" si="2"/>
        <v>0</v>
      </c>
      <c r="S13" s="139">
        <f t="shared" si="2"/>
        <v>0</v>
      </c>
      <c r="T13" s="188">
        <f t="shared" si="2"/>
        <v>0</v>
      </c>
      <c r="U13" s="139">
        <f t="shared" si="2"/>
        <v>1000000</v>
      </c>
      <c r="V13" s="188">
        <f t="shared" si="2"/>
        <v>0</v>
      </c>
      <c r="W13" s="139">
        <f t="shared" si="2"/>
        <v>0</v>
      </c>
      <c r="X13" s="188">
        <f t="shared" si="2"/>
        <v>0</v>
      </c>
      <c r="Y13" s="139">
        <f t="shared" si="2"/>
        <v>0</v>
      </c>
      <c r="Z13" s="188">
        <f t="shared" si="2"/>
        <v>0</v>
      </c>
      <c r="AA13" s="139">
        <f t="shared" si="2"/>
        <v>0</v>
      </c>
      <c r="AB13" s="188">
        <f t="shared" si="2"/>
        <v>0</v>
      </c>
      <c r="AC13" s="139">
        <f t="shared" si="2"/>
        <v>0</v>
      </c>
      <c r="AD13" s="188">
        <f t="shared" si="2"/>
        <v>0</v>
      </c>
      <c r="AE13" s="142">
        <f>SUM(O13,Q13,S13,U13,W13,Y13,AA13,AC13)</f>
        <v>1000000</v>
      </c>
      <c r="AF13" s="188">
        <f>AF14</f>
        <v>0</v>
      </c>
      <c r="AG13" s="143">
        <f>SUM(AG14:AG14)</f>
        <v>0</v>
      </c>
      <c r="AH13" s="144"/>
      <c r="AI13" s="144"/>
      <c r="AJ13" s="145"/>
    </row>
    <row r="14" spans="2:36" ht="110.25" customHeight="1" thickBot="1">
      <c r="B14" s="146" t="s">
        <v>1355</v>
      </c>
      <c r="C14" s="147"/>
      <c r="D14" s="148" t="s">
        <v>1306</v>
      </c>
      <c r="E14" s="148" t="s">
        <v>1033</v>
      </c>
      <c r="F14" s="149"/>
      <c r="G14" s="148"/>
      <c r="H14" s="150" t="s">
        <v>249</v>
      </c>
      <c r="I14" s="150" t="s">
        <v>250</v>
      </c>
      <c r="J14" s="151" t="s">
        <v>251</v>
      </c>
      <c r="K14" s="152">
        <v>0.28</v>
      </c>
      <c r="L14" s="167">
        <v>0.07</v>
      </c>
      <c r="M14" s="154"/>
      <c r="N14" s="155"/>
      <c r="O14" s="156"/>
      <c r="P14" s="189"/>
      <c r="Q14" s="189"/>
      <c r="R14" s="189"/>
      <c r="S14" s="189"/>
      <c r="T14" s="189"/>
      <c r="U14" s="189">
        <v>1000000</v>
      </c>
      <c r="V14" s="189"/>
      <c r="W14" s="189"/>
      <c r="X14" s="189"/>
      <c r="Y14" s="189"/>
      <c r="Z14" s="189"/>
      <c r="AA14" s="189"/>
      <c r="AB14" s="189"/>
      <c r="AC14" s="189"/>
      <c r="AD14" s="189"/>
      <c r="AE14" s="190"/>
      <c r="AF14" s="190"/>
      <c r="AG14" s="159"/>
      <c r="AH14" s="160"/>
      <c r="AI14" s="160"/>
      <c r="AJ14" s="161"/>
    </row>
    <row r="15" spans="2:36" ht="3" customHeight="1" thickBot="1">
      <c r="B15" s="162"/>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4"/>
    </row>
    <row r="16" spans="2:36" ht="105" customHeight="1" thickBot="1">
      <c r="B16" s="134" t="s">
        <v>13</v>
      </c>
      <c r="C16" s="112" t="s">
        <v>41</v>
      </c>
      <c r="D16" s="112" t="s">
        <v>14</v>
      </c>
      <c r="E16" s="112" t="s">
        <v>37</v>
      </c>
      <c r="F16" s="112" t="s">
        <v>38</v>
      </c>
      <c r="G16" s="112" t="s">
        <v>39</v>
      </c>
      <c r="H16" s="135" t="s">
        <v>1050</v>
      </c>
      <c r="I16" s="136" t="s">
        <v>42</v>
      </c>
      <c r="J16" s="137"/>
      <c r="K16" s="137"/>
      <c r="L16" s="137"/>
      <c r="M16" s="137"/>
      <c r="N16" s="138"/>
      <c r="O16" s="139">
        <f aca="true" t="shared" si="3" ref="O16:AD16">SUM(O17:O17)</f>
        <v>0</v>
      </c>
      <c r="P16" s="188">
        <f t="shared" si="3"/>
        <v>0</v>
      </c>
      <c r="Q16" s="139">
        <f t="shared" si="3"/>
        <v>0</v>
      </c>
      <c r="R16" s="188">
        <f t="shared" si="3"/>
        <v>0</v>
      </c>
      <c r="S16" s="139">
        <f t="shared" si="3"/>
        <v>0</v>
      </c>
      <c r="T16" s="188">
        <f t="shared" si="3"/>
        <v>0</v>
      </c>
      <c r="U16" s="139">
        <f t="shared" si="3"/>
        <v>0</v>
      </c>
      <c r="V16" s="188">
        <f t="shared" si="3"/>
        <v>0</v>
      </c>
      <c r="W16" s="139">
        <f t="shared" si="3"/>
        <v>0</v>
      </c>
      <c r="X16" s="188">
        <f t="shared" si="3"/>
        <v>0</v>
      </c>
      <c r="Y16" s="139">
        <f t="shared" si="3"/>
        <v>0</v>
      </c>
      <c r="Z16" s="188">
        <f t="shared" si="3"/>
        <v>0</v>
      </c>
      <c r="AA16" s="139">
        <f t="shared" si="3"/>
        <v>0</v>
      </c>
      <c r="AB16" s="188">
        <f t="shared" si="3"/>
        <v>0</v>
      </c>
      <c r="AC16" s="139">
        <f t="shared" si="3"/>
        <v>0</v>
      </c>
      <c r="AD16" s="188">
        <f t="shared" si="3"/>
        <v>0</v>
      </c>
      <c r="AE16" s="142">
        <f>SUM(O16,Q16,S16,U16,W16,Y16,AA16,AC16)</f>
        <v>0</v>
      </c>
      <c r="AF16" s="188">
        <f>AF17</f>
        <v>0</v>
      </c>
      <c r="AG16" s="143">
        <f>SUM(AG17:AG17)</f>
        <v>0</v>
      </c>
      <c r="AH16" s="144"/>
      <c r="AI16" s="144"/>
      <c r="AJ16" s="145"/>
    </row>
    <row r="17" spans="2:36" ht="72.75" customHeight="1" thickBot="1">
      <c r="B17" s="169" t="s">
        <v>1375</v>
      </c>
      <c r="C17" s="170"/>
      <c r="D17" s="171" t="s">
        <v>1051</v>
      </c>
      <c r="E17" s="171" t="s">
        <v>1033</v>
      </c>
      <c r="F17" s="172"/>
      <c r="G17" s="171"/>
      <c r="H17" s="173" t="s">
        <v>781</v>
      </c>
      <c r="I17" s="173" t="s">
        <v>252</v>
      </c>
      <c r="J17" s="174" t="s">
        <v>253</v>
      </c>
      <c r="K17" s="175">
        <v>1</v>
      </c>
      <c r="L17" s="176">
        <v>0.25</v>
      </c>
      <c r="M17" s="177"/>
      <c r="N17" s="178"/>
      <c r="O17" s="191"/>
      <c r="P17" s="192"/>
      <c r="Q17" s="192"/>
      <c r="R17" s="192"/>
      <c r="S17" s="192"/>
      <c r="T17" s="192"/>
      <c r="U17" s="192"/>
      <c r="V17" s="192"/>
      <c r="W17" s="192"/>
      <c r="X17" s="192"/>
      <c r="Y17" s="192"/>
      <c r="Z17" s="192"/>
      <c r="AA17" s="192"/>
      <c r="AB17" s="192"/>
      <c r="AC17" s="192"/>
      <c r="AD17" s="192"/>
      <c r="AE17" s="193"/>
      <c r="AF17" s="193"/>
      <c r="AG17" s="182"/>
      <c r="AH17" s="183"/>
      <c r="AI17" s="183"/>
      <c r="AJ17" s="184"/>
    </row>
    <row r="18" ht="3" customHeight="1"/>
    <row r="21" spans="9:10" ht="12">
      <c r="I21" s="194"/>
      <c r="J21" s="194"/>
    </row>
  </sheetData>
  <sheetProtection/>
  <mergeCells count="34">
    <mergeCell ref="B2:AJ2"/>
    <mergeCell ref="B3:AJ3"/>
    <mergeCell ref="B4:H4"/>
    <mergeCell ref="I4:N4"/>
    <mergeCell ref="O4:Q4"/>
    <mergeCell ref="R4:T4"/>
    <mergeCell ref="U4:AJ4"/>
    <mergeCell ref="L6:L7"/>
    <mergeCell ref="AG6:AG7"/>
    <mergeCell ref="M6:M7"/>
    <mergeCell ref="N6:N7"/>
    <mergeCell ref="O6:P6"/>
    <mergeCell ref="Q6:R6"/>
    <mergeCell ref="S6:T6"/>
    <mergeCell ref="C8:H8"/>
    <mergeCell ref="B5:D5"/>
    <mergeCell ref="F5:N5"/>
    <mergeCell ref="O5:AF5"/>
    <mergeCell ref="AG5:AJ5"/>
    <mergeCell ref="B6:B7"/>
    <mergeCell ref="C6:H7"/>
    <mergeCell ref="I6:I7"/>
    <mergeCell ref="J6:J7"/>
    <mergeCell ref="K6:K7"/>
    <mergeCell ref="B9:AJ9"/>
    <mergeCell ref="W6:X6"/>
    <mergeCell ref="Y6:Z6"/>
    <mergeCell ref="AA6:AB6"/>
    <mergeCell ref="AC6:AD6"/>
    <mergeCell ref="AE6:AF6"/>
    <mergeCell ref="U6:V6"/>
    <mergeCell ref="AH6:AH7"/>
    <mergeCell ref="AI6:AI7"/>
    <mergeCell ref="AJ6:AJ7"/>
  </mergeCells>
  <printOptions/>
  <pageMargins left="0.7" right="0.7" top="0.75" bottom="0.75" header="0.3" footer="0.3"/>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sheetPr>
    <tabColor theme="6" tint="0.39998000860214233"/>
  </sheetPr>
  <dimension ref="B1:AJ95"/>
  <sheetViews>
    <sheetView zoomScale="75" zoomScaleNormal="75" zoomScalePageLayoutView="0" workbookViewId="0" topLeftCell="A1">
      <selection activeCell="B4" sqref="B4:H4"/>
    </sheetView>
  </sheetViews>
  <sheetFormatPr defaultColWidth="11.421875" defaultRowHeight="15"/>
  <cols>
    <col min="1" max="1" width="4.57421875" style="115" customWidth="1"/>
    <col min="2" max="2" width="31.140625" style="185" customWidth="1"/>
    <col min="3" max="3" width="14.140625" style="185" customWidth="1"/>
    <col min="4" max="4" width="34.7109375" style="113" customWidth="1"/>
    <col min="5" max="5" width="11.8515625" style="115" customWidth="1"/>
    <col min="6" max="7" width="11.57421875" style="115" customWidth="1"/>
    <col min="8" max="8" width="30.8515625" style="186" customWidth="1"/>
    <col min="9" max="9" width="22.00390625" style="186" customWidth="1"/>
    <col min="10" max="10" width="28.140625" style="186" customWidth="1"/>
    <col min="11" max="11" width="14.140625" style="115" customWidth="1"/>
    <col min="12" max="12" width="18.7109375" style="115" customWidth="1"/>
    <col min="13" max="13" width="6.57421875" style="115" customWidth="1"/>
    <col min="14" max="14" width="6.140625" style="115" customWidth="1"/>
    <col min="15" max="32" width="9.28125" style="115" customWidth="1"/>
    <col min="33" max="33" width="5.140625" style="185" customWidth="1"/>
    <col min="34" max="34" width="5.421875" style="115" customWidth="1"/>
    <col min="35" max="35" width="4.8515625" style="115" customWidth="1"/>
    <col min="36" max="36" width="7.140625" style="115" customWidth="1"/>
    <col min="37" max="16384" width="11.421875" style="115" customWidth="1"/>
  </cols>
  <sheetData>
    <row r="1" spans="2:36" ht="12.75" thickBot="1">
      <c r="B1" s="113"/>
      <c r="C1" s="113"/>
      <c r="E1" s="113"/>
      <c r="F1" s="113"/>
      <c r="G1" s="113"/>
      <c r="H1" s="114"/>
      <c r="I1" s="114"/>
      <c r="J1" s="114"/>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row>
    <row r="2" spans="2:36" ht="12">
      <c r="B2" s="732" t="s">
        <v>829</v>
      </c>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4"/>
    </row>
    <row r="3" spans="2:36" ht="12.75" thickBot="1">
      <c r="B3" s="735" t="s">
        <v>1808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7"/>
    </row>
    <row r="4" spans="2:36" ht="33.75" customHeight="1">
      <c r="B4" s="557" t="s">
        <v>20</v>
      </c>
      <c r="C4" s="558"/>
      <c r="D4" s="558"/>
      <c r="E4" s="558"/>
      <c r="F4" s="558"/>
      <c r="G4" s="558"/>
      <c r="H4" s="559"/>
      <c r="I4" s="738" t="s">
        <v>1052</v>
      </c>
      <c r="J4" s="738"/>
      <c r="K4" s="738"/>
      <c r="L4" s="738"/>
      <c r="M4" s="738"/>
      <c r="N4" s="738"/>
      <c r="O4" s="738" t="s">
        <v>1027</v>
      </c>
      <c r="P4" s="738"/>
      <c r="Q4" s="738"/>
      <c r="R4" s="739">
        <f>SUM(AE8,AE19,AE66,AE80)</f>
        <v>117673310</v>
      </c>
      <c r="S4" s="739"/>
      <c r="T4" s="739"/>
      <c r="U4" s="560" t="s">
        <v>22</v>
      </c>
      <c r="V4" s="561"/>
      <c r="W4" s="561"/>
      <c r="X4" s="561"/>
      <c r="Y4" s="561"/>
      <c r="Z4" s="561"/>
      <c r="AA4" s="561"/>
      <c r="AB4" s="561"/>
      <c r="AC4" s="561"/>
      <c r="AD4" s="561"/>
      <c r="AE4" s="561"/>
      <c r="AF4" s="561"/>
      <c r="AG4" s="561"/>
      <c r="AH4" s="561"/>
      <c r="AI4" s="561"/>
      <c r="AJ4" s="562"/>
    </row>
    <row r="5" spans="2:36" ht="39" customHeight="1" thickBot="1">
      <c r="B5" s="563" t="s">
        <v>1053</v>
      </c>
      <c r="C5" s="564"/>
      <c r="D5" s="565"/>
      <c r="E5" s="251"/>
      <c r="F5" s="564" t="s">
        <v>1379</v>
      </c>
      <c r="G5" s="564"/>
      <c r="H5" s="564"/>
      <c r="I5" s="564"/>
      <c r="J5" s="564"/>
      <c r="K5" s="564"/>
      <c r="L5" s="564"/>
      <c r="M5" s="564"/>
      <c r="N5" s="565"/>
      <c r="O5" s="729" t="s">
        <v>0</v>
      </c>
      <c r="P5" s="730"/>
      <c r="Q5" s="730"/>
      <c r="R5" s="730"/>
      <c r="S5" s="730"/>
      <c r="T5" s="730"/>
      <c r="U5" s="730"/>
      <c r="V5" s="730"/>
      <c r="W5" s="730"/>
      <c r="X5" s="730"/>
      <c r="Y5" s="730"/>
      <c r="Z5" s="730"/>
      <c r="AA5" s="730"/>
      <c r="AB5" s="730"/>
      <c r="AC5" s="730"/>
      <c r="AD5" s="730"/>
      <c r="AE5" s="730"/>
      <c r="AF5" s="731"/>
      <c r="AG5" s="569" t="s">
        <v>1</v>
      </c>
      <c r="AH5" s="570"/>
      <c r="AI5" s="570"/>
      <c r="AJ5" s="571"/>
    </row>
    <row r="6" spans="2:36" ht="30.75" customHeight="1">
      <c r="B6" s="612" t="s">
        <v>25</v>
      </c>
      <c r="C6" s="614" t="s">
        <v>1054</v>
      </c>
      <c r="D6" s="615"/>
      <c r="E6" s="615"/>
      <c r="F6" s="615"/>
      <c r="G6" s="615"/>
      <c r="H6" s="615"/>
      <c r="I6" s="545" t="s">
        <v>3</v>
      </c>
      <c r="J6" s="547" t="s">
        <v>26</v>
      </c>
      <c r="K6" s="547" t="s">
        <v>4</v>
      </c>
      <c r="L6" s="549" t="s">
        <v>1030</v>
      </c>
      <c r="M6" s="607" t="s">
        <v>28</v>
      </c>
      <c r="N6" s="609" t="s">
        <v>29</v>
      </c>
      <c r="O6" s="728" t="s">
        <v>43</v>
      </c>
      <c r="P6" s="658"/>
      <c r="Q6" s="659" t="s">
        <v>44</v>
      </c>
      <c r="R6" s="658"/>
      <c r="S6" s="659" t="s">
        <v>45</v>
      </c>
      <c r="T6" s="658"/>
      <c r="U6" s="659" t="s">
        <v>7</v>
      </c>
      <c r="V6" s="658"/>
      <c r="W6" s="659" t="s">
        <v>6</v>
      </c>
      <c r="X6" s="658"/>
      <c r="Y6" s="659" t="s">
        <v>46</v>
      </c>
      <c r="Z6" s="658"/>
      <c r="AA6" s="659" t="s">
        <v>5</v>
      </c>
      <c r="AB6" s="658"/>
      <c r="AC6" s="659" t="s">
        <v>8</v>
      </c>
      <c r="AD6" s="658"/>
      <c r="AE6" s="659" t="s">
        <v>9</v>
      </c>
      <c r="AF6" s="660"/>
      <c r="AG6" s="605" t="s">
        <v>10</v>
      </c>
      <c r="AH6" s="572" t="s">
        <v>11</v>
      </c>
      <c r="AI6" s="574" t="s">
        <v>12</v>
      </c>
      <c r="AJ6" s="576" t="s">
        <v>30</v>
      </c>
    </row>
    <row r="7" spans="2:36" ht="76.5" customHeight="1" thickBot="1">
      <c r="B7" s="613"/>
      <c r="C7" s="616"/>
      <c r="D7" s="617"/>
      <c r="E7" s="617"/>
      <c r="F7" s="617"/>
      <c r="G7" s="617"/>
      <c r="H7" s="617"/>
      <c r="I7" s="546"/>
      <c r="J7" s="548" t="s">
        <v>26</v>
      </c>
      <c r="K7" s="548"/>
      <c r="L7" s="550"/>
      <c r="M7" s="608"/>
      <c r="N7" s="610"/>
      <c r="O7" s="117" t="s">
        <v>31</v>
      </c>
      <c r="P7" s="118" t="s">
        <v>32</v>
      </c>
      <c r="Q7" s="119" t="s">
        <v>31</v>
      </c>
      <c r="R7" s="118" t="s">
        <v>32</v>
      </c>
      <c r="S7" s="119" t="s">
        <v>31</v>
      </c>
      <c r="T7" s="118" t="s">
        <v>32</v>
      </c>
      <c r="U7" s="119" t="s">
        <v>31</v>
      </c>
      <c r="V7" s="118" t="s">
        <v>32</v>
      </c>
      <c r="W7" s="119" t="s">
        <v>31</v>
      </c>
      <c r="X7" s="118" t="s">
        <v>32</v>
      </c>
      <c r="Y7" s="119" t="s">
        <v>31</v>
      </c>
      <c r="Z7" s="118" t="s">
        <v>32</v>
      </c>
      <c r="AA7" s="119" t="s">
        <v>31</v>
      </c>
      <c r="AB7" s="118" t="s">
        <v>33</v>
      </c>
      <c r="AC7" s="119" t="s">
        <v>31</v>
      </c>
      <c r="AD7" s="118" t="s">
        <v>33</v>
      </c>
      <c r="AE7" s="119" t="s">
        <v>31</v>
      </c>
      <c r="AF7" s="120" t="s">
        <v>33</v>
      </c>
      <c r="AG7" s="606"/>
      <c r="AH7" s="573"/>
      <c r="AI7" s="575"/>
      <c r="AJ7" s="577"/>
    </row>
    <row r="8" spans="2:36" ht="78" customHeight="1" thickBot="1">
      <c r="B8" s="121" t="s">
        <v>34</v>
      </c>
      <c r="C8" s="580" t="s">
        <v>254</v>
      </c>
      <c r="D8" s="581"/>
      <c r="E8" s="581"/>
      <c r="F8" s="581"/>
      <c r="G8" s="581"/>
      <c r="H8" s="581"/>
      <c r="I8" s="122" t="s">
        <v>255</v>
      </c>
      <c r="J8" s="123" t="s">
        <v>256</v>
      </c>
      <c r="K8" s="195">
        <v>0.142</v>
      </c>
      <c r="L8" s="124"/>
      <c r="M8" s="125"/>
      <c r="N8" s="126"/>
      <c r="O8" s="168">
        <f aca="true" t="shared" si="0" ref="O8:AD8">SUM(O10,O13)</f>
        <v>0</v>
      </c>
      <c r="P8" s="128">
        <f t="shared" si="0"/>
        <v>0</v>
      </c>
      <c r="Q8" s="129">
        <f t="shared" si="0"/>
        <v>1000000</v>
      </c>
      <c r="R8" s="128">
        <f t="shared" si="0"/>
        <v>0</v>
      </c>
      <c r="S8" s="128">
        <f t="shared" si="0"/>
        <v>0</v>
      </c>
      <c r="T8" s="128">
        <f t="shared" si="0"/>
        <v>0</v>
      </c>
      <c r="U8" s="128">
        <f t="shared" si="0"/>
        <v>0</v>
      </c>
      <c r="V8" s="128">
        <f t="shared" si="0"/>
        <v>0</v>
      </c>
      <c r="W8" s="128">
        <f t="shared" si="0"/>
        <v>0</v>
      </c>
      <c r="X8" s="128">
        <f t="shared" si="0"/>
        <v>0</v>
      </c>
      <c r="Y8" s="128">
        <f t="shared" si="0"/>
        <v>0</v>
      </c>
      <c r="Z8" s="128">
        <f t="shared" si="0"/>
        <v>0</v>
      </c>
      <c r="AA8" s="128">
        <f t="shared" si="0"/>
        <v>0</v>
      </c>
      <c r="AB8" s="128">
        <f t="shared" si="0"/>
        <v>0</v>
      </c>
      <c r="AC8" s="128">
        <f t="shared" si="0"/>
        <v>0</v>
      </c>
      <c r="AD8" s="128">
        <f t="shared" si="0"/>
        <v>0</v>
      </c>
      <c r="AE8" s="129">
        <f>SUM(O8,AC8,AA8,Y8,W8,U8,S8,Q8)</f>
        <v>1000000</v>
      </c>
      <c r="AF8" s="130">
        <f>AF10</f>
        <v>0</v>
      </c>
      <c r="AG8" s="131"/>
      <c r="AH8" s="132"/>
      <c r="AI8" s="132"/>
      <c r="AJ8" s="133"/>
    </row>
    <row r="9" spans="2:36" ht="5.25" customHeight="1" thickBot="1">
      <c r="B9" s="582"/>
      <c r="C9" s="583"/>
      <c r="D9" s="583"/>
      <c r="E9" s="583"/>
      <c r="F9" s="583"/>
      <c r="G9" s="583"/>
      <c r="H9" s="583"/>
      <c r="I9" s="583"/>
      <c r="J9" s="583"/>
      <c r="K9" s="583"/>
      <c r="L9" s="583"/>
      <c r="M9" s="583"/>
      <c r="N9" s="583"/>
      <c r="O9" s="727"/>
      <c r="P9" s="727"/>
      <c r="Q9" s="727"/>
      <c r="R9" s="727"/>
      <c r="S9" s="727"/>
      <c r="T9" s="727"/>
      <c r="U9" s="727"/>
      <c r="V9" s="727"/>
      <c r="W9" s="727"/>
      <c r="X9" s="727"/>
      <c r="Y9" s="727"/>
      <c r="Z9" s="727"/>
      <c r="AA9" s="727"/>
      <c r="AB9" s="727"/>
      <c r="AC9" s="727"/>
      <c r="AD9" s="727"/>
      <c r="AE9" s="727"/>
      <c r="AF9" s="727"/>
      <c r="AG9" s="583"/>
      <c r="AH9" s="583"/>
      <c r="AI9" s="583"/>
      <c r="AJ9" s="584"/>
    </row>
    <row r="10" spans="2:36" ht="105.75" customHeight="1" thickBot="1">
      <c r="B10" s="134" t="s">
        <v>13</v>
      </c>
      <c r="C10" s="112" t="s">
        <v>41</v>
      </c>
      <c r="D10" s="112" t="s">
        <v>14</v>
      </c>
      <c r="E10" s="112" t="s">
        <v>37</v>
      </c>
      <c r="F10" s="112" t="s">
        <v>38</v>
      </c>
      <c r="G10" s="112" t="s">
        <v>39</v>
      </c>
      <c r="H10" s="135" t="s">
        <v>1055</v>
      </c>
      <c r="I10" s="136" t="s">
        <v>42</v>
      </c>
      <c r="J10" s="137"/>
      <c r="K10" s="137"/>
      <c r="L10" s="137"/>
      <c r="M10" s="137"/>
      <c r="N10" s="138"/>
      <c r="O10" s="141">
        <f aca="true" t="shared" si="1" ref="O10:AD10">SUM(O11:O11)</f>
        <v>0</v>
      </c>
      <c r="P10" s="140">
        <f t="shared" si="1"/>
        <v>0</v>
      </c>
      <c r="Q10" s="141">
        <f t="shared" si="1"/>
        <v>0</v>
      </c>
      <c r="R10" s="140">
        <f t="shared" si="1"/>
        <v>0</v>
      </c>
      <c r="S10" s="141">
        <f t="shared" si="1"/>
        <v>0</v>
      </c>
      <c r="T10" s="140">
        <f t="shared" si="1"/>
        <v>0</v>
      </c>
      <c r="U10" s="141">
        <f t="shared" si="1"/>
        <v>0</v>
      </c>
      <c r="V10" s="140">
        <f t="shared" si="1"/>
        <v>0</v>
      </c>
      <c r="W10" s="141">
        <f t="shared" si="1"/>
        <v>0</v>
      </c>
      <c r="X10" s="140">
        <f t="shared" si="1"/>
        <v>0</v>
      </c>
      <c r="Y10" s="141">
        <f t="shared" si="1"/>
        <v>0</v>
      </c>
      <c r="Z10" s="140">
        <f t="shared" si="1"/>
        <v>0</v>
      </c>
      <c r="AA10" s="141">
        <f t="shared" si="1"/>
        <v>0</v>
      </c>
      <c r="AB10" s="140">
        <f t="shared" si="1"/>
        <v>0</v>
      </c>
      <c r="AC10" s="141">
        <f t="shared" si="1"/>
        <v>0</v>
      </c>
      <c r="AD10" s="140">
        <f t="shared" si="1"/>
        <v>0</v>
      </c>
      <c r="AE10" s="165">
        <f>SUM(O10,Q10,S10,U10,W10,Y10,AA10,AC10)</f>
        <v>0</v>
      </c>
      <c r="AF10" s="140">
        <f>AF11</f>
        <v>0</v>
      </c>
      <c r="AG10" s="143">
        <f>SUM(AG11:AG11)</f>
        <v>0</v>
      </c>
      <c r="AH10" s="144"/>
      <c r="AI10" s="144"/>
      <c r="AJ10" s="145"/>
    </row>
    <row r="11" spans="2:36" ht="108" customHeight="1" thickBot="1">
      <c r="B11" s="146" t="s">
        <v>1357</v>
      </c>
      <c r="C11" s="147"/>
      <c r="D11" s="148" t="s">
        <v>1307</v>
      </c>
      <c r="E11" s="148" t="s">
        <v>1033</v>
      </c>
      <c r="F11" s="149"/>
      <c r="G11" s="148"/>
      <c r="H11" s="150" t="s">
        <v>257</v>
      </c>
      <c r="I11" s="150" t="s">
        <v>258</v>
      </c>
      <c r="J11" s="151" t="s">
        <v>259</v>
      </c>
      <c r="K11" s="152">
        <v>0.08</v>
      </c>
      <c r="L11" s="153">
        <v>0.0002</v>
      </c>
      <c r="M11" s="154"/>
      <c r="N11" s="155"/>
      <c r="O11" s="166"/>
      <c r="P11" s="157"/>
      <c r="Q11" s="157"/>
      <c r="R11" s="157"/>
      <c r="S11" s="157"/>
      <c r="T11" s="157"/>
      <c r="U11" s="157"/>
      <c r="V11" s="157"/>
      <c r="W11" s="157"/>
      <c r="X11" s="157"/>
      <c r="Y11" s="157"/>
      <c r="Z11" s="157"/>
      <c r="AA11" s="157"/>
      <c r="AB11" s="157"/>
      <c r="AC11" s="157"/>
      <c r="AD11" s="157"/>
      <c r="AE11" s="158"/>
      <c r="AF11" s="158"/>
      <c r="AG11" s="159"/>
      <c r="AH11" s="160"/>
      <c r="AI11" s="160"/>
      <c r="AJ11" s="161"/>
    </row>
    <row r="12" spans="2:36" ht="4.5" customHeight="1" thickBot="1">
      <c r="B12" s="162"/>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4"/>
    </row>
    <row r="13" spans="2:36" ht="101.25" customHeight="1" thickBot="1">
      <c r="B13" s="134" t="s">
        <v>13</v>
      </c>
      <c r="C13" s="112" t="s">
        <v>41</v>
      </c>
      <c r="D13" s="112" t="s">
        <v>14</v>
      </c>
      <c r="E13" s="112" t="s">
        <v>37</v>
      </c>
      <c r="F13" s="112" t="s">
        <v>38</v>
      </c>
      <c r="G13" s="112" t="s">
        <v>39</v>
      </c>
      <c r="H13" s="135" t="s">
        <v>1056</v>
      </c>
      <c r="I13" s="136" t="s">
        <v>42</v>
      </c>
      <c r="J13" s="137"/>
      <c r="K13" s="137"/>
      <c r="L13" s="137"/>
      <c r="M13" s="137"/>
      <c r="N13" s="138"/>
      <c r="O13" s="141">
        <f aca="true" t="shared" si="2" ref="O13:AD13">SUM(O14:O14)</f>
        <v>0</v>
      </c>
      <c r="P13" s="140">
        <f t="shared" si="2"/>
        <v>0</v>
      </c>
      <c r="Q13" s="139">
        <f t="shared" si="2"/>
        <v>1000000</v>
      </c>
      <c r="R13" s="140">
        <f t="shared" si="2"/>
        <v>0</v>
      </c>
      <c r="S13" s="141">
        <f t="shared" si="2"/>
        <v>0</v>
      </c>
      <c r="T13" s="140">
        <f t="shared" si="2"/>
        <v>0</v>
      </c>
      <c r="U13" s="141">
        <f t="shared" si="2"/>
        <v>0</v>
      </c>
      <c r="V13" s="140">
        <f t="shared" si="2"/>
        <v>0</v>
      </c>
      <c r="W13" s="141">
        <f t="shared" si="2"/>
        <v>0</v>
      </c>
      <c r="X13" s="140">
        <f t="shared" si="2"/>
        <v>0</v>
      </c>
      <c r="Y13" s="141">
        <f t="shared" si="2"/>
        <v>0</v>
      </c>
      <c r="Z13" s="140">
        <f t="shared" si="2"/>
        <v>0</v>
      </c>
      <c r="AA13" s="141">
        <f t="shared" si="2"/>
        <v>0</v>
      </c>
      <c r="AB13" s="140">
        <f t="shared" si="2"/>
        <v>0</v>
      </c>
      <c r="AC13" s="141">
        <f t="shared" si="2"/>
        <v>0</v>
      </c>
      <c r="AD13" s="140">
        <f t="shared" si="2"/>
        <v>0</v>
      </c>
      <c r="AE13" s="142">
        <f>SUM(O13,Q13,S13,U13,W13,Y13,AA13,AC13)</f>
        <v>1000000</v>
      </c>
      <c r="AF13" s="140">
        <f>AF14</f>
        <v>0</v>
      </c>
      <c r="AG13" s="143">
        <f>SUM(AG14:AG14)</f>
        <v>0</v>
      </c>
      <c r="AH13" s="144"/>
      <c r="AI13" s="144"/>
      <c r="AJ13" s="145"/>
    </row>
    <row r="14" spans="2:36" ht="95.25" customHeight="1" thickBot="1">
      <c r="B14" s="146" t="s">
        <v>1364</v>
      </c>
      <c r="C14" s="147"/>
      <c r="D14" s="148" t="s">
        <v>1308</v>
      </c>
      <c r="E14" s="148" t="s">
        <v>1033</v>
      </c>
      <c r="F14" s="149"/>
      <c r="G14" s="148"/>
      <c r="H14" s="150" t="s">
        <v>260</v>
      </c>
      <c r="I14" s="150" t="s">
        <v>261</v>
      </c>
      <c r="J14" s="151" t="s">
        <v>262</v>
      </c>
      <c r="K14" s="152">
        <v>0</v>
      </c>
      <c r="L14" s="167">
        <v>0</v>
      </c>
      <c r="M14" s="154"/>
      <c r="N14" s="155"/>
      <c r="O14" s="166"/>
      <c r="P14" s="157"/>
      <c r="Q14" s="189">
        <v>1000000</v>
      </c>
      <c r="R14" s="157"/>
      <c r="S14" s="157"/>
      <c r="T14" s="157"/>
      <c r="U14" s="157"/>
      <c r="V14" s="157"/>
      <c r="W14" s="157"/>
      <c r="X14" s="157"/>
      <c r="Y14" s="157"/>
      <c r="Z14" s="157"/>
      <c r="AA14" s="157"/>
      <c r="AB14" s="157"/>
      <c r="AC14" s="157"/>
      <c r="AD14" s="157"/>
      <c r="AE14" s="158"/>
      <c r="AF14" s="158"/>
      <c r="AG14" s="159"/>
      <c r="AH14" s="160"/>
      <c r="AI14" s="160"/>
      <c r="AJ14" s="161"/>
    </row>
    <row r="15" spans="2:36" ht="5.25" customHeight="1" thickBot="1">
      <c r="B15" s="162"/>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4"/>
    </row>
    <row r="16" spans="2:36" ht="53.25" customHeight="1" thickBot="1">
      <c r="B16" s="563" t="s">
        <v>1057</v>
      </c>
      <c r="C16" s="564"/>
      <c r="D16" s="565"/>
      <c r="E16" s="251"/>
      <c r="F16" s="564" t="s">
        <v>1379</v>
      </c>
      <c r="G16" s="564"/>
      <c r="H16" s="564"/>
      <c r="I16" s="564"/>
      <c r="J16" s="564"/>
      <c r="K16" s="564"/>
      <c r="L16" s="564"/>
      <c r="M16" s="564"/>
      <c r="N16" s="565"/>
      <c r="O16" s="729" t="s">
        <v>0</v>
      </c>
      <c r="P16" s="730"/>
      <c r="Q16" s="730"/>
      <c r="R16" s="730"/>
      <c r="S16" s="730"/>
      <c r="T16" s="730"/>
      <c r="U16" s="730"/>
      <c r="V16" s="730"/>
      <c r="W16" s="730"/>
      <c r="X16" s="730"/>
      <c r="Y16" s="730"/>
      <c r="Z16" s="730"/>
      <c r="AA16" s="730"/>
      <c r="AB16" s="730"/>
      <c r="AC16" s="730"/>
      <c r="AD16" s="730"/>
      <c r="AE16" s="730"/>
      <c r="AF16" s="731"/>
      <c r="AG16" s="569" t="s">
        <v>1</v>
      </c>
      <c r="AH16" s="570"/>
      <c r="AI16" s="570"/>
      <c r="AJ16" s="571"/>
    </row>
    <row r="17" spans="2:36" ht="44.25" customHeight="1">
      <c r="B17" s="612" t="s">
        <v>25</v>
      </c>
      <c r="C17" s="614" t="s">
        <v>1058</v>
      </c>
      <c r="D17" s="615"/>
      <c r="E17" s="615"/>
      <c r="F17" s="615"/>
      <c r="G17" s="615"/>
      <c r="H17" s="615"/>
      <c r="I17" s="545" t="s">
        <v>3</v>
      </c>
      <c r="J17" s="547" t="s">
        <v>26</v>
      </c>
      <c r="K17" s="547" t="s">
        <v>4</v>
      </c>
      <c r="L17" s="549" t="s">
        <v>1030</v>
      </c>
      <c r="M17" s="607" t="s">
        <v>28</v>
      </c>
      <c r="N17" s="609" t="s">
        <v>29</v>
      </c>
      <c r="O17" s="728" t="s">
        <v>43</v>
      </c>
      <c r="P17" s="658"/>
      <c r="Q17" s="659" t="s">
        <v>44</v>
      </c>
      <c r="R17" s="658"/>
      <c r="S17" s="659" t="s">
        <v>45</v>
      </c>
      <c r="T17" s="658"/>
      <c r="U17" s="659" t="s">
        <v>7</v>
      </c>
      <c r="V17" s="658"/>
      <c r="W17" s="659" t="s">
        <v>6</v>
      </c>
      <c r="X17" s="658"/>
      <c r="Y17" s="659" t="s">
        <v>46</v>
      </c>
      <c r="Z17" s="658"/>
      <c r="AA17" s="659" t="s">
        <v>5</v>
      </c>
      <c r="AB17" s="658"/>
      <c r="AC17" s="659" t="s">
        <v>8</v>
      </c>
      <c r="AD17" s="658"/>
      <c r="AE17" s="659" t="s">
        <v>9</v>
      </c>
      <c r="AF17" s="660"/>
      <c r="AG17" s="605" t="s">
        <v>10</v>
      </c>
      <c r="AH17" s="572" t="s">
        <v>11</v>
      </c>
      <c r="AI17" s="574" t="s">
        <v>12</v>
      </c>
      <c r="AJ17" s="576" t="s">
        <v>30</v>
      </c>
    </row>
    <row r="18" spans="2:36" ht="81" customHeight="1" thickBot="1">
      <c r="B18" s="613"/>
      <c r="C18" s="616"/>
      <c r="D18" s="617"/>
      <c r="E18" s="617"/>
      <c r="F18" s="617"/>
      <c r="G18" s="617"/>
      <c r="H18" s="617"/>
      <c r="I18" s="546"/>
      <c r="J18" s="548" t="s">
        <v>26</v>
      </c>
      <c r="K18" s="548"/>
      <c r="L18" s="550"/>
      <c r="M18" s="608"/>
      <c r="N18" s="610"/>
      <c r="O18" s="117" t="s">
        <v>31</v>
      </c>
      <c r="P18" s="118" t="s">
        <v>32</v>
      </c>
      <c r="Q18" s="119" t="s">
        <v>31</v>
      </c>
      <c r="R18" s="118" t="s">
        <v>32</v>
      </c>
      <c r="S18" s="119" t="s">
        <v>31</v>
      </c>
      <c r="T18" s="118" t="s">
        <v>32</v>
      </c>
      <c r="U18" s="119" t="s">
        <v>31</v>
      </c>
      <c r="V18" s="118" t="s">
        <v>32</v>
      </c>
      <c r="W18" s="119" t="s">
        <v>31</v>
      </c>
      <c r="X18" s="118" t="s">
        <v>32</v>
      </c>
      <c r="Y18" s="119" t="s">
        <v>31</v>
      </c>
      <c r="Z18" s="118" t="s">
        <v>32</v>
      </c>
      <c r="AA18" s="119" t="s">
        <v>31</v>
      </c>
      <c r="AB18" s="118" t="s">
        <v>33</v>
      </c>
      <c r="AC18" s="119" t="s">
        <v>31</v>
      </c>
      <c r="AD18" s="118" t="s">
        <v>33</v>
      </c>
      <c r="AE18" s="119" t="s">
        <v>31</v>
      </c>
      <c r="AF18" s="120" t="s">
        <v>33</v>
      </c>
      <c r="AG18" s="606"/>
      <c r="AH18" s="573"/>
      <c r="AI18" s="575"/>
      <c r="AJ18" s="577"/>
    </row>
    <row r="19" spans="2:36" ht="104.25" customHeight="1" thickBot="1">
      <c r="B19" s="121" t="s">
        <v>34</v>
      </c>
      <c r="C19" s="580" t="s">
        <v>263</v>
      </c>
      <c r="D19" s="581"/>
      <c r="E19" s="581"/>
      <c r="F19" s="581"/>
      <c r="G19" s="581"/>
      <c r="H19" s="581"/>
      <c r="I19" s="122" t="s">
        <v>264</v>
      </c>
      <c r="J19" s="123" t="s">
        <v>265</v>
      </c>
      <c r="K19" s="124">
        <v>0.25</v>
      </c>
      <c r="L19" s="124"/>
      <c r="M19" s="125"/>
      <c r="N19" s="126"/>
      <c r="O19" s="168">
        <f aca="true" t="shared" si="3" ref="O19:AD19">SUM(O21,O24,O27,O30,O33,O36,O39,O42,O45,O48,O51,O54,O57,O60)</f>
        <v>0</v>
      </c>
      <c r="P19" s="128">
        <f t="shared" si="3"/>
        <v>0</v>
      </c>
      <c r="Q19" s="129">
        <f t="shared" si="3"/>
        <v>105734600</v>
      </c>
      <c r="R19" s="128">
        <f t="shared" si="3"/>
        <v>0</v>
      </c>
      <c r="S19" s="128">
        <f t="shared" si="3"/>
        <v>0</v>
      </c>
      <c r="T19" s="128">
        <f t="shared" si="3"/>
        <v>0</v>
      </c>
      <c r="U19" s="128">
        <f t="shared" si="3"/>
        <v>0</v>
      </c>
      <c r="V19" s="128">
        <f t="shared" si="3"/>
        <v>0</v>
      </c>
      <c r="W19" s="129">
        <f t="shared" si="3"/>
        <v>4500000</v>
      </c>
      <c r="X19" s="128">
        <f t="shared" si="3"/>
        <v>0</v>
      </c>
      <c r="Y19" s="128">
        <f t="shared" si="3"/>
        <v>0</v>
      </c>
      <c r="Z19" s="128">
        <f t="shared" si="3"/>
        <v>0</v>
      </c>
      <c r="AA19" s="128">
        <f t="shared" si="3"/>
        <v>0</v>
      </c>
      <c r="AB19" s="128">
        <f t="shared" si="3"/>
        <v>0</v>
      </c>
      <c r="AC19" s="128">
        <f t="shared" si="3"/>
        <v>0</v>
      </c>
      <c r="AD19" s="128">
        <f t="shared" si="3"/>
        <v>0</v>
      </c>
      <c r="AE19" s="129">
        <f>SUM(O19,AC19,AA19,Y19,W19,U19,S19,Q19)</f>
        <v>110234600</v>
      </c>
      <c r="AF19" s="130">
        <f>AF21</f>
        <v>0</v>
      </c>
      <c r="AG19" s="131"/>
      <c r="AH19" s="132"/>
      <c r="AI19" s="132"/>
      <c r="AJ19" s="133"/>
    </row>
    <row r="20" spans="2:36" ht="2.25" customHeight="1" thickBot="1">
      <c r="B20" s="582"/>
      <c r="C20" s="583"/>
      <c r="D20" s="583"/>
      <c r="E20" s="583"/>
      <c r="F20" s="583"/>
      <c r="G20" s="583"/>
      <c r="H20" s="583"/>
      <c r="I20" s="583"/>
      <c r="J20" s="583"/>
      <c r="K20" s="583"/>
      <c r="L20" s="583"/>
      <c r="M20" s="583"/>
      <c r="N20" s="583"/>
      <c r="O20" s="727"/>
      <c r="P20" s="727"/>
      <c r="Q20" s="727"/>
      <c r="R20" s="727"/>
      <c r="S20" s="727"/>
      <c r="T20" s="727"/>
      <c r="U20" s="727"/>
      <c r="V20" s="727"/>
      <c r="W20" s="727"/>
      <c r="X20" s="727"/>
      <c r="Y20" s="727"/>
      <c r="Z20" s="727"/>
      <c r="AA20" s="727"/>
      <c r="AB20" s="727"/>
      <c r="AC20" s="727"/>
      <c r="AD20" s="727"/>
      <c r="AE20" s="727"/>
      <c r="AF20" s="727"/>
      <c r="AG20" s="583"/>
      <c r="AH20" s="583"/>
      <c r="AI20" s="583"/>
      <c r="AJ20" s="584"/>
    </row>
    <row r="21" spans="2:36" ht="87.75" customHeight="1" thickBot="1">
      <c r="B21" s="134" t="s">
        <v>13</v>
      </c>
      <c r="C21" s="112" t="s">
        <v>41</v>
      </c>
      <c r="D21" s="112" t="s">
        <v>14</v>
      </c>
      <c r="E21" s="112" t="s">
        <v>37</v>
      </c>
      <c r="F21" s="112" t="s">
        <v>38</v>
      </c>
      <c r="G21" s="112" t="s">
        <v>39</v>
      </c>
      <c r="H21" s="135" t="s">
        <v>1059</v>
      </c>
      <c r="I21" s="136" t="s">
        <v>42</v>
      </c>
      <c r="J21" s="137"/>
      <c r="K21" s="137"/>
      <c r="L21" s="137"/>
      <c r="M21" s="137"/>
      <c r="N21" s="138"/>
      <c r="O21" s="141">
        <f aca="true" t="shared" si="4" ref="O21:AD21">SUM(O22:O22)</f>
        <v>0</v>
      </c>
      <c r="P21" s="140">
        <f t="shared" si="4"/>
        <v>0</v>
      </c>
      <c r="Q21" s="141">
        <f t="shared" si="4"/>
        <v>0</v>
      </c>
      <c r="R21" s="140">
        <f t="shared" si="4"/>
        <v>0</v>
      </c>
      <c r="S21" s="141">
        <f t="shared" si="4"/>
        <v>0</v>
      </c>
      <c r="T21" s="140">
        <f t="shared" si="4"/>
        <v>0</v>
      </c>
      <c r="U21" s="141">
        <f t="shared" si="4"/>
        <v>0</v>
      </c>
      <c r="V21" s="140">
        <f t="shared" si="4"/>
        <v>0</v>
      </c>
      <c r="W21" s="141">
        <f t="shared" si="4"/>
        <v>0</v>
      </c>
      <c r="X21" s="140">
        <f t="shared" si="4"/>
        <v>0</v>
      </c>
      <c r="Y21" s="141">
        <f t="shared" si="4"/>
        <v>0</v>
      </c>
      <c r="Z21" s="140">
        <f t="shared" si="4"/>
        <v>0</v>
      </c>
      <c r="AA21" s="141">
        <f t="shared" si="4"/>
        <v>0</v>
      </c>
      <c r="AB21" s="140">
        <f t="shared" si="4"/>
        <v>0</v>
      </c>
      <c r="AC21" s="141">
        <f t="shared" si="4"/>
        <v>0</v>
      </c>
      <c r="AD21" s="140">
        <f t="shared" si="4"/>
        <v>0</v>
      </c>
      <c r="AE21" s="165">
        <f>SUM(O21,Q21,S21,U21,W21,Y21,AA21,AC21)</f>
        <v>0</v>
      </c>
      <c r="AF21" s="140">
        <f>AF22</f>
        <v>0</v>
      </c>
      <c r="AG21" s="143">
        <f>SUM(AG22:AG22)</f>
        <v>0</v>
      </c>
      <c r="AH21" s="144"/>
      <c r="AI21" s="144"/>
      <c r="AJ21" s="145"/>
    </row>
    <row r="22" spans="2:36" ht="81" customHeight="1" thickBot="1">
      <c r="B22" s="146" t="s">
        <v>1361</v>
      </c>
      <c r="C22" s="147"/>
      <c r="D22" s="148" t="s">
        <v>1309</v>
      </c>
      <c r="E22" s="148" t="s">
        <v>1033</v>
      </c>
      <c r="F22" s="149"/>
      <c r="G22" s="148"/>
      <c r="H22" s="150" t="s">
        <v>266</v>
      </c>
      <c r="I22" s="150" t="s">
        <v>267</v>
      </c>
      <c r="J22" s="151" t="s">
        <v>268</v>
      </c>
      <c r="K22" s="196">
        <v>1</v>
      </c>
      <c r="L22" s="197">
        <v>0.5</v>
      </c>
      <c r="M22" s="154"/>
      <c r="N22" s="155"/>
      <c r="O22" s="166"/>
      <c r="P22" s="157"/>
      <c r="Q22" s="157"/>
      <c r="R22" s="157"/>
      <c r="S22" s="157"/>
      <c r="T22" s="157"/>
      <c r="U22" s="157"/>
      <c r="V22" s="157"/>
      <c r="W22" s="157"/>
      <c r="X22" s="157"/>
      <c r="Y22" s="157"/>
      <c r="Z22" s="157"/>
      <c r="AA22" s="157"/>
      <c r="AB22" s="157"/>
      <c r="AC22" s="157"/>
      <c r="AD22" s="157"/>
      <c r="AE22" s="158"/>
      <c r="AF22" s="158"/>
      <c r="AG22" s="159"/>
      <c r="AH22" s="160"/>
      <c r="AI22" s="160"/>
      <c r="AJ22" s="161"/>
    </row>
    <row r="23" spans="2:36" ht="2.25" customHeight="1" thickBot="1">
      <c r="B23" s="162"/>
      <c r="C23" s="163"/>
      <c r="D23" s="163"/>
      <c r="E23" s="163"/>
      <c r="F23" s="163"/>
      <c r="G23" s="163"/>
      <c r="H23" s="163"/>
      <c r="I23" s="163"/>
      <c r="J23" s="163"/>
      <c r="K23" s="163"/>
      <c r="L23" s="163"/>
      <c r="M23" s="163"/>
      <c r="N23" s="163"/>
      <c r="O23" s="163"/>
      <c r="P23" s="163"/>
      <c r="Q23" s="163"/>
      <c r="R23" s="163"/>
      <c r="S23" s="163"/>
      <c r="T23" s="163"/>
      <c r="U23" s="163"/>
      <c r="V23" s="163"/>
      <c r="W23" s="163"/>
      <c r="X23" s="163"/>
      <c r="Y23" s="163"/>
      <c r="Z23" s="163"/>
      <c r="AA23" s="163"/>
      <c r="AB23" s="163"/>
      <c r="AC23" s="163"/>
      <c r="AD23" s="163"/>
      <c r="AE23" s="163"/>
      <c r="AF23" s="163"/>
      <c r="AG23" s="163"/>
      <c r="AH23" s="163"/>
      <c r="AI23" s="163"/>
      <c r="AJ23" s="164"/>
    </row>
    <row r="24" spans="2:36" ht="102.75" customHeight="1" thickBot="1">
      <c r="B24" s="134" t="s">
        <v>13</v>
      </c>
      <c r="C24" s="112" t="s">
        <v>41</v>
      </c>
      <c r="D24" s="112" t="s">
        <v>14</v>
      </c>
      <c r="E24" s="112" t="s">
        <v>37</v>
      </c>
      <c r="F24" s="112" t="s">
        <v>38</v>
      </c>
      <c r="G24" s="112" t="s">
        <v>39</v>
      </c>
      <c r="H24" s="135" t="s">
        <v>1060</v>
      </c>
      <c r="I24" s="136" t="s">
        <v>42</v>
      </c>
      <c r="J24" s="137"/>
      <c r="K24" s="137"/>
      <c r="L24" s="137"/>
      <c r="M24" s="137"/>
      <c r="N24" s="138"/>
      <c r="O24" s="141">
        <f aca="true" t="shared" si="5" ref="O24:AD24">SUM(O25:O25)</f>
        <v>0</v>
      </c>
      <c r="P24" s="140">
        <f t="shared" si="5"/>
        <v>0</v>
      </c>
      <c r="Q24" s="139">
        <f t="shared" si="5"/>
        <v>22021350</v>
      </c>
      <c r="R24" s="140">
        <f t="shared" si="5"/>
        <v>0</v>
      </c>
      <c r="S24" s="141">
        <f t="shared" si="5"/>
        <v>0</v>
      </c>
      <c r="T24" s="140">
        <f t="shared" si="5"/>
        <v>0</v>
      </c>
      <c r="U24" s="141">
        <f t="shared" si="5"/>
        <v>0</v>
      </c>
      <c r="V24" s="140">
        <f t="shared" si="5"/>
        <v>0</v>
      </c>
      <c r="W24" s="141">
        <f t="shared" si="5"/>
        <v>0</v>
      </c>
      <c r="X24" s="140">
        <f t="shared" si="5"/>
        <v>0</v>
      </c>
      <c r="Y24" s="141">
        <f t="shared" si="5"/>
        <v>0</v>
      </c>
      <c r="Z24" s="140">
        <f t="shared" si="5"/>
        <v>0</v>
      </c>
      <c r="AA24" s="141">
        <f t="shared" si="5"/>
        <v>0</v>
      </c>
      <c r="AB24" s="140">
        <f t="shared" si="5"/>
        <v>0</v>
      </c>
      <c r="AC24" s="141">
        <f t="shared" si="5"/>
        <v>0</v>
      </c>
      <c r="AD24" s="140">
        <f t="shared" si="5"/>
        <v>0</v>
      </c>
      <c r="AE24" s="142">
        <f>SUM(O24,Q24,S24,U24,W24,Y24,AA24,AC24)</f>
        <v>22021350</v>
      </c>
      <c r="AF24" s="140">
        <f>AF25</f>
        <v>0</v>
      </c>
      <c r="AG24" s="143">
        <f>SUM(AG25:AG25)</f>
        <v>0</v>
      </c>
      <c r="AH24" s="144"/>
      <c r="AI24" s="144"/>
      <c r="AJ24" s="145"/>
    </row>
    <row r="25" spans="2:36" ht="111.75" customHeight="1" thickBot="1">
      <c r="B25" s="146" t="s">
        <v>1361</v>
      </c>
      <c r="C25" s="147"/>
      <c r="D25" s="148" t="s">
        <v>1310</v>
      </c>
      <c r="E25" s="148" t="s">
        <v>1033</v>
      </c>
      <c r="F25" s="149"/>
      <c r="G25" s="148"/>
      <c r="H25" s="150" t="s">
        <v>269</v>
      </c>
      <c r="I25" s="150" t="s">
        <v>270</v>
      </c>
      <c r="J25" s="151" t="s">
        <v>271</v>
      </c>
      <c r="K25" s="152">
        <v>1</v>
      </c>
      <c r="L25" s="153">
        <v>0.2385</v>
      </c>
      <c r="M25" s="154"/>
      <c r="N25" s="155"/>
      <c r="O25" s="166"/>
      <c r="P25" s="157"/>
      <c r="Q25" s="189">
        <v>22021350</v>
      </c>
      <c r="R25" s="157"/>
      <c r="S25" s="157"/>
      <c r="T25" s="157"/>
      <c r="U25" s="157"/>
      <c r="V25" s="157"/>
      <c r="W25" s="157"/>
      <c r="X25" s="157"/>
      <c r="Y25" s="157"/>
      <c r="Z25" s="157"/>
      <c r="AA25" s="157"/>
      <c r="AB25" s="157"/>
      <c r="AC25" s="157"/>
      <c r="AD25" s="157"/>
      <c r="AE25" s="158"/>
      <c r="AF25" s="158"/>
      <c r="AG25" s="159"/>
      <c r="AH25" s="160"/>
      <c r="AI25" s="160"/>
      <c r="AJ25" s="161"/>
    </row>
    <row r="26" spans="2:36" ht="2.25" customHeight="1" thickBot="1">
      <c r="B26" s="162"/>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4"/>
    </row>
    <row r="27" spans="2:36" ht="110.25" customHeight="1" thickBot="1">
      <c r="B27" s="134" t="s">
        <v>13</v>
      </c>
      <c r="C27" s="112" t="s">
        <v>41</v>
      </c>
      <c r="D27" s="112" t="s">
        <v>14</v>
      </c>
      <c r="E27" s="112" t="s">
        <v>37</v>
      </c>
      <c r="F27" s="112" t="s">
        <v>38</v>
      </c>
      <c r="G27" s="112" t="s">
        <v>39</v>
      </c>
      <c r="H27" s="135" t="s">
        <v>1061</v>
      </c>
      <c r="I27" s="136" t="s">
        <v>42</v>
      </c>
      <c r="J27" s="137"/>
      <c r="K27" s="137"/>
      <c r="L27" s="137"/>
      <c r="M27" s="137"/>
      <c r="N27" s="138"/>
      <c r="O27" s="141">
        <f aca="true" t="shared" si="6" ref="O27:AD27">SUM(O28:O28)</f>
        <v>0</v>
      </c>
      <c r="P27" s="140">
        <f t="shared" si="6"/>
        <v>0</v>
      </c>
      <c r="Q27" s="139">
        <f t="shared" si="6"/>
        <v>5000000</v>
      </c>
      <c r="R27" s="140">
        <f t="shared" si="6"/>
        <v>0</v>
      </c>
      <c r="S27" s="141">
        <f t="shared" si="6"/>
        <v>0</v>
      </c>
      <c r="T27" s="140">
        <f t="shared" si="6"/>
        <v>0</v>
      </c>
      <c r="U27" s="141">
        <f t="shared" si="6"/>
        <v>0</v>
      </c>
      <c r="V27" s="140">
        <f t="shared" si="6"/>
        <v>0</v>
      </c>
      <c r="W27" s="141">
        <f t="shared" si="6"/>
        <v>0</v>
      </c>
      <c r="X27" s="140">
        <f t="shared" si="6"/>
        <v>0</v>
      </c>
      <c r="Y27" s="141">
        <f t="shared" si="6"/>
        <v>0</v>
      </c>
      <c r="Z27" s="140">
        <f t="shared" si="6"/>
        <v>0</v>
      </c>
      <c r="AA27" s="141">
        <f t="shared" si="6"/>
        <v>0</v>
      </c>
      <c r="AB27" s="140">
        <f t="shared" si="6"/>
        <v>0</v>
      </c>
      <c r="AC27" s="141">
        <f t="shared" si="6"/>
        <v>0</v>
      </c>
      <c r="AD27" s="140">
        <f t="shared" si="6"/>
        <v>0</v>
      </c>
      <c r="AE27" s="142">
        <f>SUM(O27,Q27,S27,U27,W27,Y27,AA27,AC27)</f>
        <v>5000000</v>
      </c>
      <c r="AF27" s="140">
        <f>AF28</f>
        <v>0</v>
      </c>
      <c r="AG27" s="143">
        <f>SUM(AG28:AG28)</f>
        <v>0</v>
      </c>
      <c r="AH27" s="144"/>
      <c r="AI27" s="144"/>
      <c r="AJ27" s="145"/>
    </row>
    <row r="28" spans="2:36" ht="110.25" customHeight="1" thickBot="1">
      <c r="B28" s="146" t="s">
        <v>1359</v>
      </c>
      <c r="C28" s="147"/>
      <c r="D28" s="148" t="s">
        <v>1311</v>
      </c>
      <c r="E28" s="148" t="s">
        <v>1033</v>
      </c>
      <c r="F28" s="149"/>
      <c r="G28" s="148"/>
      <c r="H28" s="150" t="s">
        <v>272</v>
      </c>
      <c r="I28" s="150" t="s">
        <v>273</v>
      </c>
      <c r="J28" s="151" t="s">
        <v>274</v>
      </c>
      <c r="K28" s="152">
        <v>1</v>
      </c>
      <c r="L28" s="153">
        <v>0.8857</v>
      </c>
      <c r="M28" s="154"/>
      <c r="N28" s="155"/>
      <c r="O28" s="166"/>
      <c r="P28" s="157"/>
      <c r="Q28" s="189">
        <v>5000000</v>
      </c>
      <c r="R28" s="157"/>
      <c r="S28" s="157"/>
      <c r="T28" s="157"/>
      <c r="U28" s="157"/>
      <c r="V28" s="157"/>
      <c r="W28" s="157"/>
      <c r="X28" s="157"/>
      <c r="Y28" s="157"/>
      <c r="Z28" s="157"/>
      <c r="AA28" s="157"/>
      <c r="AB28" s="157"/>
      <c r="AC28" s="157"/>
      <c r="AD28" s="157"/>
      <c r="AE28" s="158"/>
      <c r="AF28" s="158"/>
      <c r="AG28" s="159"/>
      <c r="AH28" s="160"/>
      <c r="AI28" s="160"/>
      <c r="AJ28" s="161"/>
    </row>
    <row r="29" spans="2:36" ht="2.25" customHeight="1" thickBot="1">
      <c r="B29" s="162"/>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4"/>
    </row>
    <row r="30" spans="2:36" ht="87.75" customHeight="1" thickBot="1">
      <c r="B30" s="134" t="s">
        <v>13</v>
      </c>
      <c r="C30" s="112" t="s">
        <v>41</v>
      </c>
      <c r="D30" s="112" t="s">
        <v>14</v>
      </c>
      <c r="E30" s="112" t="s">
        <v>37</v>
      </c>
      <c r="F30" s="112" t="s">
        <v>38</v>
      </c>
      <c r="G30" s="112" t="s">
        <v>39</v>
      </c>
      <c r="H30" s="135" t="s">
        <v>1062</v>
      </c>
      <c r="I30" s="136" t="s">
        <v>42</v>
      </c>
      <c r="J30" s="137"/>
      <c r="K30" s="137"/>
      <c r="L30" s="137"/>
      <c r="M30" s="137"/>
      <c r="N30" s="138"/>
      <c r="O30" s="141">
        <f aca="true" t="shared" si="7" ref="O30:AD30">SUM(O31:O31)</f>
        <v>0</v>
      </c>
      <c r="P30" s="140">
        <f t="shared" si="7"/>
        <v>0</v>
      </c>
      <c r="Q30" s="141">
        <f t="shared" si="7"/>
        <v>0</v>
      </c>
      <c r="R30" s="140">
        <f t="shared" si="7"/>
        <v>0</v>
      </c>
      <c r="S30" s="141">
        <f t="shared" si="7"/>
        <v>0</v>
      </c>
      <c r="T30" s="140">
        <f t="shared" si="7"/>
        <v>0</v>
      </c>
      <c r="U30" s="141">
        <f t="shared" si="7"/>
        <v>0</v>
      </c>
      <c r="V30" s="140">
        <f t="shared" si="7"/>
        <v>0</v>
      </c>
      <c r="W30" s="141">
        <f t="shared" si="7"/>
        <v>0</v>
      </c>
      <c r="X30" s="140">
        <f t="shared" si="7"/>
        <v>0</v>
      </c>
      <c r="Y30" s="141">
        <f t="shared" si="7"/>
        <v>0</v>
      </c>
      <c r="Z30" s="140">
        <f t="shared" si="7"/>
        <v>0</v>
      </c>
      <c r="AA30" s="141">
        <f t="shared" si="7"/>
        <v>0</v>
      </c>
      <c r="AB30" s="140">
        <f t="shared" si="7"/>
        <v>0</v>
      </c>
      <c r="AC30" s="141">
        <f t="shared" si="7"/>
        <v>0</v>
      </c>
      <c r="AD30" s="140">
        <f t="shared" si="7"/>
        <v>0</v>
      </c>
      <c r="AE30" s="165">
        <f>SUM(O30,Q30,S30,U30,W30,Y30,AA30,AC30)</f>
        <v>0</v>
      </c>
      <c r="AF30" s="140">
        <f>AF31</f>
        <v>0</v>
      </c>
      <c r="AG30" s="143">
        <f>SUM(AG31:AG31)</f>
        <v>0</v>
      </c>
      <c r="AH30" s="144"/>
      <c r="AI30" s="144"/>
      <c r="AJ30" s="145"/>
    </row>
    <row r="31" spans="2:36" ht="97.5" customHeight="1" thickBot="1">
      <c r="B31" s="146" t="s">
        <v>1360</v>
      </c>
      <c r="C31" s="147"/>
      <c r="D31" s="148" t="s">
        <v>1063</v>
      </c>
      <c r="E31" s="148" t="s">
        <v>1033</v>
      </c>
      <c r="F31" s="149"/>
      <c r="G31" s="148"/>
      <c r="H31" s="150" t="s">
        <v>782</v>
      </c>
      <c r="I31" s="150" t="s">
        <v>783</v>
      </c>
      <c r="J31" s="151" t="s">
        <v>275</v>
      </c>
      <c r="K31" s="152">
        <v>1</v>
      </c>
      <c r="L31" s="153">
        <v>0.0022</v>
      </c>
      <c r="M31" s="154"/>
      <c r="N31" s="155"/>
      <c r="O31" s="166"/>
      <c r="P31" s="157"/>
      <c r="Q31" s="157"/>
      <c r="R31" s="157"/>
      <c r="S31" s="157"/>
      <c r="T31" s="157"/>
      <c r="U31" s="157"/>
      <c r="V31" s="157"/>
      <c r="W31" s="157"/>
      <c r="X31" s="157"/>
      <c r="Y31" s="157"/>
      <c r="Z31" s="157"/>
      <c r="AA31" s="157"/>
      <c r="AB31" s="157"/>
      <c r="AC31" s="157"/>
      <c r="AD31" s="157"/>
      <c r="AE31" s="158"/>
      <c r="AF31" s="158"/>
      <c r="AG31" s="159"/>
      <c r="AH31" s="160"/>
      <c r="AI31" s="160"/>
      <c r="AJ31" s="161"/>
    </row>
    <row r="32" spans="2:36" ht="2.25" customHeight="1" thickBot="1">
      <c r="B32" s="162"/>
      <c r="C32" s="163"/>
      <c r="D32" s="163"/>
      <c r="E32" s="163"/>
      <c r="F32" s="163"/>
      <c r="G32" s="163"/>
      <c r="H32" s="163"/>
      <c r="I32" s="163"/>
      <c r="J32" s="163"/>
      <c r="K32" s="163"/>
      <c r="L32" s="163"/>
      <c r="M32" s="163"/>
      <c r="N32" s="163"/>
      <c r="O32" s="163"/>
      <c r="P32" s="163"/>
      <c r="Q32" s="163"/>
      <c r="R32" s="163"/>
      <c r="S32" s="163"/>
      <c r="T32" s="163"/>
      <c r="U32" s="163"/>
      <c r="V32" s="163"/>
      <c r="W32" s="163"/>
      <c r="X32" s="163"/>
      <c r="Y32" s="163"/>
      <c r="Z32" s="163"/>
      <c r="AA32" s="163"/>
      <c r="AB32" s="163"/>
      <c r="AC32" s="163"/>
      <c r="AD32" s="163"/>
      <c r="AE32" s="163"/>
      <c r="AF32" s="163"/>
      <c r="AG32" s="163"/>
      <c r="AH32" s="163"/>
      <c r="AI32" s="163"/>
      <c r="AJ32" s="164"/>
    </row>
    <row r="33" spans="2:36" ht="114.75" customHeight="1" thickBot="1">
      <c r="B33" s="134" t="s">
        <v>13</v>
      </c>
      <c r="C33" s="112" t="s">
        <v>41</v>
      </c>
      <c r="D33" s="112" t="s">
        <v>14</v>
      </c>
      <c r="E33" s="112" t="s">
        <v>37</v>
      </c>
      <c r="F33" s="112" t="s">
        <v>38</v>
      </c>
      <c r="G33" s="112" t="s">
        <v>39</v>
      </c>
      <c r="H33" s="135" t="s">
        <v>1064</v>
      </c>
      <c r="I33" s="136" t="s">
        <v>42</v>
      </c>
      <c r="J33" s="137"/>
      <c r="K33" s="137"/>
      <c r="L33" s="137"/>
      <c r="M33" s="137"/>
      <c r="N33" s="138"/>
      <c r="O33" s="141">
        <f aca="true" t="shared" si="8" ref="O33:AD33">SUM(O34:O34)</f>
        <v>0</v>
      </c>
      <c r="P33" s="140">
        <f t="shared" si="8"/>
        <v>0</v>
      </c>
      <c r="Q33" s="139">
        <f t="shared" si="8"/>
        <v>55000000</v>
      </c>
      <c r="R33" s="140">
        <f t="shared" si="8"/>
        <v>0</v>
      </c>
      <c r="S33" s="141">
        <f t="shared" si="8"/>
        <v>0</v>
      </c>
      <c r="T33" s="140">
        <f t="shared" si="8"/>
        <v>0</v>
      </c>
      <c r="U33" s="141">
        <f t="shared" si="8"/>
        <v>0</v>
      </c>
      <c r="V33" s="140">
        <f t="shared" si="8"/>
        <v>0</v>
      </c>
      <c r="W33" s="141">
        <f t="shared" si="8"/>
        <v>0</v>
      </c>
      <c r="X33" s="140">
        <f t="shared" si="8"/>
        <v>0</v>
      </c>
      <c r="Y33" s="141">
        <f t="shared" si="8"/>
        <v>0</v>
      </c>
      <c r="Z33" s="140">
        <f t="shared" si="8"/>
        <v>0</v>
      </c>
      <c r="AA33" s="141">
        <f t="shared" si="8"/>
        <v>0</v>
      </c>
      <c r="AB33" s="140">
        <f t="shared" si="8"/>
        <v>0</v>
      </c>
      <c r="AC33" s="141">
        <f t="shared" si="8"/>
        <v>0</v>
      </c>
      <c r="AD33" s="140">
        <f t="shared" si="8"/>
        <v>0</v>
      </c>
      <c r="AE33" s="142">
        <f>SUM(O33,Q33,S33,U33,W33,Y33,AA33,AC33)</f>
        <v>55000000</v>
      </c>
      <c r="AF33" s="140">
        <f>AF34</f>
        <v>0</v>
      </c>
      <c r="AG33" s="143">
        <f>SUM(AG34:AG34)</f>
        <v>0</v>
      </c>
      <c r="AH33" s="144"/>
      <c r="AI33" s="144"/>
      <c r="AJ33" s="145"/>
    </row>
    <row r="34" spans="2:36" ht="123" customHeight="1" thickBot="1">
      <c r="B34" s="146" t="s">
        <v>1364</v>
      </c>
      <c r="C34" s="147"/>
      <c r="D34" s="148" t="s">
        <v>1312</v>
      </c>
      <c r="E34" s="148" t="s">
        <v>1033</v>
      </c>
      <c r="F34" s="149"/>
      <c r="G34" s="148"/>
      <c r="H34" s="150" t="s">
        <v>276</v>
      </c>
      <c r="I34" s="150" t="s">
        <v>277</v>
      </c>
      <c r="J34" s="151" t="s">
        <v>278</v>
      </c>
      <c r="K34" s="152">
        <v>1</v>
      </c>
      <c r="L34" s="153">
        <v>0.5038</v>
      </c>
      <c r="M34" s="154"/>
      <c r="N34" s="155"/>
      <c r="O34" s="166"/>
      <c r="P34" s="157"/>
      <c r="Q34" s="189">
        <v>55000000</v>
      </c>
      <c r="R34" s="157"/>
      <c r="S34" s="157"/>
      <c r="T34" s="157"/>
      <c r="U34" s="157"/>
      <c r="V34" s="157"/>
      <c r="W34" s="157"/>
      <c r="X34" s="157"/>
      <c r="Y34" s="157"/>
      <c r="Z34" s="157"/>
      <c r="AA34" s="157"/>
      <c r="AB34" s="157"/>
      <c r="AC34" s="157"/>
      <c r="AD34" s="157"/>
      <c r="AE34" s="158"/>
      <c r="AF34" s="158"/>
      <c r="AG34" s="159"/>
      <c r="AH34" s="160"/>
      <c r="AI34" s="160"/>
      <c r="AJ34" s="161"/>
    </row>
    <row r="35" spans="2:36" ht="2.25" customHeight="1" thickBot="1">
      <c r="B35" s="162"/>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3"/>
      <c r="AC35" s="163"/>
      <c r="AD35" s="163"/>
      <c r="AE35" s="163"/>
      <c r="AF35" s="163"/>
      <c r="AG35" s="163"/>
      <c r="AH35" s="163"/>
      <c r="AI35" s="163"/>
      <c r="AJ35" s="164"/>
    </row>
    <row r="36" spans="2:36" ht="103.5" customHeight="1" thickBot="1">
      <c r="B36" s="134" t="s">
        <v>13</v>
      </c>
      <c r="C36" s="112" t="s">
        <v>41</v>
      </c>
      <c r="D36" s="112" t="s">
        <v>14</v>
      </c>
      <c r="E36" s="112" t="s">
        <v>37</v>
      </c>
      <c r="F36" s="112" t="s">
        <v>38</v>
      </c>
      <c r="G36" s="112" t="s">
        <v>39</v>
      </c>
      <c r="H36" s="135" t="s">
        <v>1065</v>
      </c>
      <c r="I36" s="136" t="s">
        <v>42</v>
      </c>
      <c r="J36" s="137"/>
      <c r="K36" s="137"/>
      <c r="L36" s="137"/>
      <c r="M36" s="137"/>
      <c r="N36" s="138"/>
      <c r="O36" s="141">
        <f aca="true" t="shared" si="9" ref="O36:AD36">SUM(O37:O37)</f>
        <v>0</v>
      </c>
      <c r="P36" s="140">
        <f t="shared" si="9"/>
        <v>0</v>
      </c>
      <c r="Q36" s="139">
        <f t="shared" si="9"/>
        <v>5034625</v>
      </c>
      <c r="R36" s="140">
        <f t="shared" si="9"/>
        <v>0</v>
      </c>
      <c r="S36" s="141">
        <f t="shared" si="9"/>
        <v>0</v>
      </c>
      <c r="T36" s="140">
        <f t="shared" si="9"/>
        <v>0</v>
      </c>
      <c r="U36" s="141">
        <f t="shared" si="9"/>
        <v>0</v>
      </c>
      <c r="V36" s="140">
        <f t="shared" si="9"/>
        <v>0</v>
      </c>
      <c r="W36" s="139">
        <f t="shared" si="9"/>
        <v>1500000</v>
      </c>
      <c r="X36" s="140">
        <f t="shared" si="9"/>
        <v>0</v>
      </c>
      <c r="Y36" s="141">
        <f t="shared" si="9"/>
        <v>0</v>
      </c>
      <c r="Z36" s="140">
        <f t="shared" si="9"/>
        <v>0</v>
      </c>
      <c r="AA36" s="141">
        <f t="shared" si="9"/>
        <v>0</v>
      </c>
      <c r="AB36" s="140">
        <f t="shared" si="9"/>
        <v>0</v>
      </c>
      <c r="AC36" s="141">
        <f t="shared" si="9"/>
        <v>0</v>
      </c>
      <c r="AD36" s="140">
        <f t="shared" si="9"/>
        <v>0</v>
      </c>
      <c r="AE36" s="142">
        <f>SUM(O36,Q36,S36,U36,W36,Y36,AA36,AC36)</f>
        <v>6534625</v>
      </c>
      <c r="AF36" s="140">
        <f>AF37</f>
        <v>0</v>
      </c>
      <c r="AG36" s="143">
        <f>SUM(AG37:AG37)</f>
        <v>0</v>
      </c>
      <c r="AH36" s="144"/>
      <c r="AI36" s="144"/>
      <c r="AJ36" s="145"/>
    </row>
    <row r="37" spans="2:36" ht="120.75" customHeight="1" thickBot="1">
      <c r="B37" s="146" t="s">
        <v>1357</v>
      </c>
      <c r="C37" s="147"/>
      <c r="D37" s="148" t="s">
        <v>1313</v>
      </c>
      <c r="E37" s="148" t="s">
        <v>1033</v>
      </c>
      <c r="F37" s="149"/>
      <c r="G37" s="148"/>
      <c r="H37" s="150" t="s">
        <v>279</v>
      </c>
      <c r="I37" s="150" t="s">
        <v>280</v>
      </c>
      <c r="J37" s="151" t="s">
        <v>1067</v>
      </c>
      <c r="K37" s="152">
        <v>1</v>
      </c>
      <c r="L37" s="153">
        <v>0.6256</v>
      </c>
      <c r="M37" s="154"/>
      <c r="N37" s="155"/>
      <c r="O37" s="166"/>
      <c r="P37" s="157"/>
      <c r="Q37" s="189">
        <v>5034625</v>
      </c>
      <c r="R37" s="157"/>
      <c r="S37" s="157"/>
      <c r="T37" s="157"/>
      <c r="U37" s="157"/>
      <c r="V37" s="157"/>
      <c r="W37" s="189">
        <v>1500000</v>
      </c>
      <c r="X37" s="157"/>
      <c r="Y37" s="157"/>
      <c r="Z37" s="157"/>
      <c r="AA37" s="157"/>
      <c r="AB37" s="157"/>
      <c r="AC37" s="157"/>
      <c r="AD37" s="157"/>
      <c r="AE37" s="158"/>
      <c r="AF37" s="158"/>
      <c r="AG37" s="159"/>
      <c r="AH37" s="160"/>
      <c r="AI37" s="160"/>
      <c r="AJ37" s="161"/>
    </row>
    <row r="38" spans="2:36" ht="2.25" customHeight="1" thickBot="1">
      <c r="B38" s="162"/>
      <c r="C38" s="163"/>
      <c r="D38" s="163"/>
      <c r="E38" s="163"/>
      <c r="F38" s="163"/>
      <c r="G38" s="163"/>
      <c r="H38" s="163"/>
      <c r="I38" s="163"/>
      <c r="J38" s="163"/>
      <c r="K38" s="163"/>
      <c r="L38" s="163"/>
      <c r="M38" s="163"/>
      <c r="N38" s="163"/>
      <c r="O38" s="163"/>
      <c r="P38" s="163"/>
      <c r="Q38" s="163"/>
      <c r="R38" s="163"/>
      <c r="S38" s="163"/>
      <c r="T38" s="163"/>
      <c r="U38" s="163"/>
      <c r="V38" s="163"/>
      <c r="W38" s="163"/>
      <c r="X38" s="163"/>
      <c r="Y38" s="163"/>
      <c r="Z38" s="163"/>
      <c r="AA38" s="163"/>
      <c r="AB38" s="163"/>
      <c r="AC38" s="163"/>
      <c r="AD38" s="163"/>
      <c r="AE38" s="163"/>
      <c r="AF38" s="163"/>
      <c r="AG38" s="163"/>
      <c r="AH38" s="163"/>
      <c r="AI38" s="163"/>
      <c r="AJ38" s="164"/>
    </row>
    <row r="39" spans="2:36" ht="105" customHeight="1" thickBot="1">
      <c r="B39" s="134" t="s">
        <v>13</v>
      </c>
      <c r="C39" s="112" t="s">
        <v>41</v>
      </c>
      <c r="D39" s="112" t="s">
        <v>14</v>
      </c>
      <c r="E39" s="112" t="s">
        <v>37</v>
      </c>
      <c r="F39" s="112" t="s">
        <v>38</v>
      </c>
      <c r="G39" s="112" t="s">
        <v>39</v>
      </c>
      <c r="H39" s="135" t="s">
        <v>1068</v>
      </c>
      <c r="I39" s="136" t="s">
        <v>42</v>
      </c>
      <c r="J39" s="137"/>
      <c r="K39" s="137"/>
      <c r="L39" s="137"/>
      <c r="M39" s="137"/>
      <c r="N39" s="138"/>
      <c r="O39" s="141">
        <f aca="true" t="shared" si="10" ref="O39:AD39">SUM(O40:O40)</f>
        <v>0</v>
      </c>
      <c r="P39" s="140">
        <f t="shared" si="10"/>
        <v>0</v>
      </c>
      <c r="Q39" s="139">
        <f t="shared" si="10"/>
        <v>5034625</v>
      </c>
      <c r="R39" s="140">
        <f t="shared" si="10"/>
        <v>0</v>
      </c>
      <c r="S39" s="141">
        <f t="shared" si="10"/>
        <v>0</v>
      </c>
      <c r="T39" s="140">
        <f t="shared" si="10"/>
        <v>0</v>
      </c>
      <c r="U39" s="141">
        <f t="shared" si="10"/>
        <v>0</v>
      </c>
      <c r="V39" s="140">
        <f t="shared" si="10"/>
        <v>0</v>
      </c>
      <c r="W39" s="139">
        <f t="shared" si="10"/>
        <v>1500000</v>
      </c>
      <c r="X39" s="140">
        <f t="shared" si="10"/>
        <v>0</v>
      </c>
      <c r="Y39" s="141">
        <f t="shared" si="10"/>
        <v>0</v>
      </c>
      <c r="Z39" s="140">
        <f t="shared" si="10"/>
        <v>0</v>
      </c>
      <c r="AA39" s="141">
        <f t="shared" si="10"/>
        <v>0</v>
      </c>
      <c r="AB39" s="140">
        <f t="shared" si="10"/>
        <v>0</v>
      </c>
      <c r="AC39" s="141">
        <f t="shared" si="10"/>
        <v>0</v>
      </c>
      <c r="AD39" s="140">
        <f t="shared" si="10"/>
        <v>0</v>
      </c>
      <c r="AE39" s="142">
        <f>SUM(O39,Q39,S39,U39,W39,Y39,AA39,AC39)</f>
        <v>6534625</v>
      </c>
      <c r="AF39" s="140">
        <f>AF40</f>
        <v>0</v>
      </c>
      <c r="AG39" s="143">
        <f>SUM(AG40:AG40)</f>
        <v>0</v>
      </c>
      <c r="AH39" s="144"/>
      <c r="AI39" s="144"/>
      <c r="AJ39" s="145"/>
    </row>
    <row r="40" spans="2:36" ht="109.5" customHeight="1" thickBot="1">
      <c r="B40" s="146" t="s">
        <v>1357</v>
      </c>
      <c r="C40" s="147"/>
      <c r="D40" s="148" t="s">
        <v>1066</v>
      </c>
      <c r="E40" s="148" t="s">
        <v>1033</v>
      </c>
      <c r="F40" s="149"/>
      <c r="G40" s="148"/>
      <c r="H40" s="150" t="s">
        <v>281</v>
      </c>
      <c r="I40" s="150" t="s">
        <v>280</v>
      </c>
      <c r="J40" s="151" t="s">
        <v>282</v>
      </c>
      <c r="K40" s="152">
        <v>1</v>
      </c>
      <c r="L40" s="153">
        <v>0.5677</v>
      </c>
      <c r="M40" s="154"/>
      <c r="N40" s="155"/>
      <c r="O40" s="166"/>
      <c r="P40" s="157"/>
      <c r="Q40" s="189">
        <v>5034625</v>
      </c>
      <c r="R40" s="157"/>
      <c r="S40" s="157"/>
      <c r="T40" s="157"/>
      <c r="U40" s="157"/>
      <c r="V40" s="157"/>
      <c r="W40" s="189">
        <v>1500000</v>
      </c>
      <c r="X40" s="157"/>
      <c r="Y40" s="157"/>
      <c r="Z40" s="157"/>
      <c r="AA40" s="157"/>
      <c r="AB40" s="157"/>
      <c r="AC40" s="157"/>
      <c r="AD40" s="157"/>
      <c r="AE40" s="158"/>
      <c r="AF40" s="158"/>
      <c r="AG40" s="159"/>
      <c r="AH40" s="160"/>
      <c r="AI40" s="160"/>
      <c r="AJ40" s="161"/>
    </row>
    <row r="41" spans="2:36" ht="2.25" customHeight="1" thickBot="1">
      <c r="B41" s="162"/>
      <c r="C41" s="163"/>
      <c r="D41" s="163"/>
      <c r="E41" s="163"/>
      <c r="F41" s="163"/>
      <c r="G41" s="163"/>
      <c r="H41" s="163"/>
      <c r="I41" s="163"/>
      <c r="J41" s="163"/>
      <c r="K41" s="163"/>
      <c r="L41" s="163"/>
      <c r="M41" s="163"/>
      <c r="N41" s="163"/>
      <c r="O41" s="163"/>
      <c r="P41" s="163"/>
      <c r="Q41" s="163"/>
      <c r="R41" s="163"/>
      <c r="S41" s="163"/>
      <c r="T41" s="163"/>
      <c r="U41" s="163"/>
      <c r="V41" s="163"/>
      <c r="W41" s="163"/>
      <c r="X41" s="163"/>
      <c r="Y41" s="163"/>
      <c r="Z41" s="163"/>
      <c r="AA41" s="163"/>
      <c r="AB41" s="163"/>
      <c r="AC41" s="163"/>
      <c r="AD41" s="163"/>
      <c r="AE41" s="163"/>
      <c r="AF41" s="163"/>
      <c r="AG41" s="163"/>
      <c r="AH41" s="163"/>
      <c r="AI41" s="163"/>
      <c r="AJ41" s="164"/>
    </row>
    <row r="42" spans="2:36" ht="87.75" customHeight="1" thickBot="1">
      <c r="B42" s="134" t="s">
        <v>13</v>
      </c>
      <c r="C42" s="112" t="s">
        <v>41</v>
      </c>
      <c r="D42" s="112" t="s">
        <v>14</v>
      </c>
      <c r="E42" s="112" t="s">
        <v>37</v>
      </c>
      <c r="F42" s="112" t="s">
        <v>38</v>
      </c>
      <c r="G42" s="112" t="s">
        <v>39</v>
      </c>
      <c r="H42" s="135" t="s">
        <v>1069</v>
      </c>
      <c r="I42" s="136" t="s">
        <v>42</v>
      </c>
      <c r="J42" s="137"/>
      <c r="K42" s="137"/>
      <c r="L42" s="137"/>
      <c r="M42" s="137"/>
      <c r="N42" s="138"/>
      <c r="O42" s="141">
        <f aca="true" t="shared" si="11" ref="O42:AD42">SUM(O43:O43)</f>
        <v>0</v>
      </c>
      <c r="P42" s="140">
        <f t="shared" si="11"/>
        <v>0</v>
      </c>
      <c r="Q42" s="141">
        <f t="shared" si="11"/>
        <v>0</v>
      </c>
      <c r="R42" s="140">
        <f t="shared" si="11"/>
        <v>0</v>
      </c>
      <c r="S42" s="141">
        <f t="shared" si="11"/>
        <v>0</v>
      </c>
      <c r="T42" s="140">
        <f t="shared" si="11"/>
        <v>0</v>
      </c>
      <c r="U42" s="141">
        <f t="shared" si="11"/>
        <v>0</v>
      </c>
      <c r="V42" s="140">
        <f t="shared" si="11"/>
        <v>0</v>
      </c>
      <c r="W42" s="141">
        <f t="shared" si="11"/>
        <v>0</v>
      </c>
      <c r="X42" s="140">
        <f t="shared" si="11"/>
        <v>0</v>
      </c>
      <c r="Y42" s="141">
        <f t="shared" si="11"/>
        <v>0</v>
      </c>
      <c r="Z42" s="140">
        <f t="shared" si="11"/>
        <v>0</v>
      </c>
      <c r="AA42" s="141">
        <f t="shared" si="11"/>
        <v>0</v>
      </c>
      <c r="AB42" s="140">
        <f t="shared" si="11"/>
        <v>0</v>
      </c>
      <c r="AC42" s="141">
        <f t="shared" si="11"/>
        <v>0</v>
      </c>
      <c r="AD42" s="140">
        <f t="shared" si="11"/>
        <v>0</v>
      </c>
      <c r="AE42" s="165">
        <f>SUM(O42,Q42,S42,U42,W42,Y42,AA42,AC42)</f>
        <v>0</v>
      </c>
      <c r="AF42" s="140">
        <f>AF43</f>
        <v>0</v>
      </c>
      <c r="AG42" s="143">
        <f>SUM(AG43:AG43)</f>
        <v>0</v>
      </c>
      <c r="AH42" s="144"/>
      <c r="AI42" s="144"/>
      <c r="AJ42" s="145"/>
    </row>
    <row r="43" spans="2:36" ht="97.5" customHeight="1" thickBot="1">
      <c r="B43" s="146" t="s">
        <v>1359</v>
      </c>
      <c r="C43" s="147"/>
      <c r="D43" s="148" t="s">
        <v>1314</v>
      </c>
      <c r="E43" s="148" t="s">
        <v>1033</v>
      </c>
      <c r="F43" s="149"/>
      <c r="G43" s="148"/>
      <c r="H43" s="150" t="s">
        <v>784</v>
      </c>
      <c r="I43" s="150" t="s">
        <v>283</v>
      </c>
      <c r="J43" s="151" t="s">
        <v>284</v>
      </c>
      <c r="K43" s="152">
        <v>1</v>
      </c>
      <c r="L43" s="153">
        <v>0.8368</v>
      </c>
      <c r="M43" s="154"/>
      <c r="N43" s="155"/>
      <c r="O43" s="166"/>
      <c r="P43" s="157"/>
      <c r="Q43" s="157"/>
      <c r="R43" s="157"/>
      <c r="S43" s="157"/>
      <c r="T43" s="157"/>
      <c r="U43" s="157"/>
      <c r="V43" s="157"/>
      <c r="W43" s="157"/>
      <c r="X43" s="157"/>
      <c r="Y43" s="157"/>
      <c r="Z43" s="157"/>
      <c r="AA43" s="157"/>
      <c r="AB43" s="157"/>
      <c r="AC43" s="157"/>
      <c r="AD43" s="157"/>
      <c r="AE43" s="158"/>
      <c r="AF43" s="158"/>
      <c r="AG43" s="159"/>
      <c r="AH43" s="160"/>
      <c r="AI43" s="160"/>
      <c r="AJ43" s="161"/>
    </row>
    <row r="44" spans="2:36" ht="2.25" customHeight="1" thickBot="1">
      <c r="B44" s="162"/>
      <c r="C44" s="163"/>
      <c r="D44" s="163"/>
      <c r="E44" s="163"/>
      <c r="F44" s="163"/>
      <c r="G44" s="163"/>
      <c r="H44" s="163"/>
      <c r="I44" s="163"/>
      <c r="J44" s="163"/>
      <c r="K44" s="163"/>
      <c r="L44" s="163"/>
      <c r="M44" s="163"/>
      <c r="N44" s="163"/>
      <c r="O44" s="163"/>
      <c r="P44" s="163"/>
      <c r="Q44" s="163"/>
      <c r="R44" s="163"/>
      <c r="S44" s="163"/>
      <c r="T44" s="163"/>
      <c r="U44" s="163"/>
      <c r="V44" s="163"/>
      <c r="W44" s="163"/>
      <c r="X44" s="163"/>
      <c r="Y44" s="163"/>
      <c r="Z44" s="163"/>
      <c r="AA44" s="163"/>
      <c r="AB44" s="163"/>
      <c r="AC44" s="163"/>
      <c r="AD44" s="163"/>
      <c r="AE44" s="163"/>
      <c r="AF44" s="163"/>
      <c r="AG44" s="163"/>
      <c r="AH44" s="163"/>
      <c r="AI44" s="163"/>
      <c r="AJ44" s="164"/>
    </row>
    <row r="45" spans="2:36" ht="109.5" customHeight="1" thickBot="1">
      <c r="B45" s="134" t="s">
        <v>13</v>
      </c>
      <c r="C45" s="112" t="s">
        <v>41</v>
      </c>
      <c r="D45" s="112" t="s">
        <v>14</v>
      </c>
      <c r="E45" s="112" t="s">
        <v>37</v>
      </c>
      <c r="F45" s="112" t="s">
        <v>38</v>
      </c>
      <c r="G45" s="112" t="s">
        <v>39</v>
      </c>
      <c r="H45" s="135" t="s">
        <v>1071</v>
      </c>
      <c r="I45" s="136" t="s">
        <v>42</v>
      </c>
      <c r="J45" s="137"/>
      <c r="K45" s="137"/>
      <c r="L45" s="137"/>
      <c r="M45" s="137"/>
      <c r="N45" s="138"/>
      <c r="O45" s="141">
        <f aca="true" t="shared" si="12" ref="O45:AD45">SUM(O46:O46)</f>
        <v>0</v>
      </c>
      <c r="P45" s="140">
        <f t="shared" si="12"/>
        <v>0</v>
      </c>
      <c r="Q45" s="139">
        <f t="shared" si="12"/>
        <v>13644000</v>
      </c>
      <c r="R45" s="140">
        <f t="shared" si="12"/>
        <v>0</v>
      </c>
      <c r="S45" s="141">
        <f t="shared" si="12"/>
        <v>0</v>
      </c>
      <c r="T45" s="140">
        <f t="shared" si="12"/>
        <v>0</v>
      </c>
      <c r="U45" s="141">
        <f t="shared" si="12"/>
        <v>0</v>
      </c>
      <c r="V45" s="140">
        <f t="shared" si="12"/>
        <v>0</v>
      </c>
      <c r="W45" s="139">
        <f t="shared" si="12"/>
        <v>1500000</v>
      </c>
      <c r="X45" s="140">
        <f t="shared" si="12"/>
        <v>0</v>
      </c>
      <c r="Y45" s="141">
        <f t="shared" si="12"/>
        <v>0</v>
      </c>
      <c r="Z45" s="140">
        <f t="shared" si="12"/>
        <v>0</v>
      </c>
      <c r="AA45" s="141">
        <f t="shared" si="12"/>
        <v>0</v>
      </c>
      <c r="AB45" s="140">
        <f t="shared" si="12"/>
        <v>0</v>
      </c>
      <c r="AC45" s="141">
        <f t="shared" si="12"/>
        <v>0</v>
      </c>
      <c r="AD45" s="140">
        <f t="shared" si="12"/>
        <v>0</v>
      </c>
      <c r="AE45" s="142">
        <f>SUM(O45,Q45,S45,U45,W45,Y45,AA45,AC45)</f>
        <v>15144000</v>
      </c>
      <c r="AF45" s="140">
        <f>AF46</f>
        <v>0</v>
      </c>
      <c r="AG45" s="143">
        <f>SUM(AG46:AG46)</f>
        <v>0</v>
      </c>
      <c r="AH45" s="144"/>
      <c r="AI45" s="144"/>
      <c r="AJ45" s="145"/>
    </row>
    <row r="46" spans="2:36" ht="97.5" customHeight="1" thickBot="1">
      <c r="B46" s="146" t="s">
        <v>1359</v>
      </c>
      <c r="C46" s="147"/>
      <c r="D46" s="148" t="s">
        <v>1315</v>
      </c>
      <c r="E46" s="148" t="s">
        <v>1033</v>
      </c>
      <c r="F46" s="149"/>
      <c r="G46" s="148"/>
      <c r="H46" s="150" t="s">
        <v>785</v>
      </c>
      <c r="I46" s="150" t="s">
        <v>283</v>
      </c>
      <c r="J46" s="151" t="s">
        <v>284</v>
      </c>
      <c r="K46" s="152">
        <v>1</v>
      </c>
      <c r="L46" s="153">
        <v>0.9029</v>
      </c>
      <c r="M46" s="154"/>
      <c r="N46" s="155"/>
      <c r="O46" s="166"/>
      <c r="P46" s="157"/>
      <c r="Q46" s="189">
        <v>13644000</v>
      </c>
      <c r="R46" s="157"/>
      <c r="S46" s="157"/>
      <c r="T46" s="157"/>
      <c r="U46" s="157"/>
      <c r="V46" s="157"/>
      <c r="W46" s="189">
        <v>1500000</v>
      </c>
      <c r="X46" s="157"/>
      <c r="Y46" s="157"/>
      <c r="Z46" s="157"/>
      <c r="AA46" s="157"/>
      <c r="AB46" s="157"/>
      <c r="AC46" s="157"/>
      <c r="AD46" s="157"/>
      <c r="AE46" s="158"/>
      <c r="AF46" s="158"/>
      <c r="AG46" s="159"/>
      <c r="AH46" s="160"/>
      <c r="AI46" s="160"/>
      <c r="AJ46" s="161"/>
    </row>
    <row r="47" spans="2:36" ht="2.25" customHeight="1" thickBot="1">
      <c r="B47" s="162"/>
      <c r="C47" s="163"/>
      <c r="D47" s="163"/>
      <c r="E47" s="163"/>
      <c r="F47" s="163"/>
      <c r="G47" s="163"/>
      <c r="H47" s="163"/>
      <c r="I47" s="163"/>
      <c r="J47" s="163"/>
      <c r="K47" s="163"/>
      <c r="L47" s="163"/>
      <c r="M47" s="163"/>
      <c r="N47" s="163"/>
      <c r="O47" s="163"/>
      <c r="P47" s="163"/>
      <c r="Q47" s="163"/>
      <c r="R47" s="163"/>
      <c r="S47" s="163"/>
      <c r="T47" s="163"/>
      <c r="U47" s="163"/>
      <c r="V47" s="163"/>
      <c r="W47" s="163"/>
      <c r="X47" s="163"/>
      <c r="Y47" s="163"/>
      <c r="Z47" s="163"/>
      <c r="AA47" s="163"/>
      <c r="AB47" s="163"/>
      <c r="AC47" s="163"/>
      <c r="AD47" s="163"/>
      <c r="AE47" s="163"/>
      <c r="AF47" s="163"/>
      <c r="AG47" s="163"/>
      <c r="AH47" s="163"/>
      <c r="AI47" s="163"/>
      <c r="AJ47" s="164"/>
    </row>
    <row r="48" spans="2:36" ht="87.75" customHeight="1" thickBot="1">
      <c r="B48" s="134" t="s">
        <v>13</v>
      </c>
      <c r="C48" s="112" t="s">
        <v>41</v>
      </c>
      <c r="D48" s="112" t="s">
        <v>14</v>
      </c>
      <c r="E48" s="112" t="s">
        <v>37</v>
      </c>
      <c r="F48" s="112" t="s">
        <v>38</v>
      </c>
      <c r="G48" s="112" t="s">
        <v>39</v>
      </c>
      <c r="H48" s="135" t="s">
        <v>1072</v>
      </c>
      <c r="I48" s="136" t="s">
        <v>42</v>
      </c>
      <c r="J48" s="137"/>
      <c r="K48" s="137"/>
      <c r="L48" s="137"/>
      <c r="M48" s="137"/>
      <c r="N48" s="138"/>
      <c r="O48" s="141">
        <f aca="true" t="shared" si="13" ref="O48:AD48">SUM(O49:O49)</f>
        <v>0</v>
      </c>
      <c r="P48" s="140">
        <f t="shared" si="13"/>
        <v>0</v>
      </c>
      <c r="Q48" s="141">
        <f t="shared" si="13"/>
        <v>0</v>
      </c>
      <c r="R48" s="140">
        <f t="shared" si="13"/>
        <v>0</v>
      </c>
      <c r="S48" s="141">
        <f t="shared" si="13"/>
        <v>0</v>
      </c>
      <c r="T48" s="140">
        <f t="shared" si="13"/>
        <v>0</v>
      </c>
      <c r="U48" s="141">
        <f t="shared" si="13"/>
        <v>0</v>
      </c>
      <c r="V48" s="140">
        <f t="shared" si="13"/>
        <v>0</v>
      </c>
      <c r="W48" s="141">
        <f t="shared" si="13"/>
        <v>0</v>
      </c>
      <c r="X48" s="140">
        <f t="shared" si="13"/>
        <v>0</v>
      </c>
      <c r="Y48" s="141">
        <f t="shared" si="13"/>
        <v>0</v>
      </c>
      <c r="Z48" s="140">
        <f t="shared" si="13"/>
        <v>0</v>
      </c>
      <c r="AA48" s="141">
        <f t="shared" si="13"/>
        <v>0</v>
      </c>
      <c r="AB48" s="140">
        <f t="shared" si="13"/>
        <v>0</v>
      </c>
      <c r="AC48" s="141">
        <f t="shared" si="13"/>
        <v>0</v>
      </c>
      <c r="AD48" s="140">
        <f t="shared" si="13"/>
        <v>0</v>
      </c>
      <c r="AE48" s="165">
        <f>SUM(O48,Q48,S48,U48,W48,Y48,AA48,AC48)</f>
        <v>0</v>
      </c>
      <c r="AF48" s="140">
        <f>AF49</f>
        <v>0</v>
      </c>
      <c r="AG48" s="143">
        <f>SUM(AG49:AG49)</f>
        <v>0</v>
      </c>
      <c r="AH48" s="144"/>
      <c r="AI48" s="144"/>
      <c r="AJ48" s="145"/>
    </row>
    <row r="49" spans="2:36" ht="97.5" customHeight="1" thickBot="1">
      <c r="B49" s="146" t="s">
        <v>1359</v>
      </c>
      <c r="C49" s="147"/>
      <c r="D49" s="148" t="s">
        <v>1316</v>
      </c>
      <c r="E49" s="148" t="s">
        <v>1033</v>
      </c>
      <c r="F49" s="149"/>
      <c r="G49" s="148"/>
      <c r="H49" s="150" t="s">
        <v>786</v>
      </c>
      <c r="I49" s="150" t="s">
        <v>283</v>
      </c>
      <c r="J49" s="151">
        <v>0</v>
      </c>
      <c r="K49" s="152">
        <v>1</v>
      </c>
      <c r="L49" s="153">
        <v>0.0022</v>
      </c>
      <c r="M49" s="154"/>
      <c r="N49" s="155"/>
      <c r="O49" s="166"/>
      <c r="P49" s="157"/>
      <c r="Q49" s="157"/>
      <c r="R49" s="157"/>
      <c r="S49" s="157"/>
      <c r="T49" s="157"/>
      <c r="U49" s="157"/>
      <c r="V49" s="157"/>
      <c r="W49" s="157"/>
      <c r="X49" s="157"/>
      <c r="Y49" s="157"/>
      <c r="Z49" s="157"/>
      <c r="AA49" s="157"/>
      <c r="AB49" s="157"/>
      <c r="AC49" s="157"/>
      <c r="AD49" s="157"/>
      <c r="AE49" s="158"/>
      <c r="AF49" s="158"/>
      <c r="AG49" s="159"/>
      <c r="AH49" s="160"/>
      <c r="AI49" s="160"/>
      <c r="AJ49" s="161"/>
    </row>
    <row r="50" spans="2:36" ht="2.25" customHeight="1" thickBot="1">
      <c r="B50" s="162"/>
      <c r="C50" s="163"/>
      <c r="D50" s="163"/>
      <c r="E50" s="163"/>
      <c r="F50" s="163"/>
      <c r="G50" s="163"/>
      <c r="H50" s="163"/>
      <c r="I50" s="163"/>
      <c r="J50" s="163"/>
      <c r="K50" s="163"/>
      <c r="L50" s="163"/>
      <c r="M50" s="163"/>
      <c r="N50" s="163"/>
      <c r="O50" s="163"/>
      <c r="P50" s="163"/>
      <c r="Q50" s="163"/>
      <c r="R50" s="163"/>
      <c r="S50" s="163"/>
      <c r="T50" s="163"/>
      <c r="U50" s="163"/>
      <c r="V50" s="163"/>
      <c r="W50" s="163"/>
      <c r="X50" s="163"/>
      <c r="Y50" s="163"/>
      <c r="Z50" s="163"/>
      <c r="AA50" s="163"/>
      <c r="AB50" s="163"/>
      <c r="AC50" s="163"/>
      <c r="AD50" s="163"/>
      <c r="AE50" s="163"/>
      <c r="AF50" s="163"/>
      <c r="AG50" s="163"/>
      <c r="AH50" s="163"/>
      <c r="AI50" s="163"/>
      <c r="AJ50" s="164"/>
    </row>
    <row r="51" spans="2:36" ht="87.75" customHeight="1" thickBot="1">
      <c r="B51" s="134" t="s">
        <v>13</v>
      </c>
      <c r="C51" s="112" t="s">
        <v>41</v>
      </c>
      <c r="D51" s="112" t="s">
        <v>14</v>
      </c>
      <c r="E51" s="112" t="s">
        <v>37</v>
      </c>
      <c r="F51" s="112" t="s">
        <v>38</v>
      </c>
      <c r="G51" s="112" t="s">
        <v>39</v>
      </c>
      <c r="H51" s="135" t="s">
        <v>1073</v>
      </c>
      <c r="I51" s="136" t="s">
        <v>42</v>
      </c>
      <c r="J51" s="137"/>
      <c r="K51" s="137"/>
      <c r="L51" s="137"/>
      <c r="M51" s="137"/>
      <c r="N51" s="138"/>
      <c r="O51" s="141">
        <f aca="true" t="shared" si="14" ref="O51:AD51">SUM(O52:O52)</f>
        <v>0</v>
      </c>
      <c r="P51" s="140">
        <f t="shared" si="14"/>
        <v>0</v>
      </c>
      <c r="Q51" s="141">
        <f t="shared" si="14"/>
        <v>0</v>
      </c>
      <c r="R51" s="140">
        <f t="shared" si="14"/>
        <v>0</v>
      </c>
      <c r="S51" s="141">
        <f t="shared" si="14"/>
        <v>0</v>
      </c>
      <c r="T51" s="140">
        <f t="shared" si="14"/>
        <v>0</v>
      </c>
      <c r="U51" s="141">
        <f t="shared" si="14"/>
        <v>0</v>
      </c>
      <c r="V51" s="140">
        <f t="shared" si="14"/>
        <v>0</v>
      </c>
      <c r="W51" s="141">
        <f t="shared" si="14"/>
        <v>0</v>
      </c>
      <c r="X51" s="140">
        <f t="shared" si="14"/>
        <v>0</v>
      </c>
      <c r="Y51" s="141">
        <f t="shared" si="14"/>
        <v>0</v>
      </c>
      <c r="Z51" s="140">
        <f t="shared" si="14"/>
        <v>0</v>
      </c>
      <c r="AA51" s="141">
        <f t="shared" si="14"/>
        <v>0</v>
      </c>
      <c r="AB51" s="140">
        <f t="shared" si="14"/>
        <v>0</v>
      </c>
      <c r="AC51" s="141">
        <f t="shared" si="14"/>
        <v>0</v>
      </c>
      <c r="AD51" s="140">
        <f t="shared" si="14"/>
        <v>0</v>
      </c>
      <c r="AE51" s="165">
        <f>SUM(O51,Q51,S51,U51,W51,Y51,AA51,AC51)</f>
        <v>0</v>
      </c>
      <c r="AF51" s="140">
        <f>AF52</f>
        <v>0</v>
      </c>
      <c r="AG51" s="143">
        <f>SUM(AG52:AG52)</f>
        <v>0</v>
      </c>
      <c r="AH51" s="144"/>
      <c r="AI51" s="144"/>
      <c r="AJ51" s="145"/>
    </row>
    <row r="52" spans="2:36" ht="97.5" customHeight="1" thickBot="1">
      <c r="B52" s="146" t="s">
        <v>1359</v>
      </c>
      <c r="C52" s="147"/>
      <c r="D52" s="148" t="s">
        <v>1317</v>
      </c>
      <c r="E52" s="148" t="s">
        <v>1033</v>
      </c>
      <c r="F52" s="149"/>
      <c r="G52" s="148"/>
      <c r="H52" s="150" t="s">
        <v>285</v>
      </c>
      <c r="I52" s="150" t="s">
        <v>283</v>
      </c>
      <c r="J52" s="151">
        <v>0</v>
      </c>
      <c r="K52" s="152">
        <v>1</v>
      </c>
      <c r="L52" s="153">
        <v>0.5443</v>
      </c>
      <c r="M52" s="154"/>
      <c r="N52" s="155"/>
      <c r="O52" s="166"/>
      <c r="P52" s="157"/>
      <c r="Q52" s="157"/>
      <c r="R52" s="157"/>
      <c r="S52" s="157"/>
      <c r="T52" s="157"/>
      <c r="U52" s="157"/>
      <c r="V52" s="157"/>
      <c r="W52" s="157"/>
      <c r="X52" s="157"/>
      <c r="Y52" s="157"/>
      <c r="Z52" s="157"/>
      <c r="AA52" s="157"/>
      <c r="AB52" s="157"/>
      <c r="AC52" s="157"/>
      <c r="AD52" s="157"/>
      <c r="AE52" s="158"/>
      <c r="AF52" s="158"/>
      <c r="AG52" s="159"/>
      <c r="AH52" s="160"/>
      <c r="AI52" s="160"/>
      <c r="AJ52" s="161"/>
    </row>
    <row r="53" spans="2:36" ht="2.25" customHeight="1" thickBot="1">
      <c r="B53" s="162"/>
      <c r="C53" s="163"/>
      <c r="D53" s="163"/>
      <c r="E53" s="163"/>
      <c r="F53" s="163"/>
      <c r="G53" s="163"/>
      <c r="H53" s="163"/>
      <c r="I53" s="163"/>
      <c r="J53" s="163"/>
      <c r="K53" s="163"/>
      <c r="L53" s="163"/>
      <c r="M53" s="163"/>
      <c r="N53" s="163"/>
      <c r="O53" s="163"/>
      <c r="P53" s="163"/>
      <c r="Q53" s="163"/>
      <c r="R53" s="163"/>
      <c r="S53" s="163"/>
      <c r="T53" s="163"/>
      <c r="U53" s="163"/>
      <c r="V53" s="163"/>
      <c r="W53" s="163"/>
      <c r="X53" s="163"/>
      <c r="Y53" s="163"/>
      <c r="Z53" s="163"/>
      <c r="AA53" s="163"/>
      <c r="AB53" s="163"/>
      <c r="AC53" s="163"/>
      <c r="AD53" s="163"/>
      <c r="AE53" s="163"/>
      <c r="AF53" s="163"/>
      <c r="AG53" s="163"/>
      <c r="AH53" s="163"/>
      <c r="AI53" s="163"/>
      <c r="AJ53" s="164"/>
    </row>
    <row r="54" spans="2:36" ht="87.75" customHeight="1" thickBot="1">
      <c r="B54" s="134" t="s">
        <v>13</v>
      </c>
      <c r="C54" s="112" t="s">
        <v>41</v>
      </c>
      <c r="D54" s="112" t="s">
        <v>14</v>
      </c>
      <c r="E54" s="112" t="s">
        <v>37</v>
      </c>
      <c r="F54" s="112" t="s">
        <v>38</v>
      </c>
      <c r="G54" s="112" t="s">
        <v>39</v>
      </c>
      <c r="H54" s="135" t="s">
        <v>1074</v>
      </c>
      <c r="I54" s="136" t="s">
        <v>42</v>
      </c>
      <c r="J54" s="137"/>
      <c r="K54" s="137"/>
      <c r="L54" s="137"/>
      <c r="M54" s="137"/>
      <c r="N54" s="138"/>
      <c r="O54" s="141">
        <f aca="true" t="shared" si="15" ref="O54:AD54">SUM(O55:O55)</f>
        <v>0</v>
      </c>
      <c r="P54" s="140">
        <f t="shared" si="15"/>
        <v>0</v>
      </c>
      <c r="Q54" s="141">
        <f t="shared" si="15"/>
        <v>0</v>
      </c>
      <c r="R54" s="140">
        <f t="shared" si="15"/>
        <v>0</v>
      </c>
      <c r="S54" s="141">
        <f t="shared" si="15"/>
        <v>0</v>
      </c>
      <c r="T54" s="140">
        <f t="shared" si="15"/>
        <v>0</v>
      </c>
      <c r="U54" s="141">
        <f t="shared" si="15"/>
        <v>0</v>
      </c>
      <c r="V54" s="140">
        <f t="shared" si="15"/>
        <v>0</v>
      </c>
      <c r="W54" s="141">
        <f t="shared" si="15"/>
        <v>0</v>
      </c>
      <c r="X54" s="140">
        <f t="shared" si="15"/>
        <v>0</v>
      </c>
      <c r="Y54" s="141">
        <f t="shared" si="15"/>
        <v>0</v>
      </c>
      <c r="Z54" s="140">
        <f t="shared" si="15"/>
        <v>0</v>
      </c>
      <c r="AA54" s="141">
        <f t="shared" si="15"/>
        <v>0</v>
      </c>
      <c r="AB54" s="140">
        <f t="shared" si="15"/>
        <v>0</v>
      </c>
      <c r="AC54" s="141">
        <f t="shared" si="15"/>
        <v>0</v>
      </c>
      <c r="AD54" s="140">
        <f t="shared" si="15"/>
        <v>0</v>
      </c>
      <c r="AE54" s="165">
        <f>SUM(O54,Q54,S54,U54,W54,Y54,AA54,AC54)</f>
        <v>0</v>
      </c>
      <c r="AF54" s="140">
        <f>AF55</f>
        <v>0</v>
      </c>
      <c r="AG54" s="143">
        <f>SUM(AG55:AG55)</f>
        <v>0</v>
      </c>
      <c r="AH54" s="144"/>
      <c r="AI54" s="144"/>
      <c r="AJ54" s="145"/>
    </row>
    <row r="55" spans="2:36" ht="97.5" customHeight="1" thickBot="1">
      <c r="B55" s="146" t="s">
        <v>1363</v>
      </c>
      <c r="C55" s="147"/>
      <c r="D55" s="148" t="s">
        <v>1318</v>
      </c>
      <c r="E55" s="148" t="s">
        <v>1033</v>
      </c>
      <c r="F55" s="149"/>
      <c r="G55" s="148"/>
      <c r="H55" s="150" t="s">
        <v>286</v>
      </c>
      <c r="I55" s="150" t="s">
        <v>287</v>
      </c>
      <c r="J55" s="151" t="s">
        <v>288</v>
      </c>
      <c r="K55" s="152">
        <v>1</v>
      </c>
      <c r="L55" s="153">
        <v>0.8429</v>
      </c>
      <c r="M55" s="154"/>
      <c r="N55" s="155"/>
      <c r="O55" s="166"/>
      <c r="P55" s="157"/>
      <c r="Q55" s="157"/>
      <c r="R55" s="157"/>
      <c r="S55" s="157"/>
      <c r="T55" s="157"/>
      <c r="U55" s="157"/>
      <c r="V55" s="157"/>
      <c r="W55" s="157"/>
      <c r="X55" s="157"/>
      <c r="Y55" s="157"/>
      <c r="Z55" s="157"/>
      <c r="AA55" s="157"/>
      <c r="AB55" s="157"/>
      <c r="AC55" s="157"/>
      <c r="AD55" s="157"/>
      <c r="AE55" s="158"/>
      <c r="AF55" s="158"/>
      <c r="AG55" s="159"/>
      <c r="AH55" s="160"/>
      <c r="AI55" s="160"/>
      <c r="AJ55" s="161"/>
    </row>
    <row r="56" spans="2:36" ht="2.25" customHeight="1" thickBot="1">
      <c r="B56" s="162"/>
      <c r="C56" s="163"/>
      <c r="D56" s="163"/>
      <c r="E56" s="163"/>
      <c r="F56" s="163"/>
      <c r="G56" s="163"/>
      <c r="H56" s="163"/>
      <c r="I56" s="163"/>
      <c r="J56" s="163"/>
      <c r="K56" s="163"/>
      <c r="L56" s="163"/>
      <c r="M56" s="163"/>
      <c r="N56" s="163"/>
      <c r="O56" s="163"/>
      <c r="P56" s="163"/>
      <c r="Q56" s="163"/>
      <c r="R56" s="163"/>
      <c r="S56" s="163"/>
      <c r="T56" s="163"/>
      <c r="U56" s="163"/>
      <c r="V56" s="163"/>
      <c r="W56" s="163"/>
      <c r="X56" s="163"/>
      <c r="Y56" s="163"/>
      <c r="Z56" s="163"/>
      <c r="AA56" s="163"/>
      <c r="AB56" s="163"/>
      <c r="AC56" s="163"/>
      <c r="AD56" s="163"/>
      <c r="AE56" s="163"/>
      <c r="AF56" s="163"/>
      <c r="AG56" s="163"/>
      <c r="AH56" s="163"/>
      <c r="AI56" s="163"/>
      <c r="AJ56" s="164"/>
    </row>
    <row r="57" spans="2:36" ht="87.75" customHeight="1" thickBot="1">
      <c r="B57" s="134" t="s">
        <v>13</v>
      </c>
      <c r="C57" s="112" t="s">
        <v>41</v>
      </c>
      <c r="D57" s="112" t="s">
        <v>14</v>
      </c>
      <c r="E57" s="112" t="s">
        <v>37</v>
      </c>
      <c r="F57" s="112" t="s">
        <v>38</v>
      </c>
      <c r="G57" s="112" t="s">
        <v>39</v>
      </c>
      <c r="H57" s="135" t="s">
        <v>1075</v>
      </c>
      <c r="I57" s="136" t="s">
        <v>42</v>
      </c>
      <c r="J57" s="137"/>
      <c r="K57" s="137"/>
      <c r="L57" s="137"/>
      <c r="M57" s="137"/>
      <c r="N57" s="138"/>
      <c r="O57" s="141">
        <f aca="true" t="shared" si="16" ref="O57:AD57">SUM(O58:O58)</f>
        <v>0</v>
      </c>
      <c r="P57" s="140">
        <f t="shared" si="16"/>
        <v>0</v>
      </c>
      <c r="Q57" s="141">
        <f t="shared" si="16"/>
        <v>0</v>
      </c>
      <c r="R57" s="140">
        <f t="shared" si="16"/>
        <v>0</v>
      </c>
      <c r="S57" s="141">
        <f t="shared" si="16"/>
        <v>0</v>
      </c>
      <c r="T57" s="140">
        <f t="shared" si="16"/>
        <v>0</v>
      </c>
      <c r="U57" s="141">
        <f t="shared" si="16"/>
        <v>0</v>
      </c>
      <c r="V57" s="140">
        <f t="shared" si="16"/>
        <v>0</v>
      </c>
      <c r="W57" s="141">
        <f t="shared" si="16"/>
        <v>0</v>
      </c>
      <c r="X57" s="140">
        <f t="shared" si="16"/>
        <v>0</v>
      </c>
      <c r="Y57" s="141">
        <f t="shared" si="16"/>
        <v>0</v>
      </c>
      <c r="Z57" s="140">
        <f t="shared" si="16"/>
        <v>0</v>
      </c>
      <c r="AA57" s="141">
        <f t="shared" si="16"/>
        <v>0</v>
      </c>
      <c r="AB57" s="140">
        <f t="shared" si="16"/>
        <v>0</v>
      </c>
      <c r="AC57" s="141">
        <f t="shared" si="16"/>
        <v>0</v>
      </c>
      <c r="AD57" s="140">
        <f t="shared" si="16"/>
        <v>0</v>
      </c>
      <c r="AE57" s="165">
        <f>SUM(O57,Q57,S57,U57,W57,Y57,AA57,AC57)</f>
        <v>0</v>
      </c>
      <c r="AF57" s="140">
        <f>AF58</f>
        <v>0</v>
      </c>
      <c r="AG57" s="143">
        <f>SUM(AG58:AG58)</f>
        <v>0</v>
      </c>
      <c r="AH57" s="144"/>
      <c r="AI57" s="144"/>
      <c r="AJ57" s="145"/>
    </row>
    <row r="58" spans="2:36" ht="97.5" customHeight="1" thickBot="1">
      <c r="B58" s="146" t="s">
        <v>1365</v>
      </c>
      <c r="C58" s="147"/>
      <c r="D58" s="148" t="s">
        <v>1319</v>
      </c>
      <c r="E58" s="148" t="s">
        <v>1033</v>
      </c>
      <c r="F58" s="149"/>
      <c r="G58" s="148"/>
      <c r="H58" s="150" t="s">
        <v>289</v>
      </c>
      <c r="I58" s="150" t="s">
        <v>290</v>
      </c>
      <c r="J58" s="151" t="s">
        <v>1076</v>
      </c>
      <c r="K58" s="196">
        <v>120</v>
      </c>
      <c r="L58" s="198">
        <v>0</v>
      </c>
      <c r="M58" s="154"/>
      <c r="N58" s="155"/>
      <c r="O58" s="166"/>
      <c r="P58" s="157"/>
      <c r="Q58" s="157"/>
      <c r="R58" s="157"/>
      <c r="S58" s="157"/>
      <c r="T58" s="157"/>
      <c r="U58" s="157"/>
      <c r="V58" s="157"/>
      <c r="W58" s="157"/>
      <c r="X58" s="157"/>
      <c r="Y58" s="157"/>
      <c r="Z58" s="157"/>
      <c r="AA58" s="157"/>
      <c r="AB58" s="157"/>
      <c r="AC58" s="157"/>
      <c r="AD58" s="157"/>
      <c r="AE58" s="158"/>
      <c r="AF58" s="158"/>
      <c r="AG58" s="159"/>
      <c r="AH58" s="160"/>
      <c r="AI58" s="160"/>
      <c r="AJ58" s="161"/>
    </row>
    <row r="59" spans="2:36" ht="2.25" customHeight="1" thickBot="1">
      <c r="B59" s="162"/>
      <c r="C59" s="163"/>
      <c r="D59" s="163"/>
      <c r="E59" s="163"/>
      <c r="F59" s="163"/>
      <c r="G59" s="163"/>
      <c r="H59" s="163"/>
      <c r="I59" s="163"/>
      <c r="J59" s="163"/>
      <c r="K59" s="163"/>
      <c r="L59" s="163"/>
      <c r="M59" s="163"/>
      <c r="N59" s="163"/>
      <c r="O59" s="163"/>
      <c r="P59" s="163"/>
      <c r="Q59" s="163"/>
      <c r="R59" s="163"/>
      <c r="S59" s="163"/>
      <c r="T59" s="163"/>
      <c r="U59" s="163"/>
      <c r="V59" s="163"/>
      <c r="W59" s="163"/>
      <c r="X59" s="163"/>
      <c r="Y59" s="163"/>
      <c r="Z59" s="163"/>
      <c r="AA59" s="163"/>
      <c r="AB59" s="163"/>
      <c r="AC59" s="163"/>
      <c r="AD59" s="163"/>
      <c r="AE59" s="163"/>
      <c r="AF59" s="163"/>
      <c r="AG59" s="163"/>
      <c r="AH59" s="163"/>
      <c r="AI59" s="163"/>
      <c r="AJ59" s="164"/>
    </row>
    <row r="60" spans="2:36" ht="87.75" customHeight="1" thickBot="1">
      <c r="B60" s="134" t="s">
        <v>13</v>
      </c>
      <c r="C60" s="112" t="s">
        <v>41</v>
      </c>
      <c r="D60" s="112" t="s">
        <v>14</v>
      </c>
      <c r="E60" s="112" t="s">
        <v>37</v>
      </c>
      <c r="F60" s="112" t="s">
        <v>38</v>
      </c>
      <c r="G60" s="112" t="s">
        <v>39</v>
      </c>
      <c r="H60" s="135" t="s">
        <v>1077</v>
      </c>
      <c r="I60" s="136" t="s">
        <v>42</v>
      </c>
      <c r="J60" s="137"/>
      <c r="K60" s="137"/>
      <c r="L60" s="137"/>
      <c r="M60" s="137"/>
      <c r="N60" s="138"/>
      <c r="O60" s="141">
        <f aca="true" t="shared" si="17" ref="O60:AD60">SUM(O61:O61)</f>
        <v>0</v>
      </c>
      <c r="P60" s="140">
        <f t="shared" si="17"/>
        <v>0</v>
      </c>
      <c r="Q60" s="141">
        <f t="shared" si="17"/>
        <v>0</v>
      </c>
      <c r="R60" s="140">
        <f t="shared" si="17"/>
        <v>0</v>
      </c>
      <c r="S60" s="141">
        <f t="shared" si="17"/>
        <v>0</v>
      </c>
      <c r="T60" s="140">
        <f t="shared" si="17"/>
        <v>0</v>
      </c>
      <c r="U60" s="141">
        <f t="shared" si="17"/>
        <v>0</v>
      </c>
      <c r="V60" s="140">
        <f t="shared" si="17"/>
        <v>0</v>
      </c>
      <c r="W60" s="141">
        <f t="shared" si="17"/>
        <v>0</v>
      </c>
      <c r="X60" s="140">
        <f t="shared" si="17"/>
        <v>0</v>
      </c>
      <c r="Y60" s="141">
        <f t="shared" si="17"/>
        <v>0</v>
      </c>
      <c r="Z60" s="140">
        <f t="shared" si="17"/>
        <v>0</v>
      </c>
      <c r="AA60" s="141">
        <f t="shared" si="17"/>
        <v>0</v>
      </c>
      <c r="AB60" s="140">
        <f t="shared" si="17"/>
        <v>0</v>
      </c>
      <c r="AC60" s="141">
        <f t="shared" si="17"/>
        <v>0</v>
      </c>
      <c r="AD60" s="140">
        <f t="shared" si="17"/>
        <v>0</v>
      </c>
      <c r="AE60" s="165">
        <f>SUM(O60,Q60,S60,U60,W60,Y60,AA60,AC60)</f>
        <v>0</v>
      </c>
      <c r="AF60" s="140">
        <f>AF61</f>
        <v>0</v>
      </c>
      <c r="AG60" s="143">
        <f>SUM(AG61:AG61)</f>
        <v>0</v>
      </c>
      <c r="AH60" s="144"/>
      <c r="AI60" s="144"/>
      <c r="AJ60" s="145"/>
    </row>
    <row r="61" spans="2:36" ht="97.5" customHeight="1" thickBot="1">
      <c r="B61" s="146" t="s">
        <v>1357</v>
      </c>
      <c r="C61" s="147"/>
      <c r="D61" s="148" t="s">
        <v>1320</v>
      </c>
      <c r="E61" s="148" t="s">
        <v>1033</v>
      </c>
      <c r="F61" s="149"/>
      <c r="G61" s="148"/>
      <c r="H61" s="150" t="s">
        <v>291</v>
      </c>
      <c r="I61" s="150" t="s">
        <v>250</v>
      </c>
      <c r="J61" s="151" t="s">
        <v>292</v>
      </c>
      <c r="K61" s="152">
        <v>0.45</v>
      </c>
      <c r="L61" s="153">
        <v>0.001</v>
      </c>
      <c r="M61" s="154"/>
      <c r="N61" s="155"/>
      <c r="O61" s="166"/>
      <c r="P61" s="157"/>
      <c r="Q61" s="157"/>
      <c r="R61" s="157"/>
      <c r="S61" s="157"/>
      <c r="T61" s="157"/>
      <c r="U61" s="157"/>
      <c r="V61" s="157"/>
      <c r="W61" s="157"/>
      <c r="X61" s="157"/>
      <c r="Y61" s="157"/>
      <c r="Z61" s="157"/>
      <c r="AA61" s="157"/>
      <c r="AB61" s="157"/>
      <c r="AC61" s="157"/>
      <c r="AD61" s="157"/>
      <c r="AE61" s="158"/>
      <c r="AF61" s="158"/>
      <c r="AG61" s="159"/>
      <c r="AH61" s="160"/>
      <c r="AI61" s="160"/>
      <c r="AJ61" s="161"/>
    </row>
    <row r="62" spans="2:36" ht="2.25" customHeight="1" thickBot="1">
      <c r="B62" s="162"/>
      <c r="C62" s="163"/>
      <c r="D62" s="163"/>
      <c r="E62" s="163"/>
      <c r="F62" s="163"/>
      <c r="G62" s="163"/>
      <c r="H62" s="163"/>
      <c r="I62" s="163"/>
      <c r="J62" s="163"/>
      <c r="K62" s="163"/>
      <c r="L62" s="163"/>
      <c r="M62" s="163"/>
      <c r="N62" s="163"/>
      <c r="O62" s="163"/>
      <c r="P62" s="163"/>
      <c r="Q62" s="163"/>
      <c r="R62" s="163"/>
      <c r="S62" s="163"/>
      <c r="T62" s="163"/>
      <c r="U62" s="163"/>
      <c r="V62" s="163"/>
      <c r="W62" s="163"/>
      <c r="X62" s="163"/>
      <c r="Y62" s="163"/>
      <c r="Z62" s="163"/>
      <c r="AA62" s="163"/>
      <c r="AB62" s="163"/>
      <c r="AC62" s="163"/>
      <c r="AD62" s="163"/>
      <c r="AE62" s="163"/>
      <c r="AF62" s="163"/>
      <c r="AG62" s="163"/>
      <c r="AH62" s="163"/>
      <c r="AI62" s="163"/>
      <c r="AJ62" s="164"/>
    </row>
    <row r="63" spans="2:36" ht="40.5" customHeight="1" thickBot="1">
      <c r="B63" s="563" t="s">
        <v>1078</v>
      </c>
      <c r="C63" s="564"/>
      <c r="D63" s="565"/>
      <c r="E63" s="251"/>
      <c r="F63" s="564" t="s">
        <v>1379</v>
      </c>
      <c r="G63" s="564"/>
      <c r="H63" s="564"/>
      <c r="I63" s="564"/>
      <c r="J63" s="564"/>
      <c r="K63" s="564"/>
      <c r="L63" s="564"/>
      <c r="M63" s="564"/>
      <c r="N63" s="565"/>
      <c r="O63" s="729" t="s">
        <v>0</v>
      </c>
      <c r="P63" s="730"/>
      <c r="Q63" s="730"/>
      <c r="R63" s="730"/>
      <c r="S63" s="730"/>
      <c r="T63" s="730"/>
      <c r="U63" s="730"/>
      <c r="V63" s="730"/>
      <c r="W63" s="730"/>
      <c r="X63" s="730"/>
      <c r="Y63" s="730"/>
      <c r="Z63" s="730"/>
      <c r="AA63" s="730"/>
      <c r="AB63" s="730"/>
      <c r="AC63" s="730"/>
      <c r="AD63" s="730"/>
      <c r="AE63" s="730"/>
      <c r="AF63" s="731"/>
      <c r="AG63" s="569" t="s">
        <v>1</v>
      </c>
      <c r="AH63" s="570"/>
      <c r="AI63" s="570"/>
      <c r="AJ63" s="571"/>
    </row>
    <row r="64" spans="2:36" ht="45" customHeight="1">
      <c r="B64" s="612" t="s">
        <v>25</v>
      </c>
      <c r="C64" s="614" t="s">
        <v>1079</v>
      </c>
      <c r="D64" s="615"/>
      <c r="E64" s="615"/>
      <c r="F64" s="615"/>
      <c r="G64" s="615"/>
      <c r="H64" s="615"/>
      <c r="I64" s="545" t="s">
        <v>3</v>
      </c>
      <c r="J64" s="547" t="s">
        <v>26</v>
      </c>
      <c r="K64" s="547" t="s">
        <v>4</v>
      </c>
      <c r="L64" s="549" t="s">
        <v>1030</v>
      </c>
      <c r="M64" s="607" t="s">
        <v>28</v>
      </c>
      <c r="N64" s="609" t="s">
        <v>29</v>
      </c>
      <c r="O64" s="728" t="s">
        <v>43</v>
      </c>
      <c r="P64" s="658"/>
      <c r="Q64" s="659" t="s">
        <v>44</v>
      </c>
      <c r="R64" s="658"/>
      <c r="S64" s="659" t="s">
        <v>45</v>
      </c>
      <c r="T64" s="658"/>
      <c r="U64" s="659" t="s">
        <v>7</v>
      </c>
      <c r="V64" s="658"/>
      <c r="W64" s="659" t="s">
        <v>6</v>
      </c>
      <c r="X64" s="658"/>
      <c r="Y64" s="659" t="s">
        <v>46</v>
      </c>
      <c r="Z64" s="658"/>
      <c r="AA64" s="659" t="s">
        <v>5</v>
      </c>
      <c r="AB64" s="658"/>
      <c r="AC64" s="659" t="s">
        <v>8</v>
      </c>
      <c r="AD64" s="658"/>
      <c r="AE64" s="659" t="s">
        <v>9</v>
      </c>
      <c r="AF64" s="660"/>
      <c r="AG64" s="605" t="s">
        <v>10</v>
      </c>
      <c r="AH64" s="572" t="s">
        <v>11</v>
      </c>
      <c r="AI64" s="574" t="s">
        <v>12</v>
      </c>
      <c r="AJ64" s="576" t="s">
        <v>30</v>
      </c>
    </row>
    <row r="65" spans="2:36" ht="99" customHeight="1" thickBot="1">
      <c r="B65" s="613"/>
      <c r="C65" s="616"/>
      <c r="D65" s="617"/>
      <c r="E65" s="617"/>
      <c r="F65" s="617"/>
      <c r="G65" s="617"/>
      <c r="H65" s="617"/>
      <c r="I65" s="546"/>
      <c r="J65" s="548" t="s">
        <v>26</v>
      </c>
      <c r="K65" s="548"/>
      <c r="L65" s="550"/>
      <c r="M65" s="608"/>
      <c r="N65" s="610"/>
      <c r="O65" s="117" t="s">
        <v>31</v>
      </c>
      <c r="P65" s="118" t="s">
        <v>32</v>
      </c>
      <c r="Q65" s="119" t="s">
        <v>31</v>
      </c>
      <c r="R65" s="118" t="s">
        <v>32</v>
      </c>
      <c r="S65" s="119" t="s">
        <v>31</v>
      </c>
      <c r="T65" s="118" t="s">
        <v>32</v>
      </c>
      <c r="U65" s="119" t="s">
        <v>31</v>
      </c>
      <c r="V65" s="118" t="s">
        <v>32</v>
      </c>
      <c r="W65" s="119" t="s">
        <v>31</v>
      </c>
      <c r="X65" s="118" t="s">
        <v>32</v>
      </c>
      <c r="Y65" s="119" t="s">
        <v>31</v>
      </c>
      <c r="Z65" s="118" t="s">
        <v>32</v>
      </c>
      <c r="AA65" s="119" t="s">
        <v>31</v>
      </c>
      <c r="AB65" s="118" t="s">
        <v>33</v>
      </c>
      <c r="AC65" s="119" t="s">
        <v>31</v>
      </c>
      <c r="AD65" s="118" t="s">
        <v>33</v>
      </c>
      <c r="AE65" s="119" t="s">
        <v>31</v>
      </c>
      <c r="AF65" s="120" t="s">
        <v>33</v>
      </c>
      <c r="AG65" s="606"/>
      <c r="AH65" s="573"/>
      <c r="AI65" s="575"/>
      <c r="AJ65" s="577"/>
    </row>
    <row r="66" spans="2:36" ht="86.25" customHeight="1" thickBot="1">
      <c r="B66" s="121" t="s">
        <v>34</v>
      </c>
      <c r="C66" s="580" t="s">
        <v>293</v>
      </c>
      <c r="D66" s="581"/>
      <c r="E66" s="581"/>
      <c r="F66" s="581"/>
      <c r="G66" s="581"/>
      <c r="H66" s="581"/>
      <c r="I66" s="122" t="s">
        <v>294</v>
      </c>
      <c r="J66" s="123" t="s">
        <v>295</v>
      </c>
      <c r="K66" s="124">
        <v>0.2</v>
      </c>
      <c r="L66" s="124"/>
      <c r="M66" s="125"/>
      <c r="N66" s="126"/>
      <c r="O66" s="168">
        <f aca="true" t="shared" si="18" ref="O66:AD66">SUM(O68,O71,O74)</f>
        <v>0</v>
      </c>
      <c r="P66" s="128">
        <f t="shared" si="18"/>
        <v>0</v>
      </c>
      <c r="Q66" s="129">
        <f t="shared" si="18"/>
        <v>5438710</v>
      </c>
      <c r="R66" s="128">
        <f t="shared" si="18"/>
        <v>0</v>
      </c>
      <c r="S66" s="128">
        <f t="shared" si="18"/>
        <v>0</v>
      </c>
      <c r="T66" s="128">
        <f t="shared" si="18"/>
        <v>0</v>
      </c>
      <c r="U66" s="128">
        <f t="shared" si="18"/>
        <v>0</v>
      </c>
      <c r="V66" s="128">
        <f t="shared" si="18"/>
        <v>0</v>
      </c>
      <c r="W66" s="129">
        <f t="shared" si="18"/>
        <v>1000000</v>
      </c>
      <c r="X66" s="128">
        <f t="shared" si="18"/>
        <v>0</v>
      </c>
      <c r="Y66" s="128">
        <f t="shared" si="18"/>
        <v>0</v>
      </c>
      <c r="Z66" s="128">
        <f t="shared" si="18"/>
        <v>0</v>
      </c>
      <c r="AA66" s="128">
        <f t="shared" si="18"/>
        <v>0</v>
      </c>
      <c r="AB66" s="128">
        <f t="shared" si="18"/>
        <v>0</v>
      </c>
      <c r="AC66" s="128">
        <f t="shared" si="18"/>
        <v>0</v>
      </c>
      <c r="AD66" s="128">
        <f t="shared" si="18"/>
        <v>0</v>
      </c>
      <c r="AE66" s="129">
        <f>SUM(AC66,AA66,Y66,W66,U66,S66,Q66,O66)</f>
        <v>6438710</v>
      </c>
      <c r="AF66" s="130">
        <f>AF68</f>
        <v>0</v>
      </c>
      <c r="AG66" s="131"/>
      <c r="AH66" s="132"/>
      <c r="AI66" s="132"/>
      <c r="AJ66" s="133"/>
    </row>
    <row r="67" spans="2:36" ht="3" customHeight="1" thickBot="1">
      <c r="B67" s="582"/>
      <c r="C67" s="583"/>
      <c r="D67" s="583"/>
      <c r="E67" s="583"/>
      <c r="F67" s="583"/>
      <c r="G67" s="583"/>
      <c r="H67" s="583"/>
      <c r="I67" s="583"/>
      <c r="J67" s="583"/>
      <c r="K67" s="583"/>
      <c r="L67" s="583"/>
      <c r="M67" s="583"/>
      <c r="N67" s="583"/>
      <c r="O67" s="727"/>
      <c r="P67" s="727"/>
      <c r="Q67" s="727"/>
      <c r="R67" s="727"/>
      <c r="S67" s="727"/>
      <c r="T67" s="727"/>
      <c r="U67" s="727"/>
      <c r="V67" s="727"/>
      <c r="W67" s="727"/>
      <c r="X67" s="727"/>
      <c r="Y67" s="727"/>
      <c r="Z67" s="727"/>
      <c r="AA67" s="727"/>
      <c r="AB67" s="727"/>
      <c r="AC67" s="727"/>
      <c r="AD67" s="727"/>
      <c r="AE67" s="727"/>
      <c r="AF67" s="727"/>
      <c r="AG67" s="583"/>
      <c r="AH67" s="583"/>
      <c r="AI67" s="583"/>
      <c r="AJ67" s="584"/>
    </row>
    <row r="68" spans="2:36" ht="100.5" customHeight="1" thickBot="1">
      <c r="B68" s="134" t="s">
        <v>13</v>
      </c>
      <c r="C68" s="112" t="s">
        <v>41</v>
      </c>
      <c r="D68" s="112" t="s">
        <v>14</v>
      </c>
      <c r="E68" s="112" t="s">
        <v>37</v>
      </c>
      <c r="F68" s="112" t="s">
        <v>38</v>
      </c>
      <c r="G68" s="112" t="s">
        <v>39</v>
      </c>
      <c r="H68" s="135" t="s">
        <v>1080</v>
      </c>
      <c r="I68" s="136" t="s">
        <v>42</v>
      </c>
      <c r="J68" s="137"/>
      <c r="K68" s="137"/>
      <c r="L68" s="137"/>
      <c r="M68" s="137"/>
      <c r="N68" s="138"/>
      <c r="O68" s="141">
        <f aca="true" t="shared" si="19" ref="O68:AD68">SUM(O69:O69)</f>
        <v>0</v>
      </c>
      <c r="P68" s="140">
        <f t="shared" si="19"/>
        <v>0</v>
      </c>
      <c r="Q68" s="141">
        <f t="shared" si="19"/>
        <v>0</v>
      </c>
      <c r="R68" s="140">
        <f t="shared" si="19"/>
        <v>0</v>
      </c>
      <c r="S68" s="141">
        <f t="shared" si="19"/>
        <v>0</v>
      </c>
      <c r="T68" s="140">
        <f t="shared" si="19"/>
        <v>0</v>
      </c>
      <c r="U68" s="141">
        <f t="shared" si="19"/>
        <v>0</v>
      </c>
      <c r="V68" s="140">
        <f t="shared" si="19"/>
        <v>0</v>
      </c>
      <c r="W68" s="141">
        <f t="shared" si="19"/>
        <v>0</v>
      </c>
      <c r="X68" s="140">
        <f t="shared" si="19"/>
        <v>0</v>
      </c>
      <c r="Y68" s="141">
        <f t="shared" si="19"/>
        <v>0</v>
      </c>
      <c r="Z68" s="140">
        <f t="shared" si="19"/>
        <v>0</v>
      </c>
      <c r="AA68" s="141">
        <f t="shared" si="19"/>
        <v>0</v>
      </c>
      <c r="AB68" s="140">
        <f t="shared" si="19"/>
        <v>0</v>
      </c>
      <c r="AC68" s="141">
        <f t="shared" si="19"/>
        <v>0</v>
      </c>
      <c r="AD68" s="140">
        <f t="shared" si="19"/>
        <v>0</v>
      </c>
      <c r="AE68" s="165">
        <f>SUM(O68,Q68,S68,U68,W68,Y68,AA68,AC68)</f>
        <v>0</v>
      </c>
      <c r="AF68" s="140">
        <f>AF69</f>
        <v>0</v>
      </c>
      <c r="AG68" s="143">
        <f>SUM(AG69:AG69)</f>
        <v>0</v>
      </c>
      <c r="AH68" s="144"/>
      <c r="AI68" s="144"/>
      <c r="AJ68" s="145"/>
    </row>
    <row r="69" spans="2:36" ht="93" customHeight="1" thickBot="1">
      <c r="B69" s="146" t="s">
        <v>1362</v>
      </c>
      <c r="C69" s="147"/>
      <c r="D69" s="148" t="s">
        <v>1321</v>
      </c>
      <c r="E69" s="148" t="s">
        <v>1033</v>
      </c>
      <c r="F69" s="149"/>
      <c r="G69" s="148"/>
      <c r="H69" s="150" t="s">
        <v>296</v>
      </c>
      <c r="I69" s="150" t="s">
        <v>297</v>
      </c>
      <c r="J69" s="151" t="s">
        <v>794</v>
      </c>
      <c r="K69" s="152">
        <v>1</v>
      </c>
      <c r="L69" s="153">
        <v>0.9423</v>
      </c>
      <c r="M69" s="154"/>
      <c r="N69" s="155"/>
      <c r="O69" s="166"/>
      <c r="P69" s="157"/>
      <c r="Q69" s="157"/>
      <c r="R69" s="157"/>
      <c r="S69" s="157"/>
      <c r="T69" s="157"/>
      <c r="U69" s="157"/>
      <c r="V69" s="157"/>
      <c r="W69" s="157"/>
      <c r="X69" s="157"/>
      <c r="Y69" s="157"/>
      <c r="Z69" s="157"/>
      <c r="AA69" s="157"/>
      <c r="AB69" s="157"/>
      <c r="AC69" s="157"/>
      <c r="AD69" s="157"/>
      <c r="AE69" s="158"/>
      <c r="AF69" s="158"/>
      <c r="AG69" s="159"/>
      <c r="AH69" s="160"/>
      <c r="AI69" s="160"/>
      <c r="AJ69" s="161"/>
    </row>
    <row r="70" spans="2:36" ht="3" customHeight="1" thickBot="1">
      <c r="B70" s="162"/>
      <c r="C70" s="163"/>
      <c r="D70" s="163"/>
      <c r="E70" s="163"/>
      <c r="F70" s="163"/>
      <c r="G70" s="163"/>
      <c r="H70" s="163"/>
      <c r="I70" s="163"/>
      <c r="J70" s="163"/>
      <c r="K70" s="163"/>
      <c r="L70" s="163"/>
      <c r="M70" s="163"/>
      <c r="N70" s="163"/>
      <c r="O70" s="163"/>
      <c r="P70" s="163"/>
      <c r="Q70" s="163"/>
      <c r="R70" s="163"/>
      <c r="S70" s="163"/>
      <c r="T70" s="163"/>
      <c r="U70" s="163"/>
      <c r="V70" s="163"/>
      <c r="W70" s="163"/>
      <c r="X70" s="163"/>
      <c r="Y70" s="163"/>
      <c r="Z70" s="163"/>
      <c r="AA70" s="163"/>
      <c r="AB70" s="163"/>
      <c r="AC70" s="163"/>
      <c r="AD70" s="163"/>
      <c r="AE70" s="163"/>
      <c r="AF70" s="163"/>
      <c r="AG70" s="163"/>
      <c r="AH70" s="163"/>
      <c r="AI70" s="163"/>
      <c r="AJ70" s="164"/>
    </row>
    <row r="71" spans="2:36" ht="100.5" customHeight="1" thickBot="1">
      <c r="B71" s="134" t="s">
        <v>13</v>
      </c>
      <c r="C71" s="112" t="s">
        <v>41</v>
      </c>
      <c r="D71" s="112" t="s">
        <v>14</v>
      </c>
      <c r="E71" s="112" t="s">
        <v>37</v>
      </c>
      <c r="F71" s="112" t="s">
        <v>38</v>
      </c>
      <c r="G71" s="112" t="s">
        <v>39</v>
      </c>
      <c r="H71" s="135" t="s">
        <v>1081</v>
      </c>
      <c r="I71" s="136" t="s">
        <v>42</v>
      </c>
      <c r="J71" s="137"/>
      <c r="K71" s="137"/>
      <c r="L71" s="137"/>
      <c r="M71" s="137"/>
      <c r="N71" s="138"/>
      <c r="O71" s="141">
        <f aca="true" t="shared" si="20" ref="O71:AD71">SUM(O72:O72)</f>
        <v>0</v>
      </c>
      <c r="P71" s="140">
        <f t="shared" si="20"/>
        <v>0</v>
      </c>
      <c r="Q71" s="139">
        <f t="shared" si="20"/>
        <v>5438710</v>
      </c>
      <c r="R71" s="140">
        <f t="shared" si="20"/>
        <v>0</v>
      </c>
      <c r="S71" s="141">
        <f t="shared" si="20"/>
        <v>0</v>
      </c>
      <c r="T71" s="140">
        <f t="shared" si="20"/>
        <v>0</v>
      </c>
      <c r="U71" s="141">
        <f t="shared" si="20"/>
        <v>0</v>
      </c>
      <c r="V71" s="140">
        <f t="shared" si="20"/>
        <v>0</v>
      </c>
      <c r="W71" s="139">
        <f t="shared" si="20"/>
        <v>1000000</v>
      </c>
      <c r="X71" s="140">
        <f t="shared" si="20"/>
        <v>0</v>
      </c>
      <c r="Y71" s="141">
        <f t="shared" si="20"/>
        <v>0</v>
      </c>
      <c r="Z71" s="140">
        <f t="shared" si="20"/>
        <v>0</v>
      </c>
      <c r="AA71" s="141">
        <f t="shared" si="20"/>
        <v>0</v>
      </c>
      <c r="AB71" s="140">
        <f t="shared" si="20"/>
        <v>0</v>
      </c>
      <c r="AC71" s="141">
        <f t="shared" si="20"/>
        <v>0</v>
      </c>
      <c r="AD71" s="140">
        <f t="shared" si="20"/>
        <v>0</v>
      </c>
      <c r="AE71" s="142">
        <f>SUM(O71,Q71,S71,U71,W71,Y71,AA71,AC71)</f>
        <v>6438710</v>
      </c>
      <c r="AF71" s="140">
        <f>AF72</f>
        <v>0</v>
      </c>
      <c r="AG71" s="143">
        <f>SUM(AG72:AG72)</f>
        <v>0</v>
      </c>
      <c r="AH71" s="144"/>
      <c r="AI71" s="144"/>
      <c r="AJ71" s="145"/>
    </row>
    <row r="72" spans="2:36" ht="97.5" customHeight="1" thickBot="1">
      <c r="B72" s="146" t="s">
        <v>1361</v>
      </c>
      <c r="C72" s="147"/>
      <c r="D72" s="148" t="s">
        <v>1070</v>
      </c>
      <c r="E72" s="148" t="s">
        <v>1033</v>
      </c>
      <c r="F72" s="149"/>
      <c r="G72" s="148"/>
      <c r="H72" s="150" t="s">
        <v>787</v>
      </c>
      <c r="I72" s="150" t="s">
        <v>298</v>
      </c>
      <c r="J72" s="151">
        <v>0</v>
      </c>
      <c r="K72" s="152">
        <v>1</v>
      </c>
      <c r="L72" s="153">
        <v>0.2219</v>
      </c>
      <c r="M72" s="154"/>
      <c r="N72" s="155"/>
      <c r="O72" s="166"/>
      <c r="P72" s="157"/>
      <c r="Q72" s="189">
        <v>5438710</v>
      </c>
      <c r="R72" s="157"/>
      <c r="S72" s="157"/>
      <c r="T72" s="157"/>
      <c r="U72" s="157"/>
      <c r="V72" s="157"/>
      <c r="W72" s="189">
        <v>1000000</v>
      </c>
      <c r="X72" s="157"/>
      <c r="Y72" s="157"/>
      <c r="Z72" s="157"/>
      <c r="AA72" s="157"/>
      <c r="AB72" s="157"/>
      <c r="AC72" s="157"/>
      <c r="AD72" s="157"/>
      <c r="AE72" s="158"/>
      <c r="AF72" s="158"/>
      <c r="AG72" s="159"/>
      <c r="AH72" s="160"/>
      <c r="AI72" s="160"/>
      <c r="AJ72" s="161"/>
    </row>
    <row r="73" spans="2:36" ht="3" customHeight="1" thickBot="1">
      <c r="B73" s="162"/>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4"/>
    </row>
    <row r="74" spans="2:36" ht="100.5" customHeight="1" thickBot="1">
      <c r="B74" s="134" t="s">
        <v>13</v>
      </c>
      <c r="C74" s="112" t="s">
        <v>41</v>
      </c>
      <c r="D74" s="112" t="s">
        <v>14</v>
      </c>
      <c r="E74" s="112" t="s">
        <v>37</v>
      </c>
      <c r="F74" s="112" t="s">
        <v>38</v>
      </c>
      <c r="G74" s="112" t="s">
        <v>39</v>
      </c>
      <c r="H74" s="135" t="s">
        <v>1082</v>
      </c>
      <c r="I74" s="136" t="s">
        <v>42</v>
      </c>
      <c r="J74" s="137"/>
      <c r="K74" s="137"/>
      <c r="L74" s="137"/>
      <c r="M74" s="137"/>
      <c r="N74" s="138"/>
      <c r="O74" s="141">
        <f aca="true" t="shared" si="21" ref="O74:AD74">SUM(O75:O75)</f>
        <v>0</v>
      </c>
      <c r="P74" s="140">
        <f t="shared" si="21"/>
        <v>0</v>
      </c>
      <c r="Q74" s="141">
        <f t="shared" si="21"/>
        <v>0</v>
      </c>
      <c r="R74" s="140">
        <f t="shared" si="21"/>
        <v>0</v>
      </c>
      <c r="S74" s="141">
        <f t="shared" si="21"/>
        <v>0</v>
      </c>
      <c r="T74" s="140">
        <f t="shared" si="21"/>
        <v>0</v>
      </c>
      <c r="U74" s="141">
        <f t="shared" si="21"/>
        <v>0</v>
      </c>
      <c r="V74" s="140">
        <f t="shared" si="21"/>
        <v>0</v>
      </c>
      <c r="W74" s="141">
        <f t="shared" si="21"/>
        <v>0</v>
      </c>
      <c r="X74" s="140">
        <f t="shared" si="21"/>
        <v>0</v>
      </c>
      <c r="Y74" s="141">
        <f t="shared" si="21"/>
        <v>0</v>
      </c>
      <c r="Z74" s="140">
        <f t="shared" si="21"/>
        <v>0</v>
      </c>
      <c r="AA74" s="141">
        <f t="shared" si="21"/>
        <v>0</v>
      </c>
      <c r="AB74" s="140">
        <f t="shared" si="21"/>
        <v>0</v>
      </c>
      <c r="AC74" s="141">
        <f t="shared" si="21"/>
        <v>0</v>
      </c>
      <c r="AD74" s="140">
        <f t="shared" si="21"/>
        <v>0</v>
      </c>
      <c r="AE74" s="165">
        <f>SUM(O74,Q74,S74,U74,W74,Y74,AA74,AC74)</f>
        <v>0</v>
      </c>
      <c r="AF74" s="140">
        <f>AF75</f>
        <v>0</v>
      </c>
      <c r="AG74" s="143">
        <f>SUM(AG75:AG75)</f>
        <v>0</v>
      </c>
      <c r="AH74" s="144"/>
      <c r="AI74" s="144"/>
      <c r="AJ74" s="145"/>
    </row>
    <row r="75" spans="2:36" ht="97.5" customHeight="1">
      <c r="B75" s="146" t="s">
        <v>1361</v>
      </c>
      <c r="C75" s="147"/>
      <c r="D75" s="148" t="s">
        <v>1322</v>
      </c>
      <c r="E75" s="148" t="s">
        <v>1033</v>
      </c>
      <c r="F75" s="149"/>
      <c r="G75" s="148"/>
      <c r="H75" s="150" t="s">
        <v>788</v>
      </c>
      <c r="I75" s="150" t="s">
        <v>299</v>
      </c>
      <c r="J75" s="151">
        <v>0</v>
      </c>
      <c r="K75" s="152">
        <v>0</v>
      </c>
      <c r="L75" s="199">
        <v>192819740</v>
      </c>
      <c r="M75" s="154"/>
      <c r="N75" s="155"/>
      <c r="O75" s="166"/>
      <c r="P75" s="157"/>
      <c r="Q75" s="157"/>
      <c r="R75" s="157"/>
      <c r="S75" s="157"/>
      <c r="T75" s="157"/>
      <c r="U75" s="157"/>
      <c r="V75" s="157"/>
      <c r="W75" s="157"/>
      <c r="X75" s="157"/>
      <c r="Y75" s="157"/>
      <c r="Z75" s="157"/>
      <c r="AA75" s="157"/>
      <c r="AB75" s="157"/>
      <c r="AC75" s="157"/>
      <c r="AD75" s="157"/>
      <c r="AE75" s="158"/>
      <c r="AF75" s="158"/>
      <c r="AG75" s="159"/>
      <c r="AH75" s="160"/>
      <c r="AI75" s="160"/>
      <c r="AJ75" s="161"/>
    </row>
    <row r="76" ht="3" customHeight="1"/>
    <row r="77" spans="2:36" ht="53.25" customHeight="1" thickBot="1">
      <c r="B77" s="563" t="s">
        <v>1083</v>
      </c>
      <c r="C77" s="564"/>
      <c r="D77" s="565"/>
      <c r="E77" s="251"/>
      <c r="F77" s="564" t="s">
        <v>1379</v>
      </c>
      <c r="G77" s="564"/>
      <c r="H77" s="564"/>
      <c r="I77" s="564"/>
      <c r="J77" s="564"/>
      <c r="K77" s="564"/>
      <c r="L77" s="564"/>
      <c r="M77" s="564"/>
      <c r="N77" s="565"/>
      <c r="O77" s="729" t="s">
        <v>0</v>
      </c>
      <c r="P77" s="730"/>
      <c r="Q77" s="730"/>
      <c r="R77" s="730"/>
      <c r="S77" s="730"/>
      <c r="T77" s="730"/>
      <c r="U77" s="730"/>
      <c r="V77" s="730"/>
      <c r="W77" s="730"/>
      <c r="X77" s="730"/>
      <c r="Y77" s="730"/>
      <c r="Z77" s="730"/>
      <c r="AA77" s="730"/>
      <c r="AB77" s="730"/>
      <c r="AC77" s="730"/>
      <c r="AD77" s="730"/>
      <c r="AE77" s="730"/>
      <c r="AF77" s="731"/>
      <c r="AG77" s="569" t="s">
        <v>1</v>
      </c>
      <c r="AH77" s="570"/>
      <c r="AI77" s="570"/>
      <c r="AJ77" s="571"/>
    </row>
    <row r="78" spans="2:36" ht="61.5" customHeight="1">
      <c r="B78" s="612" t="s">
        <v>25</v>
      </c>
      <c r="C78" s="614" t="s">
        <v>1084</v>
      </c>
      <c r="D78" s="615"/>
      <c r="E78" s="615"/>
      <c r="F78" s="615"/>
      <c r="G78" s="615"/>
      <c r="H78" s="615"/>
      <c r="I78" s="545" t="s">
        <v>3</v>
      </c>
      <c r="J78" s="547" t="s">
        <v>26</v>
      </c>
      <c r="K78" s="547" t="s">
        <v>4</v>
      </c>
      <c r="L78" s="549" t="s">
        <v>1030</v>
      </c>
      <c r="M78" s="607" t="s">
        <v>28</v>
      </c>
      <c r="N78" s="609" t="s">
        <v>29</v>
      </c>
      <c r="O78" s="728" t="s">
        <v>43</v>
      </c>
      <c r="P78" s="658"/>
      <c r="Q78" s="659" t="s">
        <v>44</v>
      </c>
      <c r="R78" s="658"/>
      <c r="S78" s="659" t="s">
        <v>45</v>
      </c>
      <c r="T78" s="658"/>
      <c r="U78" s="659" t="s">
        <v>7</v>
      </c>
      <c r="V78" s="658"/>
      <c r="W78" s="659" t="s">
        <v>6</v>
      </c>
      <c r="X78" s="658"/>
      <c r="Y78" s="659" t="s">
        <v>46</v>
      </c>
      <c r="Z78" s="658"/>
      <c r="AA78" s="659" t="s">
        <v>5</v>
      </c>
      <c r="AB78" s="658"/>
      <c r="AC78" s="659" t="s">
        <v>8</v>
      </c>
      <c r="AD78" s="658"/>
      <c r="AE78" s="659" t="s">
        <v>9</v>
      </c>
      <c r="AF78" s="660"/>
      <c r="AG78" s="605" t="s">
        <v>10</v>
      </c>
      <c r="AH78" s="572" t="s">
        <v>11</v>
      </c>
      <c r="AI78" s="574" t="s">
        <v>12</v>
      </c>
      <c r="AJ78" s="576" t="s">
        <v>30</v>
      </c>
    </row>
    <row r="79" spans="2:36" ht="87" customHeight="1" thickBot="1">
      <c r="B79" s="613"/>
      <c r="C79" s="616"/>
      <c r="D79" s="617"/>
      <c r="E79" s="617"/>
      <c r="F79" s="617"/>
      <c r="G79" s="617"/>
      <c r="H79" s="617"/>
      <c r="I79" s="546"/>
      <c r="J79" s="548" t="s">
        <v>26</v>
      </c>
      <c r="K79" s="548"/>
      <c r="L79" s="550"/>
      <c r="M79" s="608"/>
      <c r="N79" s="610"/>
      <c r="O79" s="117" t="s">
        <v>31</v>
      </c>
      <c r="P79" s="118" t="s">
        <v>32</v>
      </c>
      <c r="Q79" s="119" t="s">
        <v>31</v>
      </c>
      <c r="R79" s="118" t="s">
        <v>32</v>
      </c>
      <c r="S79" s="119" t="s">
        <v>31</v>
      </c>
      <c r="T79" s="118" t="s">
        <v>32</v>
      </c>
      <c r="U79" s="119" t="s">
        <v>31</v>
      </c>
      <c r="V79" s="118" t="s">
        <v>32</v>
      </c>
      <c r="W79" s="119" t="s">
        <v>31</v>
      </c>
      <c r="X79" s="118" t="s">
        <v>32</v>
      </c>
      <c r="Y79" s="119" t="s">
        <v>31</v>
      </c>
      <c r="Z79" s="118" t="s">
        <v>32</v>
      </c>
      <c r="AA79" s="119" t="s">
        <v>31</v>
      </c>
      <c r="AB79" s="118" t="s">
        <v>33</v>
      </c>
      <c r="AC79" s="119" t="s">
        <v>31</v>
      </c>
      <c r="AD79" s="118" t="s">
        <v>33</v>
      </c>
      <c r="AE79" s="119" t="s">
        <v>31</v>
      </c>
      <c r="AF79" s="120" t="s">
        <v>33</v>
      </c>
      <c r="AG79" s="606"/>
      <c r="AH79" s="573"/>
      <c r="AI79" s="575"/>
      <c r="AJ79" s="577"/>
    </row>
    <row r="80" spans="2:36" ht="118.5" customHeight="1" thickBot="1">
      <c r="B80" s="121" t="s">
        <v>34</v>
      </c>
      <c r="C80" s="580" t="s">
        <v>300</v>
      </c>
      <c r="D80" s="581"/>
      <c r="E80" s="581"/>
      <c r="F80" s="581"/>
      <c r="G80" s="581"/>
      <c r="H80" s="581"/>
      <c r="I80" s="122" t="s">
        <v>301</v>
      </c>
      <c r="J80" s="123" t="s">
        <v>302</v>
      </c>
      <c r="K80" s="124">
        <v>0.8</v>
      </c>
      <c r="L80" s="124"/>
      <c r="M80" s="125"/>
      <c r="N80" s="126"/>
      <c r="O80" s="168">
        <f aca="true" t="shared" si="22" ref="O80:AD80">SUM(O82,O85,O88,O91,O94)</f>
        <v>0</v>
      </c>
      <c r="P80" s="128">
        <f t="shared" si="22"/>
        <v>0</v>
      </c>
      <c r="Q80" s="128">
        <f t="shared" si="22"/>
        <v>0</v>
      </c>
      <c r="R80" s="128">
        <f t="shared" si="22"/>
        <v>0</v>
      </c>
      <c r="S80" s="128">
        <f t="shared" si="22"/>
        <v>0</v>
      </c>
      <c r="T80" s="128">
        <f t="shared" si="22"/>
        <v>0</v>
      </c>
      <c r="U80" s="128">
        <f t="shared" si="22"/>
        <v>0</v>
      </c>
      <c r="V80" s="128">
        <f t="shared" si="22"/>
        <v>0</v>
      </c>
      <c r="W80" s="128">
        <f t="shared" si="22"/>
        <v>0</v>
      </c>
      <c r="X80" s="128">
        <f t="shared" si="22"/>
        <v>0</v>
      </c>
      <c r="Y80" s="128">
        <f t="shared" si="22"/>
        <v>0</v>
      </c>
      <c r="Z80" s="128">
        <f t="shared" si="22"/>
        <v>0</v>
      </c>
      <c r="AA80" s="128">
        <f t="shared" si="22"/>
        <v>0</v>
      </c>
      <c r="AB80" s="128">
        <f t="shared" si="22"/>
        <v>0</v>
      </c>
      <c r="AC80" s="128">
        <f t="shared" si="22"/>
        <v>0</v>
      </c>
      <c r="AD80" s="128">
        <f t="shared" si="22"/>
        <v>0</v>
      </c>
      <c r="AE80" s="128">
        <f>SUM(AC80,AA80,Y80,W80,U80,S80,Q80,O80)</f>
        <v>0</v>
      </c>
      <c r="AF80" s="130">
        <f>AF82</f>
        <v>0</v>
      </c>
      <c r="AG80" s="131"/>
      <c r="AH80" s="132"/>
      <c r="AI80" s="132"/>
      <c r="AJ80" s="133"/>
    </row>
    <row r="81" spans="2:36" ht="2.25" customHeight="1" thickBot="1">
      <c r="B81" s="582"/>
      <c r="C81" s="583"/>
      <c r="D81" s="583"/>
      <c r="E81" s="583"/>
      <c r="F81" s="583"/>
      <c r="G81" s="583"/>
      <c r="H81" s="583"/>
      <c r="I81" s="583"/>
      <c r="J81" s="583"/>
      <c r="K81" s="583"/>
      <c r="L81" s="583"/>
      <c r="M81" s="583"/>
      <c r="N81" s="583"/>
      <c r="O81" s="727"/>
      <c r="P81" s="727"/>
      <c r="Q81" s="727"/>
      <c r="R81" s="727"/>
      <c r="S81" s="727"/>
      <c r="T81" s="727"/>
      <c r="U81" s="727"/>
      <c r="V81" s="727"/>
      <c r="W81" s="727"/>
      <c r="X81" s="727"/>
      <c r="Y81" s="727"/>
      <c r="Z81" s="727"/>
      <c r="AA81" s="727"/>
      <c r="AB81" s="727"/>
      <c r="AC81" s="727"/>
      <c r="AD81" s="727"/>
      <c r="AE81" s="727"/>
      <c r="AF81" s="727"/>
      <c r="AG81" s="583"/>
      <c r="AH81" s="583"/>
      <c r="AI81" s="583"/>
      <c r="AJ81" s="584"/>
    </row>
    <row r="82" spans="2:36" ht="99.75" customHeight="1" thickBot="1">
      <c r="B82" s="134" t="s">
        <v>13</v>
      </c>
      <c r="C82" s="112" t="s">
        <v>41</v>
      </c>
      <c r="D82" s="112" t="s">
        <v>14</v>
      </c>
      <c r="E82" s="112" t="s">
        <v>37</v>
      </c>
      <c r="F82" s="112" t="s">
        <v>38</v>
      </c>
      <c r="G82" s="112" t="s">
        <v>39</v>
      </c>
      <c r="H82" s="135" t="s">
        <v>1085</v>
      </c>
      <c r="I82" s="136" t="s">
        <v>42</v>
      </c>
      <c r="J82" s="137"/>
      <c r="K82" s="137"/>
      <c r="L82" s="137"/>
      <c r="M82" s="137"/>
      <c r="N82" s="138"/>
      <c r="O82" s="141">
        <f aca="true" t="shared" si="23" ref="O82:AD82">SUM(O83:O83)</f>
        <v>0</v>
      </c>
      <c r="P82" s="140">
        <f t="shared" si="23"/>
        <v>0</v>
      </c>
      <c r="Q82" s="141">
        <f t="shared" si="23"/>
        <v>0</v>
      </c>
      <c r="R82" s="140">
        <f t="shared" si="23"/>
        <v>0</v>
      </c>
      <c r="S82" s="141">
        <f t="shared" si="23"/>
        <v>0</v>
      </c>
      <c r="T82" s="140">
        <f t="shared" si="23"/>
        <v>0</v>
      </c>
      <c r="U82" s="141">
        <f t="shared" si="23"/>
        <v>0</v>
      </c>
      <c r="V82" s="140">
        <f t="shared" si="23"/>
        <v>0</v>
      </c>
      <c r="W82" s="141">
        <f t="shared" si="23"/>
        <v>0</v>
      </c>
      <c r="X82" s="140">
        <f t="shared" si="23"/>
        <v>0</v>
      </c>
      <c r="Y82" s="141">
        <f t="shared" si="23"/>
        <v>0</v>
      </c>
      <c r="Z82" s="140">
        <f t="shared" si="23"/>
        <v>0</v>
      </c>
      <c r="AA82" s="141">
        <f t="shared" si="23"/>
        <v>0</v>
      </c>
      <c r="AB82" s="140">
        <f t="shared" si="23"/>
        <v>0</v>
      </c>
      <c r="AC82" s="141">
        <f t="shared" si="23"/>
        <v>0</v>
      </c>
      <c r="AD82" s="140">
        <f t="shared" si="23"/>
        <v>0</v>
      </c>
      <c r="AE82" s="165">
        <f>SUM(O82,Q82,S82,U82,W82,Y82,AA82,AC82)</f>
        <v>0</v>
      </c>
      <c r="AF82" s="140">
        <f>AF83</f>
        <v>0</v>
      </c>
      <c r="AG82" s="143">
        <f>SUM(AG83:AG83)</f>
        <v>0</v>
      </c>
      <c r="AH82" s="144"/>
      <c r="AI82" s="144"/>
      <c r="AJ82" s="145"/>
    </row>
    <row r="83" spans="2:36" ht="97.5" customHeight="1" thickBot="1">
      <c r="B83" s="146" t="s">
        <v>1360</v>
      </c>
      <c r="C83" s="147"/>
      <c r="D83" s="148" t="s">
        <v>1323</v>
      </c>
      <c r="E83" s="148" t="s">
        <v>1033</v>
      </c>
      <c r="F83" s="149"/>
      <c r="G83" s="148"/>
      <c r="H83" s="150" t="s">
        <v>789</v>
      </c>
      <c r="I83" s="150" t="s">
        <v>303</v>
      </c>
      <c r="J83" s="151" t="s">
        <v>304</v>
      </c>
      <c r="K83" s="152">
        <v>1</v>
      </c>
      <c r="L83" s="153">
        <v>0.0022</v>
      </c>
      <c r="M83" s="154"/>
      <c r="N83" s="155"/>
      <c r="O83" s="166"/>
      <c r="P83" s="157"/>
      <c r="Q83" s="157"/>
      <c r="R83" s="157"/>
      <c r="S83" s="157"/>
      <c r="T83" s="157"/>
      <c r="U83" s="157"/>
      <c r="V83" s="157"/>
      <c r="W83" s="157"/>
      <c r="X83" s="157"/>
      <c r="Y83" s="157"/>
      <c r="Z83" s="157"/>
      <c r="AA83" s="157"/>
      <c r="AB83" s="157"/>
      <c r="AC83" s="157"/>
      <c r="AD83" s="157"/>
      <c r="AE83" s="158"/>
      <c r="AF83" s="158"/>
      <c r="AG83" s="159"/>
      <c r="AH83" s="160"/>
      <c r="AI83" s="160"/>
      <c r="AJ83" s="161"/>
    </row>
    <row r="84" spans="2:36" ht="2.25" customHeight="1" thickBot="1">
      <c r="B84" s="162"/>
      <c r="C84" s="163"/>
      <c r="D84" s="163"/>
      <c r="E84" s="163"/>
      <c r="F84" s="163"/>
      <c r="G84" s="163"/>
      <c r="H84" s="163"/>
      <c r="I84" s="163"/>
      <c r="J84" s="163"/>
      <c r="K84" s="163"/>
      <c r="L84" s="163"/>
      <c r="M84" s="163"/>
      <c r="N84" s="163"/>
      <c r="O84" s="163"/>
      <c r="P84" s="163"/>
      <c r="Q84" s="163"/>
      <c r="R84" s="163"/>
      <c r="S84" s="163"/>
      <c r="T84" s="163"/>
      <c r="U84" s="163"/>
      <c r="V84" s="163"/>
      <c r="W84" s="163"/>
      <c r="X84" s="163"/>
      <c r="Y84" s="163"/>
      <c r="Z84" s="163"/>
      <c r="AA84" s="163"/>
      <c r="AB84" s="163"/>
      <c r="AC84" s="163"/>
      <c r="AD84" s="163"/>
      <c r="AE84" s="163"/>
      <c r="AF84" s="163"/>
      <c r="AG84" s="163"/>
      <c r="AH84" s="163"/>
      <c r="AI84" s="163"/>
      <c r="AJ84" s="164"/>
    </row>
    <row r="85" spans="2:36" ht="99.75" customHeight="1" thickBot="1">
      <c r="B85" s="134" t="s">
        <v>13</v>
      </c>
      <c r="C85" s="112" t="s">
        <v>41</v>
      </c>
      <c r="D85" s="112" t="s">
        <v>14</v>
      </c>
      <c r="E85" s="112" t="s">
        <v>37</v>
      </c>
      <c r="F85" s="112" t="s">
        <v>38</v>
      </c>
      <c r="G85" s="112" t="s">
        <v>39</v>
      </c>
      <c r="H85" s="135" t="s">
        <v>1086</v>
      </c>
      <c r="I85" s="136" t="s">
        <v>42</v>
      </c>
      <c r="J85" s="137"/>
      <c r="K85" s="137"/>
      <c r="L85" s="137"/>
      <c r="M85" s="137"/>
      <c r="N85" s="138"/>
      <c r="O85" s="141">
        <f aca="true" t="shared" si="24" ref="O85:AD85">SUM(O86:O86)</f>
        <v>0</v>
      </c>
      <c r="P85" s="140">
        <f t="shared" si="24"/>
        <v>0</v>
      </c>
      <c r="Q85" s="141">
        <f t="shared" si="24"/>
        <v>0</v>
      </c>
      <c r="R85" s="140">
        <f t="shared" si="24"/>
        <v>0</v>
      </c>
      <c r="S85" s="141">
        <f t="shared" si="24"/>
        <v>0</v>
      </c>
      <c r="T85" s="140">
        <f t="shared" si="24"/>
        <v>0</v>
      </c>
      <c r="U85" s="141">
        <f t="shared" si="24"/>
        <v>0</v>
      </c>
      <c r="V85" s="140">
        <f t="shared" si="24"/>
        <v>0</v>
      </c>
      <c r="W85" s="141">
        <f t="shared" si="24"/>
        <v>0</v>
      </c>
      <c r="X85" s="140">
        <f t="shared" si="24"/>
        <v>0</v>
      </c>
      <c r="Y85" s="141">
        <f t="shared" si="24"/>
        <v>0</v>
      </c>
      <c r="Z85" s="140">
        <f t="shared" si="24"/>
        <v>0</v>
      </c>
      <c r="AA85" s="141">
        <f t="shared" si="24"/>
        <v>0</v>
      </c>
      <c r="AB85" s="140">
        <f t="shared" si="24"/>
        <v>0</v>
      </c>
      <c r="AC85" s="141">
        <f t="shared" si="24"/>
        <v>0</v>
      </c>
      <c r="AD85" s="140">
        <f t="shared" si="24"/>
        <v>0</v>
      </c>
      <c r="AE85" s="165">
        <f>SUM(O85,Q85,S85,U85,W85,Y85,AA85,AC85)</f>
        <v>0</v>
      </c>
      <c r="AF85" s="140">
        <f>AF86</f>
        <v>0</v>
      </c>
      <c r="AG85" s="143">
        <f>SUM(AG86:AG86)</f>
        <v>0</v>
      </c>
      <c r="AH85" s="144"/>
      <c r="AI85" s="144"/>
      <c r="AJ85" s="145"/>
    </row>
    <row r="86" spans="2:36" ht="98.25" customHeight="1" thickBot="1">
      <c r="B86" s="146" t="s">
        <v>1360</v>
      </c>
      <c r="C86" s="147"/>
      <c r="D86" s="148" t="s">
        <v>1324</v>
      </c>
      <c r="E86" s="148" t="s">
        <v>1033</v>
      </c>
      <c r="F86" s="149"/>
      <c r="G86" s="148"/>
      <c r="H86" s="150" t="s">
        <v>790</v>
      </c>
      <c r="I86" s="150" t="s">
        <v>305</v>
      </c>
      <c r="J86" s="151" t="s">
        <v>1087</v>
      </c>
      <c r="K86" s="152">
        <v>1</v>
      </c>
      <c r="L86" s="153">
        <v>0.6879</v>
      </c>
      <c r="M86" s="154"/>
      <c r="N86" s="155"/>
      <c r="O86" s="166"/>
      <c r="P86" s="157"/>
      <c r="Q86" s="157"/>
      <c r="R86" s="157"/>
      <c r="S86" s="157"/>
      <c r="T86" s="157"/>
      <c r="U86" s="157"/>
      <c r="V86" s="157"/>
      <c r="W86" s="157"/>
      <c r="X86" s="157"/>
      <c r="Y86" s="157"/>
      <c r="Z86" s="157"/>
      <c r="AA86" s="157"/>
      <c r="AB86" s="157"/>
      <c r="AC86" s="157"/>
      <c r="AD86" s="157"/>
      <c r="AE86" s="158"/>
      <c r="AF86" s="158"/>
      <c r="AG86" s="159"/>
      <c r="AH86" s="160"/>
      <c r="AI86" s="160"/>
      <c r="AJ86" s="161"/>
    </row>
    <row r="87" spans="2:36" ht="2.25" customHeight="1" thickBot="1">
      <c r="B87" s="162"/>
      <c r="C87" s="163"/>
      <c r="D87" s="163"/>
      <c r="E87" s="163"/>
      <c r="F87" s="163"/>
      <c r="G87" s="163"/>
      <c r="H87" s="163"/>
      <c r="I87" s="163"/>
      <c r="J87" s="163"/>
      <c r="K87" s="163"/>
      <c r="L87" s="163"/>
      <c r="M87" s="163"/>
      <c r="N87" s="163"/>
      <c r="O87" s="163"/>
      <c r="P87" s="163"/>
      <c r="Q87" s="163"/>
      <c r="R87" s="163"/>
      <c r="S87" s="163"/>
      <c r="T87" s="163"/>
      <c r="U87" s="163"/>
      <c r="V87" s="163"/>
      <c r="W87" s="163"/>
      <c r="X87" s="163"/>
      <c r="Y87" s="163"/>
      <c r="Z87" s="163"/>
      <c r="AA87" s="163"/>
      <c r="AB87" s="163"/>
      <c r="AC87" s="163"/>
      <c r="AD87" s="163"/>
      <c r="AE87" s="163"/>
      <c r="AF87" s="163"/>
      <c r="AG87" s="163"/>
      <c r="AH87" s="163"/>
      <c r="AI87" s="163"/>
      <c r="AJ87" s="164"/>
    </row>
    <row r="88" spans="2:36" ht="99.75" customHeight="1" thickBot="1">
      <c r="B88" s="134" t="s">
        <v>13</v>
      </c>
      <c r="C88" s="112" t="s">
        <v>41</v>
      </c>
      <c r="D88" s="112" t="s">
        <v>14</v>
      </c>
      <c r="E88" s="112" t="s">
        <v>37</v>
      </c>
      <c r="F88" s="112" t="s">
        <v>38</v>
      </c>
      <c r="G88" s="112" t="s">
        <v>39</v>
      </c>
      <c r="H88" s="135" t="s">
        <v>1088</v>
      </c>
      <c r="I88" s="136" t="s">
        <v>42</v>
      </c>
      <c r="J88" s="137"/>
      <c r="K88" s="137"/>
      <c r="L88" s="137"/>
      <c r="M88" s="137"/>
      <c r="N88" s="138"/>
      <c r="O88" s="141">
        <f aca="true" t="shared" si="25" ref="O88:AD88">SUM(O89:O89)</f>
        <v>0</v>
      </c>
      <c r="P88" s="140">
        <f t="shared" si="25"/>
        <v>0</v>
      </c>
      <c r="Q88" s="141">
        <f t="shared" si="25"/>
        <v>0</v>
      </c>
      <c r="R88" s="140">
        <f t="shared" si="25"/>
        <v>0</v>
      </c>
      <c r="S88" s="141">
        <f t="shared" si="25"/>
        <v>0</v>
      </c>
      <c r="T88" s="140">
        <f t="shared" si="25"/>
        <v>0</v>
      </c>
      <c r="U88" s="141">
        <f t="shared" si="25"/>
        <v>0</v>
      </c>
      <c r="V88" s="140">
        <f t="shared" si="25"/>
        <v>0</v>
      </c>
      <c r="W88" s="141">
        <f t="shared" si="25"/>
        <v>0</v>
      </c>
      <c r="X88" s="140">
        <f t="shared" si="25"/>
        <v>0</v>
      </c>
      <c r="Y88" s="141">
        <f t="shared" si="25"/>
        <v>0</v>
      </c>
      <c r="Z88" s="140">
        <f t="shared" si="25"/>
        <v>0</v>
      </c>
      <c r="AA88" s="141">
        <f t="shared" si="25"/>
        <v>0</v>
      </c>
      <c r="AB88" s="140">
        <f t="shared" si="25"/>
        <v>0</v>
      </c>
      <c r="AC88" s="141">
        <f t="shared" si="25"/>
        <v>0</v>
      </c>
      <c r="AD88" s="140">
        <f t="shared" si="25"/>
        <v>0</v>
      </c>
      <c r="AE88" s="165">
        <f>SUM(O88,Q88,S88,U88,W88,Y88,AA88,AC88)</f>
        <v>0</v>
      </c>
      <c r="AF88" s="140">
        <f>AF89</f>
        <v>0</v>
      </c>
      <c r="AG88" s="143">
        <f>SUM(AG89:AG89)</f>
        <v>0</v>
      </c>
      <c r="AH88" s="144"/>
      <c r="AI88" s="144"/>
      <c r="AJ88" s="145"/>
    </row>
    <row r="89" spans="2:36" ht="84" customHeight="1">
      <c r="B89" s="146" t="s">
        <v>1359</v>
      </c>
      <c r="C89" s="147"/>
      <c r="D89" s="148" t="s">
        <v>1325</v>
      </c>
      <c r="E89" s="148" t="s">
        <v>1033</v>
      </c>
      <c r="F89" s="149"/>
      <c r="G89" s="148"/>
      <c r="H89" s="150" t="s">
        <v>791</v>
      </c>
      <c r="I89" s="150" t="s">
        <v>306</v>
      </c>
      <c r="J89" s="151" t="s">
        <v>307</v>
      </c>
      <c r="K89" s="196">
        <v>1</v>
      </c>
      <c r="L89" s="200">
        <v>0.2</v>
      </c>
      <c r="M89" s="154"/>
      <c r="N89" s="155"/>
      <c r="O89" s="166"/>
      <c r="P89" s="157"/>
      <c r="Q89" s="157"/>
      <c r="R89" s="157"/>
      <c r="S89" s="157"/>
      <c r="T89" s="157"/>
      <c r="U89" s="157"/>
      <c r="V89" s="157"/>
      <c r="W89" s="157"/>
      <c r="X89" s="157"/>
      <c r="Y89" s="157"/>
      <c r="Z89" s="157"/>
      <c r="AA89" s="157"/>
      <c r="AB89" s="157"/>
      <c r="AC89" s="157"/>
      <c r="AD89" s="157"/>
      <c r="AE89" s="158"/>
      <c r="AF89" s="158"/>
      <c r="AG89" s="159"/>
      <c r="AH89" s="160"/>
      <c r="AI89" s="160"/>
      <c r="AJ89" s="161"/>
    </row>
    <row r="90" ht="2.25" customHeight="1" thickBot="1"/>
    <row r="91" spans="2:36" ht="99.75" customHeight="1" thickBot="1">
      <c r="B91" s="134" t="s">
        <v>13</v>
      </c>
      <c r="C91" s="112" t="s">
        <v>41</v>
      </c>
      <c r="D91" s="112" t="s">
        <v>14</v>
      </c>
      <c r="E91" s="112" t="s">
        <v>37</v>
      </c>
      <c r="F91" s="112" t="s">
        <v>38</v>
      </c>
      <c r="G91" s="112" t="s">
        <v>39</v>
      </c>
      <c r="H91" s="135" t="s">
        <v>1089</v>
      </c>
      <c r="I91" s="136" t="s">
        <v>42</v>
      </c>
      <c r="J91" s="137"/>
      <c r="K91" s="137"/>
      <c r="L91" s="137"/>
      <c r="M91" s="137"/>
      <c r="N91" s="138"/>
      <c r="O91" s="141">
        <f aca="true" t="shared" si="26" ref="O91:AD91">SUM(O92:O92)</f>
        <v>0</v>
      </c>
      <c r="P91" s="140">
        <f t="shared" si="26"/>
        <v>0</v>
      </c>
      <c r="Q91" s="141">
        <f t="shared" si="26"/>
        <v>0</v>
      </c>
      <c r="R91" s="140">
        <f t="shared" si="26"/>
        <v>0</v>
      </c>
      <c r="S91" s="141">
        <f t="shared" si="26"/>
        <v>0</v>
      </c>
      <c r="T91" s="140">
        <f t="shared" si="26"/>
        <v>0</v>
      </c>
      <c r="U91" s="141">
        <f t="shared" si="26"/>
        <v>0</v>
      </c>
      <c r="V91" s="140">
        <f t="shared" si="26"/>
        <v>0</v>
      </c>
      <c r="W91" s="141">
        <f t="shared" si="26"/>
        <v>0</v>
      </c>
      <c r="X91" s="140">
        <f t="shared" si="26"/>
        <v>0</v>
      </c>
      <c r="Y91" s="141">
        <f t="shared" si="26"/>
        <v>0</v>
      </c>
      <c r="Z91" s="140">
        <f t="shared" si="26"/>
        <v>0</v>
      </c>
      <c r="AA91" s="141">
        <f t="shared" si="26"/>
        <v>0</v>
      </c>
      <c r="AB91" s="140">
        <f t="shared" si="26"/>
        <v>0</v>
      </c>
      <c r="AC91" s="141">
        <f t="shared" si="26"/>
        <v>0</v>
      </c>
      <c r="AD91" s="140">
        <f t="shared" si="26"/>
        <v>0</v>
      </c>
      <c r="AE91" s="165">
        <f>SUM(O91,Q91,S91,U91,W91,Y91,AA91,AC91)</f>
        <v>0</v>
      </c>
      <c r="AF91" s="140">
        <f>AF92</f>
        <v>0</v>
      </c>
      <c r="AG91" s="143">
        <f>SUM(AG92:AG92)</f>
        <v>0</v>
      </c>
      <c r="AH91" s="144"/>
      <c r="AI91" s="144"/>
      <c r="AJ91" s="145"/>
    </row>
    <row r="92" spans="2:36" ht="84" customHeight="1" thickBot="1">
      <c r="B92" s="146" t="s">
        <v>1359</v>
      </c>
      <c r="C92" s="147"/>
      <c r="D92" s="148" t="s">
        <v>1326</v>
      </c>
      <c r="E92" s="148" t="s">
        <v>1033</v>
      </c>
      <c r="F92" s="149"/>
      <c r="G92" s="148"/>
      <c r="H92" s="150" t="s">
        <v>792</v>
      </c>
      <c r="I92" s="150" t="s">
        <v>308</v>
      </c>
      <c r="J92" s="151" t="s">
        <v>309</v>
      </c>
      <c r="K92" s="196">
        <v>1</v>
      </c>
      <c r="L92" s="200">
        <v>0.2</v>
      </c>
      <c r="M92" s="154"/>
      <c r="N92" s="155"/>
      <c r="O92" s="166"/>
      <c r="P92" s="157"/>
      <c r="Q92" s="157"/>
      <c r="R92" s="157"/>
      <c r="S92" s="157"/>
      <c r="T92" s="157"/>
      <c r="U92" s="157"/>
      <c r="V92" s="157"/>
      <c r="W92" s="157"/>
      <c r="X92" s="157"/>
      <c r="Y92" s="157"/>
      <c r="Z92" s="157"/>
      <c r="AA92" s="157"/>
      <c r="AB92" s="157"/>
      <c r="AC92" s="157"/>
      <c r="AD92" s="157"/>
      <c r="AE92" s="158"/>
      <c r="AF92" s="158"/>
      <c r="AG92" s="159"/>
      <c r="AH92" s="160"/>
      <c r="AI92" s="160"/>
      <c r="AJ92" s="161"/>
    </row>
    <row r="93" spans="2:36" ht="2.25" customHeight="1" thickBot="1">
      <c r="B93" s="162"/>
      <c r="C93" s="163"/>
      <c r="D93" s="163"/>
      <c r="E93" s="163"/>
      <c r="F93" s="163"/>
      <c r="G93" s="163"/>
      <c r="H93" s="163"/>
      <c r="I93" s="163"/>
      <c r="J93" s="163"/>
      <c r="K93" s="163"/>
      <c r="L93" s="163"/>
      <c r="M93" s="163"/>
      <c r="N93" s="163"/>
      <c r="O93" s="163"/>
      <c r="P93" s="163"/>
      <c r="Q93" s="163"/>
      <c r="R93" s="163"/>
      <c r="S93" s="163"/>
      <c r="T93" s="163"/>
      <c r="U93" s="163"/>
      <c r="V93" s="163"/>
      <c r="W93" s="163"/>
      <c r="X93" s="163"/>
      <c r="Y93" s="163"/>
      <c r="Z93" s="163"/>
      <c r="AA93" s="163"/>
      <c r="AB93" s="163"/>
      <c r="AC93" s="163"/>
      <c r="AD93" s="163"/>
      <c r="AE93" s="163"/>
      <c r="AF93" s="163"/>
      <c r="AG93" s="163"/>
      <c r="AH93" s="163"/>
      <c r="AI93" s="163"/>
      <c r="AJ93" s="164"/>
    </row>
    <row r="94" spans="2:36" ht="99.75" customHeight="1" thickBot="1">
      <c r="B94" s="134" t="s">
        <v>13</v>
      </c>
      <c r="C94" s="112" t="s">
        <v>41</v>
      </c>
      <c r="D94" s="112" t="s">
        <v>14</v>
      </c>
      <c r="E94" s="112" t="s">
        <v>37</v>
      </c>
      <c r="F94" s="112" t="s">
        <v>38</v>
      </c>
      <c r="G94" s="112" t="s">
        <v>39</v>
      </c>
      <c r="H94" s="135" t="s">
        <v>1090</v>
      </c>
      <c r="I94" s="136" t="s">
        <v>42</v>
      </c>
      <c r="J94" s="137"/>
      <c r="K94" s="137"/>
      <c r="L94" s="137"/>
      <c r="M94" s="137"/>
      <c r="N94" s="138"/>
      <c r="O94" s="141">
        <f aca="true" t="shared" si="27" ref="O94:AD94">SUM(O95:O95)</f>
        <v>0</v>
      </c>
      <c r="P94" s="140">
        <f t="shared" si="27"/>
        <v>0</v>
      </c>
      <c r="Q94" s="141">
        <f t="shared" si="27"/>
        <v>0</v>
      </c>
      <c r="R94" s="140">
        <f t="shared" si="27"/>
        <v>0</v>
      </c>
      <c r="S94" s="141">
        <f t="shared" si="27"/>
        <v>0</v>
      </c>
      <c r="T94" s="140">
        <f t="shared" si="27"/>
        <v>0</v>
      </c>
      <c r="U94" s="141">
        <f t="shared" si="27"/>
        <v>0</v>
      </c>
      <c r="V94" s="140">
        <f t="shared" si="27"/>
        <v>0</v>
      </c>
      <c r="W94" s="141">
        <f t="shared" si="27"/>
        <v>0</v>
      </c>
      <c r="X94" s="140">
        <f t="shared" si="27"/>
        <v>0</v>
      </c>
      <c r="Y94" s="141">
        <f t="shared" si="27"/>
        <v>0</v>
      </c>
      <c r="Z94" s="140">
        <f t="shared" si="27"/>
        <v>0</v>
      </c>
      <c r="AA94" s="141">
        <f t="shared" si="27"/>
        <v>0</v>
      </c>
      <c r="AB94" s="140">
        <f t="shared" si="27"/>
        <v>0</v>
      </c>
      <c r="AC94" s="141">
        <f t="shared" si="27"/>
        <v>0</v>
      </c>
      <c r="AD94" s="140">
        <f t="shared" si="27"/>
        <v>0</v>
      </c>
      <c r="AE94" s="165">
        <f>SUM(O94,Q94,S94,U94,W94,Y94,AA94,AC94)</f>
        <v>0</v>
      </c>
      <c r="AF94" s="140">
        <f>AF95</f>
        <v>0</v>
      </c>
      <c r="AG94" s="143">
        <f>SUM(AG95:AG95)</f>
        <v>0</v>
      </c>
      <c r="AH94" s="144"/>
      <c r="AI94" s="144"/>
      <c r="AJ94" s="145"/>
    </row>
    <row r="95" spans="2:36" ht="84" customHeight="1" thickBot="1">
      <c r="B95" s="169" t="s">
        <v>1358</v>
      </c>
      <c r="C95" s="170"/>
      <c r="D95" s="171" t="s">
        <v>1327</v>
      </c>
      <c r="E95" s="171" t="s">
        <v>1033</v>
      </c>
      <c r="F95" s="172"/>
      <c r="G95" s="171"/>
      <c r="H95" s="173" t="s">
        <v>793</v>
      </c>
      <c r="I95" s="173" t="s">
        <v>310</v>
      </c>
      <c r="J95" s="174" t="s">
        <v>311</v>
      </c>
      <c r="K95" s="175">
        <v>1</v>
      </c>
      <c r="L95" s="201">
        <v>0.2341</v>
      </c>
      <c r="M95" s="177"/>
      <c r="N95" s="178"/>
      <c r="O95" s="179"/>
      <c r="P95" s="180"/>
      <c r="Q95" s="180"/>
      <c r="R95" s="180"/>
      <c r="S95" s="180"/>
      <c r="T95" s="180"/>
      <c r="U95" s="180"/>
      <c r="V95" s="180"/>
      <c r="W95" s="180"/>
      <c r="X95" s="180"/>
      <c r="Y95" s="180"/>
      <c r="Z95" s="180"/>
      <c r="AA95" s="180"/>
      <c r="AB95" s="180"/>
      <c r="AC95" s="180"/>
      <c r="AD95" s="180"/>
      <c r="AE95" s="181"/>
      <c r="AF95" s="181"/>
      <c r="AG95" s="182"/>
      <c r="AH95" s="183"/>
      <c r="AI95" s="183"/>
      <c r="AJ95" s="184"/>
    </row>
    <row r="96" ht="2.25" customHeight="1"/>
  </sheetData>
  <sheetProtection/>
  <mergeCells count="115">
    <mergeCell ref="AJ6:AJ7"/>
    <mergeCell ref="K6:K7"/>
    <mergeCell ref="AG6:AG7"/>
    <mergeCell ref="M6:M7"/>
    <mergeCell ref="AC6:AD6"/>
    <mergeCell ref="AE6:AF6"/>
    <mergeCell ref="N6:N7"/>
    <mergeCell ref="O6:P6"/>
    <mergeCell ref="Q6:R6"/>
    <mergeCell ref="S6:T6"/>
    <mergeCell ref="B5:D5"/>
    <mergeCell ref="F5:N5"/>
    <mergeCell ref="O5:AF5"/>
    <mergeCell ref="AG5:AJ5"/>
    <mergeCell ref="B6:B7"/>
    <mergeCell ref="C6:H7"/>
    <mergeCell ref="L6:L7"/>
    <mergeCell ref="W6:X6"/>
    <mergeCell ref="I6:I7"/>
    <mergeCell ref="J6:J7"/>
    <mergeCell ref="B2:AJ2"/>
    <mergeCell ref="B3:AJ3"/>
    <mergeCell ref="B4:H4"/>
    <mergeCell ref="I4:N4"/>
    <mergeCell ref="O4:Q4"/>
    <mergeCell ref="R4:T4"/>
    <mergeCell ref="U4:AJ4"/>
    <mergeCell ref="AG17:AG18"/>
    <mergeCell ref="C8:H8"/>
    <mergeCell ref="B9:AJ9"/>
    <mergeCell ref="AH17:AH18"/>
    <mergeCell ref="AI17:AI18"/>
    <mergeCell ref="B17:B18"/>
    <mergeCell ref="C17:H18"/>
    <mergeCell ref="AH6:AH7"/>
    <mergeCell ref="AI6:AI7"/>
    <mergeCell ref="Y6:Z6"/>
    <mergeCell ref="AA6:AB6"/>
    <mergeCell ref="U6:V6"/>
    <mergeCell ref="U17:V17"/>
    <mergeCell ref="AG16:AJ16"/>
    <mergeCell ref="AA17:AB17"/>
    <mergeCell ref="AC17:AD17"/>
    <mergeCell ref="AE17:AF17"/>
    <mergeCell ref="O63:AF63"/>
    <mergeCell ref="AG63:AJ63"/>
    <mergeCell ref="W17:X17"/>
    <mergeCell ref="I17:I18"/>
    <mergeCell ref="J17:J18"/>
    <mergeCell ref="K17:K18"/>
    <mergeCell ref="L17:L18"/>
    <mergeCell ref="M17:M18"/>
    <mergeCell ref="N17:N18"/>
    <mergeCell ref="Y17:Z17"/>
    <mergeCell ref="C64:H65"/>
    <mergeCell ref="I64:I65"/>
    <mergeCell ref="J64:J65"/>
    <mergeCell ref="K64:K65"/>
    <mergeCell ref="L64:L65"/>
    <mergeCell ref="S64:T64"/>
    <mergeCell ref="M64:M65"/>
    <mergeCell ref="N64:N65"/>
    <mergeCell ref="O64:P64"/>
    <mergeCell ref="Q64:R64"/>
    <mergeCell ref="B16:D16"/>
    <mergeCell ref="F16:N16"/>
    <mergeCell ref="O16:AF16"/>
    <mergeCell ref="O17:P17"/>
    <mergeCell ref="Q17:R17"/>
    <mergeCell ref="S17:T17"/>
    <mergeCell ref="U64:V64"/>
    <mergeCell ref="B64:B65"/>
    <mergeCell ref="AH64:AH65"/>
    <mergeCell ref="AI64:AI65"/>
    <mergeCell ref="AJ64:AJ65"/>
    <mergeCell ref="C66:H66"/>
    <mergeCell ref="B67:AJ67"/>
    <mergeCell ref="Y64:Z64"/>
    <mergeCell ref="AA64:AB64"/>
    <mergeCell ref="AC64:AD64"/>
    <mergeCell ref="AE64:AF64"/>
    <mergeCell ref="AG64:AG65"/>
    <mergeCell ref="B77:D77"/>
    <mergeCell ref="F77:N77"/>
    <mergeCell ref="O77:AF77"/>
    <mergeCell ref="AG77:AJ77"/>
    <mergeCell ref="W64:X64"/>
    <mergeCell ref="AJ17:AJ18"/>
    <mergeCell ref="C19:H19"/>
    <mergeCell ref="B20:AJ20"/>
    <mergeCell ref="B63:D63"/>
    <mergeCell ref="F63:N63"/>
    <mergeCell ref="B78:B79"/>
    <mergeCell ref="C78:H79"/>
    <mergeCell ref="I78:I79"/>
    <mergeCell ref="J78:J79"/>
    <mergeCell ref="K78:K79"/>
    <mergeCell ref="L78:L79"/>
    <mergeCell ref="AG78:AG79"/>
    <mergeCell ref="M78:M79"/>
    <mergeCell ref="N78:N79"/>
    <mergeCell ref="O78:P78"/>
    <mergeCell ref="Q78:R78"/>
    <mergeCell ref="S78:T78"/>
    <mergeCell ref="U78:V78"/>
    <mergeCell ref="AH78:AH79"/>
    <mergeCell ref="AI78:AI79"/>
    <mergeCell ref="AJ78:AJ79"/>
    <mergeCell ref="C80:H80"/>
    <mergeCell ref="B81:AJ81"/>
    <mergeCell ref="W78:X78"/>
    <mergeCell ref="Y78:Z78"/>
    <mergeCell ref="AA78:AB78"/>
    <mergeCell ref="AC78:AD78"/>
    <mergeCell ref="AE78:AF78"/>
  </mergeCells>
  <printOptions/>
  <pageMargins left="0.7" right="0.7" top="0.75" bottom="0.75" header="0.3" footer="0.3"/>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sheetPr>
    <tabColor theme="9" tint="0.39998000860214233"/>
  </sheetPr>
  <dimension ref="B2:AJ190"/>
  <sheetViews>
    <sheetView zoomScale="75" zoomScaleNormal="75" zoomScalePageLayoutView="0" workbookViewId="0" topLeftCell="A1">
      <selection activeCell="B4" sqref="B4:H4"/>
    </sheetView>
  </sheetViews>
  <sheetFormatPr defaultColWidth="11.421875" defaultRowHeight="15"/>
  <cols>
    <col min="1" max="1" width="11.421875" style="186" customWidth="1"/>
    <col min="2" max="2" width="28.7109375" style="186" customWidth="1"/>
    <col min="3" max="3" width="19.57421875" style="186" customWidth="1"/>
    <col min="4" max="4" width="28.7109375" style="186" customWidth="1"/>
    <col min="5" max="5" width="20.00390625" style="186" customWidth="1"/>
    <col min="6" max="7" width="11.421875" style="186" customWidth="1"/>
    <col min="8" max="8" width="26.57421875" style="186" customWidth="1"/>
    <col min="9" max="9" width="28.8515625" style="186" customWidth="1"/>
    <col min="10" max="16384" width="11.421875" style="186" customWidth="1"/>
  </cols>
  <sheetData>
    <row r="1" ht="12.75" thickBot="1"/>
    <row r="2" spans="2:36" ht="12">
      <c r="B2" s="732" t="s">
        <v>829</v>
      </c>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4"/>
    </row>
    <row r="3" spans="2:36" ht="12.75" thickBot="1">
      <c r="B3" s="735" t="s">
        <v>1808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7"/>
    </row>
    <row r="4" spans="2:36" ht="26.25" customHeight="1">
      <c r="B4" s="755" t="s">
        <v>1385</v>
      </c>
      <c r="C4" s="558"/>
      <c r="D4" s="558"/>
      <c r="E4" s="558"/>
      <c r="F4" s="558"/>
      <c r="G4" s="558"/>
      <c r="H4" s="559"/>
      <c r="I4" s="560" t="s">
        <v>1612</v>
      </c>
      <c r="J4" s="561"/>
      <c r="K4" s="561"/>
      <c r="L4" s="561"/>
      <c r="M4" s="561"/>
      <c r="N4" s="561"/>
      <c r="O4" s="561"/>
      <c r="P4" s="561"/>
      <c r="Q4" s="561"/>
      <c r="R4" s="561"/>
      <c r="S4" s="561"/>
      <c r="T4" s="562"/>
      <c r="U4" s="560" t="s">
        <v>22</v>
      </c>
      <c r="V4" s="561"/>
      <c r="W4" s="561"/>
      <c r="X4" s="561"/>
      <c r="Y4" s="561"/>
      <c r="Z4" s="561"/>
      <c r="AA4" s="561"/>
      <c r="AB4" s="561"/>
      <c r="AC4" s="561"/>
      <c r="AD4" s="561"/>
      <c r="AE4" s="561"/>
      <c r="AF4" s="561"/>
      <c r="AG4" s="561"/>
      <c r="AH4" s="561"/>
      <c r="AI4" s="561"/>
      <c r="AJ4" s="756"/>
    </row>
    <row r="5" spans="2:36" ht="36.75" customHeight="1" thickBot="1">
      <c r="B5" s="757" t="s">
        <v>1708</v>
      </c>
      <c r="C5" s="564"/>
      <c r="D5" s="565"/>
      <c r="E5" s="264"/>
      <c r="F5" s="564" t="s">
        <v>1709</v>
      </c>
      <c r="G5" s="564"/>
      <c r="H5" s="564"/>
      <c r="I5" s="564"/>
      <c r="J5" s="564"/>
      <c r="K5" s="564"/>
      <c r="L5" s="564"/>
      <c r="M5" s="564"/>
      <c r="N5" s="565"/>
      <c r="O5" s="729" t="s">
        <v>0</v>
      </c>
      <c r="P5" s="730"/>
      <c r="Q5" s="730"/>
      <c r="R5" s="730"/>
      <c r="S5" s="730"/>
      <c r="T5" s="730"/>
      <c r="U5" s="730"/>
      <c r="V5" s="730"/>
      <c r="W5" s="730"/>
      <c r="X5" s="730"/>
      <c r="Y5" s="730"/>
      <c r="Z5" s="730"/>
      <c r="AA5" s="730"/>
      <c r="AB5" s="730"/>
      <c r="AC5" s="730"/>
      <c r="AD5" s="730"/>
      <c r="AE5" s="730"/>
      <c r="AF5" s="731"/>
      <c r="AG5" s="569" t="s">
        <v>1</v>
      </c>
      <c r="AH5" s="570"/>
      <c r="AI5" s="570"/>
      <c r="AJ5" s="571"/>
    </row>
    <row r="6" spans="2:36" ht="12">
      <c r="B6" s="651" t="s">
        <v>25</v>
      </c>
      <c r="C6" s="614" t="s">
        <v>1613</v>
      </c>
      <c r="D6" s="615"/>
      <c r="E6" s="615"/>
      <c r="F6" s="615"/>
      <c r="G6" s="615"/>
      <c r="H6" s="615"/>
      <c r="I6" s="545" t="s">
        <v>3</v>
      </c>
      <c r="J6" s="547" t="s">
        <v>26</v>
      </c>
      <c r="K6" s="547" t="s">
        <v>4</v>
      </c>
      <c r="L6" s="549" t="s">
        <v>1387</v>
      </c>
      <c r="M6" s="607" t="s">
        <v>28</v>
      </c>
      <c r="N6" s="609" t="s">
        <v>29</v>
      </c>
      <c r="O6" s="728" t="s">
        <v>43</v>
      </c>
      <c r="P6" s="658"/>
      <c r="Q6" s="659" t="s">
        <v>44</v>
      </c>
      <c r="R6" s="658"/>
      <c r="S6" s="659" t="s">
        <v>45</v>
      </c>
      <c r="T6" s="658"/>
      <c r="U6" s="659" t="s">
        <v>7</v>
      </c>
      <c r="V6" s="658"/>
      <c r="W6" s="659" t="s">
        <v>6</v>
      </c>
      <c r="X6" s="658"/>
      <c r="Y6" s="659" t="s">
        <v>46</v>
      </c>
      <c r="Z6" s="658"/>
      <c r="AA6" s="659" t="s">
        <v>5</v>
      </c>
      <c r="AB6" s="658"/>
      <c r="AC6" s="659" t="s">
        <v>8</v>
      </c>
      <c r="AD6" s="658"/>
      <c r="AE6" s="659" t="s">
        <v>9</v>
      </c>
      <c r="AF6" s="660"/>
      <c r="AG6" s="605" t="s">
        <v>10</v>
      </c>
      <c r="AH6" s="572" t="s">
        <v>11</v>
      </c>
      <c r="AI6" s="574" t="s">
        <v>12</v>
      </c>
      <c r="AJ6" s="576" t="s">
        <v>30</v>
      </c>
    </row>
    <row r="7" spans="2:36" ht="70.5" customHeight="1" thickBot="1">
      <c r="B7" s="652"/>
      <c r="C7" s="616"/>
      <c r="D7" s="617"/>
      <c r="E7" s="617"/>
      <c r="F7" s="617"/>
      <c r="G7" s="617"/>
      <c r="H7" s="617"/>
      <c r="I7" s="546"/>
      <c r="J7" s="548" t="s">
        <v>26</v>
      </c>
      <c r="K7" s="548"/>
      <c r="L7" s="550"/>
      <c r="M7" s="608"/>
      <c r="N7" s="610"/>
      <c r="O7" s="253" t="s">
        <v>31</v>
      </c>
      <c r="P7" s="254" t="s">
        <v>32</v>
      </c>
      <c r="Q7" s="255" t="s">
        <v>31</v>
      </c>
      <c r="R7" s="254" t="s">
        <v>32</v>
      </c>
      <c r="S7" s="255" t="s">
        <v>31</v>
      </c>
      <c r="T7" s="254" t="s">
        <v>32</v>
      </c>
      <c r="U7" s="255" t="s">
        <v>31</v>
      </c>
      <c r="V7" s="254" t="s">
        <v>32</v>
      </c>
      <c r="W7" s="255" t="s">
        <v>31</v>
      </c>
      <c r="X7" s="254" t="s">
        <v>32</v>
      </c>
      <c r="Y7" s="255" t="s">
        <v>31</v>
      </c>
      <c r="Z7" s="254" t="s">
        <v>32</v>
      </c>
      <c r="AA7" s="255" t="s">
        <v>31</v>
      </c>
      <c r="AB7" s="254" t="s">
        <v>33</v>
      </c>
      <c r="AC7" s="255" t="s">
        <v>31</v>
      </c>
      <c r="AD7" s="254" t="s">
        <v>33</v>
      </c>
      <c r="AE7" s="255" t="s">
        <v>31</v>
      </c>
      <c r="AF7" s="256" t="s">
        <v>33</v>
      </c>
      <c r="AG7" s="606"/>
      <c r="AH7" s="573"/>
      <c r="AI7" s="575"/>
      <c r="AJ7" s="577"/>
    </row>
    <row r="8" spans="2:36" ht="36.75" thickBot="1">
      <c r="B8" s="289" t="s">
        <v>1388</v>
      </c>
      <c r="C8" s="580" t="s">
        <v>467</v>
      </c>
      <c r="D8" s="581"/>
      <c r="E8" s="581"/>
      <c r="F8" s="581"/>
      <c r="G8" s="581"/>
      <c r="H8" s="581"/>
      <c r="I8" s="290" t="s">
        <v>468</v>
      </c>
      <c r="J8" s="493" t="s">
        <v>469</v>
      </c>
      <c r="K8" s="314">
        <v>526.25</v>
      </c>
      <c r="L8" s="314">
        <v>5</v>
      </c>
      <c r="M8" s="314">
        <v>0</v>
      </c>
      <c r="N8" s="314">
        <v>5</v>
      </c>
      <c r="O8" s="368">
        <f>O10</f>
        <v>0</v>
      </c>
      <c r="P8" s="368">
        <f aca="true" t="shared" si="0" ref="P8:AF8">P10</f>
        <v>0</v>
      </c>
      <c r="Q8" s="368">
        <f t="shared" si="0"/>
        <v>0</v>
      </c>
      <c r="R8" s="368">
        <f t="shared" si="0"/>
        <v>0</v>
      </c>
      <c r="S8" s="368">
        <f t="shared" si="0"/>
        <v>400000</v>
      </c>
      <c r="T8" s="368">
        <f t="shared" si="0"/>
        <v>0</v>
      </c>
      <c r="U8" s="368">
        <f t="shared" si="0"/>
        <v>0</v>
      </c>
      <c r="V8" s="368">
        <f t="shared" si="0"/>
        <v>0</v>
      </c>
      <c r="W8" s="368">
        <f t="shared" si="0"/>
        <v>0</v>
      </c>
      <c r="X8" s="368">
        <f t="shared" si="0"/>
        <v>0</v>
      </c>
      <c r="Y8" s="368">
        <f t="shared" si="0"/>
        <v>0</v>
      </c>
      <c r="Z8" s="368">
        <f t="shared" si="0"/>
        <v>0</v>
      </c>
      <c r="AA8" s="368">
        <f t="shared" si="0"/>
        <v>0</v>
      </c>
      <c r="AB8" s="368">
        <f t="shared" si="0"/>
        <v>0</v>
      </c>
      <c r="AC8" s="368">
        <f t="shared" si="0"/>
        <v>0</v>
      </c>
      <c r="AD8" s="368">
        <f t="shared" si="0"/>
        <v>0</v>
      </c>
      <c r="AE8" s="368">
        <f t="shared" si="0"/>
        <v>400000</v>
      </c>
      <c r="AF8" s="368">
        <f t="shared" si="0"/>
        <v>0</v>
      </c>
      <c r="AG8" s="371"/>
      <c r="AH8" s="372"/>
      <c r="AI8" s="372"/>
      <c r="AJ8" s="299"/>
    </row>
    <row r="9" spans="2:36" ht="12.75" thickBot="1">
      <c r="B9" s="653"/>
      <c r="C9" s="654"/>
      <c r="D9" s="654"/>
      <c r="E9" s="654"/>
      <c r="F9" s="654"/>
      <c r="G9" s="654"/>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5"/>
    </row>
    <row r="10" spans="2:36" ht="73.5" customHeight="1" thickBot="1">
      <c r="B10" s="375" t="s">
        <v>13</v>
      </c>
      <c r="C10" s="112" t="s">
        <v>41</v>
      </c>
      <c r="D10" s="112" t="s">
        <v>14</v>
      </c>
      <c r="E10" s="112" t="s">
        <v>37</v>
      </c>
      <c r="F10" s="112" t="s">
        <v>38</v>
      </c>
      <c r="G10" s="112" t="s">
        <v>39</v>
      </c>
      <c r="H10" s="259" t="s">
        <v>1614</v>
      </c>
      <c r="I10" s="375" t="s">
        <v>42</v>
      </c>
      <c r="J10" s="261"/>
      <c r="K10" s="261"/>
      <c r="L10" s="261"/>
      <c r="M10" s="261"/>
      <c r="N10" s="262"/>
      <c r="O10" s="494">
        <f>SUM(O11)</f>
        <v>0</v>
      </c>
      <c r="P10" s="495">
        <f aca="true" t="shared" si="1" ref="P10:AG10">SUM(P11)</f>
        <v>0</v>
      </c>
      <c r="Q10" s="494">
        <f t="shared" si="1"/>
        <v>0</v>
      </c>
      <c r="R10" s="495">
        <f t="shared" si="1"/>
        <v>0</v>
      </c>
      <c r="S10" s="494">
        <f t="shared" si="1"/>
        <v>400000</v>
      </c>
      <c r="T10" s="495">
        <f t="shared" si="1"/>
        <v>0</v>
      </c>
      <c r="U10" s="494">
        <f t="shared" si="1"/>
        <v>0</v>
      </c>
      <c r="V10" s="495">
        <f t="shared" si="1"/>
        <v>0</v>
      </c>
      <c r="W10" s="494">
        <f t="shared" si="1"/>
        <v>0</v>
      </c>
      <c r="X10" s="495">
        <f t="shared" si="1"/>
        <v>0</v>
      </c>
      <c r="Y10" s="494">
        <f t="shared" si="1"/>
        <v>0</v>
      </c>
      <c r="Z10" s="495">
        <f t="shared" si="1"/>
        <v>0</v>
      </c>
      <c r="AA10" s="494">
        <f t="shared" si="1"/>
        <v>0</v>
      </c>
      <c r="AB10" s="495">
        <f t="shared" si="1"/>
        <v>0</v>
      </c>
      <c r="AC10" s="494">
        <f t="shared" si="1"/>
        <v>0</v>
      </c>
      <c r="AD10" s="495">
        <f t="shared" si="1"/>
        <v>0</v>
      </c>
      <c r="AE10" s="494">
        <f t="shared" si="1"/>
        <v>400000</v>
      </c>
      <c r="AF10" s="495">
        <f t="shared" si="1"/>
        <v>0</v>
      </c>
      <c r="AG10" s="287">
        <f t="shared" si="1"/>
        <v>0</v>
      </c>
      <c r="AH10" s="301"/>
      <c r="AI10" s="301"/>
      <c r="AJ10" s="302"/>
    </row>
    <row r="11" spans="2:36" ht="68.25" customHeight="1">
      <c r="B11" s="585" t="s">
        <v>1615</v>
      </c>
      <c r="C11" s="588"/>
      <c r="D11" s="503" t="s">
        <v>1616</v>
      </c>
      <c r="E11" s="304" t="s">
        <v>1617</v>
      </c>
      <c r="F11" s="305">
        <v>0</v>
      </c>
      <c r="G11" s="321">
        <v>1</v>
      </c>
      <c r="H11" s="692" t="s">
        <v>470</v>
      </c>
      <c r="I11" s="692" t="s">
        <v>471</v>
      </c>
      <c r="J11" s="692">
        <v>519</v>
      </c>
      <c r="K11" s="854">
        <v>0.3</v>
      </c>
      <c r="L11" s="854">
        <v>0.05</v>
      </c>
      <c r="M11" s="857">
        <v>0</v>
      </c>
      <c r="N11" s="858">
        <v>0.05</v>
      </c>
      <c r="O11" s="864"/>
      <c r="P11" s="861"/>
      <c r="Q11" s="861"/>
      <c r="R11" s="861"/>
      <c r="S11" s="861">
        <v>400000</v>
      </c>
      <c r="T11" s="861"/>
      <c r="U11" s="861"/>
      <c r="V11" s="861"/>
      <c r="W11" s="861"/>
      <c r="X11" s="861"/>
      <c r="Y11" s="861"/>
      <c r="Z11" s="861"/>
      <c r="AA11" s="861"/>
      <c r="AB11" s="861"/>
      <c r="AC11" s="861"/>
      <c r="AD11" s="861"/>
      <c r="AE11" s="861">
        <f>O11+Q11+S11+U11+W11+Y11+AA11+AC11</f>
        <v>400000</v>
      </c>
      <c r="AF11" s="870"/>
      <c r="AG11" s="873"/>
      <c r="AH11" s="867"/>
      <c r="AI11" s="867"/>
      <c r="AJ11" s="637"/>
    </row>
    <row r="12" spans="2:36" ht="64.5" customHeight="1">
      <c r="B12" s="586"/>
      <c r="C12" s="589"/>
      <c r="D12" s="472" t="s">
        <v>1618</v>
      </c>
      <c r="E12" s="504" t="s">
        <v>1619</v>
      </c>
      <c r="F12" s="484">
        <v>0</v>
      </c>
      <c r="G12" s="322">
        <v>1</v>
      </c>
      <c r="H12" s="594"/>
      <c r="I12" s="594"/>
      <c r="J12" s="594"/>
      <c r="K12" s="855"/>
      <c r="L12" s="855"/>
      <c r="M12" s="621"/>
      <c r="N12" s="859"/>
      <c r="O12" s="865"/>
      <c r="P12" s="862"/>
      <c r="Q12" s="862"/>
      <c r="R12" s="862"/>
      <c r="S12" s="862"/>
      <c r="T12" s="862"/>
      <c r="U12" s="862"/>
      <c r="V12" s="862"/>
      <c r="W12" s="862"/>
      <c r="X12" s="862"/>
      <c r="Y12" s="862"/>
      <c r="Z12" s="862"/>
      <c r="AA12" s="862"/>
      <c r="AB12" s="862"/>
      <c r="AC12" s="862"/>
      <c r="AD12" s="862"/>
      <c r="AE12" s="862"/>
      <c r="AF12" s="871"/>
      <c r="AG12" s="669"/>
      <c r="AH12" s="868"/>
      <c r="AI12" s="868"/>
      <c r="AJ12" s="602"/>
    </row>
    <row r="13" spans="2:36" ht="86.25" customHeight="1" thickBot="1">
      <c r="B13" s="587"/>
      <c r="C13" s="590"/>
      <c r="D13" s="320" t="s">
        <v>1620</v>
      </c>
      <c r="E13" s="350" t="s">
        <v>1621</v>
      </c>
      <c r="F13" s="505">
        <v>0</v>
      </c>
      <c r="G13" s="506">
        <v>1</v>
      </c>
      <c r="H13" s="595"/>
      <c r="I13" s="595"/>
      <c r="J13" s="595"/>
      <c r="K13" s="856"/>
      <c r="L13" s="856"/>
      <c r="M13" s="622"/>
      <c r="N13" s="860"/>
      <c r="O13" s="866"/>
      <c r="P13" s="863"/>
      <c r="Q13" s="863"/>
      <c r="R13" s="863"/>
      <c r="S13" s="863"/>
      <c r="T13" s="863"/>
      <c r="U13" s="863"/>
      <c r="V13" s="863"/>
      <c r="W13" s="863"/>
      <c r="X13" s="863"/>
      <c r="Y13" s="863"/>
      <c r="Z13" s="863"/>
      <c r="AA13" s="863"/>
      <c r="AB13" s="863"/>
      <c r="AC13" s="863"/>
      <c r="AD13" s="863"/>
      <c r="AE13" s="863"/>
      <c r="AF13" s="872"/>
      <c r="AG13" s="670"/>
      <c r="AH13" s="869"/>
      <c r="AI13" s="869"/>
      <c r="AJ13" s="603"/>
    </row>
    <row r="14" ht="12"/>
    <row r="15" spans="2:36" ht="12">
      <c r="B15" s="755" t="s">
        <v>1385</v>
      </c>
      <c r="C15" s="558"/>
      <c r="D15" s="558"/>
      <c r="E15" s="558"/>
      <c r="F15" s="558"/>
      <c r="G15" s="558"/>
      <c r="H15" s="559"/>
      <c r="I15" s="560" t="s">
        <v>1612</v>
      </c>
      <c r="J15" s="561"/>
      <c r="K15" s="561"/>
      <c r="L15" s="561"/>
      <c r="M15" s="561"/>
      <c r="N15" s="561"/>
      <c r="O15" s="561"/>
      <c r="P15" s="561"/>
      <c r="Q15" s="561"/>
      <c r="R15" s="561"/>
      <c r="S15" s="561"/>
      <c r="T15" s="562"/>
      <c r="U15" s="560" t="s">
        <v>22</v>
      </c>
      <c r="V15" s="561"/>
      <c r="W15" s="561"/>
      <c r="X15" s="561"/>
      <c r="Y15" s="561"/>
      <c r="Z15" s="561"/>
      <c r="AA15" s="561"/>
      <c r="AB15" s="561"/>
      <c r="AC15" s="561"/>
      <c r="AD15" s="561"/>
      <c r="AE15" s="561"/>
      <c r="AF15" s="561"/>
      <c r="AG15" s="561"/>
      <c r="AH15" s="561"/>
      <c r="AI15" s="561"/>
      <c r="AJ15" s="756"/>
    </row>
    <row r="16" spans="2:36" ht="33" customHeight="1" thickBot="1">
      <c r="B16" s="757" t="s">
        <v>1710</v>
      </c>
      <c r="C16" s="564"/>
      <c r="D16" s="565"/>
      <c r="E16" s="264"/>
      <c r="F16" s="564" t="s">
        <v>1709</v>
      </c>
      <c r="G16" s="564"/>
      <c r="H16" s="564"/>
      <c r="I16" s="564"/>
      <c r="J16" s="564"/>
      <c r="K16" s="564"/>
      <c r="L16" s="564"/>
      <c r="M16" s="564"/>
      <c r="N16" s="565"/>
      <c r="O16" s="729" t="s">
        <v>0</v>
      </c>
      <c r="P16" s="730"/>
      <c r="Q16" s="730"/>
      <c r="R16" s="730"/>
      <c r="S16" s="730"/>
      <c r="T16" s="730"/>
      <c r="U16" s="730"/>
      <c r="V16" s="730"/>
      <c r="W16" s="730"/>
      <c r="X16" s="730"/>
      <c r="Y16" s="730"/>
      <c r="Z16" s="730"/>
      <c r="AA16" s="730"/>
      <c r="AB16" s="730"/>
      <c r="AC16" s="730"/>
      <c r="AD16" s="730"/>
      <c r="AE16" s="730"/>
      <c r="AF16" s="731"/>
      <c r="AG16" s="569" t="s">
        <v>1</v>
      </c>
      <c r="AH16" s="570"/>
      <c r="AI16" s="570"/>
      <c r="AJ16" s="571"/>
    </row>
    <row r="17" spans="2:36" ht="12">
      <c r="B17" s="651" t="s">
        <v>25</v>
      </c>
      <c r="C17" s="614" t="s">
        <v>1622</v>
      </c>
      <c r="D17" s="615"/>
      <c r="E17" s="615"/>
      <c r="F17" s="615"/>
      <c r="G17" s="615"/>
      <c r="H17" s="615"/>
      <c r="I17" s="545" t="s">
        <v>3</v>
      </c>
      <c r="J17" s="547" t="s">
        <v>26</v>
      </c>
      <c r="K17" s="547" t="s">
        <v>4</v>
      </c>
      <c r="L17" s="549" t="s">
        <v>1387</v>
      </c>
      <c r="M17" s="607" t="s">
        <v>28</v>
      </c>
      <c r="N17" s="609" t="s">
        <v>29</v>
      </c>
      <c r="O17" s="728" t="s">
        <v>43</v>
      </c>
      <c r="P17" s="658"/>
      <c r="Q17" s="659" t="s">
        <v>44</v>
      </c>
      <c r="R17" s="658"/>
      <c r="S17" s="659" t="s">
        <v>45</v>
      </c>
      <c r="T17" s="658"/>
      <c r="U17" s="659" t="s">
        <v>7</v>
      </c>
      <c r="V17" s="658"/>
      <c r="W17" s="659" t="s">
        <v>6</v>
      </c>
      <c r="X17" s="658"/>
      <c r="Y17" s="659" t="s">
        <v>46</v>
      </c>
      <c r="Z17" s="658"/>
      <c r="AA17" s="659" t="s">
        <v>5</v>
      </c>
      <c r="AB17" s="658"/>
      <c r="AC17" s="659" t="s">
        <v>8</v>
      </c>
      <c r="AD17" s="658"/>
      <c r="AE17" s="659" t="s">
        <v>9</v>
      </c>
      <c r="AF17" s="660"/>
      <c r="AG17" s="605" t="s">
        <v>10</v>
      </c>
      <c r="AH17" s="572" t="s">
        <v>11</v>
      </c>
      <c r="AI17" s="574" t="s">
        <v>12</v>
      </c>
      <c r="AJ17" s="576" t="s">
        <v>30</v>
      </c>
    </row>
    <row r="18" spans="2:36" ht="72" customHeight="1" thickBot="1">
      <c r="B18" s="652"/>
      <c r="C18" s="616"/>
      <c r="D18" s="617"/>
      <c r="E18" s="617"/>
      <c r="F18" s="617"/>
      <c r="G18" s="617"/>
      <c r="H18" s="617"/>
      <c r="I18" s="546"/>
      <c r="J18" s="548" t="s">
        <v>26</v>
      </c>
      <c r="K18" s="548"/>
      <c r="L18" s="550"/>
      <c r="M18" s="608"/>
      <c r="N18" s="610"/>
      <c r="O18" s="253" t="s">
        <v>31</v>
      </c>
      <c r="P18" s="254" t="s">
        <v>32</v>
      </c>
      <c r="Q18" s="255" t="s">
        <v>31</v>
      </c>
      <c r="R18" s="254" t="s">
        <v>32</v>
      </c>
      <c r="S18" s="255" t="s">
        <v>31</v>
      </c>
      <c r="T18" s="254" t="s">
        <v>32</v>
      </c>
      <c r="U18" s="255" t="s">
        <v>31</v>
      </c>
      <c r="V18" s="254" t="s">
        <v>32</v>
      </c>
      <c r="W18" s="255" t="s">
        <v>31</v>
      </c>
      <c r="X18" s="254" t="s">
        <v>32</v>
      </c>
      <c r="Y18" s="255" t="s">
        <v>31</v>
      </c>
      <c r="Z18" s="254" t="s">
        <v>32</v>
      </c>
      <c r="AA18" s="255" t="s">
        <v>31</v>
      </c>
      <c r="AB18" s="254" t="s">
        <v>33</v>
      </c>
      <c r="AC18" s="255" t="s">
        <v>31</v>
      </c>
      <c r="AD18" s="254" t="s">
        <v>33</v>
      </c>
      <c r="AE18" s="255" t="s">
        <v>31</v>
      </c>
      <c r="AF18" s="256" t="s">
        <v>33</v>
      </c>
      <c r="AG18" s="606"/>
      <c r="AH18" s="573"/>
      <c r="AI18" s="575"/>
      <c r="AJ18" s="577"/>
    </row>
    <row r="19" spans="2:36" ht="60.75" thickBot="1">
      <c r="B19" s="289" t="s">
        <v>1388</v>
      </c>
      <c r="C19" s="580" t="s">
        <v>472</v>
      </c>
      <c r="D19" s="581"/>
      <c r="E19" s="581"/>
      <c r="F19" s="581"/>
      <c r="G19" s="581"/>
      <c r="H19" s="581"/>
      <c r="I19" s="290" t="s">
        <v>473</v>
      </c>
      <c r="J19" s="493">
        <v>0</v>
      </c>
      <c r="K19" s="507">
        <v>0.105</v>
      </c>
      <c r="L19" s="474">
        <v>0.01</v>
      </c>
      <c r="M19" s="314">
        <v>0</v>
      </c>
      <c r="N19" s="474">
        <v>0.01</v>
      </c>
      <c r="O19" s="368">
        <f>O21+O24</f>
        <v>0</v>
      </c>
      <c r="P19" s="368">
        <f aca="true" t="shared" si="2" ref="P19:AG19">P21+P24</f>
        <v>0</v>
      </c>
      <c r="Q19" s="368">
        <f t="shared" si="2"/>
        <v>0</v>
      </c>
      <c r="R19" s="368">
        <f t="shared" si="2"/>
        <v>0</v>
      </c>
      <c r="S19" s="368">
        <f t="shared" si="2"/>
        <v>400000</v>
      </c>
      <c r="T19" s="368">
        <f t="shared" si="2"/>
        <v>0</v>
      </c>
      <c r="U19" s="368">
        <f t="shared" si="2"/>
        <v>0</v>
      </c>
      <c r="V19" s="368">
        <f t="shared" si="2"/>
        <v>0</v>
      </c>
      <c r="W19" s="368">
        <f t="shared" si="2"/>
        <v>0</v>
      </c>
      <c r="X19" s="368">
        <f t="shared" si="2"/>
        <v>0</v>
      </c>
      <c r="Y19" s="368">
        <f t="shared" si="2"/>
        <v>0</v>
      </c>
      <c r="Z19" s="368">
        <f t="shared" si="2"/>
        <v>0</v>
      </c>
      <c r="AA19" s="368">
        <f t="shared" si="2"/>
        <v>0</v>
      </c>
      <c r="AB19" s="368">
        <f t="shared" si="2"/>
        <v>0</v>
      </c>
      <c r="AC19" s="368">
        <f t="shared" si="2"/>
        <v>0</v>
      </c>
      <c r="AD19" s="368">
        <f t="shared" si="2"/>
        <v>0</v>
      </c>
      <c r="AE19" s="368">
        <f t="shared" si="2"/>
        <v>400000</v>
      </c>
      <c r="AF19" s="368">
        <f t="shared" si="2"/>
        <v>0</v>
      </c>
      <c r="AG19" s="371">
        <f t="shared" si="2"/>
        <v>0</v>
      </c>
      <c r="AH19" s="372"/>
      <c r="AI19" s="372"/>
      <c r="AJ19" s="299"/>
    </row>
    <row r="20" spans="2:36" ht="12.75" thickBot="1">
      <c r="B20" s="653"/>
      <c r="C20" s="654"/>
      <c r="D20" s="654"/>
      <c r="E20" s="654"/>
      <c r="F20" s="654"/>
      <c r="G20" s="654"/>
      <c r="H20" s="654"/>
      <c r="I20" s="654"/>
      <c r="J20" s="654"/>
      <c r="K20" s="654"/>
      <c r="L20" s="654"/>
      <c r="M20" s="654"/>
      <c r="N20" s="654"/>
      <c r="O20" s="654"/>
      <c r="P20" s="654"/>
      <c r="Q20" s="654"/>
      <c r="R20" s="654"/>
      <c r="S20" s="654"/>
      <c r="T20" s="654"/>
      <c r="U20" s="654"/>
      <c r="V20" s="654"/>
      <c r="W20" s="654"/>
      <c r="X20" s="654"/>
      <c r="Y20" s="654"/>
      <c r="Z20" s="654"/>
      <c r="AA20" s="654"/>
      <c r="AB20" s="654"/>
      <c r="AC20" s="654"/>
      <c r="AD20" s="654"/>
      <c r="AE20" s="654"/>
      <c r="AF20" s="654"/>
      <c r="AG20" s="654"/>
      <c r="AH20" s="654"/>
      <c r="AI20" s="654"/>
      <c r="AJ20" s="655"/>
    </row>
    <row r="21" spans="2:36" ht="36.75" thickBot="1">
      <c r="B21" s="375" t="s">
        <v>13</v>
      </c>
      <c r="C21" s="112" t="s">
        <v>41</v>
      </c>
      <c r="D21" s="112" t="s">
        <v>14</v>
      </c>
      <c r="E21" s="112" t="s">
        <v>37</v>
      </c>
      <c r="F21" s="112" t="s">
        <v>38</v>
      </c>
      <c r="G21" s="112" t="s">
        <v>39</v>
      </c>
      <c r="H21" s="259" t="s">
        <v>1623</v>
      </c>
      <c r="I21" s="375" t="s">
        <v>42</v>
      </c>
      <c r="J21" s="261"/>
      <c r="K21" s="261"/>
      <c r="L21" s="261"/>
      <c r="M21" s="261"/>
      <c r="N21" s="262"/>
      <c r="O21" s="494">
        <f aca="true" t="shared" si="3" ref="O21:AF21">SUM(O22:O25)</f>
        <v>0</v>
      </c>
      <c r="P21" s="347">
        <f t="shared" si="3"/>
        <v>0</v>
      </c>
      <c r="Q21" s="346">
        <f t="shared" si="3"/>
        <v>0</v>
      </c>
      <c r="R21" s="347">
        <f t="shared" si="3"/>
        <v>0</v>
      </c>
      <c r="S21" s="346">
        <f t="shared" si="3"/>
        <v>400000</v>
      </c>
      <c r="T21" s="347">
        <f t="shared" si="3"/>
        <v>0</v>
      </c>
      <c r="U21" s="346">
        <f t="shared" si="3"/>
        <v>0</v>
      </c>
      <c r="V21" s="347">
        <f t="shared" si="3"/>
        <v>0</v>
      </c>
      <c r="W21" s="346">
        <f t="shared" si="3"/>
        <v>0</v>
      </c>
      <c r="X21" s="347">
        <f t="shared" si="3"/>
        <v>0</v>
      </c>
      <c r="Y21" s="346">
        <f t="shared" si="3"/>
        <v>0</v>
      </c>
      <c r="Z21" s="347">
        <f t="shared" si="3"/>
        <v>0</v>
      </c>
      <c r="AA21" s="346">
        <f t="shared" si="3"/>
        <v>0</v>
      </c>
      <c r="AB21" s="347">
        <f t="shared" si="3"/>
        <v>0</v>
      </c>
      <c r="AC21" s="346">
        <f t="shared" si="3"/>
        <v>0</v>
      </c>
      <c r="AD21" s="347">
        <f t="shared" si="3"/>
        <v>0</v>
      </c>
      <c r="AE21" s="346">
        <f t="shared" si="3"/>
        <v>400000</v>
      </c>
      <c r="AF21" s="347">
        <f t="shared" si="3"/>
        <v>0</v>
      </c>
      <c r="AG21" s="287">
        <f>SUM(AG22:AG22)</f>
        <v>0</v>
      </c>
      <c r="AH21" s="301"/>
      <c r="AI21" s="301"/>
      <c r="AJ21" s="302"/>
    </row>
    <row r="22" spans="2:36" ht="120" customHeight="1">
      <c r="B22" s="787" t="s">
        <v>1624</v>
      </c>
      <c r="C22" s="787"/>
      <c r="D22" s="503" t="s">
        <v>1616</v>
      </c>
      <c r="E22" s="304" t="s">
        <v>1617</v>
      </c>
      <c r="F22" s="305">
        <v>0</v>
      </c>
      <c r="G22" s="321">
        <v>1</v>
      </c>
      <c r="H22" s="636" t="s">
        <v>474</v>
      </c>
      <c r="I22" s="636" t="s">
        <v>475</v>
      </c>
      <c r="J22" s="874">
        <v>0</v>
      </c>
      <c r="K22" s="874">
        <v>1</v>
      </c>
      <c r="L22" s="875">
        <v>0.25</v>
      </c>
      <c r="M22" s="874">
        <v>0</v>
      </c>
      <c r="N22" s="875">
        <v>0.25</v>
      </c>
      <c r="O22" s="864"/>
      <c r="P22" s="861"/>
      <c r="Q22" s="861"/>
      <c r="R22" s="861"/>
      <c r="S22" s="861">
        <v>400000</v>
      </c>
      <c r="T22" s="861"/>
      <c r="U22" s="861"/>
      <c r="V22" s="861"/>
      <c r="W22" s="861"/>
      <c r="X22" s="861"/>
      <c r="Y22" s="861"/>
      <c r="Z22" s="861"/>
      <c r="AA22" s="861"/>
      <c r="AB22" s="861"/>
      <c r="AC22" s="861"/>
      <c r="AD22" s="861"/>
      <c r="AE22" s="877">
        <f>O22+Q22+S22+U22+W22+Y22+AA22+AC22</f>
        <v>400000</v>
      </c>
      <c r="AF22" s="870"/>
      <c r="AG22" s="870"/>
      <c r="AH22" s="870"/>
      <c r="AI22" s="870"/>
      <c r="AJ22" s="880"/>
    </row>
    <row r="23" spans="2:36" ht="108" customHeight="1" thickBot="1">
      <c r="B23" s="787"/>
      <c r="C23" s="787"/>
      <c r="D23" s="472" t="s">
        <v>1625</v>
      </c>
      <c r="E23" s="504" t="s">
        <v>1619</v>
      </c>
      <c r="F23" s="484">
        <v>0</v>
      </c>
      <c r="G23" s="322">
        <v>1</v>
      </c>
      <c r="H23" s="693"/>
      <c r="I23" s="693"/>
      <c r="J23" s="805"/>
      <c r="K23" s="805"/>
      <c r="L23" s="876"/>
      <c r="M23" s="805"/>
      <c r="N23" s="876"/>
      <c r="O23" s="865"/>
      <c r="P23" s="862"/>
      <c r="Q23" s="862"/>
      <c r="R23" s="862"/>
      <c r="S23" s="862"/>
      <c r="T23" s="862"/>
      <c r="U23" s="862"/>
      <c r="V23" s="862"/>
      <c r="W23" s="862"/>
      <c r="X23" s="862"/>
      <c r="Y23" s="862"/>
      <c r="Z23" s="862"/>
      <c r="AA23" s="862"/>
      <c r="AB23" s="862"/>
      <c r="AC23" s="862"/>
      <c r="AD23" s="862"/>
      <c r="AE23" s="878"/>
      <c r="AF23" s="879"/>
      <c r="AG23" s="879"/>
      <c r="AH23" s="879"/>
      <c r="AI23" s="879"/>
      <c r="AJ23" s="881"/>
    </row>
    <row r="24" spans="2:36" ht="36">
      <c r="B24" s="375" t="s">
        <v>13</v>
      </c>
      <c r="C24" s="112" t="s">
        <v>41</v>
      </c>
      <c r="D24" s="112" t="s">
        <v>14</v>
      </c>
      <c r="E24" s="112" t="s">
        <v>37</v>
      </c>
      <c r="F24" s="112" t="s">
        <v>38</v>
      </c>
      <c r="G24" s="112" t="s">
        <v>39</v>
      </c>
      <c r="H24" s="259" t="s">
        <v>1626</v>
      </c>
      <c r="I24" s="375" t="s">
        <v>42</v>
      </c>
      <c r="J24" s="261"/>
      <c r="K24" s="261"/>
      <c r="L24" s="261"/>
      <c r="M24" s="261"/>
      <c r="N24" s="262"/>
      <c r="O24" s="494">
        <f aca="true" t="shared" si="4" ref="O24:AG24">SUM(O25)</f>
        <v>0</v>
      </c>
      <c r="P24" s="495">
        <f t="shared" si="4"/>
        <v>0</v>
      </c>
      <c r="Q24" s="494">
        <f t="shared" si="4"/>
        <v>0</v>
      </c>
      <c r="R24" s="495">
        <f t="shared" si="4"/>
        <v>0</v>
      </c>
      <c r="S24" s="494">
        <f t="shared" si="4"/>
        <v>0</v>
      </c>
      <c r="T24" s="495">
        <f t="shared" si="4"/>
        <v>0</v>
      </c>
      <c r="U24" s="494">
        <f t="shared" si="4"/>
        <v>0</v>
      </c>
      <c r="V24" s="495">
        <f t="shared" si="4"/>
        <v>0</v>
      </c>
      <c r="W24" s="494">
        <f t="shared" si="4"/>
        <v>0</v>
      </c>
      <c r="X24" s="495">
        <f t="shared" si="4"/>
        <v>0</v>
      </c>
      <c r="Y24" s="494">
        <f t="shared" si="4"/>
        <v>0</v>
      </c>
      <c r="Z24" s="495">
        <f t="shared" si="4"/>
        <v>0</v>
      </c>
      <c r="AA24" s="494">
        <f t="shared" si="4"/>
        <v>0</v>
      </c>
      <c r="AB24" s="495">
        <f t="shared" si="4"/>
        <v>0</v>
      </c>
      <c r="AC24" s="494">
        <f t="shared" si="4"/>
        <v>0</v>
      </c>
      <c r="AD24" s="495">
        <f t="shared" si="4"/>
        <v>0</v>
      </c>
      <c r="AE24" s="494">
        <f t="shared" si="4"/>
        <v>0</v>
      </c>
      <c r="AF24" s="495">
        <f t="shared" si="4"/>
        <v>0</v>
      </c>
      <c r="AG24" s="287">
        <f t="shared" si="4"/>
        <v>0</v>
      </c>
      <c r="AH24" s="301"/>
      <c r="AI24" s="301"/>
      <c r="AJ24" s="302"/>
    </row>
    <row r="25" spans="2:36" ht="153" customHeight="1" thickBot="1">
      <c r="B25" s="208" t="s">
        <v>1624</v>
      </c>
      <c r="C25" s="208"/>
      <c r="D25" s="320" t="s">
        <v>1627</v>
      </c>
      <c r="E25" s="350" t="s">
        <v>1621</v>
      </c>
      <c r="F25" s="505">
        <v>0</v>
      </c>
      <c r="G25" s="506">
        <v>1</v>
      </c>
      <c r="H25" s="218" t="s">
        <v>476</v>
      </c>
      <c r="I25" s="218" t="s">
        <v>477</v>
      </c>
      <c r="J25" s="218">
        <v>0</v>
      </c>
      <c r="K25" s="485">
        <v>1</v>
      </c>
      <c r="L25" s="485">
        <v>0</v>
      </c>
      <c r="M25" s="485">
        <v>0</v>
      </c>
      <c r="N25" s="508">
        <v>0</v>
      </c>
      <c r="O25" s="500"/>
      <c r="P25" s="488"/>
      <c r="Q25" s="490"/>
      <c r="R25" s="488"/>
      <c r="S25" s="490">
        <v>0</v>
      </c>
      <c r="T25" s="488"/>
      <c r="U25" s="490"/>
      <c r="V25" s="488"/>
      <c r="W25" s="490"/>
      <c r="X25" s="488"/>
      <c r="Y25" s="490"/>
      <c r="Z25" s="488"/>
      <c r="AA25" s="490"/>
      <c r="AB25" s="488"/>
      <c r="AC25" s="490"/>
      <c r="AD25" s="488"/>
      <c r="AE25" s="489">
        <f>O25+Q25+S25+U25+W25+Y25+AA25+AC25</f>
        <v>0</v>
      </c>
      <c r="AF25" s="488"/>
      <c r="AG25" s="222"/>
      <c r="AH25" s="278"/>
      <c r="AI25" s="278"/>
      <c r="AJ25" s="275"/>
    </row>
    <row r="26" ht="12"/>
    <row r="27" spans="2:36" ht="12">
      <c r="B27" s="755" t="s">
        <v>1385</v>
      </c>
      <c r="C27" s="558"/>
      <c r="D27" s="558"/>
      <c r="E27" s="558"/>
      <c r="F27" s="558"/>
      <c r="G27" s="558"/>
      <c r="H27" s="559"/>
      <c r="I27" s="560" t="s">
        <v>1612</v>
      </c>
      <c r="J27" s="561"/>
      <c r="K27" s="561"/>
      <c r="L27" s="561"/>
      <c r="M27" s="561"/>
      <c r="N27" s="561"/>
      <c r="O27" s="561"/>
      <c r="P27" s="561"/>
      <c r="Q27" s="561"/>
      <c r="R27" s="561"/>
      <c r="S27" s="561"/>
      <c r="T27" s="562"/>
      <c r="U27" s="560" t="s">
        <v>22</v>
      </c>
      <c r="V27" s="561"/>
      <c r="W27" s="561"/>
      <c r="X27" s="561"/>
      <c r="Y27" s="561"/>
      <c r="Z27" s="561"/>
      <c r="AA27" s="561"/>
      <c r="AB27" s="561"/>
      <c r="AC27" s="561"/>
      <c r="AD27" s="561"/>
      <c r="AE27" s="561"/>
      <c r="AF27" s="561"/>
      <c r="AG27" s="561"/>
      <c r="AH27" s="561"/>
      <c r="AI27" s="561"/>
      <c r="AJ27" s="756"/>
    </row>
    <row r="28" spans="2:36" ht="30.75" customHeight="1" thickBot="1">
      <c r="B28" s="757" t="s">
        <v>1710</v>
      </c>
      <c r="C28" s="564"/>
      <c r="D28" s="565"/>
      <c r="E28" s="264"/>
      <c r="F28" s="564" t="s">
        <v>1711</v>
      </c>
      <c r="G28" s="564"/>
      <c r="H28" s="564"/>
      <c r="I28" s="564"/>
      <c r="J28" s="564"/>
      <c r="K28" s="564"/>
      <c r="L28" s="564"/>
      <c r="M28" s="564"/>
      <c r="N28" s="565"/>
      <c r="O28" s="729" t="s">
        <v>0</v>
      </c>
      <c r="P28" s="730"/>
      <c r="Q28" s="730"/>
      <c r="R28" s="730"/>
      <c r="S28" s="730"/>
      <c r="T28" s="730"/>
      <c r="U28" s="730"/>
      <c r="V28" s="730"/>
      <c r="W28" s="730"/>
      <c r="X28" s="730"/>
      <c r="Y28" s="730"/>
      <c r="Z28" s="730"/>
      <c r="AA28" s="730"/>
      <c r="AB28" s="730"/>
      <c r="AC28" s="730"/>
      <c r="AD28" s="730"/>
      <c r="AE28" s="730"/>
      <c r="AF28" s="731"/>
      <c r="AG28" s="569" t="s">
        <v>1</v>
      </c>
      <c r="AH28" s="570"/>
      <c r="AI28" s="570"/>
      <c r="AJ28" s="571"/>
    </row>
    <row r="29" spans="2:36" ht="21" customHeight="1">
      <c r="B29" s="651" t="s">
        <v>25</v>
      </c>
      <c r="C29" s="614" t="s">
        <v>1628</v>
      </c>
      <c r="D29" s="615"/>
      <c r="E29" s="615"/>
      <c r="F29" s="615"/>
      <c r="G29" s="615"/>
      <c r="H29" s="615"/>
      <c r="I29" s="545" t="s">
        <v>3</v>
      </c>
      <c r="J29" s="547" t="s">
        <v>26</v>
      </c>
      <c r="K29" s="547" t="s">
        <v>4</v>
      </c>
      <c r="L29" s="549" t="s">
        <v>1387</v>
      </c>
      <c r="M29" s="607" t="s">
        <v>28</v>
      </c>
      <c r="N29" s="609" t="s">
        <v>29</v>
      </c>
      <c r="O29" s="728" t="s">
        <v>43</v>
      </c>
      <c r="P29" s="658"/>
      <c r="Q29" s="659" t="s">
        <v>44</v>
      </c>
      <c r="R29" s="658"/>
      <c r="S29" s="659" t="s">
        <v>45</v>
      </c>
      <c r="T29" s="658"/>
      <c r="U29" s="659" t="s">
        <v>7</v>
      </c>
      <c r="V29" s="658"/>
      <c r="W29" s="659" t="s">
        <v>6</v>
      </c>
      <c r="X29" s="658"/>
      <c r="Y29" s="659" t="s">
        <v>46</v>
      </c>
      <c r="Z29" s="658"/>
      <c r="AA29" s="659" t="s">
        <v>5</v>
      </c>
      <c r="AB29" s="658"/>
      <c r="AC29" s="659" t="s">
        <v>8</v>
      </c>
      <c r="AD29" s="658"/>
      <c r="AE29" s="659" t="s">
        <v>9</v>
      </c>
      <c r="AF29" s="660"/>
      <c r="AG29" s="605" t="s">
        <v>10</v>
      </c>
      <c r="AH29" s="572" t="s">
        <v>11</v>
      </c>
      <c r="AI29" s="574" t="s">
        <v>12</v>
      </c>
      <c r="AJ29" s="576" t="s">
        <v>30</v>
      </c>
    </row>
    <row r="30" spans="2:36" ht="75.75" customHeight="1" thickBot="1">
      <c r="B30" s="652"/>
      <c r="C30" s="616"/>
      <c r="D30" s="617"/>
      <c r="E30" s="617"/>
      <c r="F30" s="617"/>
      <c r="G30" s="617"/>
      <c r="H30" s="617"/>
      <c r="I30" s="546"/>
      <c r="J30" s="548" t="s">
        <v>26</v>
      </c>
      <c r="K30" s="548"/>
      <c r="L30" s="550"/>
      <c r="M30" s="608"/>
      <c r="N30" s="610"/>
      <c r="O30" s="253" t="s">
        <v>31</v>
      </c>
      <c r="P30" s="254" t="s">
        <v>32</v>
      </c>
      <c r="Q30" s="255" t="s">
        <v>31</v>
      </c>
      <c r="R30" s="254" t="s">
        <v>32</v>
      </c>
      <c r="S30" s="255" t="s">
        <v>31</v>
      </c>
      <c r="T30" s="254" t="s">
        <v>32</v>
      </c>
      <c r="U30" s="255" t="s">
        <v>31</v>
      </c>
      <c r="V30" s="254" t="s">
        <v>32</v>
      </c>
      <c r="W30" s="255" t="s">
        <v>31</v>
      </c>
      <c r="X30" s="254" t="s">
        <v>32</v>
      </c>
      <c r="Y30" s="255" t="s">
        <v>31</v>
      </c>
      <c r="Z30" s="254" t="s">
        <v>32</v>
      </c>
      <c r="AA30" s="255" t="s">
        <v>31</v>
      </c>
      <c r="AB30" s="254" t="s">
        <v>33</v>
      </c>
      <c r="AC30" s="255" t="s">
        <v>31</v>
      </c>
      <c r="AD30" s="254" t="s">
        <v>33</v>
      </c>
      <c r="AE30" s="255" t="s">
        <v>31</v>
      </c>
      <c r="AF30" s="256" t="s">
        <v>33</v>
      </c>
      <c r="AG30" s="606"/>
      <c r="AH30" s="573"/>
      <c r="AI30" s="575"/>
      <c r="AJ30" s="577"/>
    </row>
    <row r="31" spans="2:36" ht="75.75" customHeight="1" thickBot="1">
      <c r="B31" s="289" t="s">
        <v>1388</v>
      </c>
      <c r="C31" s="580" t="s">
        <v>478</v>
      </c>
      <c r="D31" s="581"/>
      <c r="E31" s="581"/>
      <c r="F31" s="581"/>
      <c r="G31" s="581"/>
      <c r="H31" s="581"/>
      <c r="I31" s="290" t="s">
        <v>479</v>
      </c>
      <c r="J31" s="493" t="s">
        <v>398</v>
      </c>
      <c r="K31" s="507">
        <v>15</v>
      </c>
      <c r="L31" s="474">
        <v>3</v>
      </c>
      <c r="M31" s="314">
        <v>0</v>
      </c>
      <c r="N31" s="474">
        <v>3</v>
      </c>
      <c r="O31" s="368">
        <f>+O33+O35+O37</f>
        <v>0</v>
      </c>
      <c r="P31" s="368">
        <f aca="true" t="shared" si="5" ref="P31:AG31">+P33+P35+P37</f>
        <v>0</v>
      </c>
      <c r="Q31" s="368">
        <f t="shared" si="5"/>
        <v>0</v>
      </c>
      <c r="R31" s="368">
        <f t="shared" si="5"/>
        <v>0</v>
      </c>
      <c r="S31" s="368">
        <f t="shared" si="5"/>
        <v>400000</v>
      </c>
      <c r="T31" s="368">
        <f t="shared" si="5"/>
        <v>0</v>
      </c>
      <c r="U31" s="368">
        <f t="shared" si="5"/>
        <v>0</v>
      </c>
      <c r="V31" s="368">
        <f t="shared" si="5"/>
        <v>0</v>
      </c>
      <c r="W31" s="368">
        <f t="shared" si="5"/>
        <v>0</v>
      </c>
      <c r="X31" s="368">
        <f t="shared" si="5"/>
        <v>0</v>
      </c>
      <c r="Y31" s="368">
        <f t="shared" si="5"/>
        <v>0</v>
      </c>
      <c r="Z31" s="368">
        <f t="shared" si="5"/>
        <v>0</v>
      </c>
      <c r="AA31" s="368">
        <f t="shared" si="5"/>
        <v>0</v>
      </c>
      <c r="AB31" s="368">
        <f t="shared" si="5"/>
        <v>0</v>
      </c>
      <c r="AC31" s="368">
        <f t="shared" si="5"/>
        <v>0</v>
      </c>
      <c r="AD31" s="368">
        <f t="shared" si="5"/>
        <v>0</v>
      </c>
      <c r="AE31" s="368">
        <f t="shared" si="5"/>
        <v>400000</v>
      </c>
      <c r="AF31" s="368">
        <f t="shared" si="5"/>
        <v>0</v>
      </c>
      <c r="AG31" s="371">
        <f t="shared" si="5"/>
        <v>0</v>
      </c>
      <c r="AH31" s="372"/>
      <c r="AI31" s="372"/>
      <c r="AJ31" s="299"/>
    </row>
    <row r="32" spans="2:36" ht="12.75" thickBot="1">
      <c r="B32" s="653"/>
      <c r="C32" s="654"/>
      <c r="D32" s="654"/>
      <c r="E32" s="654"/>
      <c r="F32" s="654"/>
      <c r="G32" s="654"/>
      <c r="H32" s="654"/>
      <c r="I32" s="654"/>
      <c r="J32" s="654"/>
      <c r="K32" s="654"/>
      <c r="L32" s="654"/>
      <c r="M32" s="654"/>
      <c r="N32" s="654"/>
      <c r="O32" s="654"/>
      <c r="P32" s="654"/>
      <c r="Q32" s="654"/>
      <c r="R32" s="654"/>
      <c r="S32" s="654"/>
      <c r="T32" s="654"/>
      <c r="U32" s="654"/>
      <c r="V32" s="654"/>
      <c r="W32" s="654"/>
      <c r="X32" s="654"/>
      <c r="Y32" s="654"/>
      <c r="Z32" s="654"/>
      <c r="AA32" s="654"/>
      <c r="AB32" s="654"/>
      <c r="AC32" s="654"/>
      <c r="AD32" s="654"/>
      <c r="AE32" s="654"/>
      <c r="AF32" s="654"/>
      <c r="AG32" s="654"/>
      <c r="AH32" s="654"/>
      <c r="AI32" s="654"/>
      <c r="AJ32" s="655"/>
    </row>
    <row r="33" spans="2:36" ht="36.75" thickBot="1">
      <c r="B33" s="375" t="s">
        <v>13</v>
      </c>
      <c r="C33" s="112" t="s">
        <v>41</v>
      </c>
      <c r="D33" s="112" t="s">
        <v>14</v>
      </c>
      <c r="E33" s="112" t="s">
        <v>37</v>
      </c>
      <c r="F33" s="112" t="s">
        <v>38</v>
      </c>
      <c r="G33" s="112" t="s">
        <v>39</v>
      </c>
      <c r="H33" s="259" t="s">
        <v>1629</v>
      </c>
      <c r="I33" s="375" t="s">
        <v>42</v>
      </c>
      <c r="J33" s="261"/>
      <c r="K33" s="261"/>
      <c r="L33" s="261"/>
      <c r="M33" s="261"/>
      <c r="N33" s="262"/>
      <c r="O33" s="494">
        <f aca="true" t="shared" si="6" ref="O33:AG33">SUM(O34)</f>
        <v>0</v>
      </c>
      <c r="P33" s="495">
        <f t="shared" si="6"/>
        <v>0</v>
      </c>
      <c r="Q33" s="494">
        <f t="shared" si="6"/>
        <v>0</v>
      </c>
      <c r="R33" s="495">
        <f t="shared" si="6"/>
        <v>0</v>
      </c>
      <c r="S33" s="494">
        <f t="shared" si="6"/>
        <v>400000</v>
      </c>
      <c r="T33" s="495">
        <f t="shared" si="6"/>
        <v>0</v>
      </c>
      <c r="U33" s="494">
        <f t="shared" si="6"/>
        <v>0</v>
      </c>
      <c r="V33" s="495">
        <f t="shared" si="6"/>
        <v>0</v>
      </c>
      <c r="W33" s="494">
        <f t="shared" si="6"/>
        <v>0</v>
      </c>
      <c r="X33" s="495">
        <f t="shared" si="6"/>
        <v>0</v>
      </c>
      <c r="Y33" s="494">
        <f t="shared" si="6"/>
        <v>0</v>
      </c>
      <c r="Z33" s="495">
        <f t="shared" si="6"/>
        <v>0</v>
      </c>
      <c r="AA33" s="494">
        <f t="shared" si="6"/>
        <v>0</v>
      </c>
      <c r="AB33" s="495">
        <f t="shared" si="6"/>
        <v>0</v>
      </c>
      <c r="AC33" s="494">
        <f t="shared" si="6"/>
        <v>0</v>
      </c>
      <c r="AD33" s="495">
        <f t="shared" si="6"/>
        <v>0</v>
      </c>
      <c r="AE33" s="494">
        <f t="shared" si="6"/>
        <v>400000</v>
      </c>
      <c r="AF33" s="495">
        <f t="shared" si="6"/>
        <v>0</v>
      </c>
      <c r="AG33" s="287">
        <f t="shared" si="6"/>
        <v>0</v>
      </c>
      <c r="AH33" s="301"/>
      <c r="AI33" s="301"/>
      <c r="AJ33" s="302"/>
    </row>
    <row r="34" spans="2:36" ht="106.5" customHeight="1" thickBot="1">
      <c r="B34" s="208" t="s">
        <v>1630</v>
      </c>
      <c r="C34" s="208"/>
      <c r="D34" s="503" t="s">
        <v>1631</v>
      </c>
      <c r="E34" s="304" t="s">
        <v>1617</v>
      </c>
      <c r="F34" s="305">
        <v>0</v>
      </c>
      <c r="G34" s="321">
        <v>1</v>
      </c>
      <c r="H34" s="354" t="s">
        <v>480</v>
      </c>
      <c r="I34" s="456" t="s">
        <v>481</v>
      </c>
      <c r="J34" s="509">
        <v>519</v>
      </c>
      <c r="K34" s="509">
        <v>0.005</v>
      </c>
      <c r="L34" s="510">
        <v>0.05</v>
      </c>
      <c r="M34" s="509">
        <v>0</v>
      </c>
      <c r="N34" s="511">
        <v>0.05</v>
      </c>
      <c r="O34" s="478"/>
      <c r="P34" s="480"/>
      <c r="Q34" s="480"/>
      <c r="R34" s="480"/>
      <c r="S34" s="480">
        <v>400000</v>
      </c>
      <c r="T34" s="480"/>
      <c r="U34" s="480"/>
      <c r="V34" s="480"/>
      <c r="W34" s="480"/>
      <c r="X34" s="480"/>
      <c r="Y34" s="480"/>
      <c r="Z34" s="480"/>
      <c r="AA34" s="480"/>
      <c r="AB34" s="480"/>
      <c r="AC34" s="480"/>
      <c r="AD34" s="480"/>
      <c r="AE34" s="480">
        <f>O34+Q34+S34+U34+W34+Y34+AA34+AC34</f>
        <v>400000</v>
      </c>
      <c r="AF34" s="479"/>
      <c r="AG34" s="479"/>
      <c r="AH34" s="479"/>
      <c r="AI34" s="479"/>
      <c r="AJ34" s="512"/>
    </row>
    <row r="35" spans="2:36" ht="36">
      <c r="B35" s="375" t="s">
        <v>13</v>
      </c>
      <c r="C35" s="112" t="s">
        <v>41</v>
      </c>
      <c r="D35" s="112" t="s">
        <v>14</v>
      </c>
      <c r="E35" s="112" t="s">
        <v>37</v>
      </c>
      <c r="F35" s="112" t="s">
        <v>38</v>
      </c>
      <c r="G35" s="112" t="s">
        <v>39</v>
      </c>
      <c r="H35" s="259" t="s">
        <v>1632</v>
      </c>
      <c r="I35" s="375" t="s">
        <v>42</v>
      </c>
      <c r="J35" s="261"/>
      <c r="K35" s="261"/>
      <c r="L35" s="261"/>
      <c r="M35" s="261"/>
      <c r="N35" s="262"/>
      <c r="O35" s="494">
        <f aca="true" t="shared" si="7" ref="O35:AG35">SUM(O36)</f>
        <v>0</v>
      </c>
      <c r="P35" s="495">
        <f t="shared" si="7"/>
        <v>0</v>
      </c>
      <c r="Q35" s="494">
        <f t="shared" si="7"/>
        <v>0</v>
      </c>
      <c r="R35" s="495">
        <f t="shared" si="7"/>
        <v>0</v>
      </c>
      <c r="S35" s="494">
        <f t="shared" si="7"/>
        <v>0</v>
      </c>
      <c r="T35" s="495">
        <f t="shared" si="7"/>
        <v>0</v>
      </c>
      <c r="U35" s="494">
        <f t="shared" si="7"/>
        <v>0</v>
      </c>
      <c r="V35" s="495">
        <f t="shared" si="7"/>
        <v>0</v>
      </c>
      <c r="W35" s="494">
        <f t="shared" si="7"/>
        <v>0</v>
      </c>
      <c r="X35" s="495">
        <f t="shared" si="7"/>
        <v>0</v>
      </c>
      <c r="Y35" s="494">
        <f t="shared" si="7"/>
        <v>0</v>
      </c>
      <c r="Z35" s="495">
        <f t="shared" si="7"/>
        <v>0</v>
      </c>
      <c r="AA35" s="494">
        <f t="shared" si="7"/>
        <v>0</v>
      </c>
      <c r="AB35" s="495">
        <f t="shared" si="7"/>
        <v>0</v>
      </c>
      <c r="AC35" s="494">
        <f t="shared" si="7"/>
        <v>0</v>
      </c>
      <c r="AD35" s="495">
        <f t="shared" si="7"/>
        <v>0</v>
      </c>
      <c r="AE35" s="494">
        <f t="shared" si="7"/>
        <v>0</v>
      </c>
      <c r="AF35" s="495">
        <f t="shared" si="7"/>
        <v>0</v>
      </c>
      <c r="AG35" s="287">
        <f t="shared" si="7"/>
        <v>0</v>
      </c>
      <c r="AH35" s="301"/>
      <c r="AI35" s="301"/>
      <c r="AJ35" s="302"/>
    </row>
    <row r="36" spans="2:36" ht="106.5" customHeight="1" thickBot="1">
      <c r="B36" s="208" t="s">
        <v>1630</v>
      </c>
      <c r="C36" s="208"/>
      <c r="D36" s="472" t="s">
        <v>1633</v>
      </c>
      <c r="E36" s="504" t="s">
        <v>1619</v>
      </c>
      <c r="F36" s="484">
        <v>0</v>
      </c>
      <c r="G36" s="322">
        <v>1</v>
      </c>
      <c r="H36" s="354" t="s">
        <v>482</v>
      </c>
      <c r="I36" s="355" t="s">
        <v>483</v>
      </c>
      <c r="J36" s="476" t="s">
        <v>398</v>
      </c>
      <c r="K36" s="476">
        <v>0.015</v>
      </c>
      <c r="L36" s="513">
        <v>0</v>
      </c>
      <c r="M36" s="476">
        <v>0</v>
      </c>
      <c r="N36" s="477">
        <v>0</v>
      </c>
      <c r="O36" s="399"/>
      <c r="P36" s="405"/>
      <c r="Q36" s="405"/>
      <c r="R36" s="405"/>
      <c r="S36" s="405">
        <v>0</v>
      </c>
      <c r="T36" s="405"/>
      <c r="U36" s="405"/>
      <c r="V36" s="405"/>
      <c r="W36" s="405"/>
      <c r="X36" s="405"/>
      <c r="Y36" s="405"/>
      <c r="Z36" s="405"/>
      <c r="AA36" s="405"/>
      <c r="AB36" s="405"/>
      <c r="AC36" s="405"/>
      <c r="AD36" s="405"/>
      <c r="AE36" s="405">
        <f>O36+Q36+S36+U36+W36+Y36+AA36+AC36</f>
        <v>0</v>
      </c>
      <c r="AF36" s="482"/>
      <c r="AG36" s="482"/>
      <c r="AH36" s="482"/>
      <c r="AI36" s="482"/>
      <c r="AJ36" s="514"/>
    </row>
    <row r="37" spans="2:36" ht="36">
      <c r="B37" s="375" t="s">
        <v>13</v>
      </c>
      <c r="C37" s="112" t="s">
        <v>41</v>
      </c>
      <c r="D37" s="112" t="s">
        <v>14</v>
      </c>
      <c r="E37" s="112" t="s">
        <v>37</v>
      </c>
      <c r="F37" s="112" t="s">
        <v>38</v>
      </c>
      <c r="G37" s="112" t="s">
        <v>39</v>
      </c>
      <c r="H37" s="259" t="s">
        <v>1634</v>
      </c>
      <c r="I37" s="375" t="s">
        <v>42</v>
      </c>
      <c r="J37" s="261"/>
      <c r="K37" s="261"/>
      <c r="L37" s="261"/>
      <c r="M37" s="261"/>
      <c r="N37" s="262"/>
      <c r="O37" s="494">
        <f aca="true" t="shared" si="8" ref="O37:AG37">SUM(O38)</f>
        <v>0</v>
      </c>
      <c r="P37" s="495">
        <f t="shared" si="8"/>
        <v>0</v>
      </c>
      <c r="Q37" s="494">
        <f t="shared" si="8"/>
        <v>0</v>
      </c>
      <c r="R37" s="495">
        <f t="shared" si="8"/>
        <v>0</v>
      </c>
      <c r="S37" s="494">
        <f t="shared" si="8"/>
        <v>0</v>
      </c>
      <c r="T37" s="495">
        <f t="shared" si="8"/>
        <v>0</v>
      </c>
      <c r="U37" s="494">
        <f t="shared" si="8"/>
        <v>0</v>
      </c>
      <c r="V37" s="495">
        <f t="shared" si="8"/>
        <v>0</v>
      </c>
      <c r="W37" s="494">
        <f t="shared" si="8"/>
        <v>0</v>
      </c>
      <c r="X37" s="495">
        <f t="shared" si="8"/>
        <v>0</v>
      </c>
      <c r="Y37" s="494">
        <f t="shared" si="8"/>
        <v>0</v>
      </c>
      <c r="Z37" s="495">
        <f t="shared" si="8"/>
        <v>0</v>
      </c>
      <c r="AA37" s="494">
        <f t="shared" si="8"/>
        <v>0</v>
      </c>
      <c r="AB37" s="495">
        <f t="shared" si="8"/>
        <v>0</v>
      </c>
      <c r="AC37" s="494">
        <f t="shared" si="8"/>
        <v>0</v>
      </c>
      <c r="AD37" s="495">
        <f t="shared" si="8"/>
        <v>0</v>
      </c>
      <c r="AE37" s="494">
        <f t="shared" si="8"/>
        <v>0</v>
      </c>
      <c r="AF37" s="495">
        <f t="shared" si="8"/>
        <v>0</v>
      </c>
      <c r="AG37" s="287">
        <f t="shared" si="8"/>
        <v>0</v>
      </c>
      <c r="AH37" s="301"/>
      <c r="AI37" s="301"/>
      <c r="AJ37" s="302"/>
    </row>
    <row r="38" spans="2:36" ht="106.5" customHeight="1" thickBot="1">
      <c r="B38" s="208" t="s">
        <v>1624</v>
      </c>
      <c r="C38" s="208"/>
      <c r="D38" s="320" t="s">
        <v>1627</v>
      </c>
      <c r="E38" s="350" t="s">
        <v>1621</v>
      </c>
      <c r="F38" s="505">
        <v>0</v>
      </c>
      <c r="G38" s="506">
        <v>1</v>
      </c>
      <c r="H38" s="358" t="s">
        <v>484</v>
      </c>
      <c r="I38" s="359" t="s">
        <v>485</v>
      </c>
      <c r="J38" s="218">
        <v>0</v>
      </c>
      <c r="K38" s="485">
        <v>30</v>
      </c>
      <c r="L38" s="485">
        <v>0</v>
      </c>
      <c r="M38" s="485">
        <v>0</v>
      </c>
      <c r="N38" s="486">
        <v>0</v>
      </c>
      <c r="O38" s="500"/>
      <c r="P38" s="488"/>
      <c r="Q38" s="490"/>
      <c r="R38" s="488"/>
      <c r="S38" s="490">
        <v>0</v>
      </c>
      <c r="T38" s="488"/>
      <c r="U38" s="490"/>
      <c r="V38" s="488"/>
      <c r="W38" s="490"/>
      <c r="X38" s="488"/>
      <c r="Y38" s="490"/>
      <c r="Z38" s="488"/>
      <c r="AA38" s="490"/>
      <c r="AB38" s="488"/>
      <c r="AC38" s="490"/>
      <c r="AD38" s="488"/>
      <c r="AE38" s="489">
        <f>O38+Q38+S38+U38+W38+Y38+AA38+AC38</f>
        <v>0</v>
      </c>
      <c r="AF38" s="488"/>
      <c r="AG38" s="222"/>
      <c r="AH38" s="278"/>
      <c r="AI38" s="278"/>
      <c r="AJ38" s="275"/>
    </row>
    <row r="39" ht="12"/>
    <row r="40" spans="2:36" ht="12">
      <c r="B40" s="755" t="s">
        <v>1385</v>
      </c>
      <c r="C40" s="558"/>
      <c r="D40" s="558"/>
      <c r="E40" s="558"/>
      <c r="F40" s="558"/>
      <c r="G40" s="558"/>
      <c r="H40" s="559"/>
      <c r="I40" s="560" t="s">
        <v>1612</v>
      </c>
      <c r="J40" s="561"/>
      <c r="K40" s="561"/>
      <c r="L40" s="561"/>
      <c r="M40" s="561"/>
      <c r="N40" s="561"/>
      <c r="O40" s="561"/>
      <c r="P40" s="561"/>
      <c r="Q40" s="561"/>
      <c r="R40" s="561"/>
      <c r="S40" s="561"/>
      <c r="T40" s="562"/>
      <c r="U40" s="560" t="s">
        <v>22</v>
      </c>
      <c r="V40" s="561"/>
      <c r="W40" s="561"/>
      <c r="X40" s="561"/>
      <c r="Y40" s="561"/>
      <c r="Z40" s="561"/>
      <c r="AA40" s="561"/>
      <c r="AB40" s="561"/>
      <c r="AC40" s="561"/>
      <c r="AD40" s="561"/>
      <c r="AE40" s="561"/>
      <c r="AF40" s="561"/>
      <c r="AG40" s="561"/>
      <c r="AH40" s="561"/>
      <c r="AI40" s="561"/>
      <c r="AJ40" s="756"/>
    </row>
    <row r="41" spans="2:36" ht="42" customHeight="1" thickBot="1">
      <c r="B41" s="757" t="s">
        <v>1712</v>
      </c>
      <c r="C41" s="564"/>
      <c r="D41" s="565"/>
      <c r="E41" s="264"/>
      <c r="F41" s="564" t="s">
        <v>1713</v>
      </c>
      <c r="G41" s="564"/>
      <c r="H41" s="564"/>
      <c r="I41" s="564"/>
      <c r="J41" s="564"/>
      <c r="K41" s="564"/>
      <c r="L41" s="564"/>
      <c r="M41" s="564"/>
      <c r="N41" s="565"/>
      <c r="O41" s="729" t="s">
        <v>0</v>
      </c>
      <c r="P41" s="730"/>
      <c r="Q41" s="730"/>
      <c r="R41" s="730"/>
      <c r="S41" s="730"/>
      <c r="T41" s="730"/>
      <c r="U41" s="730"/>
      <c r="V41" s="730"/>
      <c r="W41" s="730"/>
      <c r="X41" s="730"/>
      <c r="Y41" s="730"/>
      <c r="Z41" s="730"/>
      <c r="AA41" s="730"/>
      <c r="AB41" s="730"/>
      <c r="AC41" s="730"/>
      <c r="AD41" s="730"/>
      <c r="AE41" s="730"/>
      <c r="AF41" s="731"/>
      <c r="AG41" s="569" t="s">
        <v>1</v>
      </c>
      <c r="AH41" s="570"/>
      <c r="AI41" s="570"/>
      <c r="AJ41" s="571"/>
    </row>
    <row r="42" spans="2:36" ht="12">
      <c r="B42" s="651" t="s">
        <v>25</v>
      </c>
      <c r="C42" s="614" t="s">
        <v>1635</v>
      </c>
      <c r="D42" s="615"/>
      <c r="E42" s="615"/>
      <c r="F42" s="615"/>
      <c r="G42" s="615"/>
      <c r="H42" s="615"/>
      <c r="I42" s="545" t="s">
        <v>3</v>
      </c>
      <c r="J42" s="547" t="s">
        <v>26</v>
      </c>
      <c r="K42" s="547" t="s">
        <v>4</v>
      </c>
      <c r="L42" s="549" t="s">
        <v>1387</v>
      </c>
      <c r="M42" s="607" t="s">
        <v>28</v>
      </c>
      <c r="N42" s="609" t="s">
        <v>29</v>
      </c>
      <c r="O42" s="728" t="s">
        <v>43</v>
      </c>
      <c r="P42" s="658"/>
      <c r="Q42" s="659" t="s">
        <v>44</v>
      </c>
      <c r="R42" s="658"/>
      <c r="S42" s="659" t="s">
        <v>45</v>
      </c>
      <c r="T42" s="658"/>
      <c r="U42" s="659" t="s">
        <v>7</v>
      </c>
      <c r="V42" s="658"/>
      <c r="W42" s="659" t="s">
        <v>6</v>
      </c>
      <c r="X42" s="658"/>
      <c r="Y42" s="659" t="s">
        <v>46</v>
      </c>
      <c r="Z42" s="658"/>
      <c r="AA42" s="659" t="s">
        <v>5</v>
      </c>
      <c r="AB42" s="658"/>
      <c r="AC42" s="659" t="s">
        <v>8</v>
      </c>
      <c r="AD42" s="658"/>
      <c r="AE42" s="659" t="s">
        <v>9</v>
      </c>
      <c r="AF42" s="660"/>
      <c r="AG42" s="605" t="s">
        <v>10</v>
      </c>
      <c r="AH42" s="572" t="s">
        <v>11</v>
      </c>
      <c r="AI42" s="574" t="s">
        <v>12</v>
      </c>
      <c r="AJ42" s="576" t="s">
        <v>30</v>
      </c>
    </row>
    <row r="43" spans="2:36" ht="77.25" customHeight="1" thickBot="1">
      <c r="B43" s="652"/>
      <c r="C43" s="616"/>
      <c r="D43" s="617"/>
      <c r="E43" s="617"/>
      <c r="F43" s="617"/>
      <c r="G43" s="617"/>
      <c r="H43" s="617"/>
      <c r="I43" s="546"/>
      <c r="J43" s="548" t="s">
        <v>26</v>
      </c>
      <c r="K43" s="548"/>
      <c r="L43" s="550"/>
      <c r="M43" s="608"/>
      <c r="N43" s="610"/>
      <c r="O43" s="253" t="s">
        <v>31</v>
      </c>
      <c r="P43" s="254" t="s">
        <v>32</v>
      </c>
      <c r="Q43" s="255" t="s">
        <v>31</v>
      </c>
      <c r="R43" s="254" t="s">
        <v>32</v>
      </c>
      <c r="S43" s="255" t="s">
        <v>31</v>
      </c>
      <c r="T43" s="254" t="s">
        <v>32</v>
      </c>
      <c r="U43" s="255" t="s">
        <v>31</v>
      </c>
      <c r="V43" s="254" t="s">
        <v>32</v>
      </c>
      <c r="W43" s="255" t="s">
        <v>31</v>
      </c>
      <c r="X43" s="254" t="s">
        <v>32</v>
      </c>
      <c r="Y43" s="255" t="s">
        <v>31</v>
      </c>
      <c r="Z43" s="254" t="s">
        <v>32</v>
      </c>
      <c r="AA43" s="255" t="s">
        <v>31</v>
      </c>
      <c r="AB43" s="254" t="s">
        <v>33</v>
      </c>
      <c r="AC43" s="255" t="s">
        <v>31</v>
      </c>
      <c r="AD43" s="254" t="s">
        <v>33</v>
      </c>
      <c r="AE43" s="255" t="s">
        <v>31</v>
      </c>
      <c r="AF43" s="256" t="s">
        <v>33</v>
      </c>
      <c r="AG43" s="606"/>
      <c r="AH43" s="573"/>
      <c r="AI43" s="575"/>
      <c r="AJ43" s="577"/>
    </row>
    <row r="44" spans="2:36" ht="45.75" customHeight="1" thickBot="1">
      <c r="B44" s="289" t="s">
        <v>1388</v>
      </c>
      <c r="C44" s="580" t="s">
        <v>486</v>
      </c>
      <c r="D44" s="581"/>
      <c r="E44" s="581"/>
      <c r="F44" s="581"/>
      <c r="G44" s="581"/>
      <c r="H44" s="581"/>
      <c r="I44" s="290" t="s">
        <v>1636</v>
      </c>
      <c r="J44" s="493">
        <v>0</v>
      </c>
      <c r="K44" s="314">
        <v>1</v>
      </c>
      <c r="L44" s="314">
        <v>0</v>
      </c>
      <c r="M44" s="314">
        <v>0</v>
      </c>
      <c r="N44" s="314">
        <v>0</v>
      </c>
      <c r="O44" s="368">
        <f>O46</f>
        <v>0</v>
      </c>
      <c r="P44" s="368">
        <f aca="true" t="shared" si="9" ref="P44:AG44">P46</f>
        <v>0</v>
      </c>
      <c r="Q44" s="368">
        <f t="shared" si="9"/>
        <v>0</v>
      </c>
      <c r="R44" s="368">
        <f t="shared" si="9"/>
        <v>0</v>
      </c>
      <c r="S44" s="368">
        <f t="shared" si="9"/>
        <v>0</v>
      </c>
      <c r="T44" s="368">
        <f t="shared" si="9"/>
        <v>0</v>
      </c>
      <c r="U44" s="368">
        <f t="shared" si="9"/>
        <v>0</v>
      </c>
      <c r="V44" s="368">
        <f t="shared" si="9"/>
        <v>0</v>
      </c>
      <c r="W44" s="368">
        <f t="shared" si="9"/>
        <v>0</v>
      </c>
      <c r="X44" s="368">
        <f t="shared" si="9"/>
        <v>0</v>
      </c>
      <c r="Y44" s="368">
        <f t="shared" si="9"/>
        <v>0</v>
      </c>
      <c r="Z44" s="368">
        <f t="shared" si="9"/>
        <v>0</v>
      </c>
      <c r="AA44" s="368">
        <f t="shared" si="9"/>
        <v>0</v>
      </c>
      <c r="AB44" s="368">
        <f t="shared" si="9"/>
        <v>0</v>
      </c>
      <c r="AC44" s="368">
        <f t="shared" si="9"/>
        <v>0</v>
      </c>
      <c r="AD44" s="368">
        <f t="shared" si="9"/>
        <v>0</v>
      </c>
      <c r="AE44" s="368">
        <f t="shared" si="9"/>
        <v>0</v>
      </c>
      <c r="AF44" s="368">
        <f t="shared" si="9"/>
        <v>0</v>
      </c>
      <c r="AG44" s="371">
        <f t="shared" si="9"/>
        <v>0</v>
      </c>
      <c r="AH44" s="372"/>
      <c r="AI44" s="372"/>
      <c r="AJ44" s="299"/>
    </row>
    <row r="45" spans="2:36" ht="12.75" thickBot="1">
      <c r="B45" s="653"/>
      <c r="C45" s="654"/>
      <c r="D45" s="654"/>
      <c r="E45" s="654"/>
      <c r="F45" s="654"/>
      <c r="G45" s="654"/>
      <c r="H45" s="654"/>
      <c r="I45" s="654"/>
      <c r="J45" s="654"/>
      <c r="K45" s="654"/>
      <c r="L45" s="654"/>
      <c r="M45" s="654"/>
      <c r="N45" s="654"/>
      <c r="O45" s="654"/>
      <c r="P45" s="654"/>
      <c r="Q45" s="654"/>
      <c r="R45" s="654"/>
      <c r="S45" s="654"/>
      <c r="T45" s="654"/>
      <c r="U45" s="654"/>
      <c r="V45" s="654"/>
      <c r="W45" s="654"/>
      <c r="X45" s="654"/>
      <c r="Y45" s="654"/>
      <c r="Z45" s="654"/>
      <c r="AA45" s="654"/>
      <c r="AB45" s="654"/>
      <c r="AC45" s="654"/>
      <c r="AD45" s="654"/>
      <c r="AE45" s="654"/>
      <c r="AF45" s="654"/>
      <c r="AG45" s="654"/>
      <c r="AH45" s="654"/>
      <c r="AI45" s="654"/>
      <c r="AJ45" s="655"/>
    </row>
    <row r="46" spans="2:36" ht="36.75" thickBot="1">
      <c r="B46" s="375" t="s">
        <v>13</v>
      </c>
      <c r="C46" s="112" t="s">
        <v>41</v>
      </c>
      <c r="D46" s="112" t="s">
        <v>14</v>
      </c>
      <c r="E46" s="112" t="s">
        <v>37</v>
      </c>
      <c r="F46" s="112" t="s">
        <v>38</v>
      </c>
      <c r="G46" s="112" t="s">
        <v>39</v>
      </c>
      <c r="H46" s="259" t="s">
        <v>1637</v>
      </c>
      <c r="I46" s="375" t="s">
        <v>42</v>
      </c>
      <c r="J46" s="261"/>
      <c r="K46" s="261"/>
      <c r="L46" s="261"/>
      <c r="M46" s="261"/>
      <c r="N46" s="262"/>
      <c r="O46" s="494">
        <f aca="true" t="shared" si="10" ref="O46:AG46">SUM(O47)</f>
        <v>0</v>
      </c>
      <c r="P46" s="495">
        <f t="shared" si="10"/>
        <v>0</v>
      </c>
      <c r="Q46" s="494">
        <f t="shared" si="10"/>
        <v>0</v>
      </c>
      <c r="R46" s="495">
        <f t="shared" si="10"/>
        <v>0</v>
      </c>
      <c r="S46" s="494">
        <f t="shared" si="10"/>
        <v>0</v>
      </c>
      <c r="T46" s="495">
        <f t="shared" si="10"/>
        <v>0</v>
      </c>
      <c r="U46" s="494">
        <f t="shared" si="10"/>
        <v>0</v>
      </c>
      <c r="V46" s="495">
        <f t="shared" si="10"/>
        <v>0</v>
      </c>
      <c r="W46" s="494">
        <f t="shared" si="10"/>
        <v>0</v>
      </c>
      <c r="X46" s="495">
        <f t="shared" si="10"/>
        <v>0</v>
      </c>
      <c r="Y46" s="494">
        <f t="shared" si="10"/>
        <v>0</v>
      </c>
      <c r="Z46" s="495">
        <f t="shared" si="10"/>
        <v>0</v>
      </c>
      <c r="AA46" s="494">
        <f t="shared" si="10"/>
        <v>0</v>
      </c>
      <c r="AB46" s="495">
        <f t="shared" si="10"/>
        <v>0</v>
      </c>
      <c r="AC46" s="494">
        <f t="shared" si="10"/>
        <v>0</v>
      </c>
      <c r="AD46" s="495">
        <f t="shared" si="10"/>
        <v>0</v>
      </c>
      <c r="AE46" s="494">
        <f t="shared" si="10"/>
        <v>0</v>
      </c>
      <c r="AF46" s="495">
        <f t="shared" si="10"/>
        <v>0</v>
      </c>
      <c r="AG46" s="287">
        <f t="shared" si="10"/>
        <v>0</v>
      </c>
      <c r="AH46" s="301"/>
      <c r="AI46" s="301"/>
      <c r="AJ46" s="302"/>
    </row>
    <row r="47" spans="2:36" ht="76.5" customHeight="1">
      <c r="B47" s="585" t="s">
        <v>1638</v>
      </c>
      <c r="C47" s="588"/>
      <c r="D47" s="503" t="s">
        <v>1616</v>
      </c>
      <c r="E47" s="304" t="s">
        <v>1617</v>
      </c>
      <c r="F47" s="305">
        <v>0</v>
      </c>
      <c r="G47" s="321">
        <v>1</v>
      </c>
      <c r="H47" s="692" t="s">
        <v>487</v>
      </c>
      <c r="I47" s="692" t="s">
        <v>488</v>
      </c>
      <c r="J47" s="692">
        <v>0</v>
      </c>
      <c r="K47" s="854">
        <v>1</v>
      </c>
      <c r="L47" s="854">
        <v>0</v>
      </c>
      <c r="M47" s="857">
        <v>0</v>
      </c>
      <c r="N47" s="858">
        <v>0</v>
      </c>
      <c r="O47" s="864"/>
      <c r="P47" s="861"/>
      <c r="Q47" s="861"/>
      <c r="R47" s="861"/>
      <c r="S47" s="861">
        <v>0</v>
      </c>
      <c r="T47" s="861"/>
      <c r="U47" s="861"/>
      <c r="V47" s="861"/>
      <c r="W47" s="861"/>
      <c r="X47" s="861"/>
      <c r="Y47" s="861"/>
      <c r="Z47" s="861"/>
      <c r="AA47" s="861"/>
      <c r="AB47" s="861"/>
      <c r="AC47" s="861"/>
      <c r="AD47" s="861"/>
      <c r="AE47" s="861">
        <f>O47+Q47+S47+U47+W47+Y47+AA47+AC47</f>
        <v>0</v>
      </c>
      <c r="AF47" s="870"/>
      <c r="AG47" s="873"/>
      <c r="AH47" s="867"/>
      <c r="AI47" s="867"/>
      <c r="AJ47" s="637"/>
    </row>
    <row r="48" spans="2:36" ht="76.5" customHeight="1">
      <c r="B48" s="586"/>
      <c r="C48" s="589"/>
      <c r="D48" s="472" t="s">
        <v>1625</v>
      </c>
      <c r="E48" s="504" t="s">
        <v>1619</v>
      </c>
      <c r="F48" s="484">
        <v>0</v>
      </c>
      <c r="G48" s="322">
        <v>1</v>
      </c>
      <c r="H48" s="594"/>
      <c r="I48" s="594"/>
      <c r="J48" s="594"/>
      <c r="K48" s="855"/>
      <c r="L48" s="855"/>
      <c r="M48" s="621"/>
      <c r="N48" s="859"/>
      <c r="O48" s="865"/>
      <c r="P48" s="862"/>
      <c r="Q48" s="862"/>
      <c r="R48" s="862"/>
      <c r="S48" s="862"/>
      <c r="T48" s="862"/>
      <c r="U48" s="862"/>
      <c r="V48" s="862"/>
      <c r="W48" s="862"/>
      <c r="X48" s="862"/>
      <c r="Y48" s="862"/>
      <c r="Z48" s="862"/>
      <c r="AA48" s="862"/>
      <c r="AB48" s="862"/>
      <c r="AC48" s="862"/>
      <c r="AD48" s="862"/>
      <c r="AE48" s="862"/>
      <c r="AF48" s="871"/>
      <c r="AG48" s="669"/>
      <c r="AH48" s="868"/>
      <c r="AI48" s="868"/>
      <c r="AJ48" s="602"/>
    </row>
    <row r="49" spans="2:36" ht="87.75" customHeight="1" thickBot="1">
      <c r="B49" s="587"/>
      <c r="C49" s="590"/>
      <c r="D49" s="320" t="s">
        <v>1627</v>
      </c>
      <c r="E49" s="350" t="s">
        <v>1621</v>
      </c>
      <c r="F49" s="505">
        <v>0</v>
      </c>
      <c r="G49" s="506">
        <v>1</v>
      </c>
      <c r="H49" s="595"/>
      <c r="I49" s="595"/>
      <c r="J49" s="595"/>
      <c r="K49" s="856"/>
      <c r="L49" s="856"/>
      <c r="M49" s="622"/>
      <c r="N49" s="860"/>
      <c r="O49" s="866"/>
      <c r="P49" s="863"/>
      <c r="Q49" s="863"/>
      <c r="R49" s="863"/>
      <c r="S49" s="863"/>
      <c r="T49" s="863"/>
      <c r="U49" s="863"/>
      <c r="V49" s="863"/>
      <c r="W49" s="863"/>
      <c r="X49" s="863"/>
      <c r="Y49" s="863"/>
      <c r="Z49" s="863"/>
      <c r="AA49" s="863"/>
      <c r="AB49" s="863"/>
      <c r="AC49" s="863"/>
      <c r="AD49" s="863"/>
      <c r="AE49" s="863"/>
      <c r="AF49" s="872"/>
      <c r="AG49" s="670"/>
      <c r="AH49" s="869"/>
      <c r="AI49" s="869"/>
      <c r="AJ49" s="603"/>
    </row>
    <row r="50" ht="12"/>
    <row r="51" spans="2:36" ht="12">
      <c r="B51" s="755" t="s">
        <v>1385</v>
      </c>
      <c r="C51" s="558"/>
      <c r="D51" s="558"/>
      <c r="E51" s="558"/>
      <c r="F51" s="558"/>
      <c r="G51" s="558"/>
      <c r="H51" s="559"/>
      <c r="I51" s="560" t="s">
        <v>1612</v>
      </c>
      <c r="J51" s="561"/>
      <c r="K51" s="561"/>
      <c r="L51" s="561"/>
      <c r="M51" s="561"/>
      <c r="N51" s="561"/>
      <c r="O51" s="561"/>
      <c r="P51" s="561"/>
      <c r="Q51" s="561"/>
      <c r="R51" s="561"/>
      <c r="S51" s="561"/>
      <c r="T51" s="562"/>
      <c r="U51" s="560" t="s">
        <v>22</v>
      </c>
      <c r="V51" s="561"/>
      <c r="W51" s="561"/>
      <c r="X51" s="561"/>
      <c r="Y51" s="561"/>
      <c r="Z51" s="561"/>
      <c r="AA51" s="561"/>
      <c r="AB51" s="561"/>
      <c r="AC51" s="561"/>
      <c r="AD51" s="561"/>
      <c r="AE51" s="561"/>
      <c r="AF51" s="561"/>
      <c r="AG51" s="561"/>
      <c r="AH51" s="561"/>
      <c r="AI51" s="561"/>
      <c r="AJ51" s="756"/>
    </row>
    <row r="52" spans="2:36" ht="78" customHeight="1" thickBot="1">
      <c r="B52" s="757" t="s">
        <v>1714</v>
      </c>
      <c r="C52" s="564"/>
      <c r="D52" s="565"/>
      <c r="E52" s="264"/>
      <c r="F52" s="564" t="s">
        <v>1713</v>
      </c>
      <c r="G52" s="564"/>
      <c r="H52" s="564"/>
      <c r="I52" s="564"/>
      <c r="J52" s="564"/>
      <c r="K52" s="564"/>
      <c r="L52" s="564"/>
      <c r="M52" s="564"/>
      <c r="N52" s="565"/>
      <c r="O52" s="729" t="s">
        <v>0</v>
      </c>
      <c r="P52" s="730"/>
      <c r="Q52" s="730"/>
      <c r="R52" s="730"/>
      <c r="S52" s="730"/>
      <c r="T52" s="730"/>
      <c r="U52" s="730"/>
      <c r="V52" s="730"/>
      <c r="W52" s="730"/>
      <c r="X52" s="730"/>
      <c r="Y52" s="730"/>
      <c r="Z52" s="730"/>
      <c r="AA52" s="730"/>
      <c r="AB52" s="730"/>
      <c r="AC52" s="730"/>
      <c r="AD52" s="730"/>
      <c r="AE52" s="730"/>
      <c r="AF52" s="731"/>
      <c r="AG52" s="569" t="s">
        <v>1</v>
      </c>
      <c r="AH52" s="570"/>
      <c r="AI52" s="570"/>
      <c r="AJ52" s="571"/>
    </row>
    <row r="53" spans="2:36" ht="12">
      <c r="B53" s="651" t="s">
        <v>25</v>
      </c>
      <c r="C53" s="614" t="s">
        <v>1639</v>
      </c>
      <c r="D53" s="615"/>
      <c r="E53" s="615"/>
      <c r="F53" s="615"/>
      <c r="G53" s="615"/>
      <c r="H53" s="615"/>
      <c r="I53" s="545" t="s">
        <v>3</v>
      </c>
      <c r="J53" s="547" t="s">
        <v>26</v>
      </c>
      <c r="K53" s="547" t="s">
        <v>4</v>
      </c>
      <c r="L53" s="549" t="s">
        <v>1387</v>
      </c>
      <c r="M53" s="607" t="s">
        <v>28</v>
      </c>
      <c r="N53" s="609" t="s">
        <v>29</v>
      </c>
      <c r="O53" s="728" t="s">
        <v>43</v>
      </c>
      <c r="P53" s="658"/>
      <c r="Q53" s="659" t="s">
        <v>44</v>
      </c>
      <c r="R53" s="658"/>
      <c r="S53" s="659" t="s">
        <v>45</v>
      </c>
      <c r="T53" s="658"/>
      <c r="U53" s="659" t="s">
        <v>7</v>
      </c>
      <c r="V53" s="658"/>
      <c r="W53" s="659" t="s">
        <v>6</v>
      </c>
      <c r="X53" s="658"/>
      <c r="Y53" s="659" t="s">
        <v>46</v>
      </c>
      <c r="Z53" s="658"/>
      <c r="AA53" s="659" t="s">
        <v>5</v>
      </c>
      <c r="AB53" s="658"/>
      <c r="AC53" s="659" t="s">
        <v>8</v>
      </c>
      <c r="AD53" s="658"/>
      <c r="AE53" s="659" t="s">
        <v>9</v>
      </c>
      <c r="AF53" s="660"/>
      <c r="AG53" s="605" t="s">
        <v>10</v>
      </c>
      <c r="AH53" s="572" t="s">
        <v>11</v>
      </c>
      <c r="AI53" s="574" t="s">
        <v>12</v>
      </c>
      <c r="AJ53" s="576" t="s">
        <v>30</v>
      </c>
    </row>
    <row r="54" spans="2:36" ht="12.75" thickBot="1">
      <c r="B54" s="652"/>
      <c r="C54" s="616"/>
      <c r="D54" s="617"/>
      <c r="E54" s="617"/>
      <c r="F54" s="617"/>
      <c r="G54" s="617"/>
      <c r="H54" s="617"/>
      <c r="I54" s="546"/>
      <c r="J54" s="548" t="s">
        <v>26</v>
      </c>
      <c r="K54" s="548"/>
      <c r="L54" s="550"/>
      <c r="M54" s="608"/>
      <c r="N54" s="610"/>
      <c r="O54" s="253" t="s">
        <v>31</v>
      </c>
      <c r="P54" s="254" t="s">
        <v>32</v>
      </c>
      <c r="Q54" s="255" t="s">
        <v>31</v>
      </c>
      <c r="R54" s="254" t="s">
        <v>32</v>
      </c>
      <c r="S54" s="255" t="s">
        <v>31</v>
      </c>
      <c r="T54" s="254" t="s">
        <v>32</v>
      </c>
      <c r="U54" s="255" t="s">
        <v>31</v>
      </c>
      <c r="V54" s="254" t="s">
        <v>32</v>
      </c>
      <c r="W54" s="255" t="s">
        <v>31</v>
      </c>
      <c r="X54" s="254" t="s">
        <v>32</v>
      </c>
      <c r="Y54" s="255" t="s">
        <v>31</v>
      </c>
      <c r="Z54" s="254" t="s">
        <v>32</v>
      </c>
      <c r="AA54" s="255" t="s">
        <v>31</v>
      </c>
      <c r="AB54" s="254" t="s">
        <v>33</v>
      </c>
      <c r="AC54" s="255" t="s">
        <v>31</v>
      </c>
      <c r="AD54" s="254" t="s">
        <v>33</v>
      </c>
      <c r="AE54" s="255" t="s">
        <v>31</v>
      </c>
      <c r="AF54" s="256" t="s">
        <v>33</v>
      </c>
      <c r="AG54" s="606"/>
      <c r="AH54" s="573"/>
      <c r="AI54" s="575"/>
      <c r="AJ54" s="577"/>
    </row>
    <row r="55" spans="2:36" ht="61.5" customHeight="1" thickBot="1">
      <c r="B55" s="651" t="s">
        <v>1388</v>
      </c>
      <c r="C55" s="580" t="s">
        <v>489</v>
      </c>
      <c r="D55" s="581"/>
      <c r="E55" s="581"/>
      <c r="F55" s="581"/>
      <c r="G55" s="581"/>
      <c r="H55" s="581"/>
      <c r="I55" s="290" t="s">
        <v>490</v>
      </c>
      <c r="J55" s="493">
        <v>0</v>
      </c>
      <c r="K55" s="314">
        <v>2</v>
      </c>
      <c r="L55" s="314">
        <v>0</v>
      </c>
      <c r="M55" s="314">
        <v>0</v>
      </c>
      <c r="N55" s="314">
        <v>0</v>
      </c>
      <c r="O55" s="882">
        <f>O57</f>
        <v>0</v>
      </c>
      <c r="P55" s="882">
        <f aca="true" t="shared" si="11" ref="P55:AF55">P57</f>
        <v>0</v>
      </c>
      <c r="Q55" s="882">
        <f t="shared" si="11"/>
        <v>0</v>
      </c>
      <c r="R55" s="882">
        <f t="shared" si="11"/>
        <v>0</v>
      </c>
      <c r="S55" s="882">
        <f t="shared" si="11"/>
        <v>0</v>
      </c>
      <c r="T55" s="882">
        <f t="shared" si="11"/>
        <v>0</v>
      </c>
      <c r="U55" s="882">
        <f t="shared" si="11"/>
        <v>0</v>
      </c>
      <c r="V55" s="882">
        <f t="shared" si="11"/>
        <v>0</v>
      </c>
      <c r="W55" s="882">
        <f t="shared" si="11"/>
        <v>0</v>
      </c>
      <c r="X55" s="882">
        <f t="shared" si="11"/>
        <v>0</v>
      </c>
      <c r="Y55" s="882">
        <f t="shared" si="11"/>
        <v>0</v>
      </c>
      <c r="Z55" s="882">
        <f t="shared" si="11"/>
        <v>0</v>
      </c>
      <c r="AA55" s="882">
        <f t="shared" si="11"/>
        <v>0</v>
      </c>
      <c r="AB55" s="882">
        <f t="shared" si="11"/>
        <v>0</v>
      </c>
      <c r="AC55" s="882">
        <f t="shared" si="11"/>
        <v>0</v>
      </c>
      <c r="AD55" s="882">
        <f t="shared" si="11"/>
        <v>0</v>
      </c>
      <c r="AE55" s="882">
        <f t="shared" si="11"/>
        <v>0</v>
      </c>
      <c r="AF55" s="882">
        <f t="shared" si="11"/>
        <v>0</v>
      </c>
      <c r="AG55" s="883">
        <v>0</v>
      </c>
      <c r="AH55" s="883"/>
      <c r="AI55" s="883"/>
      <c r="AJ55" s="885"/>
    </row>
    <row r="56" spans="2:36" ht="90.75" customHeight="1" thickBot="1">
      <c r="B56" s="652"/>
      <c r="C56" s="580" t="s">
        <v>493</v>
      </c>
      <c r="D56" s="581"/>
      <c r="E56" s="581"/>
      <c r="F56" s="581"/>
      <c r="G56" s="581"/>
      <c r="H56" s="581"/>
      <c r="I56" s="290" t="s">
        <v>494</v>
      </c>
      <c r="J56" s="493">
        <v>2</v>
      </c>
      <c r="K56" s="314">
        <v>4</v>
      </c>
      <c r="L56" s="314">
        <v>0</v>
      </c>
      <c r="M56" s="314">
        <v>0</v>
      </c>
      <c r="N56" s="314">
        <v>0</v>
      </c>
      <c r="O56" s="882"/>
      <c r="P56" s="882"/>
      <c r="Q56" s="882"/>
      <c r="R56" s="882"/>
      <c r="S56" s="882"/>
      <c r="T56" s="882"/>
      <c r="U56" s="882"/>
      <c r="V56" s="882"/>
      <c r="W56" s="882"/>
      <c r="X56" s="882"/>
      <c r="Y56" s="882"/>
      <c r="Z56" s="882"/>
      <c r="AA56" s="882"/>
      <c r="AB56" s="882"/>
      <c r="AC56" s="882"/>
      <c r="AD56" s="882"/>
      <c r="AE56" s="882"/>
      <c r="AF56" s="882"/>
      <c r="AG56" s="884"/>
      <c r="AH56" s="884"/>
      <c r="AI56" s="884"/>
      <c r="AJ56" s="886"/>
    </row>
    <row r="57" spans="2:36" ht="36.75" thickBot="1">
      <c r="B57" s="375" t="s">
        <v>13</v>
      </c>
      <c r="C57" s="112" t="s">
        <v>41</v>
      </c>
      <c r="D57" s="112" t="s">
        <v>14</v>
      </c>
      <c r="E57" s="112" t="s">
        <v>37</v>
      </c>
      <c r="F57" s="112" t="s">
        <v>38</v>
      </c>
      <c r="G57" s="112" t="s">
        <v>39</v>
      </c>
      <c r="H57" s="259" t="s">
        <v>1640</v>
      </c>
      <c r="I57" s="375" t="s">
        <v>42</v>
      </c>
      <c r="J57" s="261"/>
      <c r="K57" s="261"/>
      <c r="L57" s="261"/>
      <c r="M57" s="261"/>
      <c r="N57" s="262"/>
      <c r="O57" s="494">
        <f aca="true" t="shared" si="12" ref="O57:AG57">SUM(O58)</f>
        <v>0</v>
      </c>
      <c r="P57" s="495">
        <f t="shared" si="12"/>
        <v>0</v>
      </c>
      <c r="Q57" s="494">
        <f t="shared" si="12"/>
        <v>0</v>
      </c>
      <c r="R57" s="495">
        <f t="shared" si="12"/>
        <v>0</v>
      </c>
      <c r="S57" s="494">
        <f t="shared" si="12"/>
        <v>0</v>
      </c>
      <c r="T57" s="495">
        <f t="shared" si="12"/>
        <v>0</v>
      </c>
      <c r="U57" s="494">
        <f t="shared" si="12"/>
        <v>0</v>
      </c>
      <c r="V57" s="495">
        <f t="shared" si="12"/>
        <v>0</v>
      </c>
      <c r="W57" s="494">
        <f t="shared" si="12"/>
        <v>0</v>
      </c>
      <c r="X57" s="495">
        <f t="shared" si="12"/>
        <v>0</v>
      </c>
      <c r="Y57" s="494">
        <f t="shared" si="12"/>
        <v>0</v>
      </c>
      <c r="Z57" s="495">
        <f t="shared" si="12"/>
        <v>0</v>
      </c>
      <c r="AA57" s="494">
        <f t="shared" si="12"/>
        <v>0</v>
      </c>
      <c r="AB57" s="495">
        <f t="shared" si="12"/>
        <v>0</v>
      </c>
      <c r="AC57" s="494">
        <f t="shared" si="12"/>
        <v>0</v>
      </c>
      <c r="AD57" s="495">
        <f t="shared" si="12"/>
        <v>0</v>
      </c>
      <c r="AE57" s="494">
        <f t="shared" si="12"/>
        <v>0</v>
      </c>
      <c r="AF57" s="495">
        <f t="shared" si="12"/>
        <v>0</v>
      </c>
      <c r="AG57" s="287">
        <f t="shared" si="12"/>
        <v>0</v>
      </c>
      <c r="AH57" s="301"/>
      <c r="AI57" s="301"/>
      <c r="AJ57" s="302"/>
    </row>
    <row r="58" spans="2:36" ht="12">
      <c r="B58" s="585" t="s">
        <v>1638</v>
      </c>
      <c r="C58" s="588"/>
      <c r="D58" s="503" t="s">
        <v>1616</v>
      </c>
      <c r="E58" s="304" t="s">
        <v>1617</v>
      </c>
      <c r="F58" s="305">
        <v>0</v>
      </c>
      <c r="G58" s="321">
        <v>1</v>
      </c>
      <c r="H58" s="692" t="s">
        <v>491</v>
      </c>
      <c r="I58" s="692" t="s">
        <v>492</v>
      </c>
      <c r="J58" s="692">
        <v>0</v>
      </c>
      <c r="K58" s="854">
        <v>1</v>
      </c>
      <c r="L58" s="854">
        <v>0</v>
      </c>
      <c r="M58" s="857">
        <v>0</v>
      </c>
      <c r="N58" s="858">
        <v>0</v>
      </c>
      <c r="O58" s="864"/>
      <c r="P58" s="861"/>
      <c r="Q58" s="861"/>
      <c r="R58" s="861"/>
      <c r="S58" s="861">
        <v>0</v>
      </c>
      <c r="T58" s="861"/>
      <c r="U58" s="861"/>
      <c r="V58" s="861"/>
      <c r="W58" s="861"/>
      <c r="X58" s="861"/>
      <c r="Y58" s="861"/>
      <c r="Z58" s="861"/>
      <c r="AA58" s="861"/>
      <c r="AB58" s="861"/>
      <c r="AC58" s="861"/>
      <c r="AD58" s="861"/>
      <c r="AE58" s="861">
        <f>O58+Q58+S58+U58+W58+Y58+AA58+AC58</f>
        <v>0</v>
      </c>
      <c r="AF58" s="870"/>
      <c r="AG58" s="873"/>
      <c r="AH58" s="867"/>
      <c r="AI58" s="867"/>
      <c r="AJ58" s="637"/>
    </row>
    <row r="59" spans="2:36" ht="12">
      <c r="B59" s="586"/>
      <c r="C59" s="589"/>
      <c r="D59" s="472" t="s">
        <v>1625</v>
      </c>
      <c r="E59" s="504" t="s">
        <v>1619</v>
      </c>
      <c r="F59" s="484">
        <v>0</v>
      </c>
      <c r="G59" s="322">
        <v>1</v>
      </c>
      <c r="H59" s="594"/>
      <c r="I59" s="594"/>
      <c r="J59" s="594"/>
      <c r="K59" s="855"/>
      <c r="L59" s="855"/>
      <c r="M59" s="621"/>
      <c r="N59" s="859"/>
      <c r="O59" s="865"/>
      <c r="P59" s="862"/>
      <c r="Q59" s="862"/>
      <c r="R59" s="862"/>
      <c r="S59" s="862"/>
      <c r="T59" s="862"/>
      <c r="U59" s="862"/>
      <c r="V59" s="862"/>
      <c r="W59" s="862"/>
      <c r="X59" s="862"/>
      <c r="Y59" s="862"/>
      <c r="Z59" s="862"/>
      <c r="AA59" s="862"/>
      <c r="AB59" s="862"/>
      <c r="AC59" s="862"/>
      <c r="AD59" s="862"/>
      <c r="AE59" s="862"/>
      <c r="AF59" s="871"/>
      <c r="AG59" s="669"/>
      <c r="AH59" s="868"/>
      <c r="AI59" s="868"/>
      <c r="AJ59" s="602"/>
    </row>
    <row r="60" spans="2:36" ht="36.75" thickBot="1">
      <c r="B60" s="587"/>
      <c r="C60" s="590"/>
      <c r="D60" s="320" t="s">
        <v>1627</v>
      </c>
      <c r="E60" s="350" t="s">
        <v>1621</v>
      </c>
      <c r="F60" s="505">
        <v>0</v>
      </c>
      <c r="G60" s="506">
        <v>1</v>
      </c>
      <c r="H60" s="595"/>
      <c r="I60" s="595"/>
      <c r="J60" s="595"/>
      <c r="K60" s="856"/>
      <c r="L60" s="856"/>
      <c r="M60" s="622"/>
      <c r="N60" s="860"/>
      <c r="O60" s="866"/>
      <c r="P60" s="863"/>
      <c r="Q60" s="863"/>
      <c r="R60" s="863"/>
      <c r="S60" s="863"/>
      <c r="T60" s="863"/>
      <c r="U60" s="863"/>
      <c r="V60" s="863"/>
      <c r="W60" s="863"/>
      <c r="X60" s="863"/>
      <c r="Y60" s="863"/>
      <c r="Z60" s="863"/>
      <c r="AA60" s="863"/>
      <c r="AB60" s="863"/>
      <c r="AC60" s="863"/>
      <c r="AD60" s="863"/>
      <c r="AE60" s="863"/>
      <c r="AF60" s="872"/>
      <c r="AG60" s="670"/>
      <c r="AH60" s="869"/>
      <c r="AI60" s="869"/>
      <c r="AJ60" s="603"/>
    </row>
    <row r="61" ht="12"/>
    <row r="62" spans="2:36" ht="12">
      <c r="B62" s="755" t="s">
        <v>1385</v>
      </c>
      <c r="C62" s="558"/>
      <c r="D62" s="558"/>
      <c r="E62" s="558"/>
      <c r="F62" s="558"/>
      <c r="G62" s="558"/>
      <c r="H62" s="559"/>
      <c r="I62" s="560" t="s">
        <v>1612</v>
      </c>
      <c r="J62" s="561"/>
      <c r="K62" s="561"/>
      <c r="L62" s="561"/>
      <c r="M62" s="561"/>
      <c r="N62" s="561"/>
      <c r="O62" s="561"/>
      <c r="P62" s="561"/>
      <c r="Q62" s="561"/>
      <c r="R62" s="561"/>
      <c r="S62" s="561"/>
      <c r="T62" s="562"/>
      <c r="U62" s="560" t="s">
        <v>22</v>
      </c>
      <c r="V62" s="561"/>
      <c r="W62" s="561"/>
      <c r="X62" s="561"/>
      <c r="Y62" s="561"/>
      <c r="Z62" s="561"/>
      <c r="AA62" s="561"/>
      <c r="AB62" s="561"/>
      <c r="AC62" s="561"/>
      <c r="AD62" s="561"/>
      <c r="AE62" s="561"/>
      <c r="AF62" s="561"/>
      <c r="AG62" s="561"/>
      <c r="AH62" s="561"/>
      <c r="AI62" s="561"/>
      <c r="AJ62" s="756"/>
    </row>
    <row r="63" spans="2:36" ht="36.75" customHeight="1" thickBot="1">
      <c r="B63" s="757" t="s">
        <v>1715</v>
      </c>
      <c r="C63" s="564"/>
      <c r="D63" s="565"/>
      <c r="E63" s="264"/>
      <c r="F63" s="564" t="s">
        <v>1713</v>
      </c>
      <c r="G63" s="564"/>
      <c r="H63" s="564"/>
      <c r="I63" s="564"/>
      <c r="J63" s="564"/>
      <c r="K63" s="564"/>
      <c r="L63" s="564"/>
      <c r="M63" s="564"/>
      <c r="N63" s="565"/>
      <c r="O63" s="729" t="s">
        <v>0</v>
      </c>
      <c r="P63" s="730"/>
      <c r="Q63" s="730"/>
      <c r="R63" s="730"/>
      <c r="S63" s="730"/>
      <c r="T63" s="730"/>
      <c r="U63" s="730"/>
      <c r="V63" s="730"/>
      <c r="W63" s="730"/>
      <c r="X63" s="730"/>
      <c r="Y63" s="730"/>
      <c r="Z63" s="730"/>
      <c r="AA63" s="730"/>
      <c r="AB63" s="730"/>
      <c r="AC63" s="730"/>
      <c r="AD63" s="730"/>
      <c r="AE63" s="730"/>
      <c r="AF63" s="731"/>
      <c r="AG63" s="569" t="s">
        <v>1</v>
      </c>
      <c r="AH63" s="570"/>
      <c r="AI63" s="570"/>
      <c r="AJ63" s="571"/>
    </row>
    <row r="64" spans="2:36" ht="12">
      <c r="B64" s="651" t="s">
        <v>25</v>
      </c>
      <c r="C64" s="614" t="s">
        <v>1641</v>
      </c>
      <c r="D64" s="615"/>
      <c r="E64" s="615"/>
      <c r="F64" s="615"/>
      <c r="G64" s="615"/>
      <c r="H64" s="615"/>
      <c r="I64" s="545" t="s">
        <v>3</v>
      </c>
      <c r="J64" s="547" t="s">
        <v>26</v>
      </c>
      <c r="K64" s="547" t="s">
        <v>4</v>
      </c>
      <c r="L64" s="549" t="s">
        <v>1387</v>
      </c>
      <c r="M64" s="607" t="s">
        <v>28</v>
      </c>
      <c r="N64" s="609" t="s">
        <v>29</v>
      </c>
      <c r="O64" s="728" t="s">
        <v>43</v>
      </c>
      <c r="P64" s="658"/>
      <c r="Q64" s="659" t="s">
        <v>44</v>
      </c>
      <c r="R64" s="658"/>
      <c r="S64" s="659" t="s">
        <v>45</v>
      </c>
      <c r="T64" s="658"/>
      <c r="U64" s="659" t="s">
        <v>7</v>
      </c>
      <c r="V64" s="658"/>
      <c r="W64" s="659" t="s">
        <v>6</v>
      </c>
      <c r="X64" s="658"/>
      <c r="Y64" s="659" t="s">
        <v>46</v>
      </c>
      <c r="Z64" s="658"/>
      <c r="AA64" s="659" t="s">
        <v>5</v>
      </c>
      <c r="AB64" s="658"/>
      <c r="AC64" s="659" t="s">
        <v>8</v>
      </c>
      <c r="AD64" s="658"/>
      <c r="AE64" s="659" t="s">
        <v>9</v>
      </c>
      <c r="AF64" s="660"/>
      <c r="AG64" s="605" t="s">
        <v>10</v>
      </c>
      <c r="AH64" s="572" t="s">
        <v>11</v>
      </c>
      <c r="AI64" s="574" t="s">
        <v>12</v>
      </c>
      <c r="AJ64" s="576" t="s">
        <v>30</v>
      </c>
    </row>
    <row r="65" spans="2:36" ht="75.75" customHeight="1" thickBot="1">
      <c r="B65" s="652"/>
      <c r="C65" s="616"/>
      <c r="D65" s="617"/>
      <c r="E65" s="617"/>
      <c r="F65" s="617"/>
      <c r="G65" s="617"/>
      <c r="H65" s="617"/>
      <c r="I65" s="546"/>
      <c r="J65" s="548" t="s">
        <v>26</v>
      </c>
      <c r="K65" s="548"/>
      <c r="L65" s="550"/>
      <c r="M65" s="608"/>
      <c r="N65" s="610"/>
      <c r="O65" s="253" t="s">
        <v>31</v>
      </c>
      <c r="P65" s="254" t="s">
        <v>32</v>
      </c>
      <c r="Q65" s="255" t="s">
        <v>31</v>
      </c>
      <c r="R65" s="254" t="s">
        <v>32</v>
      </c>
      <c r="S65" s="255" t="s">
        <v>31</v>
      </c>
      <c r="T65" s="254" t="s">
        <v>32</v>
      </c>
      <c r="U65" s="255" t="s">
        <v>31</v>
      </c>
      <c r="V65" s="254" t="s">
        <v>32</v>
      </c>
      <c r="W65" s="255" t="s">
        <v>31</v>
      </c>
      <c r="X65" s="254" t="s">
        <v>32</v>
      </c>
      <c r="Y65" s="255" t="s">
        <v>31</v>
      </c>
      <c r="Z65" s="254" t="s">
        <v>32</v>
      </c>
      <c r="AA65" s="255" t="s">
        <v>31</v>
      </c>
      <c r="AB65" s="254" t="s">
        <v>33</v>
      </c>
      <c r="AC65" s="255" t="s">
        <v>31</v>
      </c>
      <c r="AD65" s="254" t="s">
        <v>33</v>
      </c>
      <c r="AE65" s="255" t="s">
        <v>31</v>
      </c>
      <c r="AF65" s="256" t="s">
        <v>33</v>
      </c>
      <c r="AG65" s="606"/>
      <c r="AH65" s="573"/>
      <c r="AI65" s="575"/>
      <c r="AJ65" s="577"/>
    </row>
    <row r="66" spans="2:36" ht="36.75" thickBot="1">
      <c r="B66" s="289" t="s">
        <v>1388</v>
      </c>
      <c r="C66" s="580" t="s">
        <v>495</v>
      </c>
      <c r="D66" s="581"/>
      <c r="E66" s="581"/>
      <c r="F66" s="581"/>
      <c r="G66" s="581"/>
      <c r="H66" s="581"/>
      <c r="I66" s="290" t="s">
        <v>496</v>
      </c>
      <c r="J66" s="493">
        <v>0</v>
      </c>
      <c r="K66" s="314">
        <v>2</v>
      </c>
      <c r="L66" s="314">
        <v>0</v>
      </c>
      <c r="M66" s="314">
        <v>0</v>
      </c>
      <c r="N66" s="314">
        <v>0</v>
      </c>
      <c r="O66" s="368">
        <f>O68</f>
        <v>0</v>
      </c>
      <c r="P66" s="368">
        <f aca="true" t="shared" si="13" ref="P66:AG66">P68</f>
        <v>0</v>
      </c>
      <c r="Q66" s="368">
        <f t="shared" si="13"/>
        <v>0</v>
      </c>
      <c r="R66" s="368">
        <f t="shared" si="13"/>
        <v>0</v>
      </c>
      <c r="S66" s="368">
        <f t="shared" si="13"/>
        <v>0</v>
      </c>
      <c r="T66" s="368">
        <f t="shared" si="13"/>
        <v>0</v>
      </c>
      <c r="U66" s="368">
        <f t="shared" si="13"/>
        <v>0</v>
      </c>
      <c r="V66" s="368">
        <f t="shared" si="13"/>
        <v>0</v>
      </c>
      <c r="W66" s="368">
        <f t="shared" si="13"/>
        <v>0</v>
      </c>
      <c r="X66" s="368">
        <f t="shared" si="13"/>
        <v>0</v>
      </c>
      <c r="Y66" s="368">
        <f t="shared" si="13"/>
        <v>0</v>
      </c>
      <c r="Z66" s="368">
        <f t="shared" si="13"/>
        <v>0</v>
      </c>
      <c r="AA66" s="368">
        <f t="shared" si="13"/>
        <v>0</v>
      </c>
      <c r="AB66" s="368">
        <f t="shared" si="13"/>
        <v>0</v>
      </c>
      <c r="AC66" s="368">
        <f t="shared" si="13"/>
        <v>0</v>
      </c>
      <c r="AD66" s="368">
        <f t="shared" si="13"/>
        <v>0</v>
      </c>
      <c r="AE66" s="368">
        <f t="shared" si="13"/>
        <v>0</v>
      </c>
      <c r="AF66" s="368">
        <f t="shared" si="13"/>
        <v>0</v>
      </c>
      <c r="AG66" s="371">
        <f t="shared" si="13"/>
        <v>0</v>
      </c>
      <c r="AH66" s="372"/>
      <c r="AI66" s="372"/>
      <c r="AJ66" s="299"/>
    </row>
    <row r="67" spans="2:36" ht="12.75" thickBot="1">
      <c r="B67" s="653"/>
      <c r="C67" s="654"/>
      <c r="D67" s="654"/>
      <c r="E67" s="654"/>
      <c r="F67" s="654"/>
      <c r="G67" s="654"/>
      <c r="H67" s="654"/>
      <c r="I67" s="654"/>
      <c r="J67" s="654"/>
      <c r="K67" s="654"/>
      <c r="L67" s="654"/>
      <c r="M67" s="654"/>
      <c r="N67" s="654"/>
      <c r="O67" s="654"/>
      <c r="P67" s="654"/>
      <c r="Q67" s="654"/>
      <c r="R67" s="654"/>
      <c r="S67" s="654"/>
      <c r="T67" s="654"/>
      <c r="U67" s="654"/>
      <c r="V67" s="654"/>
      <c r="W67" s="654"/>
      <c r="X67" s="654"/>
      <c r="Y67" s="654"/>
      <c r="Z67" s="654"/>
      <c r="AA67" s="654"/>
      <c r="AB67" s="654"/>
      <c r="AC67" s="654"/>
      <c r="AD67" s="654"/>
      <c r="AE67" s="654"/>
      <c r="AF67" s="654"/>
      <c r="AG67" s="654"/>
      <c r="AH67" s="654"/>
      <c r="AI67" s="654"/>
      <c r="AJ67" s="655"/>
    </row>
    <row r="68" spans="2:36" ht="36.75" thickBot="1">
      <c r="B68" s="375" t="s">
        <v>13</v>
      </c>
      <c r="C68" s="112" t="s">
        <v>41</v>
      </c>
      <c r="D68" s="112" t="s">
        <v>14</v>
      </c>
      <c r="E68" s="112" t="s">
        <v>37</v>
      </c>
      <c r="F68" s="112" t="s">
        <v>38</v>
      </c>
      <c r="G68" s="112" t="s">
        <v>39</v>
      </c>
      <c r="H68" s="259" t="s">
        <v>1642</v>
      </c>
      <c r="I68" s="375" t="s">
        <v>42</v>
      </c>
      <c r="J68" s="261"/>
      <c r="K68" s="261"/>
      <c r="L68" s="261"/>
      <c r="M68" s="261"/>
      <c r="N68" s="262"/>
      <c r="O68" s="494">
        <f aca="true" t="shared" si="14" ref="O68:AG68">SUM(O69)</f>
        <v>0</v>
      </c>
      <c r="P68" s="495">
        <f t="shared" si="14"/>
        <v>0</v>
      </c>
      <c r="Q68" s="494">
        <f t="shared" si="14"/>
        <v>0</v>
      </c>
      <c r="R68" s="495">
        <f t="shared" si="14"/>
        <v>0</v>
      </c>
      <c r="S68" s="494">
        <f t="shared" si="14"/>
        <v>0</v>
      </c>
      <c r="T68" s="495">
        <f t="shared" si="14"/>
        <v>0</v>
      </c>
      <c r="U68" s="494">
        <f t="shared" si="14"/>
        <v>0</v>
      </c>
      <c r="V68" s="495">
        <f t="shared" si="14"/>
        <v>0</v>
      </c>
      <c r="W68" s="494">
        <f t="shared" si="14"/>
        <v>0</v>
      </c>
      <c r="X68" s="495">
        <f t="shared" si="14"/>
        <v>0</v>
      </c>
      <c r="Y68" s="494">
        <f t="shared" si="14"/>
        <v>0</v>
      </c>
      <c r="Z68" s="495">
        <f t="shared" si="14"/>
        <v>0</v>
      </c>
      <c r="AA68" s="494">
        <f t="shared" si="14"/>
        <v>0</v>
      </c>
      <c r="AB68" s="495">
        <f t="shared" si="14"/>
        <v>0</v>
      </c>
      <c r="AC68" s="494">
        <f t="shared" si="14"/>
        <v>0</v>
      </c>
      <c r="AD68" s="495">
        <f t="shared" si="14"/>
        <v>0</v>
      </c>
      <c r="AE68" s="494">
        <f t="shared" si="14"/>
        <v>0</v>
      </c>
      <c r="AF68" s="495">
        <f t="shared" si="14"/>
        <v>0</v>
      </c>
      <c r="AG68" s="287">
        <f t="shared" si="14"/>
        <v>0</v>
      </c>
      <c r="AH68" s="301"/>
      <c r="AI68" s="301"/>
      <c r="AJ68" s="302"/>
    </row>
    <row r="69" spans="2:36" ht="52.5" customHeight="1">
      <c r="B69" s="585" t="s">
        <v>1624</v>
      </c>
      <c r="C69" s="588"/>
      <c r="D69" s="503" t="s">
        <v>1616</v>
      </c>
      <c r="E69" s="304" t="s">
        <v>1617</v>
      </c>
      <c r="F69" s="305">
        <v>0</v>
      </c>
      <c r="G69" s="321">
        <v>1</v>
      </c>
      <c r="H69" s="692" t="s">
        <v>497</v>
      </c>
      <c r="I69" s="692" t="s">
        <v>498</v>
      </c>
      <c r="J69" s="692">
        <v>0</v>
      </c>
      <c r="K69" s="854">
        <v>1</v>
      </c>
      <c r="L69" s="854">
        <v>0</v>
      </c>
      <c r="M69" s="857">
        <v>0</v>
      </c>
      <c r="N69" s="858">
        <v>0</v>
      </c>
      <c r="O69" s="864"/>
      <c r="P69" s="861"/>
      <c r="Q69" s="861"/>
      <c r="R69" s="861"/>
      <c r="S69" s="861">
        <v>0</v>
      </c>
      <c r="T69" s="861"/>
      <c r="U69" s="861"/>
      <c r="V69" s="861"/>
      <c r="W69" s="861"/>
      <c r="X69" s="861"/>
      <c r="Y69" s="861"/>
      <c r="Z69" s="861"/>
      <c r="AA69" s="861"/>
      <c r="AB69" s="861"/>
      <c r="AC69" s="861"/>
      <c r="AD69" s="861"/>
      <c r="AE69" s="861">
        <f>O69+Q69+S69+U69+W69+Y69+AA69+AC69</f>
        <v>0</v>
      </c>
      <c r="AF69" s="870"/>
      <c r="AG69" s="873"/>
      <c r="AH69" s="867"/>
      <c r="AI69" s="867"/>
      <c r="AJ69" s="637"/>
    </row>
    <row r="70" spans="2:36" ht="52.5" customHeight="1">
      <c r="B70" s="586"/>
      <c r="C70" s="589"/>
      <c r="D70" s="472" t="s">
        <v>1625</v>
      </c>
      <c r="E70" s="504" t="s">
        <v>1619</v>
      </c>
      <c r="F70" s="484">
        <v>0</v>
      </c>
      <c r="G70" s="322">
        <v>1</v>
      </c>
      <c r="H70" s="594"/>
      <c r="I70" s="594"/>
      <c r="J70" s="594"/>
      <c r="K70" s="855"/>
      <c r="L70" s="855"/>
      <c r="M70" s="621"/>
      <c r="N70" s="859"/>
      <c r="O70" s="865"/>
      <c r="P70" s="862"/>
      <c r="Q70" s="862"/>
      <c r="R70" s="862"/>
      <c r="S70" s="862"/>
      <c r="T70" s="862"/>
      <c r="U70" s="862"/>
      <c r="V70" s="862"/>
      <c r="W70" s="862"/>
      <c r="X70" s="862"/>
      <c r="Y70" s="862"/>
      <c r="Z70" s="862"/>
      <c r="AA70" s="862"/>
      <c r="AB70" s="862"/>
      <c r="AC70" s="862"/>
      <c r="AD70" s="862"/>
      <c r="AE70" s="862"/>
      <c r="AF70" s="871"/>
      <c r="AG70" s="669"/>
      <c r="AH70" s="868"/>
      <c r="AI70" s="868"/>
      <c r="AJ70" s="602"/>
    </row>
    <row r="71" spans="2:36" ht="84.75" customHeight="1" thickBot="1">
      <c r="B71" s="587"/>
      <c r="C71" s="590"/>
      <c r="D71" s="320" t="s">
        <v>1627</v>
      </c>
      <c r="E71" s="350" t="s">
        <v>1621</v>
      </c>
      <c r="F71" s="505">
        <v>0</v>
      </c>
      <c r="G71" s="506">
        <v>1</v>
      </c>
      <c r="H71" s="595"/>
      <c r="I71" s="595"/>
      <c r="J71" s="595"/>
      <c r="K71" s="856"/>
      <c r="L71" s="856"/>
      <c r="M71" s="622"/>
      <c r="N71" s="860"/>
      <c r="O71" s="866"/>
      <c r="P71" s="863"/>
      <c r="Q71" s="863"/>
      <c r="R71" s="863"/>
      <c r="S71" s="863"/>
      <c r="T71" s="863"/>
      <c r="U71" s="863"/>
      <c r="V71" s="863"/>
      <c r="W71" s="863"/>
      <c r="X71" s="863"/>
      <c r="Y71" s="863"/>
      <c r="Z71" s="863"/>
      <c r="AA71" s="863"/>
      <c r="AB71" s="863"/>
      <c r="AC71" s="863"/>
      <c r="AD71" s="863"/>
      <c r="AE71" s="863"/>
      <c r="AF71" s="872"/>
      <c r="AG71" s="670"/>
      <c r="AH71" s="869"/>
      <c r="AI71" s="869"/>
      <c r="AJ71" s="603"/>
    </row>
    <row r="72" ht="12"/>
    <row r="73" spans="2:36" ht="12">
      <c r="B73" s="755" t="s">
        <v>1385</v>
      </c>
      <c r="C73" s="558"/>
      <c r="D73" s="558"/>
      <c r="E73" s="558"/>
      <c r="F73" s="558"/>
      <c r="G73" s="558"/>
      <c r="H73" s="559"/>
      <c r="I73" s="560" t="s">
        <v>1612</v>
      </c>
      <c r="J73" s="561"/>
      <c r="K73" s="561"/>
      <c r="L73" s="561"/>
      <c r="M73" s="561"/>
      <c r="N73" s="561"/>
      <c r="O73" s="561"/>
      <c r="P73" s="561"/>
      <c r="Q73" s="561"/>
      <c r="R73" s="561"/>
      <c r="S73" s="561"/>
      <c r="T73" s="562"/>
      <c r="U73" s="560" t="s">
        <v>22</v>
      </c>
      <c r="V73" s="561"/>
      <c r="W73" s="561"/>
      <c r="X73" s="561"/>
      <c r="Y73" s="561"/>
      <c r="Z73" s="561"/>
      <c r="AA73" s="561"/>
      <c r="AB73" s="561"/>
      <c r="AC73" s="561"/>
      <c r="AD73" s="561"/>
      <c r="AE73" s="561"/>
      <c r="AF73" s="561"/>
      <c r="AG73" s="561"/>
      <c r="AH73" s="561"/>
      <c r="AI73" s="561"/>
      <c r="AJ73" s="756"/>
    </row>
    <row r="74" spans="2:36" ht="40.5" customHeight="1" thickBot="1">
      <c r="B74" s="757" t="s">
        <v>1716</v>
      </c>
      <c r="C74" s="564"/>
      <c r="D74" s="565"/>
      <c r="E74" s="264"/>
      <c r="F74" s="564" t="s">
        <v>1713</v>
      </c>
      <c r="G74" s="564"/>
      <c r="H74" s="564"/>
      <c r="I74" s="564"/>
      <c r="J74" s="564"/>
      <c r="K74" s="564"/>
      <c r="L74" s="564"/>
      <c r="M74" s="564"/>
      <c r="N74" s="565"/>
      <c r="O74" s="729" t="s">
        <v>0</v>
      </c>
      <c r="P74" s="730"/>
      <c r="Q74" s="730"/>
      <c r="R74" s="730"/>
      <c r="S74" s="730"/>
      <c r="T74" s="730"/>
      <c r="U74" s="730"/>
      <c r="V74" s="730"/>
      <c r="W74" s="730"/>
      <c r="X74" s="730"/>
      <c r="Y74" s="730"/>
      <c r="Z74" s="730"/>
      <c r="AA74" s="730"/>
      <c r="AB74" s="730"/>
      <c r="AC74" s="730"/>
      <c r="AD74" s="730"/>
      <c r="AE74" s="730"/>
      <c r="AF74" s="731"/>
      <c r="AG74" s="569" t="s">
        <v>1</v>
      </c>
      <c r="AH74" s="570"/>
      <c r="AI74" s="570"/>
      <c r="AJ74" s="571"/>
    </row>
    <row r="75" spans="2:36" ht="12">
      <c r="B75" s="651" t="s">
        <v>25</v>
      </c>
      <c r="C75" s="614" t="s">
        <v>1643</v>
      </c>
      <c r="D75" s="615"/>
      <c r="E75" s="615"/>
      <c r="F75" s="615"/>
      <c r="G75" s="615"/>
      <c r="H75" s="615"/>
      <c r="I75" s="545" t="s">
        <v>3</v>
      </c>
      <c r="J75" s="547" t="s">
        <v>26</v>
      </c>
      <c r="K75" s="547" t="s">
        <v>4</v>
      </c>
      <c r="L75" s="549" t="s">
        <v>1387</v>
      </c>
      <c r="M75" s="607" t="s">
        <v>28</v>
      </c>
      <c r="N75" s="609" t="s">
        <v>29</v>
      </c>
      <c r="O75" s="728" t="s">
        <v>43</v>
      </c>
      <c r="P75" s="658"/>
      <c r="Q75" s="659" t="s">
        <v>44</v>
      </c>
      <c r="R75" s="658"/>
      <c r="S75" s="659" t="s">
        <v>45</v>
      </c>
      <c r="T75" s="658"/>
      <c r="U75" s="659" t="s">
        <v>7</v>
      </c>
      <c r="V75" s="658"/>
      <c r="W75" s="659" t="s">
        <v>6</v>
      </c>
      <c r="X75" s="658"/>
      <c r="Y75" s="659" t="s">
        <v>46</v>
      </c>
      <c r="Z75" s="658"/>
      <c r="AA75" s="659" t="s">
        <v>5</v>
      </c>
      <c r="AB75" s="658"/>
      <c r="AC75" s="659" t="s">
        <v>8</v>
      </c>
      <c r="AD75" s="658"/>
      <c r="AE75" s="659" t="s">
        <v>9</v>
      </c>
      <c r="AF75" s="660"/>
      <c r="AG75" s="605" t="s">
        <v>10</v>
      </c>
      <c r="AH75" s="572" t="s">
        <v>11</v>
      </c>
      <c r="AI75" s="574" t="s">
        <v>12</v>
      </c>
      <c r="AJ75" s="576" t="s">
        <v>30</v>
      </c>
    </row>
    <row r="76" spans="2:36" ht="12.75" thickBot="1">
      <c r="B76" s="652"/>
      <c r="C76" s="616"/>
      <c r="D76" s="617"/>
      <c r="E76" s="617"/>
      <c r="F76" s="617"/>
      <c r="G76" s="617"/>
      <c r="H76" s="617"/>
      <c r="I76" s="546"/>
      <c r="J76" s="548" t="s">
        <v>26</v>
      </c>
      <c r="K76" s="548"/>
      <c r="L76" s="550"/>
      <c r="M76" s="608"/>
      <c r="N76" s="610"/>
      <c r="O76" s="253" t="s">
        <v>31</v>
      </c>
      <c r="P76" s="254" t="s">
        <v>32</v>
      </c>
      <c r="Q76" s="255" t="s">
        <v>31</v>
      </c>
      <c r="R76" s="254" t="s">
        <v>32</v>
      </c>
      <c r="S76" s="255" t="s">
        <v>31</v>
      </c>
      <c r="T76" s="254" t="s">
        <v>32</v>
      </c>
      <c r="U76" s="255" t="s">
        <v>31</v>
      </c>
      <c r="V76" s="254" t="s">
        <v>32</v>
      </c>
      <c r="W76" s="255" t="s">
        <v>31</v>
      </c>
      <c r="X76" s="254" t="s">
        <v>32</v>
      </c>
      <c r="Y76" s="255" t="s">
        <v>31</v>
      </c>
      <c r="Z76" s="254" t="s">
        <v>32</v>
      </c>
      <c r="AA76" s="255" t="s">
        <v>31</v>
      </c>
      <c r="AB76" s="254" t="s">
        <v>33</v>
      </c>
      <c r="AC76" s="255" t="s">
        <v>31</v>
      </c>
      <c r="AD76" s="254" t="s">
        <v>33</v>
      </c>
      <c r="AE76" s="255" t="s">
        <v>31</v>
      </c>
      <c r="AF76" s="256" t="s">
        <v>33</v>
      </c>
      <c r="AG76" s="606"/>
      <c r="AH76" s="573"/>
      <c r="AI76" s="575"/>
      <c r="AJ76" s="577"/>
    </row>
    <row r="77" spans="2:36" ht="47.25" customHeight="1" thickBot="1">
      <c r="B77" s="289" t="s">
        <v>1388</v>
      </c>
      <c r="C77" s="580" t="s">
        <v>499</v>
      </c>
      <c r="D77" s="581"/>
      <c r="E77" s="581"/>
      <c r="F77" s="581"/>
      <c r="G77" s="581"/>
      <c r="H77" s="581"/>
      <c r="I77" s="290" t="s">
        <v>1644</v>
      </c>
      <c r="J77" s="493" t="s">
        <v>398</v>
      </c>
      <c r="K77" s="507">
        <v>1</v>
      </c>
      <c r="L77" s="474">
        <v>0</v>
      </c>
      <c r="M77" s="314">
        <v>0</v>
      </c>
      <c r="N77" s="474">
        <v>0</v>
      </c>
      <c r="O77" s="368">
        <f>+O81+O83</f>
        <v>0</v>
      </c>
      <c r="P77" s="368">
        <f aca="true" t="shared" si="15" ref="P77:AG77">+P81+P83</f>
        <v>0</v>
      </c>
      <c r="Q77" s="368">
        <f t="shared" si="15"/>
        <v>0</v>
      </c>
      <c r="R77" s="368">
        <f t="shared" si="15"/>
        <v>0</v>
      </c>
      <c r="S77" s="368">
        <f t="shared" si="15"/>
        <v>400000</v>
      </c>
      <c r="T77" s="368">
        <f t="shared" si="15"/>
        <v>0</v>
      </c>
      <c r="U77" s="368">
        <f t="shared" si="15"/>
        <v>0</v>
      </c>
      <c r="V77" s="368">
        <f t="shared" si="15"/>
        <v>0</v>
      </c>
      <c r="W77" s="368">
        <f t="shared" si="15"/>
        <v>0</v>
      </c>
      <c r="X77" s="368">
        <f t="shared" si="15"/>
        <v>0</v>
      </c>
      <c r="Y77" s="368">
        <f t="shared" si="15"/>
        <v>0</v>
      </c>
      <c r="Z77" s="368">
        <f t="shared" si="15"/>
        <v>0</v>
      </c>
      <c r="AA77" s="368">
        <f t="shared" si="15"/>
        <v>0</v>
      </c>
      <c r="AB77" s="368">
        <f t="shared" si="15"/>
        <v>0</v>
      </c>
      <c r="AC77" s="368">
        <f t="shared" si="15"/>
        <v>0</v>
      </c>
      <c r="AD77" s="368">
        <f t="shared" si="15"/>
        <v>0</v>
      </c>
      <c r="AE77" s="368">
        <f t="shared" si="15"/>
        <v>400000</v>
      </c>
      <c r="AF77" s="368">
        <f t="shared" si="15"/>
        <v>0</v>
      </c>
      <c r="AG77" s="371">
        <f t="shared" si="15"/>
        <v>0</v>
      </c>
      <c r="AH77" s="372"/>
      <c r="AI77" s="372"/>
      <c r="AJ77" s="299"/>
    </row>
    <row r="78" spans="2:36" ht="12.75" thickBot="1">
      <c r="B78" s="653"/>
      <c r="C78" s="654"/>
      <c r="D78" s="654"/>
      <c r="E78" s="654"/>
      <c r="F78" s="654"/>
      <c r="G78" s="654"/>
      <c r="H78" s="654"/>
      <c r="I78" s="654"/>
      <c r="J78" s="654"/>
      <c r="K78" s="654"/>
      <c r="L78" s="654"/>
      <c r="M78" s="654"/>
      <c r="N78" s="654"/>
      <c r="O78" s="654"/>
      <c r="P78" s="654"/>
      <c r="Q78" s="654"/>
      <c r="R78" s="654"/>
      <c r="S78" s="654"/>
      <c r="T78" s="654"/>
      <c r="U78" s="654"/>
      <c r="V78" s="654"/>
      <c r="W78" s="654"/>
      <c r="X78" s="654"/>
      <c r="Y78" s="654"/>
      <c r="Z78" s="654"/>
      <c r="AA78" s="654"/>
      <c r="AB78" s="654"/>
      <c r="AC78" s="654"/>
      <c r="AD78" s="654"/>
      <c r="AE78" s="654"/>
      <c r="AF78" s="654"/>
      <c r="AG78" s="654"/>
      <c r="AH78" s="654"/>
      <c r="AI78" s="654"/>
      <c r="AJ78" s="655"/>
    </row>
    <row r="79" spans="2:36" ht="36.75" thickBot="1">
      <c r="B79" s="375" t="s">
        <v>13</v>
      </c>
      <c r="C79" s="112" t="s">
        <v>41</v>
      </c>
      <c r="D79" s="112" t="s">
        <v>14</v>
      </c>
      <c r="E79" s="112" t="s">
        <v>37</v>
      </c>
      <c r="F79" s="112" t="s">
        <v>38</v>
      </c>
      <c r="G79" s="112" t="s">
        <v>39</v>
      </c>
      <c r="H79" s="259" t="s">
        <v>1645</v>
      </c>
      <c r="I79" s="375" t="s">
        <v>42</v>
      </c>
      <c r="J79" s="261"/>
      <c r="K79" s="261"/>
      <c r="L79" s="261"/>
      <c r="M79" s="261"/>
      <c r="N79" s="262"/>
      <c r="O79" s="494">
        <f aca="true" t="shared" si="16" ref="O79:AG79">SUM(O80)</f>
        <v>0</v>
      </c>
      <c r="P79" s="495">
        <f t="shared" si="16"/>
        <v>0</v>
      </c>
      <c r="Q79" s="494">
        <f t="shared" si="16"/>
        <v>0</v>
      </c>
      <c r="R79" s="495">
        <f t="shared" si="16"/>
        <v>0</v>
      </c>
      <c r="S79" s="494">
        <f t="shared" si="16"/>
        <v>400000</v>
      </c>
      <c r="T79" s="495">
        <f t="shared" si="16"/>
        <v>0</v>
      </c>
      <c r="U79" s="494">
        <f t="shared" si="16"/>
        <v>0</v>
      </c>
      <c r="V79" s="495">
        <f t="shared" si="16"/>
        <v>0</v>
      </c>
      <c r="W79" s="494">
        <f t="shared" si="16"/>
        <v>0</v>
      </c>
      <c r="X79" s="495">
        <f t="shared" si="16"/>
        <v>0</v>
      </c>
      <c r="Y79" s="494">
        <f t="shared" si="16"/>
        <v>0</v>
      </c>
      <c r="Z79" s="495">
        <f t="shared" si="16"/>
        <v>0</v>
      </c>
      <c r="AA79" s="494">
        <f t="shared" si="16"/>
        <v>0</v>
      </c>
      <c r="AB79" s="495">
        <f t="shared" si="16"/>
        <v>0</v>
      </c>
      <c r="AC79" s="494">
        <f t="shared" si="16"/>
        <v>0</v>
      </c>
      <c r="AD79" s="495">
        <f t="shared" si="16"/>
        <v>0</v>
      </c>
      <c r="AE79" s="494">
        <f t="shared" si="16"/>
        <v>400000</v>
      </c>
      <c r="AF79" s="495">
        <f t="shared" si="16"/>
        <v>0</v>
      </c>
      <c r="AG79" s="287">
        <f t="shared" si="16"/>
        <v>0</v>
      </c>
      <c r="AH79" s="301"/>
      <c r="AI79" s="301"/>
      <c r="AJ79" s="302"/>
    </row>
    <row r="80" spans="2:36" ht="141" customHeight="1" thickBot="1">
      <c r="B80" s="208" t="s">
        <v>1624</v>
      </c>
      <c r="C80" s="208"/>
      <c r="D80" s="503" t="s">
        <v>1616</v>
      </c>
      <c r="E80" s="304" t="s">
        <v>1617</v>
      </c>
      <c r="F80" s="305">
        <v>0</v>
      </c>
      <c r="G80" s="321">
        <v>1</v>
      </c>
      <c r="H80" s="354" t="s">
        <v>500</v>
      </c>
      <c r="I80" s="456" t="s">
        <v>501</v>
      </c>
      <c r="J80" s="509" t="s">
        <v>502</v>
      </c>
      <c r="K80" s="509">
        <v>1</v>
      </c>
      <c r="L80" s="510">
        <v>1</v>
      </c>
      <c r="M80" s="509">
        <v>0</v>
      </c>
      <c r="N80" s="510">
        <v>1</v>
      </c>
      <c r="O80" s="478"/>
      <c r="P80" s="480"/>
      <c r="Q80" s="480"/>
      <c r="R80" s="480"/>
      <c r="S80" s="480">
        <v>400000</v>
      </c>
      <c r="T80" s="480"/>
      <c r="U80" s="480"/>
      <c r="V80" s="480"/>
      <c r="W80" s="480"/>
      <c r="X80" s="480"/>
      <c r="Y80" s="480"/>
      <c r="Z80" s="480"/>
      <c r="AA80" s="480"/>
      <c r="AB80" s="480"/>
      <c r="AC80" s="480"/>
      <c r="AD80" s="480"/>
      <c r="AE80" s="480">
        <f>O80+Q80+S80+U80+W80+Y80+AA80+AC80</f>
        <v>400000</v>
      </c>
      <c r="AF80" s="479"/>
      <c r="AG80" s="479"/>
      <c r="AH80" s="479"/>
      <c r="AI80" s="479"/>
      <c r="AJ80" s="512"/>
    </row>
    <row r="81" spans="2:36" ht="36">
      <c r="B81" s="375" t="s">
        <v>13</v>
      </c>
      <c r="C81" s="112" t="s">
        <v>41</v>
      </c>
      <c r="D81" s="112" t="s">
        <v>14</v>
      </c>
      <c r="E81" s="112" t="s">
        <v>37</v>
      </c>
      <c r="F81" s="112" t="s">
        <v>38</v>
      </c>
      <c r="G81" s="112" t="s">
        <v>39</v>
      </c>
      <c r="H81" s="259" t="s">
        <v>1646</v>
      </c>
      <c r="I81" s="375" t="s">
        <v>42</v>
      </c>
      <c r="J81" s="261"/>
      <c r="K81" s="261"/>
      <c r="L81" s="261"/>
      <c r="M81" s="261"/>
      <c r="N81" s="262"/>
      <c r="O81" s="494">
        <f aca="true" t="shared" si="17" ref="O81:AG81">SUM(O82)</f>
        <v>0</v>
      </c>
      <c r="P81" s="495">
        <f t="shared" si="17"/>
        <v>0</v>
      </c>
      <c r="Q81" s="494">
        <f t="shared" si="17"/>
        <v>0</v>
      </c>
      <c r="R81" s="495">
        <f t="shared" si="17"/>
        <v>0</v>
      </c>
      <c r="S81" s="494">
        <f t="shared" si="17"/>
        <v>0</v>
      </c>
      <c r="T81" s="495">
        <f t="shared" si="17"/>
        <v>0</v>
      </c>
      <c r="U81" s="494">
        <f t="shared" si="17"/>
        <v>0</v>
      </c>
      <c r="V81" s="495">
        <f t="shared" si="17"/>
        <v>0</v>
      </c>
      <c r="W81" s="494">
        <f t="shared" si="17"/>
        <v>0</v>
      </c>
      <c r="X81" s="495">
        <f t="shared" si="17"/>
        <v>0</v>
      </c>
      <c r="Y81" s="494">
        <f t="shared" si="17"/>
        <v>0</v>
      </c>
      <c r="Z81" s="495">
        <f t="shared" si="17"/>
        <v>0</v>
      </c>
      <c r="AA81" s="494">
        <f t="shared" si="17"/>
        <v>0</v>
      </c>
      <c r="AB81" s="495">
        <f t="shared" si="17"/>
        <v>0</v>
      </c>
      <c r="AC81" s="494">
        <f t="shared" si="17"/>
        <v>0</v>
      </c>
      <c r="AD81" s="495">
        <f t="shared" si="17"/>
        <v>0</v>
      </c>
      <c r="AE81" s="494">
        <f t="shared" si="17"/>
        <v>0</v>
      </c>
      <c r="AF81" s="495">
        <f t="shared" si="17"/>
        <v>0</v>
      </c>
      <c r="AG81" s="287">
        <f t="shared" si="17"/>
        <v>0</v>
      </c>
      <c r="AH81" s="301"/>
      <c r="AI81" s="301"/>
      <c r="AJ81" s="302"/>
    </row>
    <row r="82" spans="2:36" ht="141" customHeight="1" thickBot="1">
      <c r="B82" s="208" t="s">
        <v>1624</v>
      </c>
      <c r="C82" s="208"/>
      <c r="D82" s="472" t="s">
        <v>1625</v>
      </c>
      <c r="E82" s="504" t="s">
        <v>1619</v>
      </c>
      <c r="F82" s="484">
        <v>0</v>
      </c>
      <c r="G82" s="322">
        <v>1</v>
      </c>
      <c r="H82" s="354" t="s">
        <v>503</v>
      </c>
      <c r="I82" s="355" t="s">
        <v>504</v>
      </c>
      <c r="J82" s="476" t="s">
        <v>398</v>
      </c>
      <c r="K82" s="476">
        <v>2</v>
      </c>
      <c r="L82" s="513">
        <v>0</v>
      </c>
      <c r="M82" s="476">
        <v>0</v>
      </c>
      <c r="N82" s="513">
        <v>0</v>
      </c>
      <c r="O82" s="399"/>
      <c r="P82" s="405"/>
      <c r="Q82" s="405"/>
      <c r="R82" s="405"/>
      <c r="S82" s="405">
        <v>0</v>
      </c>
      <c r="T82" s="405"/>
      <c r="U82" s="405"/>
      <c r="V82" s="405"/>
      <c r="W82" s="405"/>
      <c r="X82" s="405"/>
      <c r="Y82" s="405"/>
      <c r="Z82" s="405"/>
      <c r="AA82" s="405"/>
      <c r="AB82" s="405"/>
      <c r="AC82" s="405"/>
      <c r="AD82" s="405"/>
      <c r="AE82" s="405">
        <f>O82+Q82+S82+U82+W82+Y82+AA82+AC82</f>
        <v>0</v>
      </c>
      <c r="AF82" s="482"/>
      <c r="AG82" s="482"/>
      <c r="AH82" s="482"/>
      <c r="AI82" s="482"/>
      <c r="AJ82" s="514"/>
    </row>
    <row r="83" spans="2:36" ht="36">
      <c r="B83" s="375" t="s">
        <v>13</v>
      </c>
      <c r="C83" s="112" t="s">
        <v>41</v>
      </c>
      <c r="D83" s="112" t="s">
        <v>14</v>
      </c>
      <c r="E83" s="112" t="s">
        <v>37</v>
      </c>
      <c r="F83" s="112" t="s">
        <v>38</v>
      </c>
      <c r="G83" s="112" t="s">
        <v>39</v>
      </c>
      <c r="H83" s="259" t="s">
        <v>1647</v>
      </c>
      <c r="I83" s="375" t="s">
        <v>42</v>
      </c>
      <c r="J83" s="261"/>
      <c r="K83" s="261"/>
      <c r="L83" s="261"/>
      <c r="M83" s="261"/>
      <c r="N83" s="262"/>
      <c r="O83" s="494">
        <f aca="true" t="shared" si="18" ref="O83:AG83">SUM(O84)</f>
        <v>0</v>
      </c>
      <c r="P83" s="495">
        <f t="shared" si="18"/>
        <v>0</v>
      </c>
      <c r="Q83" s="494">
        <f t="shared" si="18"/>
        <v>0</v>
      </c>
      <c r="R83" s="495">
        <f t="shared" si="18"/>
        <v>0</v>
      </c>
      <c r="S83" s="494">
        <f t="shared" si="18"/>
        <v>400000</v>
      </c>
      <c r="T83" s="495">
        <f t="shared" si="18"/>
        <v>0</v>
      </c>
      <c r="U83" s="494">
        <f t="shared" si="18"/>
        <v>0</v>
      </c>
      <c r="V83" s="495">
        <f t="shared" si="18"/>
        <v>0</v>
      </c>
      <c r="W83" s="494">
        <f t="shared" si="18"/>
        <v>0</v>
      </c>
      <c r="X83" s="495">
        <f t="shared" si="18"/>
        <v>0</v>
      </c>
      <c r="Y83" s="494">
        <f t="shared" si="18"/>
        <v>0</v>
      </c>
      <c r="Z83" s="495">
        <f t="shared" si="18"/>
        <v>0</v>
      </c>
      <c r="AA83" s="494">
        <f t="shared" si="18"/>
        <v>0</v>
      </c>
      <c r="AB83" s="495">
        <f t="shared" si="18"/>
        <v>0</v>
      </c>
      <c r="AC83" s="494">
        <f t="shared" si="18"/>
        <v>0</v>
      </c>
      <c r="AD83" s="495">
        <f t="shared" si="18"/>
        <v>0</v>
      </c>
      <c r="AE83" s="494">
        <f t="shared" si="18"/>
        <v>400000</v>
      </c>
      <c r="AF83" s="495">
        <f t="shared" si="18"/>
        <v>0</v>
      </c>
      <c r="AG83" s="287">
        <f t="shared" si="18"/>
        <v>0</v>
      </c>
      <c r="AH83" s="301"/>
      <c r="AI83" s="301"/>
      <c r="AJ83" s="302"/>
    </row>
    <row r="84" spans="2:36" ht="141" customHeight="1" thickBot="1">
      <c r="B84" s="208" t="s">
        <v>1624</v>
      </c>
      <c r="C84" s="208"/>
      <c r="D84" s="320" t="s">
        <v>1627</v>
      </c>
      <c r="E84" s="350" t="s">
        <v>1621</v>
      </c>
      <c r="F84" s="505">
        <v>0</v>
      </c>
      <c r="G84" s="506">
        <v>1</v>
      </c>
      <c r="H84" s="358" t="s">
        <v>505</v>
      </c>
      <c r="I84" s="359" t="s">
        <v>506</v>
      </c>
      <c r="J84" s="218">
        <v>0</v>
      </c>
      <c r="K84" s="485">
        <v>1</v>
      </c>
      <c r="L84" s="485">
        <v>0.25</v>
      </c>
      <c r="M84" s="485">
        <v>0</v>
      </c>
      <c r="N84" s="515">
        <v>0.25</v>
      </c>
      <c r="O84" s="500"/>
      <c r="P84" s="488"/>
      <c r="Q84" s="490"/>
      <c r="R84" s="488"/>
      <c r="S84" s="488">
        <v>400000</v>
      </c>
      <c r="T84" s="488"/>
      <c r="U84" s="490"/>
      <c r="V84" s="488"/>
      <c r="W84" s="490"/>
      <c r="X84" s="488"/>
      <c r="Y84" s="490"/>
      <c r="Z84" s="488"/>
      <c r="AA84" s="490"/>
      <c r="AB84" s="488"/>
      <c r="AC84" s="490"/>
      <c r="AD84" s="488"/>
      <c r="AE84" s="489">
        <f>O84+Q84+S84+U84+W84+Y84+AA84+AC84</f>
        <v>400000</v>
      </c>
      <c r="AF84" s="488"/>
      <c r="AG84" s="222"/>
      <c r="AH84" s="278"/>
      <c r="AI84" s="278"/>
      <c r="AJ84" s="275"/>
    </row>
    <row r="85" ht="12"/>
    <row r="86" spans="2:36" ht="12">
      <c r="B86" s="755" t="s">
        <v>1385</v>
      </c>
      <c r="C86" s="558"/>
      <c r="D86" s="558"/>
      <c r="E86" s="558"/>
      <c r="F86" s="558"/>
      <c r="G86" s="558"/>
      <c r="H86" s="559"/>
      <c r="I86" s="560" t="s">
        <v>1612</v>
      </c>
      <c r="J86" s="561"/>
      <c r="K86" s="561"/>
      <c r="L86" s="561"/>
      <c r="M86" s="561"/>
      <c r="N86" s="561"/>
      <c r="O86" s="561"/>
      <c r="P86" s="561"/>
      <c r="Q86" s="561"/>
      <c r="R86" s="561"/>
      <c r="S86" s="561"/>
      <c r="T86" s="562"/>
      <c r="U86" s="560" t="s">
        <v>22</v>
      </c>
      <c r="V86" s="561"/>
      <c r="W86" s="561"/>
      <c r="X86" s="561"/>
      <c r="Y86" s="561"/>
      <c r="Z86" s="561"/>
      <c r="AA86" s="561"/>
      <c r="AB86" s="561"/>
      <c r="AC86" s="561"/>
      <c r="AD86" s="561"/>
      <c r="AE86" s="561"/>
      <c r="AF86" s="561"/>
      <c r="AG86" s="561"/>
      <c r="AH86" s="561"/>
      <c r="AI86" s="561"/>
      <c r="AJ86" s="756"/>
    </row>
    <row r="87" spans="2:36" ht="42" customHeight="1" thickBot="1">
      <c r="B87" s="757" t="s">
        <v>1717</v>
      </c>
      <c r="C87" s="564"/>
      <c r="D87" s="565"/>
      <c r="E87" s="264"/>
      <c r="F87" s="564" t="s">
        <v>1713</v>
      </c>
      <c r="G87" s="564"/>
      <c r="H87" s="564"/>
      <c r="I87" s="564"/>
      <c r="J87" s="564"/>
      <c r="K87" s="564"/>
      <c r="L87" s="564"/>
      <c r="M87" s="564"/>
      <c r="N87" s="565"/>
      <c r="O87" s="729" t="s">
        <v>0</v>
      </c>
      <c r="P87" s="730"/>
      <c r="Q87" s="730"/>
      <c r="R87" s="730"/>
      <c r="S87" s="730"/>
      <c r="T87" s="730"/>
      <c r="U87" s="730"/>
      <c r="V87" s="730"/>
      <c r="W87" s="730"/>
      <c r="X87" s="730"/>
      <c r="Y87" s="730"/>
      <c r="Z87" s="730"/>
      <c r="AA87" s="730"/>
      <c r="AB87" s="730"/>
      <c r="AC87" s="730"/>
      <c r="AD87" s="730"/>
      <c r="AE87" s="730"/>
      <c r="AF87" s="731"/>
      <c r="AG87" s="569" t="s">
        <v>1</v>
      </c>
      <c r="AH87" s="570"/>
      <c r="AI87" s="570"/>
      <c r="AJ87" s="571"/>
    </row>
    <row r="88" spans="2:36" ht="12">
      <c r="B88" s="651" t="s">
        <v>25</v>
      </c>
      <c r="C88" s="614" t="s">
        <v>1648</v>
      </c>
      <c r="D88" s="615"/>
      <c r="E88" s="615"/>
      <c r="F88" s="615"/>
      <c r="G88" s="615"/>
      <c r="H88" s="615"/>
      <c r="I88" s="545" t="s">
        <v>3</v>
      </c>
      <c r="J88" s="547" t="s">
        <v>26</v>
      </c>
      <c r="K88" s="547" t="s">
        <v>4</v>
      </c>
      <c r="L88" s="549" t="s">
        <v>1387</v>
      </c>
      <c r="M88" s="607" t="s">
        <v>28</v>
      </c>
      <c r="N88" s="609" t="s">
        <v>29</v>
      </c>
      <c r="O88" s="728" t="s">
        <v>43</v>
      </c>
      <c r="P88" s="658"/>
      <c r="Q88" s="659" t="s">
        <v>44</v>
      </c>
      <c r="R88" s="658"/>
      <c r="S88" s="659" t="s">
        <v>45</v>
      </c>
      <c r="T88" s="658"/>
      <c r="U88" s="659" t="s">
        <v>7</v>
      </c>
      <c r="V88" s="658"/>
      <c r="W88" s="659" t="s">
        <v>6</v>
      </c>
      <c r="X88" s="658"/>
      <c r="Y88" s="659" t="s">
        <v>46</v>
      </c>
      <c r="Z88" s="658"/>
      <c r="AA88" s="659" t="s">
        <v>5</v>
      </c>
      <c r="AB88" s="658"/>
      <c r="AC88" s="659" t="s">
        <v>8</v>
      </c>
      <c r="AD88" s="658"/>
      <c r="AE88" s="659" t="s">
        <v>9</v>
      </c>
      <c r="AF88" s="660"/>
      <c r="AG88" s="605" t="s">
        <v>10</v>
      </c>
      <c r="AH88" s="572" t="s">
        <v>11</v>
      </c>
      <c r="AI88" s="574" t="s">
        <v>12</v>
      </c>
      <c r="AJ88" s="576" t="s">
        <v>30</v>
      </c>
    </row>
    <row r="89" spans="2:36" ht="75.75" customHeight="1" thickBot="1">
      <c r="B89" s="652"/>
      <c r="C89" s="616"/>
      <c r="D89" s="617"/>
      <c r="E89" s="617"/>
      <c r="F89" s="617"/>
      <c r="G89" s="617"/>
      <c r="H89" s="617"/>
      <c r="I89" s="546"/>
      <c r="J89" s="548" t="s">
        <v>26</v>
      </c>
      <c r="K89" s="548"/>
      <c r="L89" s="550"/>
      <c r="M89" s="608"/>
      <c r="N89" s="610"/>
      <c r="O89" s="253" t="s">
        <v>31</v>
      </c>
      <c r="P89" s="254" t="s">
        <v>32</v>
      </c>
      <c r="Q89" s="255" t="s">
        <v>31</v>
      </c>
      <c r="R89" s="254" t="s">
        <v>32</v>
      </c>
      <c r="S89" s="255" t="s">
        <v>31</v>
      </c>
      <c r="T89" s="254" t="s">
        <v>32</v>
      </c>
      <c r="U89" s="255" t="s">
        <v>31</v>
      </c>
      <c r="V89" s="254" t="s">
        <v>32</v>
      </c>
      <c r="W89" s="255" t="s">
        <v>31</v>
      </c>
      <c r="X89" s="254" t="s">
        <v>32</v>
      </c>
      <c r="Y89" s="255" t="s">
        <v>31</v>
      </c>
      <c r="Z89" s="254" t="s">
        <v>32</v>
      </c>
      <c r="AA89" s="255" t="s">
        <v>31</v>
      </c>
      <c r="AB89" s="254" t="s">
        <v>33</v>
      </c>
      <c r="AC89" s="255" t="s">
        <v>31</v>
      </c>
      <c r="AD89" s="254" t="s">
        <v>33</v>
      </c>
      <c r="AE89" s="255" t="s">
        <v>31</v>
      </c>
      <c r="AF89" s="256" t="s">
        <v>33</v>
      </c>
      <c r="AG89" s="606"/>
      <c r="AH89" s="573"/>
      <c r="AI89" s="575"/>
      <c r="AJ89" s="577"/>
    </row>
    <row r="90" spans="2:36" ht="48.75" thickBot="1">
      <c r="B90" s="289" t="s">
        <v>1388</v>
      </c>
      <c r="C90" s="580" t="s">
        <v>507</v>
      </c>
      <c r="D90" s="581"/>
      <c r="E90" s="581"/>
      <c r="F90" s="581"/>
      <c r="G90" s="581"/>
      <c r="H90" s="581"/>
      <c r="I90" s="290" t="s">
        <v>508</v>
      </c>
      <c r="J90" s="493">
        <v>11260.21</v>
      </c>
      <c r="K90" s="314">
        <v>1126.021</v>
      </c>
      <c r="L90" s="314">
        <v>11261</v>
      </c>
      <c r="M90" s="314">
        <v>0</v>
      </c>
      <c r="N90" s="314">
        <v>11261</v>
      </c>
      <c r="O90" s="368">
        <f>O92</f>
        <v>0</v>
      </c>
      <c r="P90" s="368">
        <f aca="true" t="shared" si="19" ref="P90:AG90">P92</f>
        <v>0</v>
      </c>
      <c r="Q90" s="368">
        <f t="shared" si="19"/>
        <v>0</v>
      </c>
      <c r="R90" s="368">
        <f t="shared" si="19"/>
        <v>0</v>
      </c>
      <c r="S90" s="368">
        <f t="shared" si="19"/>
        <v>4600000</v>
      </c>
      <c r="T90" s="368">
        <f t="shared" si="19"/>
        <v>0</v>
      </c>
      <c r="U90" s="368">
        <f t="shared" si="19"/>
        <v>0</v>
      </c>
      <c r="V90" s="368">
        <f t="shared" si="19"/>
        <v>0</v>
      </c>
      <c r="W90" s="368">
        <f t="shared" si="19"/>
        <v>0</v>
      </c>
      <c r="X90" s="368">
        <f t="shared" si="19"/>
        <v>0</v>
      </c>
      <c r="Y90" s="368">
        <f t="shared" si="19"/>
        <v>0</v>
      </c>
      <c r="Z90" s="368">
        <f t="shared" si="19"/>
        <v>0</v>
      </c>
      <c r="AA90" s="368">
        <f t="shared" si="19"/>
        <v>0</v>
      </c>
      <c r="AB90" s="368">
        <f t="shared" si="19"/>
        <v>0</v>
      </c>
      <c r="AC90" s="368">
        <f t="shared" si="19"/>
        <v>0</v>
      </c>
      <c r="AD90" s="368">
        <f t="shared" si="19"/>
        <v>0</v>
      </c>
      <c r="AE90" s="368">
        <f t="shared" si="19"/>
        <v>4600000</v>
      </c>
      <c r="AF90" s="368">
        <f t="shared" si="19"/>
        <v>0</v>
      </c>
      <c r="AG90" s="371">
        <f t="shared" si="19"/>
        <v>0</v>
      </c>
      <c r="AH90" s="372"/>
      <c r="AI90" s="372"/>
      <c r="AJ90" s="299"/>
    </row>
    <row r="91" spans="2:36" ht="12.75" thickBot="1">
      <c r="B91" s="653"/>
      <c r="C91" s="654"/>
      <c r="D91" s="654"/>
      <c r="E91" s="654"/>
      <c r="F91" s="654"/>
      <c r="G91" s="654"/>
      <c r="H91" s="654"/>
      <c r="I91" s="654"/>
      <c r="J91" s="654"/>
      <c r="K91" s="654"/>
      <c r="L91" s="654"/>
      <c r="M91" s="654"/>
      <c r="N91" s="654"/>
      <c r="O91" s="654"/>
      <c r="P91" s="654"/>
      <c r="Q91" s="654"/>
      <c r="R91" s="654"/>
      <c r="S91" s="654"/>
      <c r="T91" s="654"/>
      <c r="U91" s="654"/>
      <c r="V91" s="654"/>
      <c r="W91" s="654"/>
      <c r="X91" s="654"/>
      <c r="Y91" s="654"/>
      <c r="Z91" s="654"/>
      <c r="AA91" s="654"/>
      <c r="AB91" s="654"/>
      <c r="AC91" s="654"/>
      <c r="AD91" s="654"/>
      <c r="AE91" s="654"/>
      <c r="AF91" s="654"/>
      <c r="AG91" s="654"/>
      <c r="AH91" s="654"/>
      <c r="AI91" s="654"/>
      <c r="AJ91" s="655"/>
    </row>
    <row r="92" spans="2:36" ht="36.75" thickBot="1">
      <c r="B92" s="375" t="s">
        <v>13</v>
      </c>
      <c r="C92" s="112" t="s">
        <v>41</v>
      </c>
      <c r="D92" s="112" t="s">
        <v>14</v>
      </c>
      <c r="E92" s="112" t="s">
        <v>37</v>
      </c>
      <c r="F92" s="112" t="s">
        <v>38</v>
      </c>
      <c r="G92" s="112" t="s">
        <v>39</v>
      </c>
      <c r="H92" s="259" t="s">
        <v>1649</v>
      </c>
      <c r="I92" s="375" t="s">
        <v>42</v>
      </c>
      <c r="J92" s="261"/>
      <c r="K92" s="261"/>
      <c r="L92" s="261"/>
      <c r="M92" s="261"/>
      <c r="N92" s="262"/>
      <c r="O92" s="494">
        <f aca="true" t="shared" si="20" ref="O92:AG92">SUM(O93)</f>
        <v>0</v>
      </c>
      <c r="P92" s="495">
        <f t="shared" si="20"/>
        <v>0</v>
      </c>
      <c r="Q92" s="494">
        <f t="shared" si="20"/>
        <v>0</v>
      </c>
      <c r="R92" s="495">
        <f t="shared" si="20"/>
        <v>0</v>
      </c>
      <c r="S92" s="494">
        <f t="shared" si="20"/>
        <v>4600000</v>
      </c>
      <c r="T92" s="495">
        <f t="shared" si="20"/>
        <v>0</v>
      </c>
      <c r="U92" s="494">
        <f t="shared" si="20"/>
        <v>0</v>
      </c>
      <c r="V92" s="495">
        <f t="shared" si="20"/>
        <v>0</v>
      </c>
      <c r="W92" s="494">
        <f t="shared" si="20"/>
        <v>0</v>
      </c>
      <c r="X92" s="495">
        <f t="shared" si="20"/>
        <v>0</v>
      </c>
      <c r="Y92" s="494">
        <f t="shared" si="20"/>
        <v>0</v>
      </c>
      <c r="Z92" s="495">
        <f t="shared" si="20"/>
        <v>0</v>
      </c>
      <c r="AA92" s="494">
        <f t="shared" si="20"/>
        <v>0</v>
      </c>
      <c r="AB92" s="495">
        <f t="shared" si="20"/>
        <v>0</v>
      </c>
      <c r="AC92" s="494">
        <f t="shared" si="20"/>
        <v>0</v>
      </c>
      <c r="AD92" s="495">
        <f t="shared" si="20"/>
        <v>0</v>
      </c>
      <c r="AE92" s="494">
        <f t="shared" si="20"/>
        <v>4600000</v>
      </c>
      <c r="AF92" s="495">
        <f t="shared" si="20"/>
        <v>0</v>
      </c>
      <c r="AG92" s="287">
        <f t="shared" si="20"/>
        <v>0</v>
      </c>
      <c r="AH92" s="301"/>
      <c r="AI92" s="301"/>
      <c r="AJ92" s="302"/>
    </row>
    <row r="93" spans="2:36" ht="61.5" customHeight="1">
      <c r="B93" s="585" t="s">
        <v>1650</v>
      </c>
      <c r="C93" s="588"/>
      <c r="D93" s="503" t="s">
        <v>1651</v>
      </c>
      <c r="E93" s="304" t="s">
        <v>1652</v>
      </c>
      <c r="F93" s="305">
        <v>0</v>
      </c>
      <c r="G93" s="321">
        <v>1</v>
      </c>
      <c r="H93" s="692" t="s">
        <v>509</v>
      </c>
      <c r="I93" s="692" t="s">
        <v>510</v>
      </c>
      <c r="J93" s="692">
        <v>10</v>
      </c>
      <c r="K93" s="854">
        <v>8</v>
      </c>
      <c r="L93" s="854">
        <v>2</v>
      </c>
      <c r="M93" s="857">
        <v>0</v>
      </c>
      <c r="N93" s="858">
        <v>2</v>
      </c>
      <c r="O93" s="864"/>
      <c r="P93" s="861"/>
      <c r="Q93" s="861"/>
      <c r="R93" s="861"/>
      <c r="S93" s="861">
        <v>4600000</v>
      </c>
      <c r="T93" s="861"/>
      <c r="U93" s="861"/>
      <c r="V93" s="861"/>
      <c r="W93" s="861"/>
      <c r="X93" s="861"/>
      <c r="Y93" s="861"/>
      <c r="Z93" s="861"/>
      <c r="AA93" s="861"/>
      <c r="AB93" s="861"/>
      <c r="AC93" s="861"/>
      <c r="AD93" s="861"/>
      <c r="AE93" s="861">
        <f>O93+Q93+S93+U93+W93+Y93+AA93+AC93</f>
        <v>4600000</v>
      </c>
      <c r="AF93" s="870"/>
      <c r="AG93" s="873"/>
      <c r="AH93" s="867"/>
      <c r="AI93" s="867"/>
      <c r="AJ93" s="637"/>
    </row>
    <row r="94" spans="2:36" ht="61.5" customHeight="1">
      <c r="B94" s="586"/>
      <c r="C94" s="589"/>
      <c r="D94" s="472" t="s">
        <v>1653</v>
      </c>
      <c r="E94" s="504" t="s">
        <v>1654</v>
      </c>
      <c r="F94" s="484">
        <v>0</v>
      </c>
      <c r="G94" s="322">
        <v>1</v>
      </c>
      <c r="H94" s="594"/>
      <c r="I94" s="594"/>
      <c r="J94" s="594"/>
      <c r="K94" s="855"/>
      <c r="L94" s="855"/>
      <c r="M94" s="621"/>
      <c r="N94" s="859"/>
      <c r="O94" s="865"/>
      <c r="P94" s="862"/>
      <c r="Q94" s="862"/>
      <c r="R94" s="862"/>
      <c r="S94" s="862"/>
      <c r="T94" s="862"/>
      <c r="U94" s="862"/>
      <c r="V94" s="862"/>
      <c r="W94" s="862"/>
      <c r="X94" s="862"/>
      <c r="Y94" s="862"/>
      <c r="Z94" s="862"/>
      <c r="AA94" s="862"/>
      <c r="AB94" s="862"/>
      <c r="AC94" s="862"/>
      <c r="AD94" s="862"/>
      <c r="AE94" s="862"/>
      <c r="AF94" s="871"/>
      <c r="AG94" s="669"/>
      <c r="AH94" s="868"/>
      <c r="AI94" s="868"/>
      <c r="AJ94" s="602"/>
    </row>
    <row r="95" spans="2:36" ht="61.5" customHeight="1" thickBot="1">
      <c r="B95" s="587"/>
      <c r="C95" s="590"/>
      <c r="D95" s="320" t="s">
        <v>1655</v>
      </c>
      <c r="E95" s="350" t="s">
        <v>1656</v>
      </c>
      <c r="F95" s="505">
        <v>0</v>
      </c>
      <c r="G95" s="506">
        <v>1</v>
      </c>
      <c r="H95" s="595"/>
      <c r="I95" s="595"/>
      <c r="J95" s="595"/>
      <c r="K95" s="856"/>
      <c r="L95" s="856"/>
      <c r="M95" s="622"/>
      <c r="N95" s="860"/>
      <c r="O95" s="866"/>
      <c r="P95" s="863"/>
      <c r="Q95" s="863"/>
      <c r="R95" s="863"/>
      <c r="S95" s="863"/>
      <c r="T95" s="863"/>
      <c r="U95" s="863"/>
      <c r="V95" s="863"/>
      <c r="W95" s="863"/>
      <c r="X95" s="863"/>
      <c r="Y95" s="863"/>
      <c r="Z95" s="863"/>
      <c r="AA95" s="863"/>
      <c r="AB95" s="863"/>
      <c r="AC95" s="863"/>
      <c r="AD95" s="863"/>
      <c r="AE95" s="863"/>
      <c r="AF95" s="872"/>
      <c r="AG95" s="670"/>
      <c r="AH95" s="869"/>
      <c r="AI95" s="869"/>
      <c r="AJ95" s="603"/>
    </row>
    <row r="96" ht="12"/>
    <row r="97" spans="2:36" ht="12">
      <c r="B97" s="755" t="s">
        <v>1385</v>
      </c>
      <c r="C97" s="558"/>
      <c r="D97" s="558"/>
      <c r="E97" s="558"/>
      <c r="F97" s="558"/>
      <c r="G97" s="558"/>
      <c r="H97" s="559"/>
      <c r="I97" s="560" t="s">
        <v>1612</v>
      </c>
      <c r="J97" s="561"/>
      <c r="K97" s="561"/>
      <c r="L97" s="561"/>
      <c r="M97" s="561"/>
      <c r="N97" s="561"/>
      <c r="O97" s="561"/>
      <c r="P97" s="561"/>
      <c r="Q97" s="561"/>
      <c r="R97" s="561"/>
      <c r="S97" s="561"/>
      <c r="T97" s="562"/>
      <c r="U97" s="560" t="s">
        <v>22</v>
      </c>
      <c r="V97" s="561"/>
      <c r="W97" s="561"/>
      <c r="X97" s="561"/>
      <c r="Y97" s="561"/>
      <c r="Z97" s="561"/>
      <c r="AA97" s="561"/>
      <c r="AB97" s="561"/>
      <c r="AC97" s="561"/>
      <c r="AD97" s="561"/>
      <c r="AE97" s="561"/>
      <c r="AF97" s="561"/>
      <c r="AG97" s="561"/>
      <c r="AH97" s="561"/>
      <c r="AI97" s="561"/>
      <c r="AJ97" s="756"/>
    </row>
    <row r="98" spans="2:36" ht="44.25" customHeight="1" thickBot="1">
      <c r="B98" s="757" t="s">
        <v>1718</v>
      </c>
      <c r="C98" s="564"/>
      <c r="D98" s="565"/>
      <c r="E98" s="264"/>
      <c r="F98" s="564" t="s">
        <v>1664</v>
      </c>
      <c r="G98" s="564"/>
      <c r="H98" s="564"/>
      <c r="I98" s="564"/>
      <c r="J98" s="564"/>
      <c r="K98" s="564"/>
      <c r="L98" s="564"/>
      <c r="M98" s="564"/>
      <c r="N98" s="565"/>
      <c r="O98" s="729" t="s">
        <v>0</v>
      </c>
      <c r="P98" s="730"/>
      <c r="Q98" s="730"/>
      <c r="R98" s="730"/>
      <c r="S98" s="730"/>
      <c r="T98" s="730"/>
      <c r="U98" s="730"/>
      <c r="V98" s="730"/>
      <c r="W98" s="730"/>
      <c r="X98" s="730"/>
      <c r="Y98" s="730"/>
      <c r="Z98" s="730"/>
      <c r="AA98" s="730"/>
      <c r="AB98" s="730"/>
      <c r="AC98" s="730"/>
      <c r="AD98" s="730"/>
      <c r="AE98" s="730"/>
      <c r="AF98" s="731"/>
      <c r="AG98" s="569" t="s">
        <v>1</v>
      </c>
      <c r="AH98" s="570"/>
      <c r="AI98" s="570"/>
      <c r="AJ98" s="571"/>
    </row>
    <row r="99" spans="2:36" ht="12">
      <c r="B99" s="651" t="s">
        <v>25</v>
      </c>
      <c r="C99" s="614" t="s">
        <v>1657</v>
      </c>
      <c r="D99" s="615"/>
      <c r="E99" s="615"/>
      <c r="F99" s="615"/>
      <c r="G99" s="615"/>
      <c r="H99" s="615"/>
      <c r="I99" s="545" t="s">
        <v>3</v>
      </c>
      <c r="J99" s="547" t="s">
        <v>26</v>
      </c>
      <c r="K99" s="547" t="s">
        <v>4</v>
      </c>
      <c r="L99" s="549" t="s">
        <v>1387</v>
      </c>
      <c r="M99" s="607" t="s">
        <v>28</v>
      </c>
      <c r="N99" s="609" t="s">
        <v>29</v>
      </c>
      <c r="O99" s="728" t="s">
        <v>43</v>
      </c>
      <c r="P99" s="658"/>
      <c r="Q99" s="659" t="s">
        <v>44</v>
      </c>
      <c r="R99" s="658"/>
      <c r="S99" s="659" t="s">
        <v>45</v>
      </c>
      <c r="T99" s="658"/>
      <c r="U99" s="659" t="s">
        <v>7</v>
      </c>
      <c r="V99" s="658"/>
      <c r="W99" s="659" t="s">
        <v>6</v>
      </c>
      <c r="X99" s="658"/>
      <c r="Y99" s="659" t="s">
        <v>46</v>
      </c>
      <c r="Z99" s="658"/>
      <c r="AA99" s="659" t="s">
        <v>5</v>
      </c>
      <c r="AB99" s="658"/>
      <c r="AC99" s="659" t="s">
        <v>8</v>
      </c>
      <c r="AD99" s="658"/>
      <c r="AE99" s="659" t="s">
        <v>9</v>
      </c>
      <c r="AF99" s="660"/>
      <c r="AG99" s="605" t="s">
        <v>10</v>
      </c>
      <c r="AH99" s="572" t="s">
        <v>11</v>
      </c>
      <c r="AI99" s="574" t="s">
        <v>12</v>
      </c>
      <c r="AJ99" s="576" t="s">
        <v>30</v>
      </c>
    </row>
    <row r="100" spans="2:36" ht="78.75" customHeight="1" thickBot="1">
      <c r="B100" s="652"/>
      <c r="C100" s="616"/>
      <c r="D100" s="617"/>
      <c r="E100" s="617"/>
      <c r="F100" s="617"/>
      <c r="G100" s="617"/>
      <c r="H100" s="617"/>
      <c r="I100" s="546"/>
      <c r="J100" s="548" t="s">
        <v>26</v>
      </c>
      <c r="K100" s="548"/>
      <c r="L100" s="550"/>
      <c r="M100" s="608"/>
      <c r="N100" s="610"/>
      <c r="O100" s="253" t="s">
        <v>31</v>
      </c>
      <c r="P100" s="254" t="s">
        <v>32</v>
      </c>
      <c r="Q100" s="255" t="s">
        <v>31</v>
      </c>
      <c r="R100" s="254" t="s">
        <v>32</v>
      </c>
      <c r="S100" s="255" t="s">
        <v>31</v>
      </c>
      <c r="T100" s="254" t="s">
        <v>32</v>
      </c>
      <c r="U100" s="255" t="s">
        <v>31</v>
      </c>
      <c r="V100" s="254" t="s">
        <v>32</v>
      </c>
      <c r="W100" s="255" t="s">
        <v>31</v>
      </c>
      <c r="X100" s="254" t="s">
        <v>32</v>
      </c>
      <c r="Y100" s="255" t="s">
        <v>31</v>
      </c>
      <c r="Z100" s="254" t="s">
        <v>32</v>
      </c>
      <c r="AA100" s="255" t="s">
        <v>31</v>
      </c>
      <c r="AB100" s="254" t="s">
        <v>33</v>
      </c>
      <c r="AC100" s="255" t="s">
        <v>31</v>
      </c>
      <c r="AD100" s="254" t="s">
        <v>33</v>
      </c>
      <c r="AE100" s="255" t="s">
        <v>31</v>
      </c>
      <c r="AF100" s="256" t="s">
        <v>33</v>
      </c>
      <c r="AG100" s="606"/>
      <c r="AH100" s="573"/>
      <c r="AI100" s="575"/>
      <c r="AJ100" s="577"/>
    </row>
    <row r="101" spans="2:36" ht="24.75" thickBot="1">
      <c r="B101" s="289" t="s">
        <v>1388</v>
      </c>
      <c r="C101" s="580" t="s">
        <v>511</v>
      </c>
      <c r="D101" s="581"/>
      <c r="E101" s="581"/>
      <c r="F101" s="581"/>
      <c r="G101" s="581"/>
      <c r="H101" s="581"/>
      <c r="I101" s="290" t="s">
        <v>512</v>
      </c>
      <c r="J101" s="493">
        <v>0</v>
      </c>
      <c r="K101" s="314" t="s">
        <v>1658</v>
      </c>
      <c r="L101" s="314">
        <v>300</v>
      </c>
      <c r="M101" s="314">
        <v>0</v>
      </c>
      <c r="N101" s="314">
        <v>300</v>
      </c>
      <c r="O101" s="368">
        <f>O103</f>
        <v>0</v>
      </c>
      <c r="P101" s="368">
        <f aca="true" t="shared" si="21" ref="P101:AG101">P103</f>
        <v>0</v>
      </c>
      <c r="Q101" s="368">
        <f t="shared" si="21"/>
        <v>0</v>
      </c>
      <c r="R101" s="368">
        <f t="shared" si="21"/>
        <v>0</v>
      </c>
      <c r="S101" s="368">
        <f t="shared" si="21"/>
        <v>0</v>
      </c>
      <c r="T101" s="368">
        <f t="shared" si="21"/>
        <v>0</v>
      </c>
      <c r="U101" s="368">
        <f t="shared" si="21"/>
        <v>0</v>
      </c>
      <c r="V101" s="368">
        <f t="shared" si="21"/>
        <v>0</v>
      </c>
      <c r="W101" s="368">
        <f t="shared" si="21"/>
        <v>0</v>
      </c>
      <c r="X101" s="368">
        <f t="shared" si="21"/>
        <v>0</v>
      </c>
      <c r="Y101" s="368">
        <f t="shared" si="21"/>
        <v>0</v>
      </c>
      <c r="Z101" s="368">
        <f t="shared" si="21"/>
        <v>0</v>
      </c>
      <c r="AA101" s="368">
        <f t="shared" si="21"/>
        <v>0</v>
      </c>
      <c r="AB101" s="368">
        <f t="shared" si="21"/>
        <v>0</v>
      </c>
      <c r="AC101" s="368">
        <f t="shared" si="21"/>
        <v>0</v>
      </c>
      <c r="AD101" s="368">
        <f t="shared" si="21"/>
        <v>0</v>
      </c>
      <c r="AE101" s="368">
        <f t="shared" si="21"/>
        <v>0</v>
      </c>
      <c r="AF101" s="368">
        <f t="shared" si="21"/>
        <v>0</v>
      </c>
      <c r="AG101" s="371">
        <f t="shared" si="21"/>
        <v>0</v>
      </c>
      <c r="AH101" s="372"/>
      <c r="AI101" s="372"/>
      <c r="AJ101" s="299"/>
    </row>
    <row r="102" spans="2:36" ht="12.75" thickBot="1">
      <c r="B102" s="653"/>
      <c r="C102" s="654"/>
      <c r="D102" s="654"/>
      <c r="E102" s="654"/>
      <c r="F102" s="654"/>
      <c r="G102" s="654"/>
      <c r="H102" s="654"/>
      <c r="I102" s="654"/>
      <c r="J102" s="654"/>
      <c r="K102" s="654"/>
      <c r="L102" s="654"/>
      <c r="M102" s="654"/>
      <c r="N102" s="654"/>
      <c r="O102" s="654"/>
      <c r="P102" s="654"/>
      <c r="Q102" s="654"/>
      <c r="R102" s="654"/>
      <c r="S102" s="654"/>
      <c r="T102" s="654"/>
      <c r="U102" s="654"/>
      <c r="V102" s="654"/>
      <c r="W102" s="654"/>
      <c r="X102" s="654"/>
      <c r="Y102" s="654"/>
      <c r="Z102" s="654"/>
      <c r="AA102" s="654"/>
      <c r="AB102" s="654"/>
      <c r="AC102" s="654"/>
      <c r="AD102" s="654"/>
      <c r="AE102" s="654"/>
      <c r="AF102" s="654"/>
      <c r="AG102" s="654"/>
      <c r="AH102" s="654"/>
      <c r="AI102" s="654"/>
      <c r="AJ102" s="655"/>
    </row>
    <row r="103" spans="2:36" ht="36.75" thickBot="1">
      <c r="B103" s="375" t="s">
        <v>13</v>
      </c>
      <c r="C103" s="112" t="s">
        <v>41</v>
      </c>
      <c r="D103" s="112" t="s">
        <v>14</v>
      </c>
      <c r="E103" s="112" t="s">
        <v>37</v>
      </c>
      <c r="F103" s="112" t="s">
        <v>38</v>
      </c>
      <c r="G103" s="112" t="s">
        <v>39</v>
      </c>
      <c r="H103" s="259" t="s">
        <v>1659</v>
      </c>
      <c r="I103" s="375" t="s">
        <v>42</v>
      </c>
      <c r="J103" s="261"/>
      <c r="K103" s="261"/>
      <c r="L103" s="261"/>
      <c r="M103" s="261"/>
      <c r="N103" s="262"/>
      <c r="O103" s="494">
        <f aca="true" t="shared" si="22" ref="O103:AG103">SUM(O104)</f>
        <v>0</v>
      </c>
      <c r="P103" s="495">
        <f t="shared" si="22"/>
        <v>0</v>
      </c>
      <c r="Q103" s="494">
        <f t="shared" si="22"/>
        <v>0</v>
      </c>
      <c r="R103" s="495">
        <f t="shared" si="22"/>
        <v>0</v>
      </c>
      <c r="S103" s="494">
        <f t="shared" si="22"/>
        <v>0</v>
      </c>
      <c r="T103" s="495">
        <f t="shared" si="22"/>
        <v>0</v>
      </c>
      <c r="U103" s="494">
        <f t="shared" si="22"/>
        <v>0</v>
      </c>
      <c r="V103" s="495">
        <f t="shared" si="22"/>
        <v>0</v>
      </c>
      <c r="W103" s="494">
        <f t="shared" si="22"/>
        <v>0</v>
      </c>
      <c r="X103" s="495">
        <f t="shared" si="22"/>
        <v>0</v>
      </c>
      <c r="Y103" s="494">
        <f t="shared" si="22"/>
        <v>0</v>
      </c>
      <c r="Z103" s="495">
        <f t="shared" si="22"/>
        <v>0</v>
      </c>
      <c r="AA103" s="494">
        <f t="shared" si="22"/>
        <v>0</v>
      </c>
      <c r="AB103" s="495">
        <f t="shared" si="22"/>
        <v>0</v>
      </c>
      <c r="AC103" s="494">
        <f t="shared" si="22"/>
        <v>0</v>
      </c>
      <c r="AD103" s="495">
        <f t="shared" si="22"/>
        <v>0</v>
      </c>
      <c r="AE103" s="494">
        <f t="shared" si="22"/>
        <v>0</v>
      </c>
      <c r="AF103" s="495">
        <f t="shared" si="22"/>
        <v>0</v>
      </c>
      <c r="AG103" s="287">
        <f t="shared" si="22"/>
        <v>0</v>
      </c>
      <c r="AH103" s="301"/>
      <c r="AI103" s="301"/>
      <c r="AJ103" s="302"/>
    </row>
    <row r="104" spans="2:36" ht="69.75" customHeight="1">
      <c r="B104" s="585" t="s">
        <v>1624</v>
      </c>
      <c r="C104" s="588"/>
      <c r="D104" s="503" t="s">
        <v>1660</v>
      </c>
      <c r="E104" s="304" t="s">
        <v>1652</v>
      </c>
      <c r="F104" s="305">
        <v>0</v>
      </c>
      <c r="G104" s="321">
        <v>1</v>
      </c>
      <c r="H104" s="662" t="s">
        <v>1661</v>
      </c>
      <c r="I104" s="692"/>
      <c r="J104" s="692">
        <v>0</v>
      </c>
      <c r="K104" s="854">
        <v>0</v>
      </c>
      <c r="L104" s="854">
        <v>0</v>
      </c>
      <c r="M104" s="857">
        <v>0</v>
      </c>
      <c r="N104" s="858">
        <v>0</v>
      </c>
      <c r="O104" s="864"/>
      <c r="P104" s="861"/>
      <c r="Q104" s="861"/>
      <c r="R104" s="861"/>
      <c r="S104" s="861">
        <v>0</v>
      </c>
      <c r="T104" s="861"/>
      <c r="U104" s="861"/>
      <c r="V104" s="861"/>
      <c r="W104" s="861"/>
      <c r="X104" s="861"/>
      <c r="Y104" s="861"/>
      <c r="Z104" s="861"/>
      <c r="AA104" s="861"/>
      <c r="AB104" s="861"/>
      <c r="AC104" s="861"/>
      <c r="AD104" s="861"/>
      <c r="AE104" s="861">
        <f>O104+Q104+S104+U104+W104+Y104+AA104+AC104</f>
        <v>0</v>
      </c>
      <c r="AF104" s="870"/>
      <c r="AG104" s="873"/>
      <c r="AH104" s="867"/>
      <c r="AI104" s="867"/>
      <c r="AJ104" s="637"/>
    </row>
    <row r="105" spans="2:36" ht="69.75" customHeight="1">
      <c r="B105" s="586"/>
      <c r="C105" s="589"/>
      <c r="D105" s="472" t="s">
        <v>1662</v>
      </c>
      <c r="E105" s="504" t="s">
        <v>1654</v>
      </c>
      <c r="F105" s="484">
        <v>0</v>
      </c>
      <c r="G105" s="322">
        <v>1</v>
      </c>
      <c r="H105" s="694"/>
      <c r="I105" s="594"/>
      <c r="J105" s="594"/>
      <c r="K105" s="855"/>
      <c r="L105" s="855"/>
      <c r="M105" s="621"/>
      <c r="N105" s="859"/>
      <c r="O105" s="865"/>
      <c r="P105" s="862"/>
      <c r="Q105" s="862"/>
      <c r="R105" s="862"/>
      <c r="S105" s="862"/>
      <c r="T105" s="862"/>
      <c r="U105" s="862"/>
      <c r="V105" s="862"/>
      <c r="W105" s="862"/>
      <c r="X105" s="862"/>
      <c r="Y105" s="862"/>
      <c r="Z105" s="862"/>
      <c r="AA105" s="862"/>
      <c r="AB105" s="862"/>
      <c r="AC105" s="862"/>
      <c r="AD105" s="862"/>
      <c r="AE105" s="862"/>
      <c r="AF105" s="871"/>
      <c r="AG105" s="669"/>
      <c r="AH105" s="868"/>
      <c r="AI105" s="868"/>
      <c r="AJ105" s="602"/>
    </row>
    <row r="106" spans="2:36" ht="69.75" customHeight="1" thickBot="1">
      <c r="B106" s="587"/>
      <c r="C106" s="590"/>
      <c r="D106" s="320" t="s">
        <v>1663</v>
      </c>
      <c r="E106" s="350" t="s">
        <v>1656</v>
      </c>
      <c r="F106" s="505">
        <v>0</v>
      </c>
      <c r="G106" s="506">
        <v>1</v>
      </c>
      <c r="H106" s="663"/>
      <c r="I106" s="595"/>
      <c r="J106" s="595"/>
      <c r="K106" s="856"/>
      <c r="L106" s="856"/>
      <c r="M106" s="622"/>
      <c r="N106" s="860"/>
      <c r="O106" s="866"/>
      <c r="P106" s="863"/>
      <c r="Q106" s="863"/>
      <c r="R106" s="863"/>
      <c r="S106" s="863"/>
      <c r="T106" s="863"/>
      <c r="U106" s="863"/>
      <c r="V106" s="863"/>
      <c r="W106" s="863"/>
      <c r="X106" s="863"/>
      <c r="Y106" s="863"/>
      <c r="Z106" s="863"/>
      <c r="AA106" s="863"/>
      <c r="AB106" s="863"/>
      <c r="AC106" s="863"/>
      <c r="AD106" s="863"/>
      <c r="AE106" s="863"/>
      <c r="AF106" s="872"/>
      <c r="AG106" s="670"/>
      <c r="AH106" s="869"/>
      <c r="AI106" s="869"/>
      <c r="AJ106" s="603"/>
    </row>
    <row r="107" ht="12"/>
    <row r="108" spans="2:36" ht="12">
      <c r="B108" s="755" t="s">
        <v>1385</v>
      </c>
      <c r="C108" s="558"/>
      <c r="D108" s="558"/>
      <c r="E108" s="558"/>
      <c r="F108" s="558"/>
      <c r="G108" s="558"/>
      <c r="H108" s="559"/>
      <c r="I108" s="560" t="s">
        <v>1612</v>
      </c>
      <c r="J108" s="561"/>
      <c r="K108" s="561"/>
      <c r="L108" s="561"/>
      <c r="M108" s="561"/>
      <c r="N108" s="561"/>
      <c r="O108" s="561"/>
      <c r="P108" s="561"/>
      <c r="Q108" s="561"/>
      <c r="R108" s="561"/>
      <c r="S108" s="561"/>
      <c r="T108" s="562"/>
      <c r="U108" s="560" t="s">
        <v>22</v>
      </c>
      <c r="V108" s="561"/>
      <c r="W108" s="561"/>
      <c r="X108" s="561"/>
      <c r="Y108" s="561"/>
      <c r="Z108" s="561"/>
      <c r="AA108" s="561"/>
      <c r="AB108" s="561"/>
      <c r="AC108" s="561"/>
      <c r="AD108" s="561"/>
      <c r="AE108" s="561"/>
      <c r="AF108" s="561"/>
      <c r="AG108" s="561"/>
      <c r="AH108" s="561"/>
      <c r="AI108" s="561"/>
      <c r="AJ108" s="756"/>
    </row>
    <row r="109" spans="2:36" ht="43.5" customHeight="1" thickBot="1">
      <c r="B109" s="757" t="s">
        <v>1719</v>
      </c>
      <c r="C109" s="564"/>
      <c r="D109" s="565"/>
      <c r="E109" s="563" t="s">
        <v>1664</v>
      </c>
      <c r="F109" s="564"/>
      <c r="G109" s="564"/>
      <c r="H109" s="564"/>
      <c r="I109" s="564"/>
      <c r="J109" s="564"/>
      <c r="K109" s="564"/>
      <c r="L109" s="564"/>
      <c r="M109" s="564"/>
      <c r="N109" s="565"/>
      <c r="O109" s="648" t="s">
        <v>0</v>
      </c>
      <c r="P109" s="649"/>
      <c r="Q109" s="649"/>
      <c r="R109" s="649"/>
      <c r="S109" s="649"/>
      <c r="T109" s="649"/>
      <c r="U109" s="649"/>
      <c r="V109" s="649"/>
      <c r="W109" s="649"/>
      <c r="X109" s="649"/>
      <c r="Y109" s="649"/>
      <c r="Z109" s="649"/>
      <c r="AA109" s="649"/>
      <c r="AB109" s="649"/>
      <c r="AC109" s="649"/>
      <c r="AD109" s="649"/>
      <c r="AE109" s="649"/>
      <c r="AF109" s="650"/>
      <c r="AG109" s="563" t="s">
        <v>1</v>
      </c>
      <c r="AH109" s="564"/>
      <c r="AI109" s="564"/>
      <c r="AJ109" s="887"/>
    </row>
    <row r="110" spans="2:36" ht="15" customHeight="1">
      <c r="B110" s="651" t="s">
        <v>25</v>
      </c>
      <c r="C110" s="614" t="s">
        <v>1665</v>
      </c>
      <c r="D110" s="615"/>
      <c r="E110" s="615"/>
      <c r="F110" s="615"/>
      <c r="G110" s="615"/>
      <c r="H110" s="851"/>
      <c r="I110" s="545" t="s">
        <v>3</v>
      </c>
      <c r="J110" s="547" t="s">
        <v>26</v>
      </c>
      <c r="K110" s="547" t="s">
        <v>4</v>
      </c>
      <c r="L110" s="549" t="s">
        <v>1387</v>
      </c>
      <c r="M110" s="607" t="s">
        <v>28</v>
      </c>
      <c r="N110" s="609" t="s">
        <v>29</v>
      </c>
      <c r="O110" s="265" t="s">
        <v>43</v>
      </c>
      <c r="P110" s="266"/>
      <c r="Q110" s="267" t="s">
        <v>44</v>
      </c>
      <c r="R110" s="266"/>
      <c r="S110" s="267" t="s">
        <v>45</v>
      </c>
      <c r="T110" s="266"/>
      <c r="U110" s="267" t="s">
        <v>7</v>
      </c>
      <c r="V110" s="266"/>
      <c r="W110" s="267" t="s">
        <v>6</v>
      </c>
      <c r="X110" s="266"/>
      <c r="Y110" s="267" t="s">
        <v>46</v>
      </c>
      <c r="Z110" s="266"/>
      <c r="AA110" s="267" t="s">
        <v>5</v>
      </c>
      <c r="AB110" s="266"/>
      <c r="AC110" s="267" t="s">
        <v>8</v>
      </c>
      <c r="AD110" s="266"/>
      <c r="AE110" s="267" t="s">
        <v>9</v>
      </c>
      <c r="AF110" s="268"/>
      <c r="AG110" s="516" t="s">
        <v>10</v>
      </c>
      <c r="AH110" s="517" t="s">
        <v>11</v>
      </c>
      <c r="AI110" s="518" t="s">
        <v>12</v>
      </c>
      <c r="AJ110" s="519" t="s">
        <v>30</v>
      </c>
    </row>
    <row r="111" spans="2:36" ht="67.5" customHeight="1" thickBot="1">
      <c r="B111" s="652"/>
      <c r="C111" s="616"/>
      <c r="D111" s="617"/>
      <c r="E111" s="617"/>
      <c r="F111" s="617"/>
      <c r="G111" s="617"/>
      <c r="H111" s="891"/>
      <c r="I111" s="892"/>
      <c r="J111" s="893"/>
      <c r="K111" s="893"/>
      <c r="L111" s="894"/>
      <c r="M111" s="888"/>
      <c r="N111" s="889"/>
      <c r="O111" s="253" t="s">
        <v>31</v>
      </c>
      <c r="P111" s="254" t="s">
        <v>32</v>
      </c>
      <c r="Q111" s="255" t="s">
        <v>31</v>
      </c>
      <c r="R111" s="254" t="s">
        <v>32</v>
      </c>
      <c r="S111" s="255" t="s">
        <v>31</v>
      </c>
      <c r="T111" s="254" t="s">
        <v>32</v>
      </c>
      <c r="U111" s="255" t="s">
        <v>31</v>
      </c>
      <c r="V111" s="254" t="s">
        <v>32</v>
      </c>
      <c r="W111" s="255" t="s">
        <v>31</v>
      </c>
      <c r="X111" s="254" t="s">
        <v>32</v>
      </c>
      <c r="Y111" s="255" t="s">
        <v>31</v>
      </c>
      <c r="Z111" s="254" t="s">
        <v>32</v>
      </c>
      <c r="AA111" s="255" t="s">
        <v>31</v>
      </c>
      <c r="AB111" s="254" t="s">
        <v>33</v>
      </c>
      <c r="AC111" s="255" t="s">
        <v>31</v>
      </c>
      <c r="AD111" s="254" t="s">
        <v>33</v>
      </c>
      <c r="AE111" s="255" t="s">
        <v>31</v>
      </c>
      <c r="AF111" s="256" t="s">
        <v>33</v>
      </c>
      <c r="AG111" s="520"/>
      <c r="AH111" s="521"/>
      <c r="AI111" s="522"/>
      <c r="AJ111" s="523"/>
    </row>
    <row r="112" spans="2:36" ht="24.75" thickBot="1">
      <c r="B112" s="289" t="s">
        <v>1388</v>
      </c>
      <c r="C112" s="580" t="s">
        <v>513</v>
      </c>
      <c r="D112" s="581"/>
      <c r="E112" s="581"/>
      <c r="F112" s="581"/>
      <c r="G112" s="581"/>
      <c r="H112" s="890"/>
      <c r="I112" s="290" t="s">
        <v>514</v>
      </c>
      <c r="J112" s="314">
        <v>0</v>
      </c>
      <c r="K112" s="474">
        <v>1</v>
      </c>
      <c r="L112" s="474">
        <v>0</v>
      </c>
      <c r="M112" s="314">
        <v>0</v>
      </c>
      <c r="N112" s="474"/>
      <c r="O112" s="368">
        <f>O114+O116+O118+O120+O122</f>
        <v>0</v>
      </c>
      <c r="P112" s="368">
        <f aca="true" t="shared" si="23" ref="P112:AG112">P114+P116+P118+P120+P122</f>
        <v>0</v>
      </c>
      <c r="Q112" s="368">
        <f t="shared" si="23"/>
        <v>0</v>
      </c>
      <c r="R112" s="368">
        <f t="shared" si="23"/>
        <v>0</v>
      </c>
      <c r="S112" s="368">
        <f t="shared" si="23"/>
        <v>13800000</v>
      </c>
      <c r="T112" s="368">
        <f t="shared" si="23"/>
        <v>0</v>
      </c>
      <c r="U112" s="368">
        <f t="shared" si="23"/>
        <v>0</v>
      </c>
      <c r="V112" s="368">
        <f t="shared" si="23"/>
        <v>0</v>
      </c>
      <c r="W112" s="368">
        <f t="shared" si="23"/>
        <v>0</v>
      </c>
      <c r="X112" s="368">
        <f t="shared" si="23"/>
        <v>0</v>
      </c>
      <c r="Y112" s="368">
        <f t="shared" si="23"/>
        <v>0</v>
      </c>
      <c r="Z112" s="368">
        <f t="shared" si="23"/>
        <v>0</v>
      </c>
      <c r="AA112" s="368">
        <f t="shared" si="23"/>
        <v>0</v>
      </c>
      <c r="AB112" s="368">
        <f t="shared" si="23"/>
        <v>0</v>
      </c>
      <c r="AC112" s="368">
        <f t="shared" si="23"/>
        <v>0</v>
      </c>
      <c r="AD112" s="368">
        <f t="shared" si="23"/>
        <v>0</v>
      </c>
      <c r="AE112" s="368">
        <f t="shared" si="23"/>
        <v>13800000</v>
      </c>
      <c r="AF112" s="368">
        <f t="shared" si="23"/>
        <v>0</v>
      </c>
      <c r="AG112" s="371">
        <f t="shared" si="23"/>
        <v>0</v>
      </c>
      <c r="AH112" s="372"/>
      <c r="AI112" s="372"/>
      <c r="AJ112" s="299"/>
    </row>
    <row r="113" spans="2:36" ht="12.75" thickBot="1">
      <c r="B113" s="524"/>
      <c r="C113" s="525"/>
      <c r="D113" s="525"/>
      <c r="E113" s="525"/>
      <c r="F113" s="525"/>
      <c r="G113" s="525"/>
      <c r="H113" s="525"/>
      <c r="I113" s="525"/>
      <c r="J113" s="525"/>
      <c r="K113" s="525"/>
      <c r="L113" s="525"/>
      <c r="M113" s="525"/>
      <c r="N113" s="525"/>
      <c r="O113" s="373"/>
      <c r="P113" s="373"/>
      <c r="Q113" s="373"/>
      <c r="R113" s="373"/>
      <c r="S113" s="373"/>
      <c r="T113" s="373"/>
      <c r="U113" s="373"/>
      <c r="V113" s="373"/>
      <c r="W113" s="373"/>
      <c r="X113" s="373"/>
      <c r="Y113" s="373"/>
      <c r="Z113" s="373"/>
      <c r="AA113" s="373"/>
      <c r="AB113" s="373"/>
      <c r="AC113" s="373"/>
      <c r="AD113" s="373"/>
      <c r="AE113" s="373"/>
      <c r="AF113" s="373"/>
      <c r="AG113" s="373"/>
      <c r="AH113" s="373"/>
      <c r="AI113" s="373"/>
      <c r="AJ113" s="374"/>
    </row>
    <row r="114" spans="2:36" ht="36.75" thickBot="1">
      <c r="B114" s="375" t="s">
        <v>13</v>
      </c>
      <c r="C114" s="112" t="s">
        <v>41</v>
      </c>
      <c r="D114" s="112" t="s">
        <v>14</v>
      </c>
      <c r="E114" s="112" t="s">
        <v>37</v>
      </c>
      <c r="F114" s="112" t="s">
        <v>38</v>
      </c>
      <c r="G114" s="112" t="s">
        <v>39</v>
      </c>
      <c r="H114" s="259" t="s">
        <v>1666</v>
      </c>
      <c r="I114" s="375" t="s">
        <v>42</v>
      </c>
      <c r="J114" s="261"/>
      <c r="K114" s="261"/>
      <c r="L114" s="261"/>
      <c r="M114" s="261"/>
      <c r="N114" s="262"/>
      <c r="O114" s="494">
        <f aca="true" t="shared" si="24" ref="O114:AG114">SUM(O115)</f>
        <v>0</v>
      </c>
      <c r="P114" s="495">
        <f t="shared" si="24"/>
        <v>0</v>
      </c>
      <c r="Q114" s="494">
        <f t="shared" si="24"/>
        <v>0</v>
      </c>
      <c r="R114" s="495">
        <f t="shared" si="24"/>
        <v>0</v>
      </c>
      <c r="S114" s="494">
        <f t="shared" si="24"/>
        <v>4600000</v>
      </c>
      <c r="T114" s="495">
        <f t="shared" si="24"/>
        <v>0</v>
      </c>
      <c r="U114" s="494">
        <f t="shared" si="24"/>
        <v>0</v>
      </c>
      <c r="V114" s="495">
        <f t="shared" si="24"/>
        <v>0</v>
      </c>
      <c r="W114" s="494">
        <f t="shared" si="24"/>
        <v>0</v>
      </c>
      <c r="X114" s="495">
        <f t="shared" si="24"/>
        <v>0</v>
      </c>
      <c r="Y114" s="494">
        <f t="shared" si="24"/>
        <v>0</v>
      </c>
      <c r="Z114" s="495">
        <f t="shared" si="24"/>
        <v>0</v>
      </c>
      <c r="AA114" s="494">
        <f t="shared" si="24"/>
        <v>0</v>
      </c>
      <c r="AB114" s="495">
        <f t="shared" si="24"/>
        <v>0</v>
      </c>
      <c r="AC114" s="494">
        <f t="shared" si="24"/>
        <v>0</v>
      </c>
      <c r="AD114" s="495">
        <f t="shared" si="24"/>
        <v>0</v>
      </c>
      <c r="AE114" s="494">
        <f t="shared" si="24"/>
        <v>4600000</v>
      </c>
      <c r="AF114" s="495">
        <f t="shared" si="24"/>
        <v>0</v>
      </c>
      <c r="AG114" s="287">
        <f t="shared" si="24"/>
        <v>0</v>
      </c>
      <c r="AH114" s="301"/>
      <c r="AI114" s="301"/>
      <c r="AJ114" s="302"/>
    </row>
    <row r="115" spans="2:36" ht="105" customHeight="1" thickBot="1">
      <c r="B115" s="208" t="s">
        <v>1624</v>
      </c>
      <c r="C115" s="208"/>
      <c r="D115" s="472" t="s">
        <v>1667</v>
      </c>
      <c r="E115" s="271"/>
      <c r="F115" s="269">
        <v>0</v>
      </c>
      <c r="G115" s="322">
        <v>1</v>
      </c>
      <c r="H115" s="526" t="s">
        <v>1668</v>
      </c>
      <c r="I115" s="355" t="s">
        <v>515</v>
      </c>
      <c r="J115" s="209" t="s">
        <v>398</v>
      </c>
      <c r="K115" s="476">
        <v>1</v>
      </c>
      <c r="L115" s="476">
        <v>0.25</v>
      </c>
      <c r="M115" s="476">
        <v>0</v>
      </c>
      <c r="N115" s="527">
        <v>0.25</v>
      </c>
      <c r="O115" s="528"/>
      <c r="P115" s="479"/>
      <c r="Q115" s="480"/>
      <c r="R115" s="479"/>
      <c r="S115" s="480">
        <v>4600000</v>
      </c>
      <c r="T115" s="479"/>
      <c r="U115" s="480"/>
      <c r="V115" s="479"/>
      <c r="W115" s="480"/>
      <c r="X115" s="479"/>
      <c r="Y115" s="480"/>
      <c r="Z115" s="479"/>
      <c r="AA115" s="480"/>
      <c r="AB115" s="479"/>
      <c r="AC115" s="480"/>
      <c r="AD115" s="479"/>
      <c r="AE115" s="480">
        <f>O115+Q115+S115+U115+W115+Y115+AA115+AC115</f>
        <v>4600000</v>
      </c>
      <c r="AF115" s="479"/>
      <c r="AG115" s="501"/>
      <c r="AH115" s="160"/>
      <c r="AI115" s="160"/>
      <c r="AJ115" s="161"/>
    </row>
    <row r="116" spans="2:36" ht="36">
      <c r="B116" s="375" t="s">
        <v>13</v>
      </c>
      <c r="C116" s="112" t="s">
        <v>41</v>
      </c>
      <c r="D116" s="112" t="s">
        <v>14</v>
      </c>
      <c r="E116" s="112" t="s">
        <v>37</v>
      </c>
      <c r="F116" s="112" t="s">
        <v>38</v>
      </c>
      <c r="G116" s="112" t="s">
        <v>39</v>
      </c>
      <c r="H116" s="259" t="s">
        <v>1669</v>
      </c>
      <c r="I116" s="375" t="s">
        <v>42</v>
      </c>
      <c r="J116" s="261"/>
      <c r="K116" s="261"/>
      <c r="L116" s="261"/>
      <c r="M116" s="261"/>
      <c r="N116" s="262"/>
      <c r="O116" s="494">
        <f aca="true" t="shared" si="25" ref="O116:AG116">SUM(O117)</f>
        <v>0</v>
      </c>
      <c r="P116" s="495">
        <f t="shared" si="25"/>
        <v>0</v>
      </c>
      <c r="Q116" s="494">
        <f t="shared" si="25"/>
        <v>0</v>
      </c>
      <c r="R116" s="495">
        <f t="shared" si="25"/>
        <v>0</v>
      </c>
      <c r="S116" s="494">
        <f t="shared" si="25"/>
        <v>4600000</v>
      </c>
      <c r="T116" s="495">
        <f t="shared" si="25"/>
        <v>0</v>
      </c>
      <c r="U116" s="494">
        <f t="shared" si="25"/>
        <v>0</v>
      </c>
      <c r="V116" s="495">
        <f t="shared" si="25"/>
        <v>0</v>
      </c>
      <c r="W116" s="494">
        <f t="shared" si="25"/>
        <v>0</v>
      </c>
      <c r="X116" s="495">
        <f t="shared" si="25"/>
        <v>0</v>
      </c>
      <c r="Y116" s="494">
        <f t="shared" si="25"/>
        <v>0</v>
      </c>
      <c r="Z116" s="495">
        <f t="shared" si="25"/>
        <v>0</v>
      </c>
      <c r="AA116" s="494">
        <f t="shared" si="25"/>
        <v>0</v>
      </c>
      <c r="AB116" s="495">
        <f t="shared" si="25"/>
        <v>0</v>
      </c>
      <c r="AC116" s="494">
        <f t="shared" si="25"/>
        <v>0</v>
      </c>
      <c r="AD116" s="495">
        <f t="shared" si="25"/>
        <v>0</v>
      </c>
      <c r="AE116" s="494">
        <f t="shared" si="25"/>
        <v>4600000</v>
      </c>
      <c r="AF116" s="495">
        <f t="shared" si="25"/>
        <v>0</v>
      </c>
      <c r="AG116" s="287">
        <f t="shared" si="25"/>
        <v>0</v>
      </c>
      <c r="AH116" s="301"/>
      <c r="AI116" s="301"/>
      <c r="AJ116" s="302"/>
    </row>
    <row r="117" spans="2:36" ht="88.5" customHeight="1" thickBot="1">
      <c r="B117" s="208" t="s">
        <v>1624</v>
      </c>
      <c r="C117" s="208"/>
      <c r="D117" s="472" t="s">
        <v>1667</v>
      </c>
      <c r="E117" s="271"/>
      <c r="F117" s="269">
        <v>0</v>
      </c>
      <c r="G117" s="322">
        <v>1</v>
      </c>
      <c r="H117" s="526" t="s">
        <v>516</v>
      </c>
      <c r="I117" s="355" t="s">
        <v>517</v>
      </c>
      <c r="J117" s="209" t="s">
        <v>518</v>
      </c>
      <c r="K117" s="476">
        <v>0.5</v>
      </c>
      <c r="L117" s="476">
        <v>0.125</v>
      </c>
      <c r="M117" s="476">
        <v>0</v>
      </c>
      <c r="N117" s="529">
        <v>0.125</v>
      </c>
      <c r="O117" s="530"/>
      <c r="P117" s="482"/>
      <c r="Q117" s="483"/>
      <c r="R117" s="482"/>
      <c r="S117" s="483">
        <v>4600000</v>
      </c>
      <c r="T117" s="482"/>
      <c r="U117" s="405"/>
      <c r="V117" s="482"/>
      <c r="W117" s="405"/>
      <c r="X117" s="482"/>
      <c r="Y117" s="405"/>
      <c r="Z117" s="482"/>
      <c r="AA117" s="405"/>
      <c r="AB117" s="482"/>
      <c r="AC117" s="405"/>
      <c r="AD117" s="482"/>
      <c r="AE117" s="405">
        <f>O117+Q117+S117+U117+W117+Y117+AA117+AC117</f>
        <v>4600000</v>
      </c>
      <c r="AF117" s="482"/>
      <c r="AG117" s="213"/>
      <c r="AH117" s="277"/>
      <c r="AI117" s="277"/>
      <c r="AJ117" s="274"/>
    </row>
    <row r="118" spans="2:36" ht="36">
      <c r="B118" s="375" t="s">
        <v>13</v>
      </c>
      <c r="C118" s="112" t="s">
        <v>41</v>
      </c>
      <c r="D118" s="112" t="s">
        <v>14</v>
      </c>
      <c r="E118" s="112" t="s">
        <v>37</v>
      </c>
      <c r="F118" s="112" t="s">
        <v>38</v>
      </c>
      <c r="G118" s="112" t="s">
        <v>39</v>
      </c>
      <c r="H118" s="259" t="s">
        <v>1670</v>
      </c>
      <c r="I118" s="375" t="s">
        <v>42</v>
      </c>
      <c r="J118" s="261"/>
      <c r="K118" s="261"/>
      <c r="L118" s="261"/>
      <c r="M118" s="261"/>
      <c r="N118" s="262"/>
      <c r="O118" s="494">
        <f aca="true" t="shared" si="26" ref="O118:AG118">SUM(O119)</f>
        <v>0</v>
      </c>
      <c r="P118" s="495">
        <f t="shared" si="26"/>
        <v>0</v>
      </c>
      <c r="Q118" s="494">
        <f t="shared" si="26"/>
        <v>0</v>
      </c>
      <c r="R118" s="495">
        <f t="shared" si="26"/>
        <v>0</v>
      </c>
      <c r="S118" s="494">
        <f t="shared" si="26"/>
        <v>0</v>
      </c>
      <c r="T118" s="495">
        <f t="shared" si="26"/>
        <v>0</v>
      </c>
      <c r="U118" s="494">
        <f t="shared" si="26"/>
        <v>0</v>
      </c>
      <c r="V118" s="495">
        <f t="shared" si="26"/>
        <v>0</v>
      </c>
      <c r="W118" s="494">
        <f t="shared" si="26"/>
        <v>0</v>
      </c>
      <c r="X118" s="495">
        <f t="shared" si="26"/>
        <v>0</v>
      </c>
      <c r="Y118" s="494">
        <f t="shared" si="26"/>
        <v>0</v>
      </c>
      <c r="Z118" s="495">
        <f t="shared" si="26"/>
        <v>0</v>
      </c>
      <c r="AA118" s="494">
        <f t="shared" si="26"/>
        <v>0</v>
      </c>
      <c r="AB118" s="495">
        <f t="shared" si="26"/>
        <v>0</v>
      </c>
      <c r="AC118" s="494">
        <f t="shared" si="26"/>
        <v>0</v>
      </c>
      <c r="AD118" s="495">
        <f t="shared" si="26"/>
        <v>0</v>
      </c>
      <c r="AE118" s="494">
        <f t="shared" si="26"/>
        <v>0</v>
      </c>
      <c r="AF118" s="495">
        <f t="shared" si="26"/>
        <v>0</v>
      </c>
      <c r="AG118" s="287">
        <f t="shared" si="26"/>
        <v>0</v>
      </c>
      <c r="AH118" s="301"/>
      <c r="AI118" s="301"/>
      <c r="AJ118" s="302"/>
    </row>
    <row r="119" spans="2:36" ht="93.75" customHeight="1" thickBot="1">
      <c r="B119" s="208" t="s">
        <v>1624</v>
      </c>
      <c r="C119" s="208"/>
      <c r="D119" s="472" t="s">
        <v>1653</v>
      </c>
      <c r="E119" s="271"/>
      <c r="F119" s="484">
        <v>0</v>
      </c>
      <c r="G119" s="322">
        <v>1</v>
      </c>
      <c r="H119" s="526" t="s">
        <v>519</v>
      </c>
      <c r="I119" s="355" t="s">
        <v>520</v>
      </c>
      <c r="J119" s="209">
        <v>0</v>
      </c>
      <c r="K119" s="476">
        <v>1</v>
      </c>
      <c r="L119" s="476">
        <v>0</v>
      </c>
      <c r="M119" s="476">
        <v>0</v>
      </c>
      <c r="N119" s="477">
        <v>0</v>
      </c>
      <c r="O119" s="530"/>
      <c r="P119" s="482"/>
      <c r="Q119" s="483"/>
      <c r="R119" s="482"/>
      <c r="S119" s="483">
        <v>0</v>
      </c>
      <c r="T119" s="482"/>
      <c r="U119" s="483"/>
      <c r="V119" s="482"/>
      <c r="W119" s="483"/>
      <c r="X119" s="482"/>
      <c r="Y119" s="483"/>
      <c r="Z119" s="482"/>
      <c r="AA119" s="483"/>
      <c r="AB119" s="482"/>
      <c r="AC119" s="483"/>
      <c r="AD119" s="482"/>
      <c r="AE119" s="405">
        <f>O119+Q119+S119+U119+W119+Y119+AA119+AC119</f>
        <v>0</v>
      </c>
      <c r="AF119" s="482"/>
      <c r="AG119" s="213"/>
      <c r="AH119" s="277"/>
      <c r="AI119" s="277"/>
      <c r="AJ119" s="274"/>
    </row>
    <row r="120" spans="2:36" ht="36">
      <c r="B120" s="375" t="s">
        <v>13</v>
      </c>
      <c r="C120" s="112" t="s">
        <v>41</v>
      </c>
      <c r="D120" s="112" t="s">
        <v>14</v>
      </c>
      <c r="E120" s="112" t="s">
        <v>37</v>
      </c>
      <c r="F120" s="112" t="s">
        <v>38</v>
      </c>
      <c r="G120" s="112" t="s">
        <v>39</v>
      </c>
      <c r="H120" s="259" t="s">
        <v>1671</v>
      </c>
      <c r="I120" s="375" t="s">
        <v>42</v>
      </c>
      <c r="J120" s="261"/>
      <c r="K120" s="261"/>
      <c r="L120" s="261"/>
      <c r="M120" s="261"/>
      <c r="N120" s="262"/>
      <c r="O120" s="494">
        <f aca="true" t="shared" si="27" ref="O120:AG120">SUM(O121)</f>
        <v>0</v>
      </c>
      <c r="P120" s="495">
        <f t="shared" si="27"/>
        <v>0</v>
      </c>
      <c r="Q120" s="494">
        <f t="shared" si="27"/>
        <v>0</v>
      </c>
      <c r="R120" s="495">
        <f t="shared" si="27"/>
        <v>0</v>
      </c>
      <c r="S120" s="494">
        <f t="shared" si="27"/>
        <v>4600000</v>
      </c>
      <c r="T120" s="495">
        <f t="shared" si="27"/>
        <v>0</v>
      </c>
      <c r="U120" s="494">
        <f t="shared" si="27"/>
        <v>0</v>
      </c>
      <c r="V120" s="495">
        <f t="shared" si="27"/>
        <v>0</v>
      </c>
      <c r="W120" s="494">
        <f t="shared" si="27"/>
        <v>0</v>
      </c>
      <c r="X120" s="495">
        <f t="shared" si="27"/>
        <v>0</v>
      </c>
      <c r="Y120" s="494">
        <f t="shared" si="27"/>
        <v>0</v>
      </c>
      <c r="Z120" s="495">
        <f t="shared" si="27"/>
        <v>0</v>
      </c>
      <c r="AA120" s="494">
        <f t="shared" si="27"/>
        <v>0</v>
      </c>
      <c r="AB120" s="495">
        <f t="shared" si="27"/>
        <v>0</v>
      </c>
      <c r="AC120" s="494">
        <f t="shared" si="27"/>
        <v>0</v>
      </c>
      <c r="AD120" s="495">
        <f t="shared" si="27"/>
        <v>0</v>
      </c>
      <c r="AE120" s="494">
        <f t="shared" si="27"/>
        <v>4600000</v>
      </c>
      <c r="AF120" s="495">
        <f t="shared" si="27"/>
        <v>0</v>
      </c>
      <c r="AG120" s="287">
        <f t="shared" si="27"/>
        <v>0</v>
      </c>
      <c r="AH120" s="301"/>
      <c r="AI120" s="301"/>
      <c r="AJ120" s="302"/>
    </row>
    <row r="121" spans="2:36" ht="81" customHeight="1" thickBot="1">
      <c r="B121" s="208" t="s">
        <v>1624</v>
      </c>
      <c r="C121" s="208"/>
      <c r="D121" s="472" t="s">
        <v>1653</v>
      </c>
      <c r="E121" s="271"/>
      <c r="F121" s="484">
        <v>0</v>
      </c>
      <c r="G121" s="322">
        <v>1</v>
      </c>
      <c r="H121" s="526" t="s">
        <v>521</v>
      </c>
      <c r="I121" s="355" t="s">
        <v>522</v>
      </c>
      <c r="J121" s="209" t="s">
        <v>398</v>
      </c>
      <c r="K121" s="476">
        <v>12</v>
      </c>
      <c r="L121" s="476">
        <v>3</v>
      </c>
      <c r="M121" s="476">
        <v>0</v>
      </c>
      <c r="N121" s="477">
        <v>3</v>
      </c>
      <c r="O121" s="530"/>
      <c r="P121" s="482"/>
      <c r="Q121" s="405"/>
      <c r="R121" s="482"/>
      <c r="S121" s="483">
        <v>4600000</v>
      </c>
      <c r="T121" s="482"/>
      <c r="U121" s="483"/>
      <c r="V121" s="482"/>
      <c r="W121" s="483"/>
      <c r="X121" s="482"/>
      <c r="Y121" s="483"/>
      <c r="Z121" s="482"/>
      <c r="AA121" s="483"/>
      <c r="AB121" s="482"/>
      <c r="AC121" s="483"/>
      <c r="AD121" s="482"/>
      <c r="AE121" s="405">
        <f>O121+Q121+S121+U121+W121+Y121+AA121+AC121</f>
        <v>4600000</v>
      </c>
      <c r="AF121" s="482"/>
      <c r="AG121" s="213"/>
      <c r="AH121" s="277"/>
      <c r="AI121" s="277"/>
      <c r="AJ121" s="274"/>
    </row>
    <row r="122" spans="2:36" ht="36">
      <c r="B122" s="375" t="s">
        <v>13</v>
      </c>
      <c r="C122" s="112" t="s">
        <v>41</v>
      </c>
      <c r="D122" s="112" t="s">
        <v>14</v>
      </c>
      <c r="E122" s="112" t="s">
        <v>37</v>
      </c>
      <c r="F122" s="112" t="s">
        <v>38</v>
      </c>
      <c r="G122" s="112" t="s">
        <v>39</v>
      </c>
      <c r="H122" s="259" t="s">
        <v>1672</v>
      </c>
      <c r="I122" s="375" t="s">
        <v>42</v>
      </c>
      <c r="J122" s="261"/>
      <c r="K122" s="261"/>
      <c r="L122" s="261"/>
      <c r="M122" s="261"/>
      <c r="N122" s="262"/>
      <c r="O122" s="494">
        <f aca="true" t="shared" si="28" ref="O122:AG122">SUM(O123)</f>
        <v>0</v>
      </c>
      <c r="P122" s="495">
        <f t="shared" si="28"/>
        <v>0</v>
      </c>
      <c r="Q122" s="494">
        <f t="shared" si="28"/>
        <v>0</v>
      </c>
      <c r="R122" s="495">
        <f t="shared" si="28"/>
        <v>0</v>
      </c>
      <c r="S122" s="494">
        <f t="shared" si="28"/>
        <v>0</v>
      </c>
      <c r="T122" s="495">
        <f t="shared" si="28"/>
        <v>0</v>
      </c>
      <c r="U122" s="494">
        <f t="shared" si="28"/>
        <v>0</v>
      </c>
      <c r="V122" s="495">
        <f t="shared" si="28"/>
        <v>0</v>
      </c>
      <c r="W122" s="494">
        <f t="shared" si="28"/>
        <v>0</v>
      </c>
      <c r="X122" s="495">
        <f t="shared" si="28"/>
        <v>0</v>
      </c>
      <c r="Y122" s="494">
        <f t="shared" si="28"/>
        <v>0</v>
      </c>
      <c r="Z122" s="495">
        <f t="shared" si="28"/>
        <v>0</v>
      </c>
      <c r="AA122" s="494">
        <f t="shared" si="28"/>
        <v>0</v>
      </c>
      <c r="AB122" s="495">
        <f t="shared" si="28"/>
        <v>0</v>
      </c>
      <c r="AC122" s="494">
        <f t="shared" si="28"/>
        <v>0</v>
      </c>
      <c r="AD122" s="495">
        <f t="shared" si="28"/>
        <v>0</v>
      </c>
      <c r="AE122" s="494">
        <f t="shared" si="28"/>
        <v>0</v>
      </c>
      <c r="AF122" s="495">
        <f t="shared" si="28"/>
        <v>0</v>
      </c>
      <c r="AG122" s="287">
        <f t="shared" si="28"/>
        <v>0</v>
      </c>
      <c r="AH122" s="301"/>
      <c r="AI122" s="301"/>
      <c r="AJ122" s="302"/>
    </row>
    <row r="123" spans="2:36" ht="90.75" customHeight="1" thickBot="1">
      <c r="B123" s="208" t="s">
        <v>1624</v>
      </c>
      <c r="C123" s="208"/>
      <c r="D123" s="473" t="s">
        <v>1673</v>
      </c>
      <c r="E123" s="272"/>
      <c r="F123" s="270">
        <v>0</v>
      </c>
      <c r="G123" s="506">
        <v>1</v>
      </c>
      <c r="H123" s="531" t="s">
        <v>523</v>
      </c>
      <c r="I123" s="359" t="s">
        <v>524</v>
      </c>
      <c r="J123" s="218">
        <v>0</v>
      </c>
      <c r="K123" s="485">
        <v>2</v>
      </c>
      <c r="L123" s="485">
        <v>0</v>
      </c>
      <c r="M123" s="485">
        <v>0</v>
      </c>
      <c r="N123" s="486">
        <v>0</v>
      </c>
      <c r="O123" s="532"/>
      <c r="P123" s="488"/>
      <c r="Q123" s="489"/>
      <c r="R123" s="488"/>
      <c r="S123" s="490">
        <v>0</v>
      </c>
      <c r="T123" s="488"/>
      <c r="U123" s="490"/>
      <c r="V123" s="488"/>
      <c r="W123" s="490"/>
      <c r="X123" s="488"/>
      <c r="Y123" s="490"/>
      <c r="Z123" s="488"/>
      <c r="AA123" s="490"/>
      <c r="AB123" s="488"/>
      <c r="AC123" s="490"/>
      <c r="AD123" s="488"/>
      <c r="AE123" s="489">
        <f>O123+Q123+S123+U123+W123+Y123+AA123+AC123</f>
        <v>0</v>
      </c>
      <c r="AF123" s="488"/>
      <c r="AG123" s="222"/>
      <c r="AH123" s="278"/>
      <c r="AI123" s="278"/>
      <c r="AJ123" s="275"/>
    </row>
    <row r="124" ht="12"/>
    <row r="125" spans="2:36" ht="12">
      <c r="B125" s="755" t="s">
        <v>1385</v>
      </c>
      <c r="C125" s="558"/>
      <c r="D125" s="558"/>
      <c r="E125" s="558"/>
      <c r="F125" s="558"/>
      <c r="G125" s="558"/>
      <c r="H125" s="559"/>
      <c r="I125" s="560" t="s">
        <v>1612</v>
      </c>
      <c r="J125" s="561"/>
      <c r="K125" s="561"/>
      <c r="L125" s="561"/>
      <c r="M125" s="561"/>
      <c r="N125" s="561"/>
      <c r="O125" s="561"/>
      <c r="P125" s="561"/>
      <c r="Q125" s="561"/>
      <c r="R125" s="561"/>
      <c r="S125" s="561"/>
      <c r="T125" s="562"/>
      <c r="U125" s="560" t="s">
        <v>22</v>
      </c>
      <c r="V125" s="561"/>
      <c r="W125" s="561"/>
      <c r="X125" s="561"/>
      <c r="Y125" s="561"/>
      <c r="Z125" s="561"/>
      <c r="AA125" s="561"/>
      <c r="AB125" s="561"/>
      <c r="AC125" s="561"/>
      <c r="AD125" s="561"/>
      <c r="AE125" s="561"/>
      <c r="AF125" s="561"/>
      <c r="AG125" s="561"/>
      <c r="AH125" s="561"/>
      <c r="AI125" s="561"/>
      <c r="AJ125" s="756"/>
    </row>
    <row r="126" spans="2:36" ht="34.5" customHeight="1" thickBot="1">
      <c r="B126" s="757" t="s">
        <v>1720</v>
      </c>
      <c r="C126" s="564"/>
      <c r="D126" s="565"/>
      <c r="E126" s="264"/>
      <c r="F126" s="564" t="s">
        <v>1664</v>
      </c>
      <c r="G126" s="564"/>
      <c r="H126" s="564"/>
      <c r="I126" s="564"/>
      <c r="J126" s="564"/>
      <c r="K126" s="564"/>
      <c r="L126" s="564"/>
      <c r="M126" s="564"/>
      <c r="N126" s="565"/>
      <c r="O126" s="729" t="s">
        <v>0</v>
      </c>
      <c r="P126" s="730"/>
      <c r="Q126" s="730"/>
      <c r="R126" s="730"/>
      <c r="S126" s="730"/>
      <c r="T126" s="730"/>
      <c r="U126" s="730"/>
      <c r="V126" s="730"/>
      <c r="W126" s="730"/>
      <c r="X126" s="730"/>
      <c r="Y126" s="730"/>
      <c r="Z126" s="730"/>
      <c r="AA126" s="730"/>
      <c r="AB126" s="730"/>
      <c r="AC126" s="730"/>
      <c r="AD126" s="730"/>
      <c r="AE126" s="730"/>
      <c r="AF126" s="731"/>
      <c r="AG126" s="569" t="s">
        <v>1</v>
      </c>
      <c r="AH126" s="570"/>
      <c r="AI126" s="570"/>
      <c r="AJ126" s="571"/>
    </row>
    <row r="127" spans="2:36" ht="12">
      <c r="B127" s="651" t="s">
        <v>25</v>
      </c>
      <c r="C127" s="614" t="s">
        <v>1674</v>
      </c>
      <c r="D127" s="615"/>
      <c r="E127" s="615"/>
      <c r="F127" s="615"/>
      <c r="G127" s="615"/>
      <c r="H127" s="615"/>
      <c r="I127" s="545" t="s">
        <v>3</v>
      </c>
      <c r="J127" s="547" t="s">
        <v>26</v>
      </c>
      <c r="K127" s="547" t="s">
        <v>4</v>
      </c>
      <c r="L127" s="549" t="s">
        <v>1387</v>
      </c>
      <c r="M127" s="607" t="s">
        <v>28</v>
      </c>
      <c r="N127" s="609" t="s">
        <v>29</v>
      </c>
      <c r="O127" s="728" t="s">
        <v>43</v>
      </c>
      <c r="P127" s="658"/>
      <c r="Q127" s="659" t="s">
        <v>44</v>
      </c>
      <c r="R127" s="658"/>
      <c r="S127" s="659" t="s">
        <v>45</v>
      </c>
      <c r="T127" s="658"/>
      <c r="U127" s="659" t="s">
        <v>7</v>
      </c>
      <c r="V127" s="658"/>
      <c r="W127" s="659" t="s">
        <v>6</v>
      </c>
      <c r="X127" s="658"/>
      <c r="Y127" s="659" t="s">
        <v>46</v>
      </c>
      <c r="Z127" s="658"/>
      <c r="AA127" s="659" t="s">
        <v>5</v>
      </c>
      <c r="AB127" s="658"/>
      <c r="AC127" s="659" t="s">
        <v>8</v>
      </c>
      <c r="AD127" s="658"/>
      <c r="AE127" s="659" t="s">
        <v>9</v>
      </c>
      <c r="AF127" s="660"/>
      <c r="AG127" s="605" t="s">
        <v>10</v>
      </c>
      <c r="AH127" s="572" t="s">
        <v>11</v>
      </c>
      <c r="AI127" s="574" t="s">
        <v>12</v>
      </c>
      <c r="AJ127" s="576" t="s">
        <v>30</v>
      </c>
    </row>
    <row r="128" spans="2:36" ht="84" customHeight="1" thickBot="1">
      <c r="B128" s="652"/>
      <c r="C128" s="616"/>
      <c r="D128" s="617"/>
      <c r="E128" s="617"/>
      <c r="F128" s="617"/>
      <c r="G128" s="617"/>
      <c r="H128" s="617"/>
      <c r="I128" s="546"/>
      <c r="J128" s="548" t="s">
        <v>26</v>
      </c>
      <c r="K128" s="548"/>
      <c r="L128" s="550"/>
      <c r="M128" s="608"/>
      <c r="N128" s="610"/>
      <c r="O128" s="253" t="s">
        <v>31</v>
      </c>
      <c r="P128" s="254" t="s">
        <v>32</v>
      </c>
      <c r="Q128" s="255" t="s">
        <v>31</v>
      </c>
      <c r="R128" s="254" t="s">
        <v>32</v>
      </c>
      <c r="S128" s="255" t="s">
        <v>31</v>
      </c>
      <c r="T128" s="254" t="s">
        <v>32</v>
      </c>
      <c r="U128" s="255" t="s">
        <v>31</v>
      </c>
      <c r="V128" s="254" t="s">
        <v>32</v>
      </c>
      <c r="W128" s="255" t="s">
        <v>31</v>
      </c>
      <c r="X128" s="254" t="s">
        <v>32</v>
      </c>
      <c r="Y128" s="255" t="s">
        <v>31</v>
      </c>
      <c r="Z128" s="254" t="s">
        <v>32</v>
      </c>
      <c r="AA128" s="255" t="s">
        <v>31</v>
      </c>
      <c r="AB128" s="254" t="s">
        <v>33</v>
      </c>
      <c r="AC128" s="255" t="s">
        <v>31</v>
      </c>
      <c r="AD128" s="254" t="s">
        <v>33</v>
      </c>
      <c r="AE128" s="255" t="s">
        <v>31</v>
      </c>
      <c r="AF128" s="256" t="s">
        <v>33</v>
      </c>
      <c r="AG128" s="606"/>
      <c r="AH128" s="573"/>
      <c r="AI128" s="575"/>
      <c r="AJ128" s="577"/>
    </row>
    <row r="129" spans="2:36" ht="60.75" thickBot="1">
      <c r="B129" s="289" t="s">
        <v>1388</v>
      </c>
      <c r="C129" s="580" t="s">
        <v>525</v>
      </c>
      <c r="D129" s="581"/>
      <c r="E129" s="581"/>
      <c r="F129" s="581"/>
      <c r="G129" s="581"/>
      <c r="H129" s="581"/>
      <c r="I129" s="290" t="s">
        <v>526</v>
      </c>
      <c r="J129" s="493">
        <v>0</v>
      </c>
      <c r="K129" s="507">
        <v>1</v>
      </c>
      <c r="L129" s="474">
        <v>0</v>
      </c>
      <c r="M129" s="314">
        <v>0</v>
      </c>
      <c r="N129" s="474">
        <v>0</v>
      </c>
      <c r="O129" s="368">
        <f>O131+O134</f>
        <v>0</v>
      </c>
      <c r="P129" s="368">
        <f aca="true" t="shared" si="29" ref="P129:AG129">P131+P134</f>
        <v>0</v>
      </c>
      <c r="Q129" s="368">
        <f t="shared" si="29"/>
        <v>0</v>
      </c>
      <c r="R129" s="368">
        <f t="shared" si="29"/>
        <v>0</v>
      </c>
      <c r="S129" s="368">
        <f t="shared" si="29"/>
        <v>0</v>
      </c>
      <c r="T129" s="368">
        <f t="shared" si="29"/>
        <v>0</v>
      </c>
      <c r="U129" s="368">
        <f t="shared" si="29"/>
        <v>0</v>
      </c>
      <c r="V129" s="368">
        <f t="shared" si="29"/>
        <v>0</v>
      </c>
      <c r="W129" s="368">
        <f t="shared" si="29"/>
        <v>0</v>
      </c>
      <c r="X129" s="368">
        <f t="shared" si="29"/>
        <v>0</v>
      </c>
      <c r="Y129" s="368">
        <f t="shared" si="29"/>
        <v>0</v>
      </c>
      <c r="Z129" s="368">
        <f t="shared" si="29"/>
        <v>0</v>
      </c>
      <c r="AA129" s="368">
        <f t="shared" si="29"/>
        <v>0</v>
      </c>
      <c r="AB129" s="368">
        <f t="shared" si="29"/>
        <v>0</v>
      </c>
      <c r="AC129" s="368">
        <f t="shared" si="29"/>
        <v>0</v>
      </c>
      <c r="AD129" s="368">
        <f t="shared" si="29"/>
        <v>0</v>
      </c>
      <c r="AE129" s="368">
        <f t="shared" si="29"/>
        <v>0</v>
      </c>
      <c r="AF129" s="368">
        <f t="shared" si="29"/>
        <v>0</v>
      </c>
      <c r="AG129" s="371">
        <f t="shared" si="29"/>
        <v>0</v>
      </c>
      <c r="AH129" s="372"/>
      <c r="AI129" s="372"/>
      <c r="AJ129" s="299"/>
    </row>
    <row r="130" spans="2:36" ht="12.75" thickBot="1">
      <c r="B130" s="653"/>
      <c r="C130" s="654"/>
      <c r="D130" s="654"/>
      <c r="E130" s="654"/>
      <c r="F130" s="654"/>
      <c r="G130" s="654"/>
      <c r="H130" s="654"/>
      <c r="I130" s="654"/>
      <c r="J130" s="654"/>
      <c r="K130" s="654"/>
      <c r="L130" s="654"/>
      <c r="M130" s="654"/>
      <c r="N130" s="654"/>
      <c r="O130" s="654"/>
      <c r="P130" s="654"/>
      <c r="Q130" s="654"/>
      <c r="R130" s="654"/>
      <c r="S130" s="654"/>
      <c r="T130" s="654"/>
      <c r="U130" s="654"/>
      <c r="V130" s="654"/>
      <c r="W130" s="654"/>
      <c r="X130" s="654"/>
      <c r="Y130" s="654"/>
      <c r="Z130" s="654"/>
      <c r="AA130" s="654"/>
      <c r="AB130" s="654"/>
      <c r="AC130" s="654"/>
      <c r="AD130" s="654"/>
      <c r="AE130" s="654"/>
      <c r="AF130" s="654"/>
      <c r="AG130" s="654"/>
      <c r="AH130" s="654"/>
      <c r="AI130" s="654"/>
      <c r="AJ130" s="655"/>
    </row>
    <row r="131" spans="2:36" ht="36.75" thickBot="1">
      <c r="B131" s="375" t="s">
        <v>13</v>
      </c>
      <c r="C131" s="112" t="s">
        <v>41</v>
      </c>
      <c r="D131" s="112" t="s">
        <v>14</v>
      </c>
      <c r="E131" s="112" t="s">
        <v>37</v>
      </c>
      <c r="F131" s="112" t="s">
        <v>38</v>
      </c>
      <c r="G131" s="112" t="s">
        <v>39</v>
      </c>
      <c r="H131" s="259" t="s">
        <v>1675</v>
      </c>
      <c r="I131" s="375" t="s">
        <v>42</v>
      </c>
      <c r="J131" s="261"/>
      <c r="K131" s="261"/>
      <c r="L131" s="261"/>
      <c r="M131" s="261"/>
      <c r="N131" s="262"/>
      <c r="O131" s="494">
        <f aca="true" t="shared" si="30" ref="O131:AG131">SUM(O132)</f>
        <v>0</v>
      </c>
      <c r="P131" s="495">
        <f t="shared" si="30"/>
        <v>0</v>
      </c>
      <c r="Q131" s="494">
        <f t="shared" si="30"/>
        <v>0</v>
      </c>
      <c r="R131" s="495">
        <f t="shared" si="30"/>
        <v>0</v>
      </c>
      <c r="S131" s="494">
        <f t="shared" si="30"/>
        <v>0</v>
      </c>
      <c r="T131" s="495">
        <f t="shared" si="30"/>
        <v>0</v>
      </c>
      <c r="U131" s="494">
        <f t="shared" si="30"/>
        <v>0</v>
      </c>
      <c r="V131" s="495">
        <f t="shared" si="30"/>
        <v>0</v>
      </c>
      <c r="W131" s="494">
        <f t="shared" si="30"/>
        <v>0</v>
      </c>
      <c r="X131" s="495">
        <f t="shared" si="30"/>
        <v>0</v>
      </c>
      <c r="Y131" s="494">
        <f t="shared" si="30"/>
        <v>0</v>
      </c>
      <c r="Z131" s="495">
        <f t="shared" si="30"/>
        <v>0</v>
      </c>
      <c r="AA131" s="494">
        <f t="shared" si="30"/>
        <v>0</v>
      </c>
      <c r="AB131" s="495">
        <f t="shared" si="30"/>
        <v>0</v>
      </c>
      <c r="AC131" s="494">
        <f t="shared" si="30"/>
        <v>0</v>
      </c>
      <c r="AD131" s="495">
        <f t="shared" si="30"/>
        <v>0</v>
      </c>
      <c r="AE131" s="494">
        <f t="shared" si="30"/>
        <v>0</v>
      </c>
      <c r="AF131" s="495">
        <f t="shared" si="30"/>
        <v>0</v>
      </c>
      <c r="AG131" s="287">
        <f t="shared" si="30"/>
        <v>0</v>
      </c>
      <c r="AH131" s="301"/>
      <c r="AI131" s="301"/>
      <c r="AJ131" s="302"/>
    </row>
    <row r="132" spans="2:36" ht="96" customHeight="1">
      <c r="B132" s="787" t="s">
        <v>1624</v>
      </c>
      <c r="C132" s="787"/>
      <c r="D132" s="503" t="s">
        <v>1676</v>
      </c>
      <c r="E132" s="304" t="s">
        <v>1617</v>
      </c>
      <c r="F132" s="305">
        <v>0</v>
      </c>
      <c r="G132" s="321">
        <v>1</v>
      </c>
      <c r="H132" s="636" t="s">
        <v>527</v>
      </c>
      <c r="I132" s="636" t="s">
        <v>528</v>
      </c>
      <c r="J132" s="874">
        <v>0</v>
      </c>
      <c r="K132" s="895">
        <v>0.5</v>
      </c>
      <c r="L132" s="874">
        <v>0</v>
      </c>
      <c r="M132" s="874">
        <v>0</v>
      </c>
      <c r="N132" s="874">
        <v>0</v>
      </c>
      <c r="O132" s="864"/>
      <c r="P132" s="861"/>
      <c r="Q132" s="861"/>
      <c r="R132" s="861"/>
      <c r="S132" s="861">
        <v>0</v>
      </c>
      <c r="T132" s="861"/>
      <c r="U132" s="861"/>
      <c r="V132" s="861"/>
      <c r="W132" s="861"/>
      <c r="X132" s="861"/>
      <c r="Y132" s="861"/>
      <c r="Z132" s="861"/>
      <c r="AA132" s="861"/>
      <c r="AB132" s="861"/>
      <c r="AC132" s="861"/>
      <c r="AD132" s="861"/>
      <c r="AE132" s="877">
        <f>O132+Q132+S132+U132+W132+Y132+AA132+AC132</f>
        <v>0</v>
      </c>
      <c r="AF132" s="870"/>
      <c r="AG132" s="870"/>
      <c r="AH132" s="870"/>
      <c r="AI132" s="870"/>
      <c r="AJ132" s="880"/>
    </row>
    <row r="133" spans="2:36" ht="96" customHeight="1" thickBot="1">
      <c r="B133" s="787"/>
      <c r="C133" s="787"/>
      <c r="D133" s="472" t="s">
        <v>1653</v>
      </c>
      <c r="E133" s="504" t="s">
        <v>1619</v>
      </c>
      <c r="F133" s="484">
        <v>0</v>
      </c>
      <c r="G133" s="322">
        <v>1</v>
      </c>
      <c r="H133" s="693"/>
      <c r="I133" s="693"/>
      <c r="J133" s="805"/>
      <c r="K133" s="896"/>
      <c r="L133" s="805"/>
      <c r="M133" s="805"/>
      <c r="N133" s="805"/>
      <c r="O133" s="865"/>
      <c r="P133" s="862"/>
      <c r="Q133" s="862"/>
      <c r="R133" s="862"/>
      <c r="S133" s="862"/>
      <c r="T133" s="862"/>
      <c r="U133" s="862"/>
      <c r="V133" s="862"/>
      <c r="W133" s="862"/>
      <c r="X133" s="862"/>
      <c r="Y133" s="862"/>
      <c r="Z133" s="862"/>
      <c r="AA133" s="862"/>
      <c r="AB133" s="862"/>
      <c r="AC133" s="862"/>
      <c r="AD133" s="862"/>
      <c r="AE133" s="878"/>
      <c r="AF133" s="879"/>
      <c r="AG133" s="879"/>
      <c r="AH133" s="879"/>
      <c r="AI133" s="879"/>
      <c r="AJ133" s="881"/>
    </row>
    <row r="134" spans="2:36" ht="36">
      <c r="B134" s="375" t="s">
        <v>13</v>
      </c>
      <c r="C134" s="112" t="s">
        <v>41</v>
      </c>
      <c r="D134" s="112" t="s">
        <v>14</v>
      </c>
      <c r="E134" s="112" t="s">
        <v>37</v>
      </c>
      <c r="F134" s="112" t="s">
        <v>38</v>
      </c>
      <c r="G134" s="112" t="s">
        <v>39</v>
      </c>
      <c r="H134" s="259" t="s">
        <v>1677</v>
      </c>
      <c r="I134" s="375" t="s">
        <v>42</v>
      </c>
      <c r="J134" s="261"/>
      <c r="K134" s="261"/>
      <c r="L134" s="261"/>
      <c r="M134" s="261"/>
      <c r="N134" s="262"/>
      <c r="O134" s="494">
        <f aca="true" t="shared" si="31" ref="O134:AG134">SUM(O135)</f>
        <v>0</v>
      </c>
      <c r="P134" s="495">
        <f t="shared" si="31"/>
        <v>0</v>
      </c>
      <c r="Q134" s="494">
        <f t="shared" si="31"/>
        <v>0</v>
      </c>
      <c r="R134" s="495">
        <f t="shared" si="31"/>
        <v>0</v>
      </c>
      <c r="S134" s="494">
        <f t="shared" si="31"/>
        <v>0</v>
      </c>
      <c r="T134" s="495">
        <f t="shared" si="31"/>
        <v>0</v>
      </c>
      <c r="U134" s="494">
        <f t="shared" si="31"/>
        <v>0</v>
      </c>
      <c r="V134" s="495">
        <f t="shared" si="31"/>
        <v>0</v>
      </c>
      <c r="W134" s="494">
        <f t="shared" si="31"/>
        <v>0</v>
      </c>
      <c r="X134" s="495">
        <f t="shared" si="31"/>
        <v>0</v>
      </c>
      <c r="Y134" s="494">
        <f t="shared" si="31"/>
        <v>0</v>
      </c>
      <c r="Z134" s="495">
        <f t="shared" si="31"/>
        <v>0</v>
      </c>
      <c r="AA134" s="494">
        <f t="shared" si="31"/>
        <v>0</v>
      </c>
      <c r="AB134" s="495">
        <f t="shared" si="31"/>
        <v>0</v>
      </c>
      <c r="AC134" s="494">
        <f t="shared" si="31"/>
        <v>0</v>
      </c>
      <c r="AD134" s="495">
        <f t="shared" si="31"/>
        <v>0</v>
      </c>
      <c r="AE134" s="494">
        <f t="shared" si="31"/>
        <v>0</v>
      </c>
      <c r="AF134" s="495">
        <f t="shared" si="31"/>
        <v>0</v>
      </c>
      <c r="AG134" s="287">
        <f t="shared" si="31"/>
        <v>0</v>
      </c>
      <c r="AH134" s="301"/>
      <c r="AI134" s="301"/>
      <c r="AJ134" s="302"/>
    </row>
    <row r="135" spans="2:36" ht="139.5" customHeight="1" thickBot="1">
      <c r="B135" s="208" t="s">
        <v>1624</v>
      </c>
      <c r="C135" s="208"/>
      <c r="D135" s="320" t="s">
        <v>1655</v>
      </c>
      <c r="E135" s="350" t="s">
        <v>1621</v>
      </c>
      <c r="F135" s="505">
        <v>0</v>
      </c>
      <c r="G135" s="506">
        <v>1</v>
      </c>
      <c r="H135" s="218" t="s">
        <v>529</v>
      </c>
      <c r="I135" s="218" t="s">
        <v>530</v>
      </c>
      <c r="J135" s="218">
        <v>0</v>
      </c>
      <c r="K135" s="485">
        <v>3</v>
      </c>
      <c r="L135" s="485">
        <v>0</v>
      </c>
      <c r="M135" s="485">
        <v>0</v>
      </c>
      <c r="N135" s="508">
        <v>0</v>
      </c>
      <c r="O135" s="500"/>
      <c r="P135" s="488"/>
      <c r="Q135" s="490"/>
      <c r="R135" s="488"/>
      <c r="S135" s="490">
        <v>0</v>
      </c>
      <c r="T135" s="488"/>
      <c r="U135" s="490"/>
      <c r="V135" s="488"/>
      <c r="W135" s="490"/>
      <c r="X135" s="488"/>
      <c r="Y135" s="490"/>
      <c r="Z135" s="488"/>
      <c r="AA135" s="490"/>
      <c r="AB135" s="488"/>
      <c r="AC135" s="490"/>
      <c r="AD135" s="488"/>
      <c r="AE135" s="489">
        <f>O135+Q135+S135+U135+W135+Y135+AA135+AC135</f>
        <v>0</v>
      </c>
      <c r="AF135" s="488"/>
      <c r="AG135" s="222"/>
      <c r="AH135" s="278"/>
      <c r="AI135" s="278"/>
      <c r="AJ135" s="275"/>
    </row>
    <row r="136" ht="12"/>
    <row r="137" spans="2:36" ht="12">
      <c r="B137" s="755" t="s">
        <v>20</v>
      </c>
      <c r="C137" s="558"/>
      <c r="D137" s="558"/>
      <c r="E137" s="558"/>
      <c r="F137" s="558"/>
      <c r="G137" s="558"/>
      <c r="H137" s="559"/>
      <c r="I137" s="560" t="s">
        <v>1612</v>
      </c>
      <c r="J137" s="561"/>
      <c r="K137" s="561"/>
      <c r="L137" s="561"/>
      <c r="M137" s="561"/>
      <c r="N137" s="561"/>
      <c r="O137" s="561"/>
      <c r="P137" s="561"/>
      <c r="Q137" s="561"/>
      <c r="R137" s="561"/>
      <c r="S137" s="561"/>
      <c r="T137" s="562"/>
      <c r="U137" s="560" t="s">
        <v>22</v>
      </c>
      <c r="V137" s="561"/>
      <c r="W137" s="561"/>
      <c r="X137" s="561"/>
      <c r="Y137" s="561"/>
      <c r="Z137" s="561"/>
      <c r="AA137" s="561"/>
      <c r="AB137" s="561"/>
      <c r="AC137" s="561"/>
      <c r="AD137" s="561"/>
      <c r="AE137" s="561"/>
      <c r="AF137" s="561"/>
      <c r="AG137" s="561"/>
      <c r="AH137" s="561"/>
      <c r="AI137" s="561"/>
      <c r="AJ137" s="756"/>
    </row>
    <row r="138" spans="2:36" ht="41.25" customHeight="1" thickBot="1">
      <c r="B138" s="757" t="s">
        <v>1721</v>
      </c>
      <c r="C138" s="564"/>
      <c r="D138" s="565"/>
      <c r="E138" s="264"/>
      <c r="F138" s="564" t="s">
        <v>1722</v>
      </c>
      <c r="G138" s="564"/>
      <c r="H138" s="564"/>
      <c r="I138" s="564"/>
      <c r="J138" s="564"/>
      <c r="K138" s="564"/>
      <c r="L138" s="564"/>
      <c r="M138" s="564"/>
      <c r="N138" s="565"/>
      <c r="O138" s="729" t="s">
        <v>0</v>
      </c>
      <c r="P138" s="730"/>
      <c r="Q138" s="730"/>
      <c r="R138" s="730"/>
      <c r="S138" s="730"/>
      <c r="T138" s="730"/>
      <c r="U138" s="730"/>
      <c r="V138" s="730"/>
      <c r="W138" s="730"/>
      <c r="X138" s="730"/>
      <c r="Y138" s="730"/>
      <c r="Z138" s="730"/>
      <c r="AA138" s="730"/>
      <c r="AB138" s="730"/>
      <c r="AC138" s="730"/>
      <c r="AD138" s="730"/>
      <c r="AE138" s="730"/>
      <c r="AF138" s="731"/>
      <c r="AG138" s="569" t="s">
        <v>1</v>
      </c>
      <c r="AH138" s="570"/>
      <c r="AI138" s="570"/>
      <c r="AJ138" s="571"/>
    </row>
    <row r="139" spans="2:36" ht="12">
      <c r="B139" s="651" t="s">
        <v>25</v>
      </c>
      <c r="C139" s="614" t="s">
        <v>1678</v>
      </c>
      <c r="D139" s="615"/>
      <c r="E139" s="615"/>
      <c r="F139" s="615"/>
      <c r="G139" s="615"/>
      <c r="H139" s="615"/>
      <c r="I139" s="545" t="s">
        <v>3</v>
      </c>
      <c r="J139" s="547" t="s">
        <v>26</v>
      </c>
      <c r="K139" s="547" t="s">
        <v>4</v>
      </c>
      <c r="L139" s="549" t="s">
        <v>1387</v>
      </c>
      <c r="M139" s="607" t="s">
        <v>28</v>
      </c>
      <c r="N139" s="609" t="s">
        <v>29</v>
      </c>
      <c r="O139" s="728" t="s">
        <v>43</v>
      </c>
      <c r="P139" s="658"/>
      <c r="Q139" s="659" t="s">
        <v>44</v>
      </c>
      <c r="R139" s="658"/>
      <c r="S139" s="659" t="s">
        <v>45</v>
      </c>
      <c r="T139" s="658"/>
      <c r="U139" s="659" t="s">
        <v>7</v>
      </c>
      <c r="V139" s="658"/>
      <c r="W139" s="659" t="s">
        <v>6</v>
      </c>
      <c r="X139" s="658"/>
      <c r="Y139" s="659" t="s">
        <v>46</v>
      </c>
      <c r="Z139" s="658"/>
      <c r="AA139" s="659" t="s">
        <v>5</v>
      </c>
      <c r="AB139" s="658"/>
      <c r="AC139" s="659" t="s">
        <v>8</v>
      </c>
      <c r="AD139" s="658"/>
      <c r="AE139" s="659" t="s">
        <v>9</v>
      </c>
      <c r="AF139" s="660"/>
      <c r="AG139" s="605" t="s">
        <v>10</v>
      </c>
      <c r="AH139" s="572" t="s">
        <v>11</v>
      </c>
      <c r="AI139" s="574" t="s">
        <v>12</v>
      </c>
      <c r="AJ139" s="576" t="s">
        <v>30</v>
      </c>
    </row>
    <row r="140" spans="2:36" ht="12.75" thickBot="1">
      <c r="B140" s="652"/>
      <c r="C140" s="616"/>
      <c r="D140" s="617"/>
      <c r="E140" s="617"/>
      <c r="F140" s="617"/>
      <c r="G140" s="617"/>
      <c r="H140" s="617"/>
      <c r="I140" s="546"/>
      <c r="J140" s="548" t="s">
        <v>26</v>
      </c>
      <c r="K140" s="548"/>
      <c r="L140" s="550"/>
      <c r="M140" s="608"/>
      <c r="N140" s="610"/>
      <c r="O140" s="253" t="s">
        <v>31</v>
      </c>
      <c r="P140" s="254" t="s">
        <v>32</v>
      </c>
      <c r="Q140" s="255" t="s">
        <v>31</v>
      </c>
      <c r="R140" s="254" t="s">
        <v>32</v>
      </c>
      <c r="S140" s="255" t="s">
        <v>31</v>
      </c>
      <c r="T140" s="254" t="s">
        <v>32</v>
      </c>
      <c r="U140" s="255" t="s">
        <v>31</v>
      </c>
      <c r="V140" s="254" t="s">
        <v>32</v>
      </c>
      <c r="W140" s="255" t="s">
        <v>31</v>
      </c>
      <c r="X140" s="254" t="s">
        <v>32</v>
      </c>
      <c r="Y140" s="255" t="s">
        <v>31</v>
      </c>
      <c r="Z140" s="254" t="s">
        <v>32</v>
      </c>
      <c r="AA140" s="255" t="s">
        <v>31</v>
      </c>
      <c r="AB140" s="254" t="s">
        <v>33</v>
      </c>
      <c r="AC140" s="255" t="s">
        <v>31</v>
      </c>
      <c r="AD140" s="254" t="s">
        <v>33</v>
      </c>
      <c r="AE140" s="255" t="s">
        <v>31</v>
      </c>
      <c r="AF140" s="256" t="s">
        <v>33</v>
      </c>
      <c r="AG140" s="606"/>
      <c r="AH140" s="573"/>
      <c r="AI140" s="575"/>
      <c r="AJ140" s="577"/>
    </row>
    <row r="141" spans="2:36" ht="36.75" thickBot="1">
      <c r="B141" s="289" t="s">
        <v>1388</v>
      </c>
      <c r="C141" s="580" t="s">
        <v>531</v>
      </c>
      <c r="D141" s="581"/>
      <c r="E141" s="581"/>
      <c r="F141" s="581"/>
      <c r="G141" s="581"/>
      <c r="H141" s="581"/>
      <c r="I141" s="290" t="s">
        <v>532</v>
      </c>
      <c r="J141" s="493">
        <v>0</v>
      </c>
      <c r="K141" s="533">
        <v>1</v>
      </c>
      <c r="L141" s="533">
        <v>0</v>
      </c>
      <c r="M141" s="314">
        <v>0</v>
      </c>
      <c r="N141" s="533">
        <v>0</v>
      </c>
      <c r="O141" s="368">
        <f>O143+O145+O147</f>
        <v>0</v>
      </c>
      <c r="P141" s="368">
        <f aca="true" t="shared" si="32" ref="P141:AG141">P143+P145+P147</f>
        <v>0</v>
      </c>
      <c r="Q141" s="368">
        <f t="shared" si="32"/>
        <v>0</v>
      </c>
      <c r="R141" s="368">
        <f t="shared" si="32"/>
        <v>0</v>
      </c>
      <c r="S141" s="368">
        <f t="shared" si="32"/>
        <v>4600000</v>
      </c>
      <c r="T141" s="368">
        <f t="shared" si="32"/>
        <v>0</v>
      </c>
      <c r="U141" s="368">
        <f t="shared" si="32"/>
        <v>0</v>
      </c>
      <c r="V141" s="368">
        <f t="shared" si="32"/>
        <v>0</v>
      </c>
      <c r="W141" s="368">
        <f t="shared" si="32"/>
        <v>0</v>
      </c>
      <c r="X141" s="368">
        <f t="shared" si="32"/>
        <v>0</v>
      </c>
      <c r="Y141" s="368">
        <f t="shared" si="32"/>
        <v>0</v>
      </c>
      <c r="Z141" s="368">
        <f t="shared" si="32"/>
        <v>0</v>
      </c>
      <c r="AA141" s="368">
        <f t="shared" si="32"/>
        <v>0</v>
      </c>
      <c r="AB141" s="368">
        <f t="shared" si="32"/>
        <v>0</v>
      </c>
      <c r="AC141" s="368">
        <f t="shared" si="32"/>
        <v>0</v>
      </c>
      <c r="AD141" s="368">
        <f t="shared" si="32"/>
        <v>0</v>
      </c>
      <c r="AE141" s="368">
        <f t="shared" si="32"/>
        <v>4600000</v>
      </c>
      <c r="AF141" s="368">
        <f t="shared" si="32"/>
        <v>0</v>
      </c>
      <c r="AG141" s="371">
        <f t="shared" si="32"/>
        <v>0</v>
      </c>
      <c r="AH141" s="372"/>
      <c r="AI141" s="372"/>
      <c r="AJ141" s="299"/>
    </row>
    <row r="142" spans="2:36" ht="12.75" thickBot="1">
      <c r="B142" s="653"/>
      <c r="C142" s="654"/>
      <c r="D142" s="654"/>
      <c r="E142" s="654"/>
      <c r="F142" s="654"/>
      <c r="G142" s="654"/>
      <c r="H142" s="654"/>
      <c r="I142" s="654"/>
      <c r="J142" s="654"/>
      <c r="K142" s="654"/>
      <c r="L142" s="654"/>
      <c r="M142" s="654"/>
      <c r="N142" s="654"/>
      <c r="O142" s="654"/>
      <c r="P142" s="654"/>
      <c r="Q142" s="654"/>
      <c r="R142" s="654"/>
      <c r="S142" s="654"/>
      <c r="T142" s="654"/>
      <c r="U142" s="654"/>
      <c r="V142" s="654"/>
      <c r="W142" s="654"/>
      <c r="X142" s="654"/>
      <c r="Y142" s="654"/>
      <c r="Z142" s="654"/>
      <c r="AA142" s="654"/>
      <c r="AB142" s="654"/>
      <c r="AC142" s="654"/>
      <c r="AD142" s="654"/>
      <c r="AE142" s="654"/>
      <c r="AF142" s="654"/>
      <c r="AG142" s="654"/>
      <c r="AH142" s="654"/>
      <c r="AI142" s="654"/>
      <c r="AJ142" s="655"/>
    </row>
    <row r="143" spans="2:36" ht="36.75" thickBot="1">
      <c r="B143" s="375" t="s">
        <v>13</v>
      </c>
      <c r="C143" s="112" t="s">
        <v>41</v>
      </c>
      <c r="D143" s="112" t="s">
        <v>14</v>
      </c>
      <c r="E143" s="112" t="s">
        <v>37</v>
      </c>
      <c r="F143" s="112" t="s">
        <v>38</v>
      </c>
      <c r="G143" s="112" t="s">
        <v>39</v>
      </c>
      <c r="H143" s="259" t="s">
        <v>1679</v>
      </c>
      <c r="I143" s="375" t="s">
        <v>42</v>
      </c>
      <c r="J143" s="261"/>
      <c r="K143" s="261"/>
      <c r="L143" s="261"/>
      <c r="M143" s="261"/>
      <c r="N143" s="262"/>
      <c r="O143" s="494">
        <f aca="true" t="shared" si="33" ref="O143:AG143">SUM(O144)</f>
        <v>0</v>
      </c>
      <c r="P143" s="495">
        <f t="shared" si="33"/>
        <v>0</v>
      </c>
      <c r="Q143" s="494">
        <f t="shared" si="33"/>
        <v>0</v>
      </c>
      <c r="R143" s="495">
        <f t="shared" si="33"/>
        <v>0</v>
      </c>
      <c r="S143" s="494">
        <f t="shared" si="33"/>
        <v>0</v>
      </c>
      <c r="T143" s="495">
        <f t="shared" si="33"/>
        <v>0</v>
      </c>
      <c r="U143" s="494">
        <f t="shared" si="33"/>
        <v>0</v>
      </c>
      <c r="V143" s="495">
        <f t="shared" si="33"/>
        <v>0</v>
      </c>
      <c r="W143" s="494">
        <f t="shared" si="33"/>
        <v>0</v>
      </c>
      <c r="X143" s="495">
        <f t="shared" si="33"/>
        <v>0</v>
      </c>
      <c r="Y143" s="494">
        <f t="shared" si="33"/>
        <v>0</v>
      </c>
      <c r="Z143" s="495">
        <f t="shared" si="33"/>
        <v>0</v>
      </c>
      <c r="AA143" s="494">
        <f t="shared" si="33"/>
        <v>0</v>
      </c>
      <c r="AB143" s="495">
        <f t="shared" si="33"/>
        <v>0</v>
      </c>
      <c r="AC143" s="494">
        <f t="shared" si="33"/>
        <v>0</v>
      </c>
      <c r="AD143" s="495">
        <f t="shared" si="33"/>
        <v>0</v>
      </c>
      <c r="AE143" s="494">
        <f t="shared" si="33"/>
        <v>0</v>
      </c>
      <c r="AF143" s="495">
        <f t="shared" si="33"/>
        <v>0</v>
      </c>
      <c r="AG143" s="287">
        <f t="shared" si="33"/>
        <v>0</v>
      </c>
      <c r="AH143" s="301"/>
      <c r="AI143" s="301"/>
      <c r="AJ143" s="302"/>
    </row>
    <row r="144" spans="2:36" ht="72.75" thickBot="1">
      <c r="B144" s="208" t="s">
        <v>1624</v>
      </c>
      <c r="C144" s="208"/>
      <c r="D144" s="503" t="s">
        <v>1616</v>
      </c>
      <c r="E144" s="304" t="s">
        <v>1617</v>
      </c>
      <c r="F144" s="305">
        <v>0</v>
      </c>
      <c r="G144" s="321">
        <v>1</v>
      </c>
      <c r="H144" s="354" t="s">
        <v>533</v>
      </c>
      <c r="I144" s="456" t="s">
        <v>534</v>
      </c>
      <c r="J144" s="509">
        <v>0</v>
      </c>
      <c r="K144" s="509">
        <v>1</v>
      </c>
      <c r="L144" s="509">
        <v>0</v>
      </c>
      <c r="M144" s="509">
        <v>0</v>
      </c>
      <c r="N144" s="509">
        <v>0</v>
      </c>
      <c r="O144" s="478"/>
      <c r="P144" s="480"/>
      <c r="Q144" s="480"/>
      <c r="R144" s="480"/>
      <c r="S144" s="480">
        <v>0</v>
      </c>
      <c r="T144" s="480"/>
      <c r="U144" s="480"/>
      <c r="V144" s="480"/>
      <c r="W144" s="480"/>
      <c r="X144" s="480"/>
      <c r="Y144" s="480"/>
      <c r="Z144" s="480"/>
      <c r="AA144" s="480"/>
      <c r="AB144" s="480"/>
      <c r="AC144" s="480"/>
      <c r="AD144" s="480"/>
      <c r="AE144" s="480">
        <f>O144+Q144+S144+U144+W144+Y144+AA144+AC144</f>
        <v>0</v>
      </c>
      <c r="AF144" s="479"/>
      <c r="AG144" s="479"/>
      <c r="AH144" s="479"/>
      <c r="AI144" s="479"/>
      <c r="AJ144" s="512"/>
    </row>
    <row r="145" spans="2:36" ht="36">
      <c r="B145" s="375" t="s">
        <v>13</v>
      </c>
      <c r="C145" s="112" t="s">
        <v>41</v>
      </c>
      <c r="D145" s="112" t="s">
        <v>14</v>
      </c>
      <c r="E145" s="112" t="s">
        <v>37</v>
      </c>
      <c r="F145" s="112" t="s">
        <v>38</v>
      </c>
      <c r="G145" s="112" t="s">
        <v>39</v>
      </c>
      <c r="H145" s="259" t="s">
        <v>1680</v>
      </c>
      <c r="I145" s="375" t="s">
        <v>42</v>
      </c>
      <c r="J145" s="261"/>
      <c r="K145" s="261"/>
      <c r="L145" s="261"/>
      <c r="M145" s="261"/>
      <c r="N145" s="262"/>
      <c r="O145" s="494">
        <f aca="true" t="shared" si="34" ref="O145:AG145">SUM(O146)</f>
        <v>0</v>
      </c>
      <c r="P145" s="495">
        <f t="shared" si="34"/>
        <v>0</v>
      </c>
      <c r="Q145" s="494">
        <f t="shared" si="34"/>
        <v>0</v>
      </c>
      <c r="R145" s="495">
        <f t="shared" si="34"/>
        <v>0</v>
      </c>
      <c r="S145" s="494">
        <f t="shared" si="34"/>
        <v>0</v>
      </c>
      <c r="T145" s="495">
        <f t="shared" si="34"/>
        <v>0</v>
      </c>
      <c r="U145" s="494">
        <f t="shared" si="34"/>
        <v>0</v>
      </c>
      <c r="V145" s="495">
        <f t="shared" si="34"/>
        <v>0</v>
      </c>
      <c r="W145" s="494">
        <f t="shared" si="34"/>
        <v>0</v>
      </c>
      <c r="X145" s="495">
        <f t="shared" si="34"/>
        <v>0</v>
      </c>
      <c r="Y145" s="494">
        <f t="shared" si="34"/>
        <v>0</v>
      </c>
      <c r="Z145" s="495">
        <f t="shared" si="34"/>
        <v>0</v>
      </c>
      <c r="AA145" s="494">
        <f t="shared" si="34"/>
        <v>0</v>
      </c>
      <c r="AB145" s="495">
        <f t="shared" si="34"/>
        <v>0</v>
      </c>
      <c r="AC145" s="494">
        <f t="shared" si="34"/>
        <v>0</v>
      </c>
      <c r="AD145" s="495">
        <f t="shared" si="34"/>
        <v>0</v>
      </c>
      <c r="AE145" s="494">
        <f t="shared" si="34"/>
        <v>0</v>
      </c>
      <c r="AF145" s="495">
        <f t="shared" si="34"/>
        <v>0</v>
      </c>
      <c r="AG145" s="287">
        <f t="shared" si="34"/>
        <v>0</v>
      </c>
      <c r="AH145" s="301"/>
      <c r="AI145" s="301"/>
      <c r="AJ145" s="302"/>
    </row>
    <row r="146" spans="2:36" ht="106.5" customHeight="1" thickBot="1">
      <c r="B146" s="208" t="s">
        <v>1624</v>
      </c>
      <c r="C146" s="208"/>
      <c r="D146" s="472" t="s">
        <v>1625</v>
      </c>
      <c r="E146" s="504" t="s">
        <v>1619</v>
      </c>
      <c r="F146" s="484">
        <v>0</v>
      </c>
      <c r="G146" s="322">
        <v>1</v>
      </c>
      <c r="H146" s="354" t="s">
        <v>1681</v>
      </c>
      <c r="I146" s="355" t="s">
        <v>535</v>
      </c>
      <c r="J146" s="476">
        <v>0</v>
      </c>
      <c r="K146" s="476">
        <v>1</v>
      </c>
      <c r="L146" s="476">
        <v>0</v>
      </c>
      <c r="M146" s="476">
        <v>0</v>
      </c>
      <c r="N146" s="476">
        <v>0</v>
      </c>
      <c r="O146" s="399"/>
      <c r="P146" s="405"/>
      <c r="Q146" s="405"/>
      <c r="R146" s="405"/>
      <c r="S146" s="405">
        <v>0</v>
      </c>
      <c r="T146" s="405"/>
      <c r="U146" s="405"/>
      <c r="V146" s="405"/>
      <c r="W146" s="405"/>
      <c r="X146" s="405"/>
      <c r="Y146" s="405"/>
      <c r="Z146" s="405"/>
      <c r="AA146" s="405"/>
      <c r="AB146" s="405"/>
      <c r="AC146" s="405"/>
      <c r="AD146" s="405"/>
      <c r="AE146" s="405">
        <f>O146+Q146+S146+U146+W146+Y146+AA146+AC146</f>
        <v>0</v>
      </c>
      <c r="AF146" s="482"/>
      <c r="AG146" s="482"/>
      <c r="AH146" s="482"/>
      <c r="AI146" s="482"/>
      <c r="AJ146" s="514"/>
    </row>
    <row r="147" spans="2:36" ht="36">
      <c r="B147" s="375" t="s">
        <v>13</v>
      </c>
      <c r="C147" s="112" t="s">
        <v>41</v>
      </c>
      <c r="D147" s="112" t="s">
        <v>14</v>
      </c>
      <c r="E147" s="112" t="s">
        <v>37</v>
      </c>
      <c r="F147" s="112" t="s">
        <v>38</v>
      </c>
      <c r="G147" s="112" t="s">
        <v>39</v>
      </c>
      <c r="H147" s="259" t="s">
        <v>1682</v>
      </c>
      <c r="I147" s="375" t="s">
        <v>42</v>
      </c>
      <c r="J147" s="261"/>
      <c r="K147" s="261"/>
      <c r="L147" s="261"/>
      <c r="M147" s="261"/>
      <c r="N147" s="262"/>
      <c r="O147" s="494">
        <f aca="true" t="shared" si="35" ref="O147:AG147">SUM(O148)</f>
        <v>0</v>
      </c>
      <c r="P147" s="495">
        <f t="shared" si="35"/>
        <v>0</v>
      </c>
      <c r="Q147" s="494">
        <f t="shared" si="35"/>
        <v>0</v>
      </c>
      <c r="R147" s="495">
        <f t="shared" si="35"/>
        <v>0</v>
      </c>
      <c r="S147" s="494">
        <f t="shared" si="35"/>
        <v>4600000</v>
      </c>
      <c r="T147" s="495">
        <f t="shared" si="35"/>
        <v>0</v>
      </c>
      <c r="U147" s="494">
        <f t="shared" si="35"/>
        <v>0</v>
      </c>
      <c r="V147" s="495">
        <f t="shared" si="35"/>
        <v>0</v>
      </c>
      <c r="W147" s="494">
        <f t="shared" si="35"/>
        <v>0</v>
      </c>
      <c r="X147" s="495">
        <f t="shared" si="35"/>
        <v>0</v>
      </c>
      <c r="Y147" s="494">
        <f t="shared" si="35"/>
        <v>0</v>
      </c>
      <c r="Z147" s="495">
        <f t="shared" si="35"/>
        <v>0</v>
      </c>
      <c r="AA147" s="494">
        <f t="shared" si="35"/>
        <v>0</v>
      </c>
      <c r="AB147" s="495">
        <f t="shared" si="35"/>
        <v>0</v>
      </c>
      <c r="AC147" s="494">
        <f t="shared" si="35"/>
        <v>0</v>
      </c>
      <c r="AD147" s="495">
        <f t="shared" si="35"/>
        <v>0</v>
      </c>
      <c r="AE147" s="494">
        <f t="shared" si="35"/>
        <v>4600000</v>
      </c>
      <c r="AF147" s="495">
        <f t="shared" si="35"/>
        <v>0</v>
      </c>
      <c r="AG147" s="287">
        <f t="shared" si="35"/>
        <v>0</v>
      </c>
      <c r="AH147" s="301"/>
      <c r="AI147" s="301"/>
      <c r="AJ147" s="302"/>
    </row>
    <row r="148" spans="2:36" ht="72.75" thickBot="1">
      <c r="B148" s="208" t="s">
        <v>1624</v>
      </c>
      <c r="C148" s="208"/>
      <c r="D148" s="320" t="s">
        <v>1627</v>
      </c>
      <c r="E148" s="350" t="s">
        <v>1621</v>
      </c>
      <c r="F148" s="505">
        <v>0</v>
      </c>
      <c r="G148" s="506">
        <v>1</v>
      </c>
      <c r="H148" s="358" t="s">
        <v>536</v>
      </c>
      <c r="I148" s="359" t="s">
        <v>537</v>
      </c>
      <c r="J148" s="218">
        <v>0</v>
      </c>
      <c r="K148" s="485">
        <v>1</v>
      </c>
      <c r="L148" s="485">
        <v>0.25</v>
      </c>
      <c r="M148" s="485">
        <v>0</v>
      </c>
      <c r="N148" s="515">
        <v>0.25</v>
      </c>
      <c r="O148" s="500"/>
      <c r="P148" s="488"/>
      <c r="Q148" s="490"/>
      <c r="R148" s="488"/>
      <c r="S148" s="488">
        <v>4600000</v>
      </c>
      <c r="T148" s="488"/>
      <c r="U148" s="490"/>
      <c r="V148" s="488"/>
      <c r="W148" s="490"/>
      <c r="X148" s="488"/>
      <c r="Y148" s="490"/>
      <c r="Z148" s="488"/>
      <c r="AA148" s="490"/>
      <c r="AB148" s="488"/>
      <c r="AC148" s="490"/>
      <c r="AD148" s="488"/>
      <c r="AE148" s="489">
        <f>O148+Q148+S148+U148+W148+Y148+AA148+AC148</f>
        <v>4600000</v>
      </c>
      <c r="AF148" s="488"/>
      <c r="AG148" s="222"/>
      <c r="AH148" s="278"/>
      <c r="AI148" s="278"/>
      <c r="AJ148" s="275"/>
    </row>
    <row r="149" ht="12"/>
    <row r="150" spans="2:36" ht="12">
      <c r="B150" s="755" t="s">
        <v>20</v>
      </c>
      <c r="C150" s="558"/>
      <c r="D150" s="558"/>
      <c r="E150" s="558"/>
      <c r="F150" s="558"/>
      <c r="G150" s="558"/>
      <c r="H150" s="559"/>
      <c r="I150" s="560" t="s">
        <v>1612</v>
      </c>
      <c r="J150" s="561"/>
      <c r="K150" s="561"/>
      <c r="L150" s="561"/>
      <c r="M150" s="561"/>
      <c r="N150" s="561"/>
      <c r="O150" s="561"/>
      <c r="P150" s="561"/>
      <c r="Q150" s="561"/>
      <c r="R150" s="561"/>
      <c r="S150" s="561"/>
      <c r="T150" s="562"/>
      <c r="U150" s="560" t="s">
        <v>22</v>
      </c>
      <c r="V150" s="561"/>
      <c r="W150" s="561"/>
      <c r="X150" s="561"/>
      <c r="Y150" s="561"/>
      <c r="Z150" s="561"/>
      <c r="AA150" s="561"/>
      <c r="AB150" s="561"/>
      <c r="AC150" s="561"/>
      <c r="AD150" s="561"/>
      <c r="AE150" s="561"/>
      <c r="AF150" s="561"/>
      <c r="AG150" s="561"/>
      <c r="AH150" s="561"/>
      <c r="AI150" s="561"/>
      <c r="AJ150" s="756"/>
    </row>
    <row r="151" spans="2:36" ht="37.5" customHeight="1" thickBot="1">
      <c r="B151" s="757" t="s">
        <v>1723</v>
      </c>
      <c r="C151" s="564"/>
      <c r="D151" s="565"/>
      <c r="E151" s="264"/>
      <c r="F151" s="564" t="s">
        <v>1724</v>
      </c>
      <c r="G151" s="564"/>
      <c r="H151" s="564"/>
      <c r="I151" s="564"/>
      <c r="J151" s="564"/>
      <c r="K151" s="564"/>
      <c r="L151" s="564"/>
      <c r="M151" s="564"/>
      <c r="N151" s="565"/>
      <c r="O151" s="729" t="s">
        <v>0</v>
      </c>
      <c r="P151" s="730"/>
      <c r="Q151" s="730"/>
      <c r="R151" s="730"/>
      <c r="S151" s="730"/>
      <c r="T151" s="730"/>
      <c r="U151" s="730"/>
      <c r="V151" s="730"/>
      <c r="W151" s="730"/>
      <c r="X151" s="730"/>
      <c r="Y151" s="730"/>
      <c r="Z151" s="730"/>
      <c r="AA151" s="730"/>
      <c r="AB151" s="730"/>
      <c r="AC151" s="730"/>
      <c r="AD151" s="730"/>
      <c r="AE151" s="730"/>
      <c r="AF151" s="731"/>
      <c r="AG151" s="569" t="s">
        <v>1</v>
      </c>
      <c r="AH151" s="570"/>
      <c r="AI151" s="570"/>
      <c r="AJ151" s="571"/>
    </row>
    <row r="152" spans="2:36" ht="12">
      <c r="B152" s="651" t="s">
        <v>25</v>
      </c>
      <c r="C152" s="614" t="s">
        <v>1683</v>
      </c>
      <c r="D152" s="615"/>
      <c r="E152" s="615"/>
      <c r="F152" s="615"/>
      <c r="G152" s="615"/>
      <c r="H152" s="615"/>
      <c r="I152" s="545" t="s">
        <v>3</v>
      </c>
      <c r="J152" s="547" t="s">
        <v>26</v>
      </c>
      <c r="K152" s="547" t="s">
        <v>4</v>
      </c>
      <c r="L152" s="549" t="s">
        <v>1387</v>
      </c>
      <c r="M152" s="607" t="s">
        <v>28</v>
      </c>
      <c r="N152" s="609" t="s">
        <v>29</v>
      </c>
      <c r="O152" s="728" t="s">
        <v>43</v>
      </c>
      <c r="P152" s="658"/>
      <c r="Q152" s="659" t="s">
        <v>44</v>
      </c>
      <c r="R152" s="658"/>
      <c r="S152" s="659" t="s">
        <v>45</v>
      </c>
      <c r="T152" s="658"/>
      <c r="U152" s="659" t="s">
        <v>7</v>
      </c>
      <c r="V152" s="658"/>
      <c r="W152" s="659" t="s">
        <v>6</v>
      </c>
      <c r="X152" s="658"/>
      <c r="Y152" s="659" t="s">
        <v>46</v>
      </c>
      <c r="Z152" s="658"/>
      <c r="AA152" s="659" t="s">
        <v>5</v>
      </c>
      <c r="AB152" s="658"/>
      <c r="AC152" s="659" t="s">
        <v>8</v>
      </c>
      <c r="AD152" s="658"/>
      <c r="AE152" s="659" t="s">
        <v>9</v>
      </c>
      <c r="AF152" s="660"/>
      <c r="AG152" s="605" t="s">
        <v>10</v>
      </c>
      <c r="AH152" s="572" t="s">
        <v>11</v>
      </c>
      <c r="AI152" s="574" t="s">
        <v>12</v>
      </c>
      <c r="AJ152" s="576" t="s">
        <v>30</v>
      </c>
    </row>
    <row r="153" spans="2:36" ht="51" customHeight="1" thickBot="1">
      <c r="B153" s="652"/>
      <c r="C153" s="616"/>
      <c r="D153" s="617"/>
      <c r="E153" s="617"/>
      <c r="F153" s="617"/>
      <c r="G153" s="617"/>
      <c r="H153" s="617"/>
      <c r="I153" s="546"/>
      <c r="J153" s="548" t="s">
        <v>26</v>
      </c>
      <c r="K153" s="548"/>
      <c r="L153" s="550"/>
      <c r="M153" s="608"/>
      <c r="N153" s="610"/>
      <c r="O153" s="253" t="s">
        <v>31</v>
      </c>
      <c r="P153" s="254" t="s">
        <v>32</v>
      </c>
      <c r="Q153" s="255" t="s">
        <v>31</v>
      </c>
      <c r="R153" s="254" t="s">
        <v>32</v>
      </c>
      <c r="S153" s="255" t="s">
        <v>31</v>
      </c>
      <c r="T153" s="254" t="s">
        <v>32</v>
      </c>
      <c r="U153" s="255" t="s">
        <v>31</v>
      </c>
      <c r="V153" s="254" t="s">
        <v>32</v>
      </c>
      <c r="W153" s="255" t="s">
        <v>31</v>
      </c>
      <c r="X153" s="254" t="s">
        <v>32</v>
      </c>
      <c r="Y153" s="255" t="s">
        <v>31</v>
      </c>
      <c r="Z153" s="254" t="s">
        <v>32</v>
      </c>
      <c r="AA153" s="255" t="s">
        <v>31</v>
      </c>
      <c r="AB153" s="254" t="s">
        <v>33</v>
      </c>
      <c r="AC153" s="255" t="s">
        <v>31</v>
      </c>
      <c r="AD153" s="254" t="s">
        <v>33</v>
      </c>
      <c r="AE153" s="255" t="s">
        <v>31</v>
      </c>
      <c r="AF153" s="256" t="s">
        <v>33</v>
      </c>
      <c r="AG153" s="606"/>
      <c r="AH153" s="573"/>
      <c r="AI153" s="575"/>
      <c r="AJ153" s="577"/>
    </row>
    <row r="154" spans="2:36" ht="24.75" thickBot="1">
      <c r="B154" s="289" t="s">
        <v>1388</v>
      </c>
      <c r="C154" s="580" t="s">
        <v>538</v>
      </c>
      <c r="D154" s="581"/>
      <c r="E154" s="581"/>
      <c r="F154" s="581"/>
      <c r="G154" s="581"/>
      <c r="H154" s="581"/>
      <c r="I154" s="290" t="s">
        <v>539</v>
      </c>
      <c r="J154" s="493">
        <v>0</v>
      </c>
      <c r="K154" s="314">
        <v>1</v>
      </c>
      <c r="L154" s="314">
        <v>0</v>
      </c>
      <c r="M154" s="314">
        <v>0</v>
      </c>
      <c r="N154" s="314">
        <v>0</v>
      </c>
      <c r="O154" s="368">
        <f>O156</f>
        <v>0</v>
      </c>
      <c r="P154" s="368">
        <f aca="true" t="shared" si="36" ref="P154:AF154">P156</f>
        <v>0</v>
      </c>
      <c r="Q154" s="368">
        <f t="shared" si="36"/>
        <v>0</v>
      </c>
      <c r="R154" s="368">
        <f t="shared" si="36"/>
        <v>0</v>
      </c>
      <c r="S154" s="368">
        <f t="shared" si="36"/>
        <v>0</v>
      </c>
      <c r="T154" s="368">
        <f t="shared" si="36"/>
        <v>0</v>
      </c>
      <c r="U154" s="368">
        <f t="shared" si="36"/>
        <v>0</v>
      </c>
      <c r="V154" s="368">
        <f t="shared" si="36"/>
        <v>0</v>
      </c>
      <c r="W154" s="368">
        <f t="shared" si="36"/>
        <v>0</v>
      </c>
      <c r="X154" s="368">
        <f t="shared" si="36"/>
        <v>0</v>
      </c>
      <c r="Y154" s="368">
        <f t="shared" si="36"/>
        <v>0</v>
      </c>
      <c r="Z154" s="368">
        <f t="shared" si="36"/>
        <v>0</v>
      </c>
      <c r="AA154" s="368">
        <f t="shared" si="36"/>
        <v>0</v>
      </c>
      <c r="AB154" s="368">
        <f t="shared" si="36"/>
        <v>0</v>
      </c>
      <c r="AC154" s="368">
        <f t="shared" si="36"/>
        <v>0</v>
      </c>
      <c r="AD154" s="368">
        <f t="shared" si="36"/>
        <v>0</v>
      </c>
      <c r="AE154" s="368">
        <f t="shared" si="36"/>
        <v>0</v>
      </c>
      <c r="AF154" s="368">
        <f t="shared" si="36"/>
        <v>0</v>
      </c>
      <c r="AG154" s="371">
        <v>0</v>
      </c>
      <c r="AH154" s="372"/>
      <c r="AI154" s="372"/>
      <c r="AJ154" s="299"/>
    </row>
    <row r="155" spans="2:36" ht="12.75" thickBot="1">
      <c r="B155" s="653"/>
      <c r="C155" s="654"/>
      <c r="D155" s="654"/>
      <c r="E155" s="654"/>
      <c r="F155" s="654"/>
      <c r="G155" s="654"/>
      <c r="H155" s="654"/>
      <c r="I155" s="654"/>
      <c r="J155" s="654"/>
      <c r="K155" s="654"/>
      <c r="L155" s="654"/>
      <c r="M155" s="654"/>
      <c r="N155" s="654"/>
      <c r="O155" s="654"/>
      <c r="P155" s="654"/>
      <c r="Q155" s="654"/>
      <c r="R155" s="654"/>
      <c r="S155" s="654"/>
      <c r="T155" s="654"/>
      <c r="U155" s="654"/>
      <c r="V155" s="654"/>
      <c r="W155" s="654"/>
      <c r="X155" s="654"/>
      <c r="Y155" s="654"/>
      <c r="Z155" s="654"/>
      <c r="AA155" s="654"/>
      <c r="AB155" s="654"/>
      <c r="AC155" s="654"/>
      <c r="AD155" s="654"/>
      <c r="AE155" s="654"/>
      <c r="AF155" s="654"/>
      <c r="AG155" s="654"/>
      <c r="AH155" s="654"/>
      <c r="AI155" s="654"/>
      <c r="AJ155" s="655"/>
    </row>
    <row r="156" spans="2:36" ht="36.75" thickBot="1">
      <c r="B156" s="375" t="s">
        <v>13</v>
      </c>
      <c r="C156" s="112" t="s">
        <v>41</v>
      </c>
      <c r="D156" s="112" t="s">
        <v>14</v>
      </c>
      <c r="E156" s="112" t="s">
        <v>37</v>
      </c>
      <c r="F156" s="112" t="s">
        <v>38</v>
      </c>
      <c r="G156" s="112" t="s">
        <v>39</v>
      </c>
      <c r="H156" s="259" t="s">
        <v>1684</v>
      </c>
      <c r="I156" s="375" t="s">
        <v>42</v>
      </c>
      <c r="J156" s="261"/>
      <c r="K156" s="261"/>
      <c r="L156" s="261"/>
      <c r="M156" s="261"/>
      <c r="N156" s="262"/>
      <c r="O156" s="494">
        <f aca="true" t="shared" si="37" ref="O156:AG156">SUM(O157)</f>
        <v>0</v>
      </c>
      <c r="P156" s="495">
        <f t="shared" si="37"/>
        <v>0</v>
      </c>
      <c r="Q156" s="494">
        <f t="shared" si="37"/>
        <v>0</v>
      </c>
      <c r="R156" s="495">
        <f t="shared" si="37"/>
        <v>0</v>
      </c>
      <c r="S156" s="494">
        <f t="shared" si="37"/>
        <v>0</v>
      </c>
      <c r="T156" s="495">
        <f t="shared" si="37"/>
        <v>0</v>
      </c>
      <c r="U156" s="494">
        <f t="shared" si="37"/>
        <v>0</v>
      </c>
      <c r="V156" s="495">
        <f t="shared" si="37"/>
        <v>0</v>
      </c>
      <c r="W156" s="494">
        <f t="shared" si="37"/>
        <v>0</v>
      </c>
      <c r="X156" s="495">
        <f t="shared" si="37"/>
        <v>0</v>
      </c>
      <c r="Y156" s="494">
        <f t="shared" si="37"/>
        <v>0</v>
      </c>
      <c r="Z156" s="495">
        <f t="shared" si="37"/>
        <v>0</v>
      </c>
      <c r="AA156" s="494">
        <f t="shared" si="37"/>
        <v>0</v>
      </c>
      <c r="AB156" s="495">
        <f t="shared" si="37"/>
        <v>0</v>
      </c>
      <c r="AC156" s="494">
        <f t="shared" si="37"/>
        <v>0</v>
      </c>
      <c r="AD156" s="495">
        <f t="shared" si="37"/>
        <v>0</v>
      </c>
      <c r="AE156" s="494">
        <f t="shared" si="37"/>
        <v>0</v>
      </c>
      <c r="AF156" s="495">
        <f t="shared" si="37"/>
        <v>0</v>
      </c>
      <c r="AG156" s="287">
        <f t="shared" si="37"/>
        <v>0</v>
      </c>
      <c r="AH156" s="301"/>
      <c r="AI156" s="301"/>
      <c r="AJ156" s="302"/>
    </row>
    <row r="157" spans="2:36" ht="45" customHeight="1">
      <c r="B157" s="585" t="s">
        <v>1624</v>
      </c>
      <c r="C157" s="588"/>
      <c r="D157" s="503" t="s">
        <v>1616</v>
      </c>
      <c r="E157" s="304" t="s">
        <v>1617</v>
      </c>
      <c r="F157" s="305">
        <v>0</v>
      </c>
      <c r="G157" s="321">
        <v>1</v>
      </c>
      <c r="H157" s="692" t="s">
        <v>540</v>
      </c>
      <c r="I157" s="692" t="s">
        <v>541</v>
      </c>
      <c r="J157" s="692">
        <v>0</v>
      </c>
      <c r="K157" s="854">
        <v>1</v>
      </c>
      <c r="L157" s="854">
        <v>0</v>
      </c>
      <c r="M157" s="857">
        <v>0</v>
      </c>
      <c r="N157" s="858">
        <v>0</v>
      </c>
      <c r="O157" s="864"/>
      <c r="P157" s="861"/>
      <c r="Q157" s="861"/>
      <c r="R157" s="861"/>
      <c r="S157" s="861">
        <v>0</v>
      </c>
      <c r="T157" s="861"/>
      <c r="U157" s="861"/>
      <c r="V157" s="861"/>
      <c r="W157" s="861"/>
      <c r="X157" s="861"/>
      <c r="Y157" s="861"/>
      <c r="Z157" s="861"/>
      <c r="AA157" s="861"/>
      <c r="AB157" s="861"/>
      <c r="AC157" s="861"/>
      <c r="AD157" s="861"/>
      <c r="AE157" s="861">
        <f>O157+Q157+S157+U157+W157+Y157+AA157+AC157</f>
        <v>0</v>
      </c>
      <c r="AF157" s="870"/>
      <c r="AG157" s="873"/>
      <c r="AH157" s="867"/>
      <c r="AI157" s="867"/>
      <c r="AJ157" s="637"/>
    </row>
    <row r="158" spans="2:36" ht="44.25" customHeight="1">
      <c r="B158" s="586"/>
      <c r="C158" s="589"/>
      <c r="D158" s="472" t="s">
        <v>1625</v>
      </c>
      <c r="E158" s="504" t="s">
        <v>1619</v>
      </c>
      <c r="F158" s="484">
        <v>0</v>
      </c>
      <c r="G158" s="322">
        <v>1</v>
      </c>
      <c r="H158" s="594"/>
      <c r="I158" s="594"/>
      <c r="J158" s="594"/>
      <c r="K158" s="855"/>
      <c r="L158" s="855"/>
      <c r="M158" s="621"/>
      <c r="N158" s="859"/>
      <c r="O158" s="865"/>
      <c r="P158" s="862"/>
      <c r="Q158" s="862"/>
      <c r="R158" s="862"/>
      <c r="S158" s="862"/>
      <c r="T158" s="862"/>
      <c r="U158" s="862"/>
      <c r="V158" s="862"/>
      <c r="W158" s="862"/>
      <c r="X158" s="862"/>
      <c r="Y158" s="862"/>
      <c r="Z158" s="862"/>
      <c r="AA158" s="862"/>
      <c r="AB158" s="862"/>
      <c r="AC158" s="862"/>
      <c r="AD158" s="862"/>
      <c r="AE158" s="862"/>
      <c r="AF158" s="871"/>
      <c r="AG158" s="669"/>
      <c r="AH158" s="868"/>
      <c r="AI158" s="868"/>
      <c r="AJ158" s="602"/>
    </row>
    <row r="159" spans="2:36" ht="36.75" thickBot="1">
      <c r="B159" s="587"/>
      <c r="C159" s="590"/>
      <c r="D159" s="320" t="s">
        <v>1627</v>
      </c>
      <c r="E159" s="350" t="s">
        <v>1621</v>
      </c>
      <c r="F159" s="505">
        <v>0</v>
      </c>
      <c r="G159" s="506">
        <v>1</v>
      </c>
      <c r="H159" s="595"/>
      <c r="I159" s="595"/>
      <c r="J159" s="595"/>
      <c r="K159" s="856"/>
      <c r="L159" s="856"/>
      <c r="M159" s="622"/>
      <c r="N159" s="860"/>
      <c r="O159" s="866"/>
      <c r="P159" s="863"/>
      <c r="Q159" s="863"/>
      <c r="R159" s="863"/>
      <c r="S159" s="863"/>
      <c r="T159" s="863"/>
      <c r="U159" s="863"/>
      <c r="V159" s="863"/>
      <c r="W159" s="863"/>
      <c r="X159" s="863"/>
      <c r="Y159" s="863"/>
      <c r="Z159" s="863"/>
      <c r="AA159" s="863"/>
      <c r="AB159" s="863"/>
      <c r="AC159" s="863"/>
      <c r="AD159" s="863"/>
      <c r="AE159" s="863"/>
      <c r="AF159" s="872"/>
      <c r="AG159" s="670"/>
      <c r="AH159" s="869"/>
      <c r="AI159" s="869"/>
      <c r="AJ159" s="603"/>
    </row>
    <row r="160" ht="12"/>
    <row r="161" spans="2:36" ht="12">
      <c r="B161" s="755" t="s">
        <v>20</v>
      </c>
      <c r="C161" s="558"/>
      <c r="D161" s="558"/>
      <c r="E161" s="558"/>
      <c r="F161" s="558"/>
      <c r="G161" s="558"/>
      <c r="H161" s="559"/>
      <c r="I161" s="560" t="s">
        <v>1612</v>
      </c>
      <c r="J161" s="561"/>
      <c r="K161" s="561"/>
      <c r="L161" s="561"/>
      <c r="M161" s="561"/>
      <c r="N161" s="561"/>
      <c r="O161" s="561"/>
      <c r="P161" s="561"/>
      <c r="Q161" s="561"/>
      <c r="R161" s="561"/>
      <c r="S161" s="561"/>
      <c r="T161" s="562"/>
      <c r="U161" s="560" t="s">
        <v>22</v>
      </c>
      <c r="V161" s="561"/>
      <c r="W161" s="561"/>
      <c r="X161" s="561"/>
      <c r="Y161" s="561"/>
      <c r="Z161" s="561"/>
      <c r="AA161" s="561"/>
      <c r="AB161" s="561"/>
      <c r="AC161" s="561"/>
      <c r="AD161" s="561"/>
      <c r="AE161" s="561"/>
      <c r="AF161" s="561"/>
      <c r="AG161" s="561"/>
      <c r="AH161" s="561"/>
      <c r="AI161" s="561"/>
      <c r="AJ161" s="756"/>
    </row>
    <row r="162" spans="2:36" ht="30.75" customHeight="1" thickBot="1">
      <c r="B162" s="757" t="s">
        <v>1725</v>
      </c>
      <c r="C162" s="564"/>
      <c r="D162" s="565"/>
      <c r="E162" s="264"/>
      <c r="F162" s="564" t="s">
        <v>1726</v>
      </c>
      <c r="G162" s="564"/>
      <c r="H162" s="564"/>
      <c r="I162" s="564"/>
      <c r="J162" s="564"/>
      <c r="K162" s="564"/>
      <c r="L162" s="564"/>
      <c r="M162" s="564"/>
      <c r="N162" s="565"/>
      <c r="O162" s="729" t="s">
        <v>0</v>
      </c>
      <c r="P162" s="730"/>
      <c r="Q162" s="730"/>
      <c r="R162" s="730"/>
      <c r="S162" s="730"/>
      <c r="T162" s="730"/>
      <c r="U162" s="730"/>
      <c r="V162" s="730"/>
      <c r="W162" s="730"/>
      <c r="X162" s="730"/>
      <c r="Y162" s="730"/>
      <c r="Z162" s="730"/>
      <c r="AA162" s="730"/>
      <c r="AB162" s="730"/>
      <c r="AC162" s="730"/>
      <c r="AD162" s="730"/>
      <c r="AE162" s="730"/>
      <c r="AF162" s="731"/>
      <c r="AG162" s="569" t="s">
        <v>1</v>
      </c>
      <c r="AH162" s="570"/>
      <c r="AI162" s="570"/>
      <c r="AJ162" s="571"/>
    </row>
    <row r="163" spans="2:36" ht="12">
      <c r="B163" s="651" t="s">
        <v>25</v>
      </c>
      <c r="C163" s="614" t="s">
        <v>1685</v>
      </c>
      <c r="D163" s="615"/>
      <c r="E163" s="615"/>
      <c r="F163" s="615"/>
      <c r="G163" s="615"/>
      <c r="H163" s="615"/>
      <c r="I163" s="545" t="s">
        <v>3</v>
      </c>
      <c r="J163" s="547" t="s">
        <v>26</v>
      </c>
      <c r="K163" s="547" t="s">
        <v>4</v>
      </c>
      <c r="L163" s="549" t="s">
        <v>1387</v>
      </c>
      <c r="M163" s="607" t="s">
        <v>28</v>
      </c>
      <c r="N163" s="609" t="s">
        <v>29</v>
      </c>
      <c r="O163" s="728" t="s">
        <v>43</v>
      </c>
      <c r="P163" s="658"/>
      <c r="Q163" s="659" t="s">
        <v>44</v>
      </c>
      <c r="R163" s="658"/>
      <c r="S163" s="659" t="s">
        <v>45</v>
      </c>
      <c r="T163" s="658"/>
      <c r="U163" s="659" t="s">
        <v>7</v>
      </c>
      <c r="V163" s="658"/>
      <c r="W163" s="659" t="s">
        <v>6</v>
      </c>
      <c r="X163" s="658"/>
      <c r="Y163" s="659" t="s">
        <v>46</v>
      </c>
      <c r="Z163" s="658"/>
      <c r="AA163" s="659" t="s">
        <v>5</v>
      </c>
      <c r="AB163" s="658"/>
      <c r="AC163" s="659" t="s">
        <v>8</v>
      </c>
      <c r="AD163" s="658"/>
      <c r="AE163" s="659" t="s">
        <v>9</v>
      </c>
      <c r="AF163" s="660"/>
      <c r="AG163" s="605" t="s">
        <v>10</v>
      </c>
      <c r="AH163" s="572" t="s">
        <v>11</v>
      </c>
      <c r="AI163" s="574" t="s">
        <v>12</v>
      </c>
      <c r="AJ163" s="576" t="s">
        <v>30</v>
      </c>
    </row>
    <row r="164" spans="2:36" ht="68.25" customHeight="1" thickBot="1">
      <c r="B164" s="652"/>
      <c r="C164" s="616"/>
      <c r="D164" s="617"/>
      <c r="E164" s="617"/>
      <c r="F164" s="617"/>
      <c r="G164" s="617"/>
      <c r="H164" s="617"/>
      <c r="I164" s="546"/>
      <c r="J164" s="548" t="s">
        <v>26</v>
      </c>
      <c r="K164" s="548"/>
      <c r="L164" s="550"/>
      <c r="M164" s="608"/>
      <c r="N164" s="610"/>
      <c r="O164" s="253" t="s">
        <v>31</v>
      </c>
      <c r="P164" s="254" t="s">
        <v>32</v>
      </c>
      <c r="Q164" s="255" t="s">
        <v>31</v>
      </c>
      <c r="R164" s="254" t="s">
        <v>32</v>
      </c>
      <c r="S164" s="255" t="s">
        <v>31</v>
      </c>
      <c r="T164" s="254" t="s">
        <v>32</v>
      </c>
      <c r="U164" s="255" t="s">
        <v>31</v>
      </c>
      <c r="V164" s="254" t="s">
        <v>32</v>
      </c>
      <c r="W164" s="255" t="s">
        <v>31</v>
      </c>
      <c r="X164" s="254" t="s">
        <v>32</v>
      </c>
      <c r="Y164" s="255" t="s">
        <v>31</v>
      </c>
      <c r="Z164" s="254" t="s">
        <v>32</v>
      </c>
      <c r="AA164" s="255" t="s">
        <v>31</v>
      </c>
      <c r="AB164" s="254" t="s">
        <v>33</v>
      </c>
      <c r="AC164" s="255" t="s">
        <v>31</v>
      </c>
      <c r="AD164" s="254" t="s">
        <v>33</v>
      </c>
      <c r="AE164" s="255" t="s">
        <v>31</v>
      </c>
      <c r="AF164" s="256" t="s">
        <v>33</v>
      </c>
      <c r="AG164" s="606"/>
      <c r="AH164" s="573"/>
      <c r="AI164" s="575"/>
      <c r="AJ164" s="577"/>
    </row>
    <row r="165" spans="2:36" ht="24.75" thickBot="1">
      <c r="B165" s="289" t="s">
        <v>1388</v>
      </c>
      <c r="C165" s="580" t="s">
        <v>1686</v>
      </c>
      <c r="D165" s="581"/>
      <c r="E165" s="581"/>
      <c r="F165" s="581"/>
      <c r="G165" s="581"/>
      <c r="H165" s="581"/>
      <c r="I165" s="290" t="s">
        <v>1687</v>
      </c>
      <c r="J165" s="493"/>
      <c r="K165" s="507"/>
      <c r="L165" s="474"/>
      <c r="M165" s="314">
        <v>0</v>
      </c>
      <c r="N165" s="474"/>
      <c r="O165" s="368">
        <f>O167+O170</f>
        <v>0</v>
      </c>
      <c r="P165" s="368">
        <f aca="true" t="shared" si="38" ref="P165:AG165">P167+P170</f>
        <v>0</v>
      </c>
      <c r="Q165" s="368">
        <f t="shared" si="38"/>
        <v>0</v>
      </c>
      <c r="R165" s="368">
        <f t="shared" si="38"/>
        <v>0</v>
      </c>
      <c r="S165" s="368">
        <f t="shared" si="38"/>
        <v>0</v>
      </c>
      <c r="T165" s="368">
        <f t="shared" si="38"/>
        <v>0</v>
      </c>
      <c r="U165" s="368">
        <f t="shared" si="38"/>
        <v>0</v>
      </c>
      <c r="V165" s="368">
        <f t="shared" si="38"/>
        <v>0</v>
      </c>
      <c r="W165" s="368">
        <f t="shared" si="38"/>
        <v>0</v>
      </c>
      <c r="X165" s="368">
        <f t="shared" si="38"/>
        <v>0</v>
      </c>
      <c r="Y165" s="368">
        <f t="shared" si="38"/>
        <v>0</v>
      </c>
      <c r="Z165" s="368">
        <f t="shared" si="38"/>
        <v>0</v>
      </c>
      <c r="AA165" s="368">
        <f t="shared" si="38"/>
        <v>0</v>
      </c>
      <c r="AB165" s="368">
        <f t="shared" si="38"/>
        <v>0</v>
      </c>
      <c r="AC165" s="368">
        <f t="shared" si="38"/>
        <v>0</v>
      </c>
      <c r="AD165" s="368">
        <f t="shared" si="38"/>
        <v>0</v>
      </c>
      <c r="AE165" s="368">
        <f t="shared" si="38"/>
        <v>0</v>
      </c>
      <c r="AF165" s="368">
        <f t="shared" si="38"/>
        <v>0</v>
      </c>
      <c r="AG165" s="371">
        <f t="shared" si="38"/>
        <v>0</v>
      </c>
      <c r="AH165" s="372"/>
      <c r="AI165" s="372"/>
      <c r="AJ165" s="299"/>
    </row>
    <row r="166" spans="2:36" ht="12.75" thickBot="1">
      <c r="B166" s="653"/>
      <c r="C166" s="654"/>
      <c r="D166" s="654"/>
      <c r="E166" s="654"/>
      <c r="F166" s="654"/>
      <c r="G166" s="654"/>
      <c r="H166" s="654"/>
      <c r="I166" s="654"/>
      <c r="J166" s="654"/>
      <c r="K166" s="654"/>
      <c r="L166" s="654"/>
      <c r="M166" s="654"/>
      <c r="N166" s="654"/>
      <c r="O166" s="654"/>
      <c r="P166" s="654"/>
      <c r="Q166" s="654"/>
      <c r="R166" s="654"/>
      <c r="S166" s="654"/>
      <c r="T166" s="654"/>
      <c r="U166" s="654"/>
      <c r="V166" s="654"/>
      <c r="W166" s="654"/>
      <c r="X166" s="654"/>
      <c r="Y166" s="654"/>
      <c r="Z166" s="654"/>
      <c r="AA166" s="654"/>
      <c r="AB166" s="654"/>
      <c r="AC166" s="654"/>
      <c r="AD166" s="654"/>
      <c r="AE166" s="654"/>
      <c r="AF166" s="654"/>
      <c r="AG166" s="654"/>
      <c r="AH166" s="654"/>
      <c r="AI166" s="654"/>
      <c r="AJ166" s="655"/>
    </row>
    <row r="167" spans="2:36" ht="36.75" thickBot="1">
      <c r="B167" s="375" t="s">
        <v>13</v>
      </c>
      <c r="C167" s="112" t="s">
        <v>41</v>
      </c>
      <c r="D167" s="112" t="s">
        <v>14</v>
      </c>
      <c r="E167" s="112" t="s">
        <v>37</v>
      </c>
      <c r="F167" s="112" t="s">
        <v>38</v>
      </c>
      <c r="G167" s="112" t="s">
        <v>39</v>
      </c>
      <c r="H167" s="259" t="s">
        <v>1688</v>
      </c>
      <c r="I167" s="375" t="s">
        <v>42</v>
      </c>
      <c r="J167" s="261"/>
      <c r="K167" s="261"/>
      <c r="L167" s="261"/>
      <c r="M167" s="261"/>
      <c r="N167" s="262"/>
      <c r="O167" s="494">
        <f aca="true" t="shared" si="39" ref="O167:AG167">SUM(O168)</f>
        <v>0</v>
      </c>
      <c r="P167" s="495">
        <f t="shared" si="39"/>
        <v>0</v>
      </c>
      <c r="Q167" s="494">
        <f t="shared" si="39"/>
        <v>0</v>
      </c>
      <c r="R167" s="495">
        <f t="shared" si="39"/>
        <v>0</v>
      </c>
      <c r="S167" s="494">
        <f t="shared" si="39"/>
        <v>0</v>
      </c>
      <c r="T167" s="495">
        <f t="shared" si="39"/>
        <v>0</v>
      </c>
      <c r="U167" s="494">
        <f t="shared" si="39"/>
        <v>0</v>
      </c>
      <c r="V167" s="495">
        <f t="shared" si="39"/>
        <v>0</v>
      </c>
      <c r="W167" s="494">
        <f t="shared" si="39"/>
        <v>0</v>
      </c>
      <c r="X167" s="495">
        <f t="shared" si="39"/>
        <v>0</v>
      </c>
      <c r="Y167" s="494">
        <f t="shared" si="39"/>
        <v>0</v>
      </c>
      <c r="Z167" s="495">
        <f t="shared" si="39"/>
        <v>0</v>
      </c>
      <c r="AA167" s="494">
        <f t="shared" si="39"/>
        <v>0</v>
      </c>
      <c r="AB167" s="495">
        <f t="shared" si="39"/>
        <v>0</v>
      </c>
      <c r="AC167" s="494">
        <f t="shared" si="39"/>
        <v>0</v>
      </c>
      <c r="AD167" s="495">
        <f t="shared" si="39"/>
        <v>0</v>
      </c>
      <c r="AE167" s="494">
        <f t="shared" si="39"/>
        <v>0</v>
      </c>
      <c r="AF167" s="495">
        <f t="shared" si="39"/>
        <v>0</v>
      </c>
      <c r="AG167" s="287">
        <f t="shared" si="39"/>
        <v>0</v>
      </c>
      <c r="AH167" s="301"/>
      <c r="AI167" s="301"/>
      <c r="AJ167" s="302"/>
    </row>
    <row r="168" spans="2:36" ht="66" customHeight="1" thickBot="1">
      <c r="B168" s="787" t="s">
        <v>1624</v>
      </c>
      <c r="C168" s="787"/>
      <c r="D168" s="503" t="s">
        <v>1689</v>
      </c>
      <c r="E168" s="304" t="s">
        <v>1690</v>
      </c>
      <c r="F168" s="305">
        <v>0</v>
      </c>
      <c r="G168" s="321">
        <v>1</v>
      </c>
      <c r="H168" s="636" t="s">
        <v>1691</v>
      </c>
      <c r="I168" s="636" t="s">
        <v>544</v>
      </c>
      <c r="J168" s="874">
        <v>0</v>
      </c>
      <c r="K168" s="895">
        <v>1</v>
      </c>
      <c r="L168" s="874">
        <v>0</v>
      </c>
      <c r="M168" s="874">
        <v>0</v>
      </c>
      <c r="N168" s="874">
        <v>0</v>
      </c>
      <c r="O168" s="864"/>
      <c r="P168" s="861"/>
      <c r="Q168" s="861"/>
      <c r="R168" s="861"/>
      <c r="S168" s="861">
        <v>0</v>
      </c>
      <c r="T168" s="861"/>
      <c r="U168" s="861"/>
      <c r="V168" s="861"/>
      <c r="W168" s="861"/>
      <c r="X168" s="861"/>
      <c r="Y168" s="861"/>
      <c r="Z168" s="861"/>
      <c r="AA168" s="861"/>
      <c r="AB168" s="861"/>
      <c r="AC168" s="861"/>
      <c r="AD168" s="861"/>
      <c r="AE168" s="877">
        <f>O168+Q168+S168+U168+W168+Y168+AA168+AC168</f>
        <v>0</v>
      </c>
      <c r="AF168" s="870"/>
      <c r="AG168" s="870"/>
      <c r="AH168" s="870"/>
      <c r="AI168" s="870"/>
      <c r="AJ168" s="880"/>
    </row>
    <row r="169" spans="2:36" ht="66" customHeight="1" thickBot="1">
      <c r="B169" s="787"/>
      <c r="C169" s="787"/>
      <c r="D169" s="472" t="s">
        <v>1692</v>
      </c>
      <c r="E169" s="304" t="s">
        <v>1690</v>
      </c>
      <c r="F169" s="484">
        <v>0</v>
      </c>
      <c r="G169" s="322">
        <v>1</v>
      </c>
      <c r="H169" s="693"/>
      <c r="I169" s="693"/>
      <c r="J169" s="805"/>
      <c r="K169" s="896"/>
      <c r="L169" s="805"/>
      <c r="M169" s="805"/>
      <c r="N169" s="805"/>
      <c r="O169" s="865"/>
      <c r="P169" s="862"/>
      <c r="Q169" s="862"/>
      <c r="R169" s="862"/>
      <c r="S169" s="862"/>
      <c r="T169" s="862"/>
      <c r="U169" s="862"/>
      <c r="V169" s="862"/>
      <c r="W169" s="862"/>
      <c r="X169" s="862"/>
      <c r="Y169" s="862"/>
      <c r="Z169" s="862"/>
      <c r="AA169" s="862"/>
      <c r="AB169" s="862"/>
      <c r="AC169" s="862"/>
      <c r="AD169" s="862"/>
      <c r="AE169" s="878"/>
      <c r="AF169" s="879"/>
      <c r="AG169" s="879"/>
      <c r="AH169" s="879"/>
      <c r="AI169" s="879"/>
      <c r="AJ169" s="881"/>
    </row>
    <row r="170" spans="2:36" ht="36">
      <c r="B170" s="375" t="s">
        <v>13</v>
      </c>
      <c r="C170" s="112" t="s">
        <v>41</v>
      </c>
      <c r="D170" s="112" t="s">
        <v>14</v>
      </c>
      <c r="E170" s="112" t="s">
        <v>37</v>
      </c>
      <c r="F170" s="112" t="s">
        <v>38</v>
      </c>
      <c r="G170" s="112" t="s">
        <v>39</v>
      </c>
      <c r="H170" s="259" t="s">
        <v>1693</v>
      </c>
      <c r="I170" s="375" t="s">
        <v>42</v>
      </c>
      <c r="J170" s="261"/>
      <c r="K170" s="261"/>
      <c r="L170" s="261"/>
      <c r="M170" s="261"/>
      <c r="N170" s="262"/>
      <c r="O170" s="494">
        <f aca="true" t="shared" si="40" ref="O170:AG170">SUM(O171)</f>
        <v>0</v>
      </c>
      <c r="P170" s="495">
        <f t="shared" si="40"/>
        <v>0</v>
      </c>
      <c r="Q170" s="494">
        <f t="shared" si="40"/>
        <v>0</v>
      </c>
      <c r="R170" s="495">
        <f t="shared" si="40"/>
        <v>0</v>
      </c>
      <c r="S170" s="494">
        <f t="shared" si="40"/>
        <v>0</v>
      </c>
      <c r="T170" s="495">
        <f t="shared" si="40"/>
        <v>0</v>
      </c>
      <c r="U170" s="494">
        <f t="shared" si="40"/>
        <v>0</v>
      </c>
      <c r="V170" s="495">
        <f t="shared" si="40"/>
        <v>0</v>
      </c>
      <c r="W170" s="494">
        <f t="shared" si="40"/>
        <v>0</v>
      </c>
      <c r="X170" s="495">
        <f t="shared" si="40"/>
        <v>0</v>
      </c>
      <c r="Y170" s="494">
        <f t="shared" si="40"/>
        <v>0</v>
      </c>
      <c r="Z170" s="495">
        <f t="shared" si="40"/>
        <v>0</v>
      </c>
      <c r="AA170" s="494">
        <f t="shared" si="40"/>
        <v>0</v>
      </c>
      <c r="AB170" s="495">
        <f t="shared" si="40"/>
        <v>0</v>
      </c>
      <c r="AC170" s="494">
        <f t="shared" si="40"/>
        <v>0</v>
      </c>
      <c r="AD170" s="495">
        <f t="shared" si="40"/>
        <v>0</v>
      </c>
      <c r="AE170" s="494">
        <f t="shared" si="40"/>
        <v>0</v>
      </c>
      <c r="AF170" s="495">
        <f t="shared" si="40"/>
        <v>0</v>
      </c>
      <c r="AG170" s="287">
        <f t="shared" si="40"/>
        <v>0</v>
      </c>
      <c r="AH170" s="301"/>
      <c r="AI170" s="301"/>
      <c r="AJ170" s="302"/>
    </row>
    <row r="171" spans="2:36" ht="123.75" customHeight="1" thickBot="1">
      <c r="B171" s="208" t="s">
        <v>1638</v>
      </c>
      <c r="C171" s="208"/>
      <c r="D171" s="320" t="s">
        <v>1694</v>
      </c>
      <c r="E171" s="271" t="s">
        <v>1695</v>
      </c>
      <c r="F171" s="505">
        <v>0</v>
      </c>
      <c r="G171" s="506">
        <v>1</v>
      </c>
      <c r="H171" s="218" t="s">
        <v>545</v>
      </c>
      <c r="I171" s="218" t="s">
        <v>546</v>
      </c>
      <c r="J171" s="218">
        <v>0</v>
      </c>
      <c r="K171" s="485">
        <v>1</v>
      </c>
      <c r="L171" s="485">
        <v>0</v>
      </c>
      <c r="M171" s="485">
        <v>0</v>
      </c>
      <c r="N171" s="508">
        <v>0</v>
      </c>
      <c r="O171" s="500"/>
      <c r="P171" s="488"/>
      <c r="Q171" s="490"/>
      <c r="R171" s="488"/>
      <c r="S171" s="490">
        <v>0</v>
      </c>
      <c r="T171" s="488"/>
      <c r="U171" s="490"/>
      <c r="V171" s="488"/>
      <c r="W171" s="490"/>
      <c r="X171" s="488"/>
      <c r="Y171" s="490"/>
      <c r="Z171" s="488"/>
      <c r="AA171" s="490"/>
      <c r="AB171" s="488"/>
      <c r="AC171" s="490"/>
      <c r="AD171" s="488"/>
      <c r="AE171" s="489">
        <f>O171+Q171+S171+U171+W171+Y171+AA171+AC171</f>
        <v>0</v>
      </c>
      <c r="AF171" s="488"/>
      <c r="AG171" s="222"/>
      <c r="AH171" s="278"/>
      <c r="AI171" s="278"/>
      <c r="AJ171" s="275"/>
    </row>
    <row r="172" ht="12"/>
    <row r="173" spans="2:36" ht="12">
      <c r="B173" s="755" t="s">
        <v>1696</v>
      </c>
      <c r="C173" s="558"/>
      <c r="D173" s="558"/>
      <c r="E173" s="558"/>
      <c r="F173" s="558"/>
      <c r="G173" s="558"/>
      <c r="H173" s="559"/>
      <c r="I173" s="560" t="s">
        <v>1612</v>
      </c>
      <c r="J173" s="561"/>
      <c r="K173" s="561"/>
      <c r="L173" s="561"/>
      <c r="M173" s="561"/>
      <c r="N173" s="561"/>
      <c r="O173" s="561"/>
      <c r="P173" s="561"/>
      <c r="Q173" s="561"/>
      <c r="R173" s="561"/>
      <c r="S173" s="561"/>
      <c r="T173" s="562"/>
      <c r="U173" s="560" t="s">
        <v>22</v>
      </c>
      <c r="V173" s="561"/>
      <c r="W173" s="561"/>
      <c r="X173" s="561"/>
      <c r="Y173" s="561"/>
      <c r="Z173" s="561"/>
      <c r="AA173" s="561"/>
      <c r="AB173" s="561"/>
      <c r="AC173" s="561"/>
      <c r="AD173" s="561"/>
      <c r="AE173" s="561"/>
      <c r="AF173" s="561"/>
      <c r="AG173" s="561"/>
      <c r="AH173" s="561"/>
      <c r="AI173" s="561"/>
      <c r="AJ173" s="756"/>
    </row>
    <row r="174" spans="2:36" ht="55.5" customHeight="1" thickBot="1">
      <c r="B174" s="757" t="s">
        <v>1727</v>
      </c>
      <c r="C174" s="564"/>
      <c r="D174" s="565"/>
      <c r="E174" s="264"/>
      <c r="F174" s="564" t="s">
        <v>1726</v>
      </c>
      <c r="G174" s="564"/>
      <c r="H174" s="564"/>
      <c r="I174" s="564"/>
      <c r="J174" s="564"/>
      <c r="K174" s="564"/>
      <c r="L174" s="564"/>
      <c r="M174" s="564"/>
      <c r="N174" s="565"/>
      <c r="O174" s="729" t="s">
        <v>0</v>
      </c>
      <c r="P174" s="730"/>
      <c r="Q174" s="730"/>
      <c r="R174" s="730"/>
      <c r="S174" s="730"/>
      <c r="T174" s="730"/>
      <c r="U174" s="730"/>
      <c r="V174" s="730"/>
      <c r="W174" s="730"/>
      <c r="X174" s="730"/>
      <c r="Y174" s="730"/>
      <c r="Z174" s="730"/>
      <c r="AA174" s="730"/>
      <c r="AB174" s="730"/>
      <c r="AC174" s="730"/>
      <c r="AD174" s="730"/>
      <c r="AE174" s="730"/>
      <c r="AF174" s="731"/>
      <c r="AG174" s="569" t="s">
        <v>1</v>
      </c>
      <c r="AH174" s="570"/>
      <c r="AI174" s="570"/>
      <c r="AJ174" s="571"/>
    </row>
    <row r="175" spans="2:36" ht="12">
      <c r="B175" s="651" t="s">
        <v>25</v>
      </c>
      <c r="C175" s="614" t="s">
        <v>1697</v>
      </c>
      <c r="D175" s="615"/>
      <c r="E175" s="615"/>
      <c r="F175" s="615"/>
      <c r="G175" s="615"/>
      <c r="H175" s="615"/>
      <c r="I175" s="545" t="s">
        <v>3</v>
      </c>
      <c r="J175" s="547" t="s">
        <v>26</v>
      </c>
      <c r="K175" s="547" t="s">
        <v>4</v>
      </c>
      <c r="L175" s="549" t="s">
        <v>1387</v>
      </c>
      <c r="M175" s="607" t="s">
        <v>28</v>
      </c>
      <c r="N175" s="609" t="s">
        <v>29</v>
      </c>
      <c r="O175" s="728" t="s">
        <v>43</v>
      </c>
      <c r="P175" s="658"/>
      <c r="Q175" s="659" t="s">
        <v>44</v>
      </c>
      <c r="R175" s="658"/>
      <c r="S175" s="659" t="s">
        <v>45</v>
      </c>
      <c r="T175" s="658"/>
      <c r="U175" s="659" t="s">
        <v>7</v>
      </c>
      <c r="V175" s="658"/>
      <c r="W175" s="659" t="s">
        <v>6</v>
      </c>
      <c r="X175" s="658"/>
      <c r="Y175" s="659" t="s">
        <v>46</v>
      </c>
      <c r="Z175" s="658"/>
      <c r="AA175" s="659" t="s">
        <v>5</v>
      </c>
      <c r="AB175" s="658"/>
      <c r="AC175" s="659" t="s">
        <v>8</v>
      </c>
      <c r="AD175" s="658"/>
      <c r="AE175" s="659" t="s">
        <v>9</v>
      </c>
      <c r="AF175" s="660"/>
      <c r="AG175" s="605" t="s">
        <v>10</v>
      </c>
      <c r="AH175" s="572" t="s">
        <v>11</v>
      </c>
      <c r="AI175" s="574" t="s">
        <v>12</v>
      </c>
      <c r="AJ175" s="576" t="s">
        <v>30</v>
      </c>
    </row>
    <row r="176" spans="2:36" ht="78" customHeight="1" thickBot="1">
      <c r="B176" s="652"/>
      <c r="C176" s="616"/>
      <c r="D176" s="617"/>
      <c r="E176" s="617"/>
      <c r="F176" s="617"/>
      <c r="G176" s="617"/>
      <c r="H176" s="617"/>
      <c r="I176" s="546"/>
      <c r="J176" s="548" t="s">
        <v>26</v>
      </c>
      <c r="K176" s="548"/>
      <c r="L176" s="550"/>
      <c r="M176" s="608"/>
      <c r="N176" s="610"/>
      <c r="O176" s="253" t="s">
        <v>31</v>
      </c>
      <c r="P176" s="254" t="s">
        <v>32</v>
      </c>
      <c r="Q176" s="255" t="s">
        <v>31</v>
      </c>
      <c r="R176" s="254" t="s">
        <v>32</v>
      </c>
      <c r="S176" s="255" t="s">
        <v>31</v>
      </c>
      <c r="T176" s="254" t="s">
        <v>32</v>
      </c>
      <c r="U176" s="255" t="s">
        <v>31</v>
      </c>
      <c r="V176" s="254" t="s">
        <v>32</v>
      </c>
      <c r="W176" s="255" t="s">
        <v>31</v>
      </c>
      <c r="X176" s="254" t="s">
        <v>32</v>
      </c>
      <c r="Y176" s="255" t="s">
        <v>31</v>
      </c>
      <c r="Z176" s="254" t="s">
        <v>32</v>
      </c>
      <c r="AA176" s="255" t="s">
        <v>31</v>
      </c>
      <c r="AB176" s="254" t="s">
        <v>33</v>
      </c>
      <c r="AC176" s="255" t="s">
        <v>31</v>
      </c>
      <c r="AD176" s="254" t="s">
        <v>33</v>
      </c>
      <c r="AE176" s="255" t="s">
        <v>31</v>
      </c>
      <c r="AF176" s="256" t="s">
        <v>33</v>
      </c>
      <c r="AG176" s="606"/>
      <c r="AH176" s="573"/>
      <c r="AI176" s="575"/>
      <c r="AJ176" s="577"/>
    </row>
    <row r="177" spans="2:36" ht="66.75" customHeight="1" thickBot="1">
      <c r="B177" s="289" t="s">
        <v>1388</v>
      </c>
      <c r="C177" s="580" t="s">
        <v>542</v>
      </c>
      <c r="D177" s="581"/>
      <c r="E177" s="581"/>
      <c r="F177" s="581"/>
      <c r="G177" s="581"/>
      <c r="H177" s="581"/>
      <c r="I177" s="290" t="s">
        <v>543</v>
      </c>
      <c r="J177" s="314">
        <v>0</v>
      </c>
      <c r="K177" s="474">
        <v>1</v>
      </c>
      <c r="L177" s="474">
        <v>0</v>
      </c>
      <c r="M177" s="314">
        <v>0</v>
      </c>
      <c r="N177" s="474">
        <v>0</v>
      </c>
      <c r="O177" s="368">
        <f>O179+O181+O183+O185+O187+O189</f>
        <v>0</v>
      </c>
      <c r="P177" s="368">
        <f aca="true" t="shared" si="41" ref="P177:AG177">P179+P181+P183+P185+P187+P189</f>
        <v>0</v>
      </c>
      <c r="Q177" s="368">
        <f t="shared" si="41"/>
        <v>0</v>
      </c>
      <c r="R177" s="368">
        <f t="shared" si="41"/>
        <v>0</v>
      </c>
      <c r="S177" s="368">
        <f t="shared" si="41"/>
        <v>20000000</v>
      </c>
      <c r="T177" s="368">
        <f t="shared" si="41"/>
        <v>0</v>
      </c>
      <c r="U177" s="368">
        <f t="shared" si="41"/>
        <v>0</v>
      </c>
      <c r="V177" s="368">
        <f t="shared" si="41"/>
        <v>0</v>
      </c>
      <c r="W177" s="368">
        <f t="shared" si="41"/>
        <v>0</v>
      </c>
      <c r="X177" s="368">
        <f t="shared" si="41"/>
        <v>0</v>
      </c>
      <c r="Y177" s="368">
        <f t="shared" si="41"/>
        <v>0</v>
      </c>
      <c r="Z177" s="368">
        <f t="shared" si="41"/>
        <v>0</v>
      </c>
      <c r="AA177" s="368">
        <f t="shared" si="41"/>
        <v>0</v>
      </c>
      <c r="AB177" s="368">
        <f t="shared" si="41"/>
        <v>0</v>
      </c>
      <c r="AC177" s="368">
        <f t="shared" si="41"/>
        <v>0</v>
      </c>
      <c r="AD177" s="368">
        <f t="shared" si="41"/>
        <v>0</v>
      </c>
      <c r="AE177" s="368">
        <f t="shared" si="41"/>
        <v>20000000</v>
      </c>
      <c r="AF177" s="368">
        <f t="shared" si="41"/>
        <v>0</v>
      </c>
      <c r="AG177" s="371">
        <f t="shared" si="41"/>
        <v>0</v>
      </c>
      <c r="AH177" s="372"/>
      <c r="AI177" s="372"/>
      <c r="AJ177" s="299"/>
    </row>
    <row r="178" spans="2:36" ht="12.75" thickBot="1">
      <c r="B178" s="653"/>
      <c r="C178" s="654"/>
      <c r="D178" s="654"/>
      <c r="E178" s="654"/>
      <c r="F178" s="654"/>
      <c r="G178" s="654"/>
      <c r="H178" s="654"/>
      <c r="I178" s="654"/>
      <c r="J178" s="654"/>
      <c r="K178" s="654"/>
      <c r="L178" s="654"/>
      <c r="M178" s="654"/>
      <c r="N178" s="654"/>
      <c r="O178" s="654"/>
      <c r="P178" s="654"/>
      <c r="Q178" s="654"/>
      <c r="R178" s="654"/>
      <c r="S178" s="654"/>
      <c r="T178" s="654"/>
      <c r="U178" s="654"/>
      <c r="V178" s="654"/>
      <c r="W178" s="654"/>
      <c r="X178" s="654"/>
      <c r="Y178" s="654"/>
      <c r="Z178" s="654"/>
      <c r="AA178" s="654"/>
      <c r="AB178" s="654"/>
      <c r="AC178" s="654"/>
      <c r="AD178" s="654"/>
      <c r="AE178" s="654"/>
      <c r="AF178" s="654"/>
      <c r="AG178" s="654"/>
      <c r="AH178" s="654"/>
      <c r="AI178" s="654"/>
      <c r="AJ178" s="655"/>
    </row>
    <row r="179" spans="2:36" ht="24.75" thickBot="1">
      <c r="B179" s="375" t="s">
        <v>13</v>
      </c>
      <c r="C179" s="112" t="s">
        <v>41</v>
      </c>
      <c r="D179" s="112" t="s">
        <v>14</v>
      </c>
      <c r="E179" s="112" t="s">
        <v>37</v>
      </c>
      <c r="F179" s="112" t="s">
        <v>38</v>
      </c>
      <c r="G179" s="112" t="s">
        <v>39</v>
      </c>
      <c r="H179" s="259" t="s">
        <v>1698</v>
      </c>
      <c r="I179" s="375" t="s">
        <v>42</v>
      </c>
      <c r="J179" s="261"/>
      <c r="K179" s="261"/>
      <c r="L179" s="261"/>
      <c r="M179" s="261"/>
      <c r="N179" s="262"/>
      <c r="O179" s="494">
        <f aca="true" t="shared" si="42" ref="O179:AG179">SUM(O180)</f>
        <v>0</v>
      </c>
      <c r="P179" s="495">
        <f t="shared" si="42"/>
        <v>0</v>
      </c>
      <c r="Q179" s="494">
        <f t="shared" si="42"/>
        <v>0</v>
      </c>
      <c r="R179" s="495">
        <f t="shared" si="42"/>
        <v>0</v>
      </c>
      <c r="S179" s="494">
        <f t="shared" si="42"/>
        <v>0</v>
      </c>
      <c r="T179" s="495">
        <f t="shared" si="42"/>
        <v>0</v>
      </c>
      <c r="U179" s="494">
        <f t="shared" si="42"/>
        <v>0</v>
      </c>
      <c r="V179" s="495">
        <f t="shared" si="42"/>
        <v>0</v>
      </c>
      <c r="W179" s="494">
        <f t="shared" si="42"/>
        <v>0</v>
      </c>
      <c r="X179" s="495">
        <f t="shared" si="42"/>
        <v>0</v>
      </c>
      <c r="Y179" s="494">
        <f t="shared" si="42"/>
        <v>0</v>
      </c>
      <c r="Z179" s="495">
        <f t="shared" si="42"/>
        <v>0</v>
      </c>
      <c r="AA179" s="494">
        <f t="shared" si="42"/>
        <v>0</v>
      </c>
      <c r="AB179" s="495">
        <f t="shared" si="42"/>
        <v>0</v>
      </c>
      <c r="AC179" s="494">
        <f t="shared" si="42"/>
        <v>0</v>
      </c>
      <c r="AD179" s="495">
        <f t="shared" si="42"/>
        <v>0</v>
      </c>
      <c r="AE179" s="494">
        <f t="shared" si="42"/>
        <v>0</v>
      </c>
      <c r="AF179" s="495">
        <f t="shared" si="42"/>
        <v>0</v>
      </c>
      <c r="AG179" s="287">
        <f t="shared" si="42"/>
        <v>0</v>
      </c>
      <c r="AH179" s="301"/>
      <c r="AI179" s="301"/>
      <c r="AJ179" s="302"/>
    </row>
    <row r="180" spans="2:36" ht="60.75" customHeight="1" thickBot="1">
      <c r="B180" s="208" t="s">
        <v>1699</v>
      </c>
      <c r="C180" s="208"/>
      <c r="D180" s="472" t="s">
        <v>1689</v>
      </c>
      <c r="E180" s="271" t="s">
        <v>1690</v>
      </c>
      <c r="F180" s="269">
        <v>0</v>
      </c>
      <c r="G180" s="322">
        <v>1</v>
      </c>
      <c r="H180" s="271" t="s">
        <v>547</v>
      </c>
      <c r="I180" s="271" t="s">
        <v>548</v>
      </c>
      <c r="J180" s="204">
        <v>0</v>
      </c>
      <c r="K180" s="385">
        <v>1</v>
      </c>
      <c r="L180" s="509">
        <v>0</v>
      </c>
      <c r="M180" s="509">
        <v>0</v>
      </c>
      <c r="N180" s="509">
        <v>0</v>
      </c>
      <c r="O180" s="528"/>
      <c r="P180" s="479"/>
      <c r="Q180" s="480"/>
      <c r="R180" s="479"/>
      <c r="S180" s="480"/>
      <c r="T180" s="479"/>
      <c r="U180" s="480"/>
      <c r="V180" s="479"/>
      <c r="W180" s="480"/>
      <c r="X180" s="479"/>
      <c r="Y180" s="480"/>
      <c r="Z180" s="479"/>
      <c r="AA180" s="480"/>
      <c r="AB180" s="479"/>
      <c r="AC180" s="480"/>
      <c r="AD180" s="479"/>
      <c r="AE180" s="480">
        <f aca="true" t="shared" si="43" ref="AE180:AE190">O180+Q180+S180+U180+W180+Y180+AA180+AC180</f>
        <v>0</v>
      </c>
      <c r="AF180" s="479"/>
      <c r="AG180" s="159"/>
      <c r="AH180" s="276"/>
      <c r="AI180" s="276"/>
      <c r="AJ180" s="273"/>
    </row>
    <row r="181" spans="2:36" ht="46.5">
      <c r="B181" s="375" t="s">
        <v>13</v>
      </c>
      <c r="C181" s="112" t="s">
        <v>41</v>
      </c>
      <c r="D181" s="112" t="s">
        <v>14</v>
      </c>
      <c r="E181" s="112" t="s">
        <v>37</v>
      </c>
      <c r="F181" s="112" t="s">
        <v>38</v>
      </c>
      <c r="G181" s="112" t="s">
        <v>39</v>
      </c>
      <c r="H181" s="259" t="s">
        <v>1700</v>
      </c>
      <c r="I181" s="375" t="s">
        <v>42</v>
      </c>
      <c r="J181" s="261"/>
      <c r="K181" s="261"/>
      <c r="L181" s="261"/>
      <c r="M181" s="261"/>
      <c r="N181" s="262"/>
      <c r="O181" s="494">
        <f aca="true" t="shared" si="44" ref="O181:AG181">SUM(O182)</f>
        <v>0</v>
      </c>
      <c r="P181" s="495">
        <f t="shared" si="44"/>
        <v>0</v>
      </c>
      <c r="Q181" s="494">
        <f t="shared" si="44"/>
        <v>0</v>
      </c>
      <c r="R181" s="495">
        <f t="shared" si="44"/>
        <v>0</v>
      </c>
      <c r="S181" s="494">
        <f t="shared" si="44"/>
        <v>5000000</v>
      </c>
      <c r="T181" s="495">
        <f t="shared" si="44"/>
        <v>0</v>
      </c>
      <c r="U181" s="494">
        <f t="shared" si="44"/>
        <v>0</v>
      </c>
      <c r="V181" s="495">
        <f t="shared" si="44"/>
        <v>0</v>
      </c>
      <c r="W181" s="494">
        <f t="shared" si="44"/>
        <v>0</v>
      </c>
      <c r="X181" s="495">
        <f t="shared" si="44"/>
        <v>0</v>
      </c>
      <c r="Y181" s="494">
        <f t="shared" si="44"/>
        <v>0</v>
      </c>
      <c r="Z181" s="495">
        <f t="shared" si="44"/>
        <v>0</v>
      </c>
      <c r="AA181" s="494">
        <f t="shared" si="44"/>
        <v>0</v>
      </c>
      <c r="AB181" s="495">
        <f t="shared" si="44"/>
        <v>0</v>
      </c>
      <c r="AC181" s="494">
        <f t="shared" si="44"/>
        <v>0</v>
      </c>
      <c r="AD181" s="495">
        <f t="shared" si="44"/>
        <v>0</v>
      </c>
      <c r="AE181" s="494">
        <f t="shared" si="44"/>
        <v>5000000</v>
      </c>
      <c r="AF181" s="495">
        <f t="shared" si="44"/>
        <v>0</v>
      </c>
      <c r="AG181" s="287">
        <f t="shared" si="44"/>
        <v>0</v>
      </c>
      <c r="AH181" s="301"/>
      <c r="AI181" s="301"/>
      <c r="AJ181" s="302"/>
    </row>
    <row r="182" spans="2:36" ht="95.25" customHeight="1" thickBot="1">
      <c r="B182" s="208" t="s">
        <v>1624</v>
      </c>
      <c r="C182" s="208"/>
      <c r="D182" s="472" t="s">
        <v>1689</v>
      </c>
      <c r="E182" s="271" t="s">
        <v>1690</v>
      </c>
      <c r="F182" s="269">
        <v>0</v>
      </c>
      <c r="G182" s="322">
        <v>1</v>
      </c>
      <c r="H182" s="271" t="s">
        <v>549</v>
      </c>
      <c r="I182" s="271" t="s">
        <v>550</v>
      </c>
      <c r="J182" s="209">
        <v>0</v>
      </c>
      <c r="K182" s="385">
        <v>1</v>
      </c>
      <c r="L182" s="476">
        <v>1</v>
      </c>
      <c r="M182" s="476">
        <v>0</v>
      </c>
      <c r="N182" s="476">
        <v>1</v>
      </c>
      <c r="O182" s="530"/>
      <c r="P182" s="482"/>
      <c r="Q182" s="483"/>
      <c r="R182" s="482"/>
      <c r="S182" s="483">
        <v>5000000</v>
      </c>
      <c r="T182" s="482"/>
      <c r="U182" s="405"/>
      <c r="V182" s="482"/>
      <c r="W182" s="405"/>
      <c r="X182" s="482"/>
      <c r="Y182" s="405"/>
      <c r="Z182" s="482"/>
      <c r="AA182" s="405"/>
      <c r="AB182" s="482"/>
      <c r="AC182" s="405"/>
      <c r="AD182" s="482"/>
      <c r="AE182" s="405">
        <f t="shared" si="43"/>
        <v>5000000</v>
      </c>
      <c r="AF182" s="482"/>
      <c r="AG182" s="213"/>
      <c r="AH182" s="277"/>
      <c r="AI182" s="277"/>
      <c r="AJ182" s="274"/>
    </row>
    <row r="183" spans="2:36" ht="24">
      <c r="B183" s="375" t="s">
        <v>13</v>
      </c>
      <c r="C183" s="112" t="s">
        <v>41</v>
      </c>
      <c r="D183" s="112" t="s">
        <v>14</v>
      </c>
      <c r="E183" s="112" t="s">
        <v>37</v>
      </c>
      <c r="F183" s="112" t="s">
        <v>38</v>
      </c>
      <c r="G183" s="112" t="s">
        <v>39</v>
      </c>
      <c r="H183" s="259" t="s">
        <v>1701</v>
      </c>
      <c r="I183" s="375" t="s">
        <v>42</v>
      </c>
      <c r="J183" s="261"/>
      <c r="K183" s="261"/>
      <c r="L183" s="261"/>
      <c r="M183" s="261"/>
      <c r="N183" s="262"/>
      <c r="O183" s="494">
        <f aca="true" t="shared" si="45" ref="O183:AG183">SUM(O184)</f>
        <v>0</v>
      </c>
      <c r="P183" s="495">
        <f t="shared" si="45"/>
        <v>0</v>
      </c>
      <c r="Q183" s="494">
        <f t="shared" si="45"/>
        <v>0</v>
      </c>
      <c r="R183" s="495">
        <f t="shared" si="45"/>
        <v>0</v>
      </c>
      <c r="S183" s="494">
        <f t="shared" si="45"/>
        <v>0</v>
      </c>
      <c r="T183" s="495">
        <f t="shared" si="45"/>
        <v>0</v>
      </c>
      <c r="U183" s="494">
        <f t="shared" si="45"/>
        <v>0</v>
      </c>
      <c r="V183" s="495">
        <f t="shared" si="45"/>
        <v>0</v>
      </c>
      <c r="W183" s="494">
        <f t="shared" si="45"/>
        <v>0</v>
      </c>
      <c r="X183" s="495">
        <f t="shared" si="45"/>
        <v>0</v>
      </c>
      <c r="Y183" s="494">
        <f t="shared" si="45"/>
        <v>0</v>
      </c>
      <c r="Z183" s="495">
        <f t="shared" si="45"/>
        <v>0</v>
      </c>
      <c r="AA183" s="494">
        <f t="shared" si="45"/>
        <v>0</v>
      </c>
      <c r="AB183" s="495">
        <f t="shared" si="45"/>
        <v>0</v>
      </c>
      <c r="AC183" s="494">
        <f t="shared" si="45"/>
        <v>0</v>
      </c>
      <c r="AD183" s="495">
        <f t="shared" si="45"/>
        <v>0</v>
      </c>
      <c r="AE183" s="494">
        <f t="shared" si="45"/>
        <v>0</v>
      </c>
      <c r="AF183" s="495">
        <f t="shared" si="45"/>
        <v>0</v>
      </c>
      <c r="AG183" s="287">
        <f t="shared" si="45"/>
        <v>0</v>
      </c>
      <c r="AH183" s="301"/>
      <c r="AI183" s="301"/>
      <c r="AJ183" s="302"/>
    </row>
    <row r="184" spans="2:36" ht="56.25" customHeight="1" thickBot="1">
      <c r="B184" s="208" t="s">
        <v>1702</v>
      </c>
      <c r="C184" s="208"/>
      <c r="D184" s="472" t="s">
        <v>1692</v>
      </c>
      <c r="E184" s="271" t="s">
        <v>1690</v>
      </c>
      <c r="F184" s="484">
        <v>0</v>
      </c>
      <c r="G184" s="322">
        <v>1</v>
      </c>
      <c r="H184" s="271" t="s">
        <v>551</v>
      </c>
      <c r="I184" s="271" t="s">
        <v>552</v>
      </c>
      <c r="J184" s="209">
        <v>0</v>
      </c>
      <c r="K184" s="385">
        <v>2</v>
      </c>
      <c r="L184" s="476">
        <v>0</v>
      </c>
      <c r="M184" s="476">
        <v>0</v>
      </c>
      <c r="N184" s="476">
        <v>0</v>
      </c>
      <c r="O184" s="530"/>
      <c r="P184" s="482"/>
      <c r="Q184" s="483"/>
      <c r="R184" s="482"/>
      <c r="S184" s="483"/>
      <c r="T184" s="482"/>
      <c r="U184" s="483"/>
      <c r="V184" s="482"/>
      <c r="W184" s="483"/>
      <c r="X184" s="482"/>
      <c r="Y184" s="483"/>
      <c r="Z184" s="482"/>
      <c r="AA184" s="483"/>
      <c r="AB184" s="482"/>
      <c r="AC184" s="483"/>
      <c r="AD184" s="482"/>
      <c r="AE184" s="405">
        <f t="shared" si="43"/>
        <v>0</v>
      </c>
      <c r="AF184" s="482"/>
      <c r="AG184" s="213"/>
      <c r="AH184" s="277"/>
      <c r="AI184" s="277"/>
      <c r="AJ184" s="274"/>
    </row>
    <row r="185" spans="2:36" ht="46.5">
      <c r="B185" s="375" t="s">
        <v>13</v>
      </c>
      <c r="C185" s="112" t="s">
        <v>41</v>
      </c>
      <c r="D185" s="112" t="s">
        <v>14</v>
      </c>
      <c r="E185" s="112" t="s">
        <v>37</v>
      </c>
      <c r="F185" s="112" t="s">
        <v>38</v>
      </c>
      <c r="G185" s="112" t="s">
        <v>39</v>
      </c>
      <c r="H185" s="259" t="s">
        <v>1703</v>
      </c>
      <c r="I185" s="375" t="s">
        <v>42</v>
      </c>
      <c r="J185" s="261"/>
      <c r="K185" s="261"/>
      <c r="L185" s="261"/>
      <c r="M185" s="261"/>
      <c r="N185" s="262"/>
      <c r="O185" s="494">
        <f aca="true" t="shared" si="46" ref="O185:AG185">SUM(O186)</f>
        <v>0</v>
      </c>
      <c r="P185" s="495">
        <f t="shared" si="46"/>
        <v>0</v>
      </c>
      <c r="Q185" s="494">
        <f t="shared" si="46"/>
        <v>0</v>
      </c>
      <c r="R185" s="495">
        <f t="shared" si="46"/>
        <v>0</v>
      </c>
      <c r="S185" s="494">
        <f t="shared" si="46"/>
        <v>5000000</v>
      </c>
      <c r="T185" s="495">
        <f t="shared" si="46"/>
        <v>0</v>
      </c>
      <c r="U185" s="494">
        <f t="shared" si="46"/>
        <v>0</v>
      </c>
      <c r="V185" s="495">
        <f t="shared" si="46"/>
        <v>0</v>
      </c>
      <c r="W185" s="494">
        <f t="shared" si="46"/>
        <v>0</v>
      </c>
      <c r="X185" s="495">
        <f t="shared" si="46"/>
        <v>0</v>
      </c>
      <c r="Y185" s="494">
        <f t="shared" si="46"/>
        <v>0</v>
      </c>
      <c r="Z185" s="495">
        <f t="shared" si="46"/>
        <v>0</v>
      </c>
      <c r="AA185" s="494">
        <f t="shared" si="46"/>
        <v>0</v>
      </c>
      <c r="AB185" s="495">
        <f t="shared" si="46"/>
        <v>0</v>
      </c>
      <c r="AC185" s="494">
        <f t="shared" si="46"/>
        <v>0</v>
      </c>
      <c r="AD185" s="495">
        <f t="shared" si="46"/>
        <v>0</v>
      </c>
      <c r="AE185" s="494">
        <f t="shared" si="46"/>
        <v>5000000</v>
      </c>
      <c r="AF185" s="495">
        <f t="shared" si="46"/>
        <v>0</v>
      </c>
      <c r="AG185" s="287">
        <f t="shared" si="46"/>
        <v>0</v>
      </c>
      <c r="AH185" s="301"/>
      <c r="AI185" s="301"/>
      <c r="AJ185" s="302"/>
    </row>
    <row r="186" spans="2:36" ht="110.25" customHeight="1" thickBot="1">
      <c r="B186" s="208" t="s">
        <v>1704</v>
      </c>
      <c r="C186" s="208"/>
      <c r="D186" s="472" t="s">
        <v>1692</v>
      </c>
      <c r="E186" s="271" t="s">
        <v>1690</v>
      </c>
      <c r="F186" s="484">
        <v>0</v>
      </c>
      <c r="G186" s="322">
        <v>1</v>
      </c>
      <c r="H186" s="271" t="s">
        <v>553</v>
      </c>
      <c r="I186" s="271" t="s">
        <v>554</v>
      </c>
      <c r="J186" s="209">
        <v>0</v>
      </c>
      <c r="K186" s="385">
        <v>1</v>
      </c>
      <c r="L186" s="476">
        <v>0.5</v>
      </c>
      <c r="M186" s="476">
        <v>0</v>
      </c>
      <c r="N186" s="476">
        <v>0.5</v>
      </c>
      <c r="O186" s="530"/>
      <c r="P186" s="482"/>
      <c r="Q186" s="405"/>
      <c r="R186" s="482"/>
      <c r="S186" s="483">
        <v>5000000</v>
      </c>
      <c r="T186" s="482"/>
      <c r="U186" s="483"/>
      <c r="V186" s="482"/>
      <c r="W186" s="483"/>
      <c r="X186" s="482"/>
      <c r="Y186" s="483"/>
      <c r="Z186" s="482"/>
      <c r="AA186" s="483"/>
      <c r="AB186" s="482"/>
      <c r="AC186" s="483"/>
      <c r="AD186" s="482"/>
      <c r="AE186" s="405">
        <f t="shared" si="43"/>
        <v>5000000</v>
      </c>
      <c r="AF186" s="482"/>
      <c r="AG186" s="213"/>
      <c r="AH186" s="277"/>
      <c r="AI186" s="277"/>
      <c r="AJ186" s="274"/>
    </row>
    <row r="187" spans="2:36" ht="46.5">
      <c r="B187" s="375" t="s">
        <v>13</v>
      </c>
      <c r="C187" s="112" t="s">
        <v>41</v>
      </c>
      <c r="D187" s="112" t="s">
        <v>14</v>
      </c>
      <c r="E187" s="112" t="s">
        <v>37</v>
      </c>
      <c r="F187" s="112" t="s">
        <v>38</v>
      </c>
      <c r="G187" s="112" t="s">
        <v>39</v>
      </c>
      <c r="H187" s="259" t="s">
        <v>1705</v>
      </c>
      <c r="I187" s="375" t="s">
        <v>42</v>
      </c>
      <c r="J187" s="261"/>
      <c r="K187" s="261"/>
      <c r="L187" s="261"/>
      <c r="M187" s="261"/>
      <c r="N187" s="262"/>
      <c r="O187" s="494">
        <f aca="true" t="shared" si="47" ref="O187:AG187">SUM(O188)</f>
        <v>0</v>
      </c>
      <c r="P187" s="495">
        <f t="shared" si="47"/>
        <v>0</v>
      </c>
      <c r="Q187" s="494">
        <f t="shared" si="47"/>
        <v>0</v>
      </c>
      <c r="R187" s="495">
        <f t="shared" si="47"/>
        <v>0</v>
      </c>
      <c r="S187" s="494">
        <f t="shared" si="47"/>
        <v>5000000</v>
      </c>
      <c r="T187" s="495">
        <f t="shared" si="47"/>
        <v>0</v>
      </c>
      <c r="U187" s="494">
        <f t="shared" si="47"/>
        <v>0</v>
      </c>
      <c r="V187" s="495">
        <f t="shared" si="47"/>
        <v>0</v>
      </c>
      <c r="W187" s="494">
        <f t="shared" si="47"/>
        <v>0</v>
      </c>
      <c r="X187" s="495">
        <f t="shared" si="47"/>
        <v>0</v>
      </c>
      <c r="Y187" s="494">
        <f t="shared" si="47"/>
        <v>0</v>
      </c>
      <c r="Z187" s="495">
        <f t="shared" si="47"/>
        <v>0</v>
      </c>
      <c r="AA187" s="494">
        <f t="shared" si="47"/>
        <v>0</v>
      </c>
      <c r="AB187" s="495">
        <f t="shared" si="47"/>
        <v>0</v>
      </c>
      <c r="AC187" s="494">
        <f t="shared" si="47"/>
        <v>0</v>
      </c>
      <c r="AD187" s="495">
        <f t="shared" si="47"/>
        <v>0</v>
      </c>
      <c r="AE187" s="494">
        <f t="shared" si="47"/>
        <v>5000000</v>
      </c>
      <c r="AF187" s="495">
        <f t="shared" si="47"/>
        <v>0</v>
      </c>
      <c r="AG187" s="287">
        <f t="shared" si="47"/>
        <v>0</v>
      </c>
      <c r="AH187" s="301"/>
      <c r="AI187" s="301"/>
      <c r="AJ187" s="302"/>
    </row>
    <row r="188" spans="2:36" ht="90" customHeight="1" thickBot="1">
      <c r="B188" s="208" t="s">
        <v>1624</v>
      </c>
      <c r="C188" s="208"/>
      <c r="D188" s="472" t="s">
        <v>1694</v>
      </c>
      <c r="E188" s="271" t="s">
        <v>1695</v>
      </c>
      <c r="F188" s="269">
        <v>0</v>
      </c>
      <c r="G188" s="322">
        <v>1</v>
      </c>
      <c r="H188" s="271" t="s">
        <v>555</v>
      </c>
      <c r="I188" s="271" t="s">
        <v>556</v>
      </c>
      <c r="J188" s="209">
        <v>0</v>
      </c>
      <c r="K188" s="385">
        <v>8</v>
      </c>
      <c r="L188" s="476">
        <v>2</v>
      </c>
      <c r="M188" s="476">
        <v>0</v>
      </c>
      <c r="N188" s="476">
        <v>2</v>
      </c>
      <c r="O188" s="530"/>
      <c r="P188" s="482"/>
      <c r="Q188" s="405"/>
      <c r="R188" s="482"/>
      <c r="S188" s="483">
        <v>5000000</v>
      </c>
      <c r="T188" s="482"/>
      <c r="U188" s="483"/>
      <c r="V188" s="482"/>
      <c r="W188" s="483"/>
      <c r="X188" s="482"/>
      <c r="Y188" s="483"/>
      <c r="Z188" s="482"/>
      <c r="AA188" s="483"/>
      <c r="AB188" s="482"/>
      <c r="AC188" s="483"/>
      <c r="AD188" s="482"/>
      <c r="AE188" s="405">
        <f t="shared" si="43"/>
        <v>5000000</v>
      </c>
      <c r="AF188" s="482"/>
      <c r="AG188" s="213"/>
      <c r="AH188" s="277"/>
      <c r="AI188" s="277"/>
      <c r="AJ188" s="274"/>
    </row>
    <row r="189" spans="2:36" ht="46.5">
      <c r="B189" s="375" t="s">
        <v>13</v>
      </c>
      <c r="C189" s="112" t="s">
        <v>41</v>
      </c>
      <c r="D189" s="112" t="s">
        <v>14</v>
      </c>
      <c r="E189" s="112" t="s">
        <v>37</v>
      </c>
      <c r="F189" s="112" t="s">
        <v>38</v>
      </c>
      <c r="G189" s="112" t="s">
        <v>39</v>
      </c>
      <c r="H189" s="259" t="s">
        <v>1706</v>
      </c>
      <c r="I189" s="375" t="s">
        <v>42</v>
      </c>
      <c r="J189" s="261"/>
      <c r="K189" s="261"/>
      <c r="L189" s="261"/>
      <c r="M189" s="261"/>
      <c r="N189" s="262"/>
      <c r="O189" s="494">
        <f aca="true" t="shared" si="48" ref="O189:AG189">SUM(O190)</f>
        <v>0</v>
      </c>
      <c r="P189" s="495">
        <f t="shared" si="48"/>
        <v>0</v>
      </c>
      <c r="Q189" s="494">
        <f t="shared" si="48"/>
        <v>0</v>
      </c>
      <c r="R189" s="495">
        <f t="shared" si="48"/>
        <v>0</v>
      </c>
      <c r="S189" s="494">
        <f t="shared" si="48"/>
        <v>5000000</v>
      </c>
      <c r="T189" s="495">
        <f t="shared" si="48"/>
        <v>0</v>
      </c>
      <c r="U189" s="494">
        <f t="shared" si="48"/>
        <v>0</v>
      </c>
      <c r="V189" s="495">
        <f t="shared" si="48"/>
        <v>0</v>
      </c>
      <c r="W189" s="494">
        <f t="shared" si="48"/>
        <v>0</v>
      </c>
      <c r="X189" s="495">
        <f t="shared" si="48"/>
        <v>0</v>
      </c>
      <c r="Y189" s="494">
        <f t="shared" si="48"/>
        <v>0</v>
      </c>
      <c r="Z189" s="495">
        <f t="shared" si="48"/>
        <v>0</v>
      </c>
      <c r="AA189" s="494">
        <f t="shared" si="48"/>
        <v>0</v>
      </c>
      <c r="AB189" s="495">
        <f t="shared" si="48"/>
        <v>0</v>
      </c>
      <c r="AC189" s="494">
        <f t="shared" si="48"/>
        <v>0</v>
      </c>
      <c r="AD189" s="495">
        <f t="shared" si="48"/>
        <v>0</v>
      </c>
      <c r="AE189" s="494">
        <f t="shared" si="48"/>
        <v>5000000</v>
      </c>
      <c r="AF189" s="495">
        <f t="shared" si="48"/>
        <v>0</v>
      </c>
      <c r="AG189" s="287">
        <f t="shared" si="48"/>
        <v>0</v>
      </c>
      <c r="AH189" s="301"/>
      <c r="AI189" s="301"/>
      <c r="AJ189" s="302"/>
    </row>
    <row r="190" spans="2:36" ht="77.25" customHeight="1" thickBot="1">
      <c r="B190" s="208" t="s">
        <v>1707</v>
      </c>
      <c r="C190" s="208"/>
      <c r="D190" s="472" t="s">
        <v>1694</v>
      </c>
      <c r="E190" s="271" t="s">
        <v>1695</v>
      </c>
      <c r="F190" s="269">
        <v>0</v>
      </c>
      <c r="G190" s="322">
        <v>1</v>
      </c>
      <c r="H190" s="271" t="s">
        <v>557</v>
      </c>
      <c r="I190" s="271" t="s">
        <v>558</v>
      </c>
      <c r="J190" s="218">
        <v>0</v>
      </c>
      <c r="K190" s="534">
        <v>4</v>
      </c>
      <c r="L190" s="485">
        <v>1</v>
      </c>
      <c r="M190" s="485">
        <v>0</v>
      </c>
      <c r="N190" s="485">
        <v>1</v>
      </c>
      <c r="O190" s="532"/>
      <c r="P190" s="488"/>
      <c r="Q190" s="489"/>
      <c r="R190" s="488"/>
      <c r="S190" s="535">
        <v>5000000</v>
      </c>
      <c r="T190" s="488"/>
      <c r="U190" s="490"/>
      <c r="V190" s="488"/>
      <c r="W190" s="490"/>
      <c r="X190" s="488"/>
      <c r="Y190" s="490"/>
      <c r="Z190" s="488"/>
      <c r="AA190" s="490"/>
      <c r="AB190" s="488"/>
      <c r="AC190" s="490"/>
      <c r="AD190" s="488"/>
      <c r="AE190" s="489">
        <f t="shared" si="43"/>
        <v>5000000</v>
      </c>
      <c r="AF190" s="488"/>
      <c r="AG190" s="222"/>
      <c r="AH190" s="278"/>
      <c r="AI190" s="278"/>
      <c r="AJ190" s="275"/>
    </row>
  </sheetData>
  <sheetProtection/>
  <mergeCells count="771">
    <mergeCell ref="B175:B176"/>
    <mergeCell ref="C175:H176"/>
    <mergeCell ref="I175:I176"/>
    <mergeCell ref="J175:J176"/>
    <mergeCell ref="K175:K176"/>
    <mergeCell ref="L175:L176"/>
    <mergeCell ref="M175:M176"/>
    <mergeCell ref="N175:N176"/>
    <mergeCell ref="O175:P175"/>
    <mergeCell ref="Q175:R175"/>
    <mergeCell ref="S175:T175"/>
    <mergeCell ref="U175:V175"/>
    <mergeCell ref="AI175:AI176"/>
    <mergeCell ref="AJ175:AJ176"/>
    <mergeCell ref="C177:H177"/>
    <mergeCell ref="B178:AJ178"/>
    <mergeCell ref="W175:X175"/>
    <mergeCell ref="Y175:Z175"/>
    <mergeCell ref="AA175:AB175"/>
    <mergeCell ref="AC175:AD175"/>
    <mergeCell ref="AE175:AF175"/>
    <mergeCell ref="AG175:AG176"/>
    <mergeCell ref="AA168:AA169"/>
    <mergeCell ref="AB168:AB169"/>
    <mergeCell ref="Q168:Q169"/>
    <mergeCell ref="R168:R169"/>
    <mergeCell ref="S168:S169"/>
    <mergeCell ref="AH175:AH176"/>
    <mergeCell ref="B174:D174"/>
    <mergeCell ref="F174:N174"/>
    <mergeCell ref="O174:AF174"/>
    <mergeCell ref="AG174:AJ174"/>
    <mergeCell ref="AC168:AC169"/>
    <mergeCell ref="AD168:AD169"/>
    <mergeCell ref="AE168:AE169"/>
    <mergeCell ref="AF168:AF169"/>
    <mergeCell ref="AG168:AG169"/>
    <mergeCell ref="AH168:AH169"/>
    <mergeCell ref="P168:P169"/>
    <mergeCell ref="AI168:AI169"/>
    <mergeCell ref="AJ168:AJ169"/>
    <mergeCell ref="B173:H173"/>
    <mergeCell ref="I173:T173"/>
    <mergeCell ref="U173:AJ173"/>
    <mergeCell ref="W168:W169"/>
    <mergeCell ref="X168:X169"/>
    <mergeCell ref="Y168:Y169"/>
    <mergeCell ref="Z168:Z169"/>
    <mergeCell ref="B163:B164"/>
    <mergeCell ref="C163:H164"/>
    <mergeCell ref="T168:T169"/>
    <mergeCell ref="U168:U169"/>
    <mergeCell ref="V168:V169"/>
    <mergeCell ref="K168:K169"/>
    <mergeCell ref="L168:L169"/>
    <mergeCell ref="M168:M169"/>
    <mergeCell ref="N168:N169"/>
    <mergeCell ref="O168:O169"/>
    <mergeCell ref="M163:M164"/>
    <mergeCell ref="N163:N164"/>
    <mergeCell ref="O163:P163"/>
    <mergeCell ref="Q163:R163"/>
    <mergeCell ref="S163:T163"/>
    <mergeCell ref="U163:V163"/>
    <mergeCell ref="W163:X163"/>
    <mergeCell ref="Y163:Z163"/>
    <mergeCell ref="AA163:AB163"/>
    <mergeCell ref="AC163:AD163"/>
    <mergeCell ref="AE163:AF163"/>
    <mergeCell ref="AG163:AG164"/>
    <mergeCell ref="AH163:AH164"/>
    <mergeCell ref="AI163:AI164"/>
    <mergeCell ref="AJ163:AJ164"/>
    <mergeCell ref="C165:H165"/>
    <mergeCell ref="B166:AJ166"/>
    <mergeCell ref="B168:B169"/>
    <mergeCell ref="C168:C169"/>
    <mergeCell ref="H168:H169"/>
    <mergeCell ref="I168:I169"/>
    <mergeCell ref="J168:J169"/>
    <mergeCell ref="AG157:AG159"/>
    <mergeCell ref="AH157:AH159"/>
    <mergeCell ref="W157:W159"/>
    <mergeCell ref="X157:X159"/>
    <mergeCell ref="Y157:Y159"/>
    <mergeCell ref="Z157:Z159"/>
    <mergeCell ref="AA157:AA159"/>
    <mergeCell ref="AB157:AB159"/>
    <mergeCell ref="B161:H161"/>
    <mergeCell ref="I161:T161"/>
    <mergeCell ref="U161:AJ161"/>
    <mergeCell ref="B162:D162"/>
    <mergeCell ref="F162:N162"/>
    <mergeCell ref="O162:AF162"/>
    <mergeCell ref="AG162:AJ162"/>
    <mergeCell ref="I163:I164"/>
    <mergeCell ref="J163:J164"/>
    <mergeCell ref="K163:K164"/>
    <mergeCell ref="L163:L164"/>
    <mergeCell ref="AI157:AI159"/>
    <mergeCell ref="AJ157:AJ159"/>
    <mergeCell ref="AC157:AC159"/>
    <mergeCell ref="AD157:AD159"/>
    <mergeCell ref="AE157:AE159"/>
    <mergeCell ref="AF157:AF159"/>
    <mergeCell ref="K157:K159"/>
    <mergeCell ref="L157:L159"/>
    <mergeCell ref="M157:M159"/>
    <mergeCell ref="N157:N159"/>
    <mergeCell ref="O157:O159"/>
    <mergeCell ref="P157:P159"/>
    <mergeCell ref="Q157:Q159"/>
    <mergeCell ref="R157:R159"/>
    <mergeCell ref="S157:S159"/>
    <mergeCell ref="T157:T159"/>
    <mergeCell ref="U157:U159"/>
    <mergeCell ref="V157:V159"/>
    <mergeCell ref="M152:M153"/>
    <mergeCell ref="N152:N153"/>
    <mergeCell ref="O152:P152"/>
    <mergeCell ref="Q152:R152"/>
    <mergeCell ref="S152:T152"/>
    <mergeCell ref="U152:V152"/>
    <mergeCell ref="W152:X152"/>
    <mergeCell ref="Y152:Z152"/>
    <mergeCell ref="AA152:AB152"/>
    <mergeCell ref="AC152:AD152"/>
    <mergeCell ref="AE152:AF152"/>
    <mergeCell ref="AG152:AG153"/>
    <mergeCell ref="AH152:AH153"/>
    <mergeCell ref="AI152:AI153"/>
    <mergeCell ref="AJ152:AJ153"/>
    <mergeCell ref="C154:H154"/>
    <mergeCell ref="B155:AJ155"/>
    <mergeCell ref="B157:B159"/>
    <mergeCell ref="C157:C159"/>
    <mergeCell ref="H157:H159"/>
    <mergeCell ref="I157:I159"/>
    <mergeCell ref="J157:J159"/>
    <mergeCell ref="B152:B153"/>
    <mergeCell ref="C152:H153"/>
    <mergeCell ref="I152:I153"/>
    <mergeCell ref="J152:J153"/>
    <mergeCell ref="K152:K153"/>
    <mergeCell ref="L152:L153"/>
    <mergeCell ref="B151:D151"/>
    <mergeCell ref="F151:N151"/>
    <mergeCell ref="M139:M140"/>
    <mergeCell ref="N139:N140"/>
    <mergeCell ref="C141:H141"/>
    <mergeCell ref="B142:AJ142"/>
    <mergeCell ref="O151:AF151"/>
    <mergeCell ref="AG151:AJ151"/>
    <mergeCell ref="AI139:AI140"/>
    <mergeCell ref="AJ139:AJ140"/>
    <mergeCell ref="B139:B140"/>
    <mergeCell ref="C139:H140"/>
    <mergeCell ref="I139:I140"/>
    <mergeCell ref="J139:J140"/>
    <mergeCell ref="B150:H150"/>
    <mergeCell ref="I150:T150"/>
    <mergeCell ref="U150:AJ150"/>
    <mergeCell ref="W139:X139"/>
    <mergeCell ref="Y139:Z139"/>
    <mergeCell ref="AA139:AB139"/>
    <mergeCell ref="O139:P139"/>
    <mergeCell ref="Q139:R139"/>
    <mergeCell ref="S139:T139"/>
    <mergeCell ref="U139:V139"/>
    <mergeCell ref="Y132:Y133"/>
    <mergeCell ref="Z132:Z133"/>
    <mergeCell ref="AA132:AA133"/>
    <mergeCell ref="AB132:AB133"/>
    <mergeCell ref="Q132:Q133"/>
    <mergeCell ref="AH139:AH140"/>
    <mergeCell ref="AC139:AD139"/>
    <mergeCell ref="AE139:AF139"/>
    <mergeCell ref="AG139:AG140"/>
    <mergeCell ref="O138:AF138"/>
    <mergeCell ref="AG138:AJ138"/>
    <mergeCell ref="AC132:AC133"/>
    <mergeCell ref="AD132:AD133"/>
    <mergeCell ref="AE132:AE133"/>
    <mergeCell ref="AF132:AF133"/>
    <mergeCell ref="AG132:AG133"/>
    <mergeCell ref="AH132:AH133"/>
    <mergeCell ref="AJ132:AJ133"/>
    <mergeCell ref="W132:W133"/>
    <mergeCell ref="X132:X133"/>
    <mergeCell ref="P132:P133"/>
    <mergeCell ref="K139:K140"/>
    <mergeCell ref="L139:L140"/>
    <mergeCell ref="AI132:AI133"/>
    <mergeCell ref="K132:K133"/>
    <mergeCell ref="L132:L133"/>
    <mergeCell ref="M132:M133"/>
    <mergeCell ref="N132:N133"/>
    <mergeCell ref="B137:H137"/>
    <mergeCell ref="I137:T137"/>
    <mergeCell ref="U137:AJ137"/>
    <mergeCell ref="B138:D138"/>
    <mergeCell ref="F138:N138"/>
    <mergeCell ref="R132:R133"/>
    <mergeCell ref="S132:S133"/>
    <mergeCell ref="T132:T133"/>
    <mergeCell ref="U132:U133"/>
    <mergeCell ref="V132:V133"/>
    <mergeCell ref="O132:O133"/>
    <mergeCell ref="M127:M128"/>
    <mergeCell ref="N127:N128"/>
    <mergeCell ref="O127:P127"/>
    <mergeCell ref="Q127:R127"/>
    <mergeCell ref="S127:T127"/>
    <mergeCell ref="AI127:AI128"/>
    <mergeCell ref="AJ127:AJ128"/>
    <mergeCell ref="C129:H129"/>
    <mergeCell ref="B130:AJ130"/>
    <mergeCell ref="U127:V127"/>
    <mergeCell ref="W127:X127"/>
    <mergeCell ref="Y127:Z127"/>
    <mergeCell ref="AA127:AB127"/>
    <mergeCell ref="AC127:AD127"/>
    <mergeCell ref="AE127:AF127"/>
    <mergeCell ref="B132:B133"/>
    <mergeCell ref="C132:C133"/>
    <mergeCell ref="H132:H133"/>
    <mergeCell ref="I132:I133"/>
    <mergeCell ref="J132:J133"/>
    <mergeCell ref="B126:D126"/>
    <mergeCell ref="F126:N126"/>
    <mergeCell ref="O126:AF126"/>
    <mergeCell ref="AG126:AJ126"/>
    <mergeCell ref="B127:B128"/>
    <mergeCell ref="C127:H128"/>
    <mergeCell ref="I127:I128"/>
    <mergeCell ref="J127:J128"/>
    <mergeCell ref="K127:K128"/>
    <mergeCell ref="L127:L128"/>
    <mergeCell ref="AG127:AG128"/>
    <mergeCell ref="AH127:AH128"/>
    <mergeCell ref="C112:H112"/>
    <mergeCell ref="B125:H125"/>
    <mergeCell ref="I125:T125"/>
    <mergeCell ref="U125:AJ125"/>
    <mergeCell ref="B110:B111"/>
    <mergeCell ref="C110:H111"/>
    <mergeCell ref="I110:I111"/>
    <mergeCell ref="J110:J111"/>
    <mergeCell ref="K110:K111"/>
    <mergeCell ref="L110:L111"/>
    <mergeCell ref="AB104:AB106"/>
    <mergeCell ref="Q104:Q106"/>
    <mergeCell ref="R104:R106"/>
    <mergeCell ref="S104:S106"/>
    <mergeCell ref="M110:M111"/>
    <mergeCell ref="N110:N111"/>
    <mergeCell ref="P104:P106"/>
    <mergeCell ref="B109:D109"/>
    <mergeCell ref="E109:N109"/>
    <mergeCell ref="O109:AF109"/>
    <mergeCell ref="AG109:AJ109"/>
    <mergeCell ref="AC104:AC106"/>
    <mergeCell ref="AD104:AD106"/>
    <mergeCell ref="AE104:AE106"/>
    <mergeCell ref="AF104:AF106"/>
    <mergeCell ref="AG104:AG106"/>
    <mergeCell ref="AH104:AH106"/>
    <mergeCell ref="AI104:AI106"/>
    <mergeCell ref="AJ104:AJ106"/>
    <mergeCell ref="B108:H108"/>
    <mergeCell ref="I108:T108"/>
    <mergeCell ref="U108:AJ108"/>
    <mergeCell ref="W104:W106"/>
    <mergeCell ref="X104:X106"/>
    <mergeCell ref="Y104:Y106"/>
    <mergeCell ref="Z104:Z106"/>
    <mergeCell ref="AA104:AA106"/>
    <mergeCell ref="B99:B100"/>
    <mergeCell ref="C99:H100"/>
    <mergeCell ref="T104:T106"/>
    <mergeCell ref="U104:U106"/>
    <mergeCell ref="V104:V106"/>
    <mergeCell ref="K104:K106"/>
    <mergeCell ref="L104:L106"/>
    <mergeCell ref="M104:M106"/>
    <mergeCell ref="N104:N106"/>
    <mergeCell ref="O104:O106"/>
    <mergeCell ref="M99:M100"/>
    <mergeCell ref="N99:N100"/>
    <mergeCell ref="O99:P99"/>
    <mergeCell ref="Q99:R99"/>
    <mergeCell ref="S99:T99"/>
    <mergeCell ref="U99:V99"/>
    <mergeCell ref="W99:X99"/>
    <mergeCell ref="Y99:Z99"/>
    <mergeCell ref="AA99:AB99"/>
    <mergeCell ref="AC99:AD99"/>
    <mergeCell ref="AE99:AF99"/>
    <mergeCell ref="AG99:AG100"/>
    <mergeCell ref="AH99:AH100"/>
    <mergeCell ref="AI99:AI100"/>
    <mergeCell ref="AJ99:AJ100"/>
    <mergeCell ref="C101:H101"/>
    <mergeCell ref="B102:AJ102"/>
    <mergeCell ref="B104:B106"/>
    <mergeCell ref="C104:C106"/>
    <mergeCell ref="H104:H106"/>
    <mergeCell ref="I104:I106"/>
    <mergeCell ref="J104:J106"/>
    <mergeCell ref="AG93:AG95"/>
    <mergeCell ref="AH93:AH95"/>
    <mergeCell ref="W93:W95"/>
    <mergeCell ref="X93:X95"/>
    <mergeCell ref="Y93:Y95"/>
    <mergeCell ref="Z93:Z95"/>
    <mergeCell ref="AA93:AA95"/>
    <mergeCell ref="B97:H97"/>
    <mergeCell ref="I97:T97"/>
    <mergeCell ref="U97:AJ97"/>
    <mergeCell ref="B98:D98"/>
    <mergeCell ref="F98:N98"/>
    <mergeCell ref="O98:AF98"/>
    <mergeCell ref="AG98:AJ98"/>
    <mergeCell ref="I99:I100"/>
    <mergeCell ref="J99:J100"/>
    <mergeCell ref="K99:K100"/>
    <mergeCell ref="L99:L100"/>
    <mergeCell ref="AI93:AI95"/>
    <mergeCell ref="AJ93:AJ95"/>
    <mergeCell ref="AC93:AC95"/>
    <mergeCell ref="AD93:AD95"/>
    <mergeCell ref="AE93:AE95"/>
    <mergeCell ref="AF93:AF95"/>
    <mergeCell ref="S93:S95"/>
    <mergeCell ref="T93:T95"/>
    <mergeCell ref="U93:U95"/>
    <mergeCell ref="V93:V95"/>
    <mergeCell ref="K93:K95"/>
    <mergeCell ref="L93:L95"/>
    <mergeCell ref="M93:M95"/>
    <mergeCell ref="N93:N95"/>
    <mergeCell ref="O93:O95"/>
    <mergeCell ref="P93:P95"/>
    <mergeCell ref="M88:M89"/>
    <mergeCell ref="N88:N89"/>
    <mergeCell ref="O88:P88"/>
    <mergeCell ref="Q88:R88"/>
    <mergeCell ref="S88:T88"/>
    <mergeCell ref="U88:V88"/>
    <mergeCell ref="W88:X88"/>
    <mergeCell ref="Y88:Z88"/>
    <mergeCell ref="AA88:AB88"/>
    <mergeCell ref="AC88:AD88"/>
    <mergeCell ref="AE88:AF88"/>
    <mergeCell ref="AG88:AG89"/>
    <mergeCell ref="C90:H90"/>
    <mergeCell ref="B91:AJ91"/>
    <mergeCell ref="B93:B95"/>
    <mergeCell ref="C93:C95"/>
    <mergeCell ref="H93:H95"/>
    <mergeCell ref="I93:I95"/>
    <mergeCell ref="J93:J95"/>
    <mergeCell ref="AB93:AB95"/>
    <mergeCell ref="Q93:Q95"/>
    <mergeCell ref="R93:R95"/>
    <mergeCell ref="AG87:AJ87"/>
    <mergeCell ref="B88:B89"/>
    <mergeCell ref="C88:H89"/>
    <mergeCell ref="I88:I89"/>
    <mergeCell ref="J88:J89"/>
    <mergeCell ref="K88:K89"/>
    <mergeCell ref="L88:L89"/>
    <mergeCell ref="AH88:AH89"/>
    <mergeCell ref="AI88:AI89"/>
    <mergeCell ref="AJ88:AJ89"/>
    <mergeCell ref="U75:V75"/>
    <mergeCell ref="B75:B76"/>
    <mergeCell ref="C75:H76"/>
    <mergeCell ref="I75:I76"/>
    <mergeCell ref="J75:J76"/>
    <mergeCell ref="B87:D87"/>
    <mergeCell ref="F87:N87"/>
    <mergeCell ref="O87:AF87"/>
    <mergeCell ref="B86:H86"/>
    <mergeCell ref="I86:T86"/>
    <mergeCell ref="U86:AJ86"/>
    <mergeCell ref="W75:X75"/>
    <mergeCell ref="Y75:Z75"/>
    <mergeCell ref="AA75:AB75"/>
    <mergeCell ref="AC75:AD75"/>
    <mergeCell ref="AE75:AF75"/>
    <mergeCell ref="AG75:AG76"/>
    <mergeCell ref="B78:AJ78"/>
    <mergeCell ref="K75:K76"/>
    <mergeCell ref="L75:L76"/>
    <mergeCell ref="M75:M76"/>
    <mergeCell ref="Q69:Q71"/>
    <mergeCell ref="AH75:AH76"/>
    <mergeCell ref="AI75:AI76"/>
    <mergeCell ref="AJ75:AJ76"/>
    <mergeCell ref="C77:H77"/>
    <mergeCell ref="N75:N76"/>
    <mergeCell ref="O75:P75"/>
    <mergeCell ref="Q75:R75"/>
    <mergeCell ref="S75:T75"/>
    <mergeCell ref="AI69:AI71"/>
    <mergeCell ref="AJ69:AJ71"/>
    <mergeCell ref="W69:W71"/>
    <mergeCell ref="X69:X71"/>
    <mergeCell ref="Y69:Y71"/>
    <mergeCell ref="Z69:Z71"/>
    <mergeCell ref="AA69:AA71"/>
    <mergeCell ref="AB69:AB71"/>
    <mergeCell ref="AC69:AC71"/>
    <mergeCell ref="AD69:AD71"/>
    <mergeCell ref="AE69:AE71"/>
    <mergeCell ref="AF69:AF71"/>
    <mergeCell ref="AG69:AG71"/>
    <mergeCell ref="AH69:AH71"/>
    <mergeCell ref="B73:H73"/>
    <mergeCell ref="I73:T73"/>
    <mergeCell ref="U73:AJ73"/>
    <mergeCell ref="K69:K71"/>
    <mergeCell ref="L69:L71"/>
    <mergeCell ref="M69:M71"/>
    <mergeCell ref="B74:D74"/>
    <mergeCell ref="F74:N74"/>
    <mergeCell ref="O74:AF74"/>
    <mergeCell ref="AG74:AJ74"/>
    <mergeCell ref="B64:B65"/>
    <mergeCell ref="C64:H65"/>
    <mergeCell ref="R69:R71"/>
    <mergeCell ref="S69:S71"/>
    <mergeCell ref="T69:T71"/>
    <mergeCell ref="U69:U71"/>
    <mergeCell ref="N69:N71"/>
    <mergeCell ref="AC64:AD64"/>
    <mergeCell ref="AE64:AF64"/>
    <mergeCell ref="AG64:AG65"/>
    <mergeCell ref="M64:M65"/>
    <mergeCell ref="N64:N65"/>
    <mergeCell ref="O64:P64"/>
    <mergeCell ref="Q64:R64"/>
    <mergeCell ref="S64:T64"/>
    <mergeCell ref="U64:V64"/>
    <mergeCell ref="C66:H66"/>
    <mergeCell ref="B67:AJ67"/>
    <mergeCell ref="B69:B71"/>
    <mergeCell ref="C69:C71"/>
    <mergeCell ref="H69:H71"/>
    <mergeCell ref="I69:I71"/>
    <mergeCell ref="J69:J71"/>
    <mergeCell ref="V69:V71"/>
    <mergeCell ref="O69:O71"/>
    <mergeCell ref="P69:P71"/>
    <mergeCell ref="AH64:AH65"/>
    <mergeCell ref="AI64:AI65"/>
    <mergeCell ref="AJ64:AJ65"/>
    <mergeCell ref="O63:AF63"/>
    <mergeCell ref="AG63:AJ63"/>
    <mergeCell ref="AD58:AD60"/>
    <mergeCell ref="AE58:AE60"/>
    <mergeCell ref="W64:X64"/>
    <mergeCell ref="Y64:Z64"/>
    <mergeCell ref="AA64:AB64"/>
    <mergeCell ref="AF58:AF60"/>
    <mergeCell ref="AG58:AG60"/>
    <mergeCell ref="AH58:AH60"/>
    <mergeCell ref="AI58:AI60"/>
    <mergeCell ref="X58:X60"/>
    <mergeCell ref="Y58:Y60"/>
    <mergeCell ref="AA58:AA60"/>
    <mergeCell ref="AB58:AB60"/>
    <mergeCell ref="AC58:AC60"/>
    <mergeCell ref="I64:I65"/>
    <mergeCell ref="J64:J65"/>
    <mergeCell ref="K64:K65"/>
    <mergeCell ref="L64:L65"/>
    <mergeCell ref="AJ58:AJ60"/>
    <mergeCell ref="B62:H62"/>
    <mergeCell ref="I62:T62"/>
    <mergeCell ref="U62:AJ62"/>
    <mergeCell ref="B63:D63"/>
    <mergeCell ref="F63:N63"/>
    <mergeCell ref="L58:L60"/>
    <mergeCell ref="M58:M60"/>
    <mergeCell ref="N58:N60"/>
    <mergeCell ref="O58:O60"/>
    <mergeCell ref="P58:P60"/>
    <mergeCell ref="Q58:Q60"/>
    <mergeCell ref="AF55:AF56"/>
    <mergeCell ref="AG55:AG56"/>
    <mergeCell ref="AH55:AH56"/>
    <mergeCell ref="R58:R60"/>
    <mergeCell ref="S58:S60"/>
    <mergeCell ref="T58:T60"/>
    <mergeCell ref="U58:U60"/>
    <mergeCell ref="V58:V60"/>
    <mergeCell ref="W58:W60"/>
    <mergeCell ref="Z58:Z60"/>
    <mergeCell ref="B58:B60"/>
    <mergeCell ref="C58:C60"/>
    <mergeCell ref="H58:H60"/>
    <mergeCell ref="I58:I60"/>
    <mergeCell ref="J58:J60"/>
    <mergeCell ref="K58:K60"/>
    <mergeCell ref="AE55:AE56"/>
    <mergeCell ref="T55:T56"/>
    <mergeCell ref="U55:U56"/>
    <mergeCell ref="V55:V56"/>
    <mergeCell ref="W55:W56"/>
    <mergeCell ref="X55:X56"/>
    <mergeCell ref="Y55:Y56"/>
    <mergeCell ref="B53:B54"/>
    <mergeCell ref="C53:H54"/>
    <mergeCell ref="AI55:AI56"/>
    <mergeCell ref="AJ55:AJ56"/>
    <mergeCell ref="C56:H56"/>
    <mergeCell ref="Z55:Z56"/>
    <mergeCell ref="AA55:AA56"/>
    <mergeCell ref="AB55:AB56"/>
    <mergeCell ref="AC55:AC56"/>
    <mergeCell ref="AD55:AD56"/>
    <mergeCell ref="M53:M54"/>
    <mergeCell ref="N53:N54"/>
    <mergeCell ref="O53:P53"/>
    <mergeCell ref="Q53:R53"/>
    <mergeCell ref="S53:T53"/>
    <mergeCell ref="U53:V53"/>
    <mergeCell ref="W53:X53"/>
    <mergeCell ref="Y53:Z53"/>
    <mergeCell ref="AA53:AB53"/>
    <mergeCell ref="AC53:AD53"/>
    <mergeCell ref="AE53:AF53"/>
    <mergeCell ref="AG53:AG54"/>
    <mergeCell ref="AH53:AH54"/>
    <mergeCell ref="AI53:AI54"/>
    <mergeCell ref="AJ53:AJ54"/>
    <mergeCell ref="B55:B56"/>
    <mergeCell ref="C55:H55"/>
    <mergeCell ref="O55:O56"/>
    <mergeCell ref="P55:P56"/>
    <mergeCell ref="Q55:Q56"/>
    <mergeCell ref="R55:R56"/>
    <mergeCell ref="S55:S56"/>
    <mergeCell ref="AG47:AG49"/>
    <mergeCell ref="AH47:AH49"/>
    <mergeCell ref="W47:W49"/>
    <mergeCell ref="X47:X49"/>
    <mergeCell ref="Y47:Y49"/>
    <mergeCell ref="Z47:Z49"/>
    <mergeCell ref="AA47:AA49"/>
    <mergeCell ref="B51:H51"/>
    <mergeCell ref="I51:T51"/>
    <mergeCell ref="U51:AJ51"/>
    <mergeCell ref="B52:D52"/>
    <mergeCell ref="F52:N52"/>
    <mergeCell ref="O52:AF52"/>
    <mergeCell ref="AG52:AJ52"/>
    <mergeCell ref="I53:I54"/>
    <mergeCell ref="J53:J54"/>
    <mergeCell ref="K53:K54"/>
    <mergeCell ref="L53:L54"/>
    <mergeCell ref="AI47:AI49"/>
    <mergeCell ref="AJ47:AJ49"/>
    <mergeCell ref="AC47:AC49"/>
    <mergeCell ref="AD47:AD49"/>
    <mergeCell ref="AE47:AE49"/>
    <mergeCell ref="AF47:AF49"/>
    <mergeCell ref="K47:K49"/>
    <mergeCell ref="L47:L49"/>
    <mergeCell ref="M47:M49"/>
    <mergeCell ref="N47:N49"/>
    <mergeCell ref="O47:O49"/>
    <mergeCell ref="P47:P49"/>
    <mergeCell ref="AC42:AD42"/>
    <mergeCell ref="AE42:AF42"/>
    <mergeCell ref="AG42:AG43"/>
    <mergeCell ref="M42:M43"/>
    <mergeCell ref="N42:N43"/>
    <mergeCell ref="O42:P42"/>
    <mergeCell ref="Q42:R42"/>
    <mergeCell ref="S42:T42"/>
    <mergeCell ref="U42:V42"/>
    <mergeCell ref="AB47:AB49"/>
    <mergeCell ref="Q47:Q49"/>
    <mergeCell ref="R47:R49"/>
    <mergeCell ref="W42:X42"/>
    <mergeCell ref="Y42:Z42"/>
    <mergeCell ref="AA42:AB42"/>
    <mergeCell ref="S47:S49"/>
    <mergeCell ref="T47:T49"/>
    <mergeCell ref="U47:U49"/>
    <mergeCell ref="V47:V49"/>
    <mergeCell ref="AH42:AH43"/>
    <mergeCell ref="AI42:AI43"/>
    <mergeCell ref="AJ42:AJ43"/>
    <mergeCell ref="C44:H44"/>
    <mergeCell ref="B45:AJ45"/>
    <mergeCell ref="B47:B49"/>
    <mergeCell ref="C47:C49"/>
    <mergeCell ref="H47:H49"/>
    <mergeCell ref="I47:I49"/>
    <mergeCell ref="J47:J49"/>
    <mergeCell ref="B42:B43"/>
    <mergeCell ref="C42:H43"/>
    <mergeCell ref="I42:I43"/>
    <mergeCell ref="J42:J43"/>
    <mergeCell ref="K42:K43"/>
    <mergeCell ref="L42:L43"/>
    <mergeCell ref="B41:D41"/>
    <mergeCell ref="F41:N41"/>
    <mergeCell ref="O41:AF41"/>
    <mergeCell ref="B40:H40"/>
    <mergeCell ref="I40:T40"/>
    <mergeCell ref="AG41:AJ41"/>
    <mergeCell ref="B32:AJ32"/>
    <mergeCell ref="K29:K30"/>
    <mergeCell ref="L29:L30"/>
    <mergeCell ref="U29:V29"/>
    <mergeCell ref="B29:B30"/>
    <mergeCell ref="C29:H30"/>
    <mergeCell ref="I29:I30"/>
    <mergeCell ref="J29:J30"/>
    <mergeCell ref="C31:H31"/>
    <mergeCell ref="N29:N30"/>
    <mergeCell ref="O29:P29"/>
    <mergeCell ref="Q29:R29"/>
    <mergeCell ref="S29:T29"/>
    <mergeCell ref="U40:AJ40"/>
    <mergeCell ref="W29:X29"/>
    <mergeCell ref="Y29:Z29"/>
    <mergeCell ref="AA29:AB29"/>
    <mergeCell ref="AC29:AD29"/>
    <mergeCell ref="AD22:AD23"/>
    <mergeCell ref="M29:M30"/>
    <mergeCell ref="Q22:Q23"/>
    <mergeCell ref="AH29:AH30"/>
    <mergeCell ref="AI29:AI30"/>
    <mergeCell ref="AJ29:AJ30"/>
    <mergeCell ref="AE29:AF29"/>
    <mergeCell ref="AG29:AG30"/>
    <mergeCell ref="X22:X23"/>
    <mergeCell ref="Y22:Y23"/>
    <mergeCell ref="Z22:Z23"/>
    <mergeCell ref="AA22:AA23"/>
    <mergeCell ref="AB22:AB23"/>
    <mergeCell ref="AC22:AC23"/>
    <mergeCell ref="AE22:AE23"/>
    <mergeCell ref="AF22:AF23"/>
    <mergeCell ref="AG22:AG23"/>
    <mergeCell ref="AH22:AH23"/>
    <mergeCell ref="B27:H27"/>
    <mergeCell ref="I27:T27"/>
    <mergeCell ref="U27:AJ27"/>
    <mergeCell ref="AI22:AI23"/>
    <mergeCell ref="AJ22:AJ23"/>
    <mergeCell ref="W22:W23"/>
    <mergeCell ref="B28:D28"/>
    <mergeCell ref="F28:N28"/>
    <mergeCell ref="O28:AF28"/>
    <mergeCell ref="AG28:AJ28"/>
    <mergeCell ref="K22:K23"/>
    <mergeCell ref="L22:L23"/>
    <mergeCell ref="M22:M23"/>
    <mergeCell ref="N22:N23"/>
    <mergeCell ref="O22:O23"/>
    <mergeCell ref="P22:P23"/>
    <mergeCell ref="Q17:R17"/>
    <mergeCell ref="S17:T17"/>
    <mergeCell ref="U17:V17"/>
    <mergeCell ref="B17:B18"/>
    <mergeCell ref="C17:H18"/>
    <mergeCell ref="R22:R23"/>
    <mergeCell ref="S22:S23"/>
    <mergeCell ref="T22:T23"/>
    <mergeCell ref="U22:U23"/>
    <mergeCell ref="V22:V23"/>
    <mergeCell ref="W17:X17"/>
    <mergeCell ref="Y17:Z17"/>
    <mergeCell ref="AA17:AB17"/>
    <mergeCell ref="AC17:AD17"/>
    <mergeCell ref="AE17:AF17"/>
    <mergeCell ref="AG17:AG18"/>
    <mergeCell ref="AH17:AH18"/>
    <mergeCell ref="AI17:AI18"/>
    <mergeCell ref="AJ17:AJ18"/>
    <mergeCell ref="C19:H19"/>
    <mergeCell ref="B20:AJ20"/>
    <mergeCell ref="B22:B23"/>
    <mergeCell ref="C22:C23"/>
    <mergeCell ref="H22:H23"/>
    <mergeCell ref="I22:I23"/>
    <mergeCell ref="J22:J23"/>
    <mergeCell ref="AD11:AD13"/>
    <mergeCell ref="AE11:AE13"/>
    <mergeCell ref="AF11:AF13"/>
    <mergeCell ref="AG11:AG13"/>
    <mergeCell ref="AH11:AH13"/>
    <mergeCell ref="W11:W13"/>
    <mergeCell ref="X11:X13"/>
    <mergeCell ref="Y11:Y13"/>
    <mergeCell ref="Z11:Z13"/>
    <mergeCell ref="AA11:AA13"/>
    <mergeCell ref="AI11:AI13"/>
    <mergeCell ref="AJ11:AJ13"/>
    <mergeCell ref="B15:H15"/>
    <mergeCell ref="I15:T15"/>
    <mergeCell ref="U15:AJ15"/>
    <mergeCell ref="B16:D16"/>
    <mergeCell ref="F16:N16"/>
    <mergeCell ref="O16:AF16"/>
    <mergeCell ref="AG16:AJ16"/>
    <mergeCell ref="AC11:AC13"/>
    <mergeCell ref="O11:O13"/>
    <mergeCell ref="P11:P13"/>
    <mergeCell ref="I17:I18"/>
    <mergeCell ref="J17:J18"/>
    <mergeCell ref="K17:K18"/>
    <mergeCell ref="L17:L18"/>
    <mergeCell ref="M17:M18"/>
    <mergeCell ref="N17:N18"/>
    <mergeCell ref="O17:P17"/>
    <mergeCell ref="B6:B7"/>
    <mergeCell ref="C6:H7"/>
    <mergeCell ref="AB11:AB13"/>
    <mergeCell ref="Q11:Q13"/>
    <mergeCell ref="R11:R13"/>
    <mergeCell ref="S11:S13"/>
    <mergeCell ref="T11:T13"/>
    <mergeCell ref="U11:U13"/>
    <mergeCell ref="V11:V13"/>
    <mergeCell ref="K11:K13"/>
    <mergeCell ref="AE6:AF6"/>
    <mergeCell ref="AG6:AG7"/>
    <mergeCell ref="M6:M7"/>
    <mergeCell ref="N6:N7"/>
    <mergeCell ref="O6:P6"/>
    <mergeCell ref="Q6:R6"/>
    <mergeCell ref="S6:T6"/>
    <mergeCell ref="U6:V6"/>
    <mergeCell ref="C8:H8"/>
    <mergeCell ref="B9:AJ9"/>
    <mergeCell ref="B11:B13"/>
    <mergeCell ref="C11:C13"/>
    <mergeCell ref="H11:H13"/>
    <mergeCell ref="I11:I13"/>
    <mergeCell ref="J11:J13"/>
    <mergeCell ref="L11:L13"/>
    <mergeCell ref="M11:M13"/>
    <mergeCell ref="N11:N13"/>
    <mergeCell ref="F5:N5"/>
    <mergeCell ref="O5:AF5"/>
    <mergeCell ref="AG5:AJ5"/>
    <mergeCell ref="AH6:AH7"/>
    <mergeCell ref="AI6:AI7"/>
    <mergeCell ref="AJ6:AJ7"/>
    <mergeCell ref="W6:X6"/>
    <mergeCell ref="Y6:Z6"/>
    <mergeCell ref="AA6:AB6"/>
    <mergeCell ref="AC6:AD6"/>
    <mergeCell ref="I6:I7"/>
    <mergeCell ref="J6:J7"/>
    <mergeCell ref="K6:K7"/>
    <mergeCell ref="L6:L7"/>
    <mergeCell ref="B2:AJ2"/>
    <mergeCell ref="B3:AJ3"/>
    <mergeCell ref="B4:H4"/>
    <mergeCell ref="I4:T4"/>
    <mergeCell ref="U4:AJ4"/>
    <mergeCell ref="B5:D5"/>
  </mergeCells>
  <printOptions/>
  <pageMargins left="0.7" right="0.7" top="0.75" bottom="0.75" header="0.3" footer="0.3"/>
  <pageSetup orientation="portrait" paperSize="9"/>
  <legacyDrawing r:id="rId2"/>
</worksheet>
</file>

<file path=xl/worksheets/sheet14.xml><?xml version="1.0" encoding="utf-8"?>
<worksheet xmlns="http://schemas.openxmlformats.org/spreadsheetml/2006/main" xmlns:r="http://schemas.openxmlformats.org/officeDocument/2006/relationships">
  <sheetPr>
    <tabColor theme="8" tint="0.39998000860214233"/>
  </sheetPr>
  <dimension ref="B2:AJ85"/>
  <sheetViews>
    <sheetView zoomScale="75" zoomScaleNormal="75" zoomScalePageLayoutView="0" workbookViewId="0" topLeftCell="A1">
      <selection activeCell="B4" sqref="B4:H4"/>
    </sheetView>
  </sheetViews>
  <sheetFormatPr defaultColWidth="11.421875" defaultRowHeight="15"/>
  <cols>
    <col min="1" max="1" width="11.421875" style="115" customWidth="1"/>
    <col min="2" max="2" width="18.7109375" style="115" customWidth="1"/>
    <col min="3" max="3" width="18.140625" style="115" customWidth="1"/>
    <col min="4" max="4" width="31.7109375" style="115" customWidth="1"/>
    <col min="5" max="5" width="17.8515625" style="115" customWidth="1"/>
    <col min="6" max="7" width="11.421875" style="115" customWidth="1"/>
    <col min="8" max="8" width="24.00390625" style="115" customWidth="1"/>
    <col min="9" max="9" width="23.00390625" style="115" customWidth="1"/>
    <col min="10" max="16384" width="11.421875" style="115" customWidth="1"/>
  </cols>
  <sheetData>
    <row r="1" ht="12.75" thickBot="1"/>
    <row r="2" spans="2:36" ht="12">
      <c r="B2" s="732" t="s">
        <v>829</v>
      </c>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4"/>
    </row>
    <row r="3" spans="2:36" ht="12.75" thickBot="1">
      <c r="B3" s="735" t="s">
        <v>1808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7"/>
    </row>
    <row r="4" spans="2:36" ht="12">
      <c r="B4" s="755" t="s">
        <v>1696</v>
      </c>
      <c r="C4" s="558"/>
      <c r="D4" s="558"/>
      <c r="E4" s="558"/>
      <c r="F4" s="558"/>
      <c r="G4" s="558"/>
      <c r="H4" s="559"/>
      <c r="I4" s="560" t="s">
        <v>1728</v>
      </c>
      <c r="J4" s="561"/>
      <c r="K4" s="561"/>
      <c r="L4" s="561"/>
      <c r="M4" s="561"/>
      <c r="N4" s="561"/>
      <c r="O4" s="561"/>
      <c r="P4" s="561"/>
      <c r="Q4" s="561"/>
      <c r="R4" s="561"/>
      <c r="S4" s="561"/>
      <c r="T4" s="562"/>
      <c r="U4" s="560" t="s">
        <v>22</v>
      </c>
      <c r="V4" s="561"/>
      <c r="W4" s="561"/>
      <c r="X4" s="561"/>
      <c r="Y4" s="561"/>
      <c r="Z4" s="561"/>
      <c r="AA4" s="561"/>
      <c r="AB4" s="561"/>
      <c r="AC4" s="561"/>
      <c r="AD4" s="561"/>
      <c r="AE4" s="561"/>
      <c r="AF4" s="561"/>
      <c r="AG4" s="561"/>
      <c r="AH4" s="561"/>
      <c r="AI4" s="561"/>
      <c r="AJ4" s="756"/>
    </row>
    <row r="5" spans="2:36" ht="37.5" customHeight="1" thickBot="1">
      <c r="B5" s="757" t="s">
        <v>1729</v>
      </c>
      <c r="C5" s="564"/>
      <c r="D5" s="565"/>
      <c r="E5" s="264"/>
      <c r="F5" s="564" t="s">
        <v>1787</v>
      </c>
      <c r="G5" s="564"/>
      <c r="H5" s="564"/>
      <c r="I5" s="564"/>
      <c r="J5" s="564"/>
      <c r="K5" s="564"/>
      <c r="L5" s="564"/>
      <c r="M5" s="564"/>
      <c r="N5" s="565"/>
      <c r="O5" s="729" t="s">
        <v>0</v>
      </c>
      <c r="P5" s="730"/>
      <c r="Q5" s="730"/>
      <c r="R5" s="730"/>
      <c r="S5" s="730"/>
      <c r="T5" s="730"/>
      <c r="U5" s="730"/>
      <c r="V5" s="730"/>
      <c r="W5" s="730"/>
      <c r="X5" s="730"/>
      <c r="Y5" s="730"/>
      <c r="Z5" s="730"/>
      <c r="AA5" s="730"/>
      <c r="AB5" s="730"/>
      <c r="AC5" s="730"/>
      <c r="AD5" s="730"/>
      <c r="AE5" s="730"/>
      <c r="AF5" s="731"/>
      <c r="AG5" s="569" t="s">
        <v>1</v>
      </c>
      <c r="AH5" s="570"/>
      <c r="AI5" s="570"/>
      <c r="AJ5" s="571"/>
    </row>
    <row r="6" spans="2:36" ht="36" customHeight="1">
      <c r="B6" s="651" t="s">
        <v>25</v>
      </c>
      <c r="C6" s="614" t="s">
        <v>1697</v>
      </c>
      <c r="D6" s="615"/>
      <c r="E6" s="615"/>
      <c r="F6" s="615"/>
      <c r="G6" s="615"/>
      <c r="H6" s="615"/>
      <c r="I6" s="545" t="s">
        <v>3</v>
      </c>
      <c r="J6" s="547" t="s">
        <v>26</v>
      </c>
      <c r="K6" s="547" t="s">
        <v>4</v>
      </c>
      <c r="L6" s="549" t="s">
        <v>1387</v>
      </c>
      <c r="M6" s="607" t="s">
        <v>28</v>
      </c>
      <c r="N6" s="609" t="s">
        <v>29</v>
      </c>
      <c r="O6" s="728" t="s">
        <v>43</v>
      </c>
      <c r="P6" s="658"/>
      <c r="Q6" s="659" t="s">
        <v>44</v>
      </c>
      <c r="R6" s="658"/>
      <c r="S6" s="659" t="s">
        <v>45</v>
      </c>
      <c r="T6" s="658"/>
      <c r="U6" s="659" t="s">
        <v>7</v>
      </c>
      <c r="V6" s="658"/>
      <c r="W6" s="659" t="s">
        <v>6</v>
      </c>
      <c r="X6" s="658"/>
      <c r="Y6" s="659" t="s">
        <v>46</v>
      </c>
      <c r="Z6" s="658"/>
      <c r="AA6" s="659" t="s">
        <v>5</v>
      </c>
      <c r="AB6" s="658"/>
      <c r="AC6" s="659" t="s">
        <v>8</v>
      </c>
      <c r="AD6" s="658"/>
      <c r="AE6" s="659" t="s">
        <v>9</v>
      </c>
      <c r="AF6" s="660"/>
      <c r="AG6" s="605" t="s">
        <v>10</v>
      </c>
      <c r="AH6" s="572" t="s">
        <v>11</v>
      </c>
      <c r="AI6" s="574" t="s">
        <v>12</v>
      </c>
      <c r="AJ6" s="576" t="s">
        <v>30</v>
      </c>
    </row>
    <row r="7" spans="2:36" ht="68.25" customHeight="1" thickBot="1">
      <c r="B7" s="652"/>
      <c r="C7" s="616"/>
      <c r="D7" s="617"/>
      <c r="E7" s="617"/>
      <c r="F7" s="617"/>
      <c r="G7" s="617"/>
      <c r="H7" s="617"/>
      <c r="I7" s="546"/>
      <c r="J7" s="548" t="s">
        <v>26</v>
      </c>
      <c r="K7" s="548"/>
      <c r="L7" s="550"/>
      <c r="M7" s="608"/>
      <c r="N7" s="610"/>
      <c r="O7" s="253" t="s">
        <v>31</v>
      </c>
      <c r="P7" s="254" t="s">
        <v>32</v>
      </c>
      <c r="Q7" s="255" t="s">
        <v>31</v>
      </c>
      <c r="R7" s="254" t="s">
        <v>32</v>
      </c>
      <c r="S7" s="255" t="s">
        <v>31</v>
      </c>
      <c r="T7" s="254" t="s">
        <v>32</v>
      </c>
      <c r="U7" s="255" t="s">
        <v>31</v>
      </c>
      <c r="V7" s="254" t="s">
        <v>32</v>
      </c>
      <c r="W7" s="255" t="s">
        <v>31</v>
      </c>
      <c r="X7" s="254" t="s">
        <v>32</v>
      </c>
      <c r="Y7" s="255" t="s">
        <v>31</v>
      </c>
      <c r="Z7" s="254" t="s">
        <v>32</v>
      </c>
      <c r="AA7" s="255" t="s">
        <v>31</v>
      </c>
      <c r="AB7" s="254" t="s">
        <v>33</v>
      </c>
      <c r="AC7" s="255" t="s">
        <v>31</v>
      </c>
      <c r="AD7" s="254" t="s">
        <v>33</v>
      </c>
      <c r="AE7" s="255" t="s">
        <v>31</v>
      </c>
      <c r="AF7" s="256" t="s">
        <v>33</v>
      </c>
      <c r="AG7" s="606"/>
      <c r="AH7" s="573"/>
      <c r="AI7" s="575"/>
      <c r="AJ7" s="577"/>
    </row>
    <row r="8" spans="2:36" ht="24.75" thickBot="1">
      <c r="B8" s="289" t="s">
        <v>1388</v>
      </c>
      <c r="C8" s="580" t="s">
        <v>559</v>
      </c>
      <c r="D8" s="581"/>
      <c r="E8" s="581"/>
      <c r="F8" s="581"/>
      <c r="G8" s="581"/>
      <c r="H8" s="581"/>
      <c r="I8" s="290" t="s">
        <v>1730</v>
      </c>
      <c r="J8" s="314">
        <v>0</v>
      </c>
      <c r="K8" s="474">
        <v>0.8</v>
      </c>
      <c r="L8" s="474">
        <v>0.1</v>
      </c>
      <c r="M8" s="314">
        <v>0</v>
      </c>
      <c r="N8" s="474">
        <v>0.1</v>
      </c>
      <c r="O8" s="368">
        <f>O10+O12+O14+O16</f>
        <v>0</v>
      </c>
      <c r="P8" s="368">
        <f aca="true" t="shared" si="0" ref="P8:AG8">P10+P12+P14+P16</f>
        <v>0</v>
      </c>
      <c r="Q8" s="368">
        <f t="shared" si="0"/>
        <v>0</v>
      </c>
      <c r="R8" s="368">
        <f t="shared" si="0"/>
        <v>0</v>
      </c>
      <c r="S8" s="368">
        <f t="shared" si="0"/>
        <v>0</v>
      </c>
      <c r="T8" s="368">
        <f t="shared" si="0"/>
        <v>0</v>
      </c>
      <c r="U8" s="368">
        <f t="shared" si="0"/>
        <v>0</v>
      </c>
      <c r="V8" s="368">
        <f t="shared" si="0"/>
        <v>0</v>
      </c>
      <c r="W8" s="368">
        <f t="shared" si="0"/>
        <v>0</v>
      </c>
      <c r="X8" s="368">
        <f t="shared" si="0"/>
        <v>0</v>
      </c>
      <c r="Y8" s="368">
        <f t="shared" si="0"/>
        <v>0</v>
      </c>
      <c r="Z8" s="368">
        <f t="shared" si="0"/>
        <v>0</v>
      </c>
      <c r="AA8" s="368">
        <f t="shared" si="0"/>
        <v>0</v>
      </c>
      <c r="AB8" s="368">
        <f t="shared" si="0"/>
        <v>0</v>
      </c>
      <c r="AC8" s="368">
        <f t="shared" si="0"/>
        <v>0</v>
      </c>
      <c r="AD8" s="368">
        <f t="shared" si="0"/>
        <v>0</v>
      </c>
      <c r="AE8" s="368">
        <f t="shared" si="0"/>
        <v>0</v>
      </c>
      <c r="AF8" s="368">
        <f t="shared" si="0"/>
        <v>0</v>
      </c>
      <c r="AG8" s="371">
        <f t="shared" si="0"/>
        <v>0</v>
      </c>
      <c r="AH8" s="372"/>
      <c r="AI8" s="372"/>
      <c r="AJ8" s="299"/>
    </row>
    <row r="9" spans="2:36" ht="12.75" thickBot="1">
      <c r="B9" s="653"/>
      <c r="C9" s="654"/>
      <c r="D9" s="654"/>
      <c r="E9" s="654"/>
      <c r="F9" s="654"/>
      <c r="G9" s="654"/>
      <c r="H9" s="654"/>
      <c r="I9" s="654"/>
      <c r="J9" s="654"/>
      <c r="K9" s="897"/>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5"/>
    </row>
    <row r="10" spans="2:36" s="186" customFormat="1" ht="36.75" thickBot="1">
      <c r="B10" s="375" t="s">
        <v>13</v>
      </c>
      <c r="C10" s="112" t="s">
        <v>41</v>
      </c>
      <c r="D10" s="112" t="s">
        <v>14</v>
      </c>
      <c r="E10" s="112" t="s">
        <v>37</v>
      </c>
      <c r="F10" s="112" t="s">
        <v>38</v>
      </c>
      <c r="G10" s="112" t="s">
        <v>39</v>
      </c>
      <c r="H10" s="259" t="s">
        <v>1731</v>
      </c>
      <c r="I10" s="375" t="s">
        <v>42</v>
      </c>
      <c r="J10" s="261"/>
      <c r="K10" s="261"/>
      <c r="L10" s="261"/>
      <c r="M10" s="261"/>
      <c r="N10" s="262"/>
      <c r="O10" s="494">
        <f>SUM(O11)</f>
        <v>0</v>
      </c>
      <c r="P10" s="495">
        <f aca="true" t="shared" si="1" ref="P10:AG10">SUM(P11)</f>
        <v>0</v>
      </c>
      <c r="Q10" s="494">
        <f t="shared" si="1"/>
        <v>0</v>
      </c>
      <c r="R10" s="495">
        <f t="shared" si="1"/>
        <v>0</v>
      </c>
      <c r="S10" s="494">
        <f t="shared" si="1"/>
        <v>0</v>
      </c>
      <c r="T10" s="495">
        <f t="shared" si="1"/>
        <v>0</v>
      </c>
      <c r="U10" s="494">
        <f t="shared" si="1"/>
        <v>0</v>
      </c>
      <c r="V10" s="495">
        <f t="shared" si="1"/>
        <v>0</v>
      </c>
      <c r="W10" s="494">
        <f t="shared" si="1"/>
        <v>0</v>
      </c>
      <c r="X10" s="495">
        <f t="shared" si="1"/>
        <v>0</v>
      </c>
      <c r="Y10" s="494">
        <f t="shared" si="1"/>
        <v>0</v>
      </c>
      <c r="Z10" s="495">
        <f t="shared" si="1"/>
        <v>0</v>
      </c>
      <c r="AA10" s="494">
        <f t="shared" si="1"/>
        <v>0</v>
      </c>
      <c r="AB10" s="495">
        <f t="shared" si="1"/>
        <v>0</v>
      </c>
      <c r="AC10" s="494">
        <f t="shared" si="1"/>
        <v>0</v>
      </c>
      <c r="AD10" s="495">
        <f t="shared" si="1"/>
        <v>0</v>
      </c>
      <c r="AE10" s="494">
        <f t="shared" si="1"/>
        <v>0</v>
      </c>
      <c r="AF10" s="495">
        <f t="shared" si="1"/>
        <v>0</v>
      </c>
      <c r="AG10" s="287">
        <f t="shared" si="1"/>
        <v>0</v>
      </c>
      <c r="AH10" s="301"/>
      <c r="AI10" s="301"/>
      <c r="AJ10" s="302"/>
    </row>
    <row r="11" spans="2:36" ht="97.5" customHeight="1" thickBot="1">
      <c r="B11" s="208" t="s">
        <v>1732</v>
      </c>
      <c r="C11" s="208"/>
      <c r="D11" s="536" t="s">
        <v>1733</v>
      </c>
      <c r="E11" s="304" t="s">
        <v>1734</v>
      </c>
      <c r="F11" s="305">
        <v>0</v>
      </c>
      <c r="G11" s="539">
        <v>1</v>
      </c>
      <c r="H11" s="271" t="s">
        <v>560</v>
      </c>
      <c r="I11" s="271" t="s">
        <v>561</v>
      </c>
      <c r="J11" s="204" t="s">
        <v>398</v>
      </c>
      <c r="K11" s="385">
        <v>1</v>
      </c>
      <c r="L11" s="510">
        <v>0.25</v>
      </c>
      <c r="M11" s="509">
        <v>0</v>
      </c>
      <c r="N11" s="510">
        <v>0.25</v>
      </c>
      <c r="O11" s="528"/>
      <c r="P11" s="479"/>
      <c r="Q11" s="480"/>
      <c r="R11" s="479"/>
      <c r="S11" s="480"/>
      <c r="T11" s="479"/>
      <c r="U11" s="480"/>
      <c r="V11" s="479"/>
      <c r="W11" s="480"/>
      <c r="X11" s="479"/>
      <c r="Y11" s="480"/>
      <c r="Z11" s="479"/>
      <c r="AA11" s="480"/>
      <c r="AB11" s="479"/>
      <c r="AC11" s="480"/>
      <c r="AD11" s="479"/>
      <c r="AE11" s="480">
        <f>O11+Q11+S11+U11+W11+Y11+AA11+AC11</f>
        <v>0</v>
      </c>
      <c r="AF11" s="479"/>
      <c r="AG11" s="159"/>
      <c r="AH11" s="276"/>
      <c r="AI11" s="276"/>
      <c r="AJ11" s="273"/>
    </row>
    <row r="12" spans="2:36" s="186" customFormat="1" ht="36.75" thickBot="1">
      <c r="B12" s="375" t="s">
        <v>13</v>
      </c>
      <c r="C12" s="112" t="s">
        <v>41</v>
      </c>
      <c r="D12" s="112" t="s">
        <v>14</v>
      </c>
      <c r="E12" s="112" t="s">
        <v>37</v>
      </c>
      <c r="F12" s="112" t="s">
        <v>38</v>
      </c>
      <c r="G12" s="112" t="s">
        <v>39</v>
      </c>
      <c r="H12" s="259" t="s">
        <v>1735</v>
      </c>
      <c r="I12" s="375" t="s">
        <v>42</v>
      </c>
      <c r="J12" s="261"/>
      <c r="K12" s="261"/>
      <c r="L12" s="261"/>
      <c r="M12" s="261"/>
      <c r="N12" s="262"/>
      <c r="O12" s="494">
        <f>SUM(O13)</f>
        <v>0</v>
      </c>
      <c r="P12" s="495">
        <f aca="true" t="shared" si="2" ref="P12:AG12">SUM(P13)</f>
        <v>0</v>
      </c>
      <c r="Q12" s="494">
        <f t="shared" si="2"/>
        <v>0</v>
      </c>
      <c r="R12" s="495">
        <f t="shared" si="2"/>
        <v>0</v>
      </c>
      <c r="S12" s="494">
        <f t="shared" si="2"/>
        <v>0</v>
      </c>
      <c r="T12" s="495">
        <f t="shared" si="2"/>
        <v>0</v>
      </c>
      <c r="U12" s="494">
        <f t="shared" si="2"/>
        <v>0</v>
      </c>
      <c r="V12" s="495">
        <f t="shared" si="2"/>
        <v>0</v>
      </c>
      <c r="W12" s="494">
        <f t="shared" si="2"/>
        <v>0</v>
      </c>
      <c r="X12" s="495">
        <f t="shared" si="2"/>
        <v>0</v>
      </c>
      <c r="Y12" s="494">
        <f t="shared" si="2"/>
        <v>0</v>
      </c>
      <c r="Z12" s="495">
        <f t="shared" si="2"/>
        <v>0</v>
      </c>
      <c r="AA12" s="494">
        <f t="shared" si="2"/>
        <v>0</v>
      </c>
      <c r="AB12" s="495">
        <f t="shared" si="2"/>
        <v>0</v>
      </c>
      <c r="AC12" s="494">
        <f t="shared" si="2"/>
        <v>0</v>
      </c>
      <c r="AD12" s="495">
        <f t="shared" si="2"/>
        <v>0</v>
      </c>
      <c r="AE12" s="494">
        <f t="shared" si="2"/>
        <v>0</v>
      </c>
      <c r="AF12" s="495">
        <f t="shared" si="2"/>
        <v>0</v>
      </c>
      <c r="AG12" s="287">
        <f t="shared" si="2"/>
        <v>0</v>
      </c>
      <c r="AH12" s="301"/>
      <c r="AI12" s="301"/>
      <c r="AJ12" s="302"/>
    </row>
    <row r="13" spans="2:36" ht="143.25" customHeight="1" thickBot="1">
      <c r="B13" s="208" t="s">
        <v>1732</v>
      </c>
      <c r="C13" s="208"/>
      <c r="D13" s="472" t="s">
        <v>1736</v>
      </c>
      <c r="E13" s="271" t="s">
        <v>1737</v>
      </c>
      <c r="F13" s="305">
        <v>0</v>
      </c>
      <c r="G13" s="539">
        <v>1</v>
      </c>
      <c r="H13" s="271" t="s">
        <v>562</v>
      </c>
      <c r="I13" s="271" t="s">
        <v>563</v>
      </c>
      <c r="J13" s="209">
        <v>0</v>
      </c>
      <c r="K13" s="385">
        <v>0.1</v>
      </c>
      <c r="L13" s="513">
        <v>0.025</v>
      </c>
      <c r="M13" s="476">
        <v>0</v>
      </c>
      <c r="N13" s="513">
        <v>0.025</v>
      </c>
      <c r="O13" s="530"/>
      <c r="P13" s="482"/>
      <c r="Q13" s="483"/>
      <c r="R13" s="482"/>
      <c r="S13" s="483"/>
      <c r="T13" s="482"/>
      <c r="U13" s="405"/>
      <c r="V13" s="482"/>
      <c r="W13" s="405"/>
      <c r="X13" s="482"/>
      <c r="Y13" s="405"/>
      <c r="Z13" s="482"/>
      <c r="AA13" s="405"/>
      <c r="AB13" s="482"/>
      <c r="AC13" s="405"/>
      <c r="AD13" s="482"/>
      <c r="AE13" s="405">
        <f>O13+Q13+S13+U13+W13+Y13+AA13+AC13</f>
        <v>0</v>
      </c>
      <c r="AF13" s="482"/>
      <c r="AG13" s="213"/>
      <c r="AH13" s="277"/>
      <c r="AI13" s="277"/>
      <c r="AJ13" s="274"/>
    </row>
    <row r="14" spans="2:36" s="186" customFormat="1" ht="36">
      <c r="B14" s="375" t="s">
        <v>13</v>
      </c>
      <c r="C14" s="112" t="s">
        <v>41</v>
      </c>
      <c r="D14" s="112" t="s">
        <v>14</v>
      </c>
      <c r="E14" s="112" t="s">
        <v>37</v>
      </c>
      <c r="F14" s="112" t="s">
        <v>38</v>
      </c>
      <c r="G14" s="112" t="s">
        <v>39</v>
      </c>
      <c r="H14" s="259" t="s">
        <v>1738</v>
      </c>
      <c r="I14" s="375" t="s">
        <v>42</v>
      </c>
      <c r="J14" s="261"/>
      <c r="K14" s="261"/>
      <c r="L14" s="261"/>
      <c r="M14" s="261"/>
      <c r="N14" s="262"/>
      <c r="O14" s="494">
        <f>SUM(O15)</f>
        <v>0</v>
      </c>
      <c r="P14" s="495">
        <f aca="true" t="shared" si="3" ref="P14:AG14">SUM(P15)</f>
        <v>0</v>
      </c>
      <c r="Q14" s="494">
        <f t="shared" si="3"/>
        <v>0</v>
      </c>
      <c r="R14" s="495">
        <f t="shared" si="3"/>
        <v>0</v>
      </c>
      <c r="S14" s="494">
        <f t="shared" si="3"/>
        <v>0</v>
      </c>
      <c r="T14" s="495">
        <f t="shared" si="3"/>
        <v>0</v>
      </c>
      <c r="U14" s="494">
        <f t="shared" si="3"/>
        <v>0</v>
      </c>
      <c r="V14" s="495">
        <f t="shared" si="3"/>
        <v>0</v>
      </c>
      <c r="W14" s="494">
        <f t="shared" si="3"/>
        <v>0</v>
      </c>
      <c r="X14" s="495">
        <f t="shared" si="3"/>
        <v>0</v>
      </c>
      <c r="Y14" s="494">
        <f t="shared" si="3"/>
        <v>0</v>
      </c>
      <c r="Z14" s="495">
        <f t="shared" si="3"/>
        <v>0</v>
      </c>
      <c r="AA14" s="494">
        <f t="shared" si="3"/>
        <v>0</v>
      </c>
      <c r="AB14" s="495">
        <f t="shared" si="3"/>
        <v>0</v>
      </c>
      <c r="AC14" s="494">
        <f t="shared" si="3"/>
        <v>0</v>
      </c>
      <c r="AD14" s="495">
        <f t="shared" si="3"/>
        <v>0</v>
      </c>
      <c r="AE14" s="494">
        <f t="shared" si="3"/>
        <v>0</v>
      </c>
      <c r="AF14" s="495">
        <f t="shared" si="3"/>
        <v>0</v>
      </c>
      <c r="AG14" s="287">
        <f t="shared" si="3"/>
        <v>0</v>
      </c>
      <c r="AH14" s="301"/>
      <c r="AI14" s="301"/>
      <c r="AJ14" s="302"/>
    </row>
    <row r="15" spans="2:36" ht="48.75" thickBot="1">
      <c r="B15" s="208" t="s">
        <v>1732</v>
      </c>
      <c r="C15" s="208"/>
      <c r="D15" s="472" t="s">
        <v>1739</v>
      </c>
      <c r="E15" s="271" t="s">
        <v>1740</v>
      </c>
      <c r="F15" s="484">
        <v>0</v>
      </c>
      <c r="G15" s="322">
        <v>1</v>
      </c>
      <c r="H15" s="271" t="s">
        <v>564</v>
      </c>
      <c r="I15" s="271" t="s">
        <v>565</v>
      </c>
      <c r="J15" s="209" t="s">
        <v>434</v>
      </c>
      <c r="K15" s="385">
        <v>4</v>
      </c>
      <c r="L15" s="513">
        <v>1</v>
      </c>
      <c r="M15" s="476">
        <v>0</v>
      </c>
      <c r="N15" s="513">
        <v>1</v>
      </c>
      <c r="O15" s="530"/>
      <c r="P15" s="482"/>
      <c r="Q15" s="483"/>
      <c r="R15" s="482"/>
      <c r="S15" s="483"/>
      <c r="T15" s="482"/>
      <c r="U15" s="483"/>
      <c r="V15" s="482"/>
      <c r="W15" s="483"/>
      <c r="X15" s="482"/>
      <c r="Y15" s="483"/>
      <c r="Z15" s="482"/>
      <c r="AA15" s="483"/>
      <c r="AB15" s="482"/>
      <c r="AC15" s="483"/>
      <c r="AD15" s="482"/>
      <c r="AE15" s="405">
        <f>O15+Q15+S15+U15+W15+Y15+AA15+AC15</f>
        <v>0</v>
      </c>
      <c r="AF15" s="482"/>
      <c r="AG15" s="213"/>
      <c r="AH15" s="277"/>
      <c r="AI15" s="277"/>
      <c r="AJ15" s="274"/>
    </row>
    <row r="16" spans="2:36" s="186" customFormat="1" ht="36">
      <c r="B16" s="375" t="s">
        <v>13</v>
      </c>
      <c r="C16" s="112" t="s">
        <v>41</v>
      </c>
      <c r="D16" s="112" t="s">
        <v>14</v>
      </c>
      <c r="E16" s="112" t="s">
        <v>37</v>
      </c>
      <c r="F16" s="112" t="s">
        <v>38</v>
      </c>
      <c r="G16" s="112" t="s">
        <v>39</v>
      </c>
      <c r="H16" s="259" t="s">
        <v>1741</v>
      </c>
      <c r="I16" s="375" t="s">
        <v>42</v>
      </c>
      <c r="J16" s="261"/>
      <c r="K16" s="261"/>
      <c r="L16" s="261"/>
      <c r="M16" s="261"/>
      <c r="N16" s="262"/>
      <c r="O16" s="494">
        <f>SUM(O17)</f>
        <v>0</v>
      </c>
      <c r="P16" s="495">
        <f aca="true" t="shared" si="4" ref="P16:AG16">SUM(P17)</f>
        <v>0</v>
      </c>
      <c r="Q16" s="494">
        <f t="shared" si="4"/>
        <v>0</v>
      </c>
      <c r="R16" s="495">
        <f t="shared" si="4"/>
        <v>0</v>
      </c>
      <c r="S16" s="494">
        <f t="shared" si="4"/>
        <v>0</v>
      </c>
      <c r="T16" s="495">
        <f t="shared" si="4"/>
        <v>0</v>
      </c>
      <c r="U16" s="494">
        <f t="shared" si="4"/>
        <v>0</v>
      </c>
      <c r="V16" s="495">
        <f t="shared" si="4"/>
        <v>0</v>
      </c>
      <c r="W16" s="494">
        <f t="shared" si="4"/>
        <v>0</v>
      </c>
      <c r="X16" s="495">
        <f t="shared" si="4"/>
        <v>0</v>
      </c>
      <c r="Y16" s="494">
        <f t="shared" si="4"/>
        <v>0</v>
      </c>
      <c r="Z16" s="495">
        <f t="shared" si="4"/>
        <v>0</v>
      </c>
      <c r="AA16" s="494">
        <f t="shared" si="4"/>
        <v>0</v>
      </c>
      <c r="AB16" s="495">
        <f t="shared" si="4"/>
        <v>0</v>
      </c>
      <c r="AC16" s="494">
        <f t="shared" si="4"/>
        <v>0</v>
      </c>
      <c r="AD16" s="495">
        <f t="shared" si="4"/>
        <v>0</v>
      </c>
      <c r="AE16" s="494">
        <f t="shared" si="4"/>
        <v>0</v>
      </c>
      <c r="AF16" s="495">
        <f t="shared" si="4"/>
        <v>0</v>
      </c>
      <c r="AG16" s="287">
        <f t="shared" si="4"/>
        <v>0</v>
      </c>
      <c r="AH16" s="301"/>
      <c r="AI16" s="301"/>
      <c r="AJ16" s="302"/>
    </row>
    <row r="17" spans="2:36" ht="176.25" customHeight="1">
      <c r="B17" s="208" t="s">
        <v>1732</v>
      </c>
      <c r="C17" s="208"/>
      <c r="D17" s="472" t="s">
        <v>1739</v>
      </c>
      <c r="E17" s="271" t="s">
        <v>1740</v>
      </c>
      <c r="F17" s="484">
        <v>0</v>
      </c>
      <c r="G17" s="322">
        <v>1</v>
      </c>
      <c r="H17" s="271" t="s">
        <v>566</v>
      </c>
      <c r="I17" s="271" t="s">
        <v>567</v>
      </c>
      <c r="J17" s="209">
        <v>0</v>
      </c>
      <c r="K17" s="385">
        <v>1</v>
      </c>
      <c r="L17" s="513">
        <v>0.25</v>
      </c>
      <c r="M17" s="476">
        <v>0</v>
      </c>
      <c r="N17" s="513">
        <v>0.25</v>
      </c>
      <c r="O17" s="530"/>
      <c r="P17" s="482"/>
      <c r="Q17" s="405"/>
      <c r="R17" s="482"/>
      <c r="S17" s="483"/>
      <c r="T17" s="482"/>
      <c r="U17" s="483"/>
      <c r="V17" s="482"/>
      <c r="W17" s="483"/>
      <c r="X17" s="482"/>
      <c r="Y17" s="483"/>
      <c r="Z17" s="482"/>
      <c r="AA17" s="483"/>
      <c r="AB17" s="482"/>
      <c r="AC17" s="483"/>
      <c r="AD17" s="482"/>
      <c r="AE17" s="405">
        <f>O17+Q17+S17+U17+W17+Y17+AA17+AC17</f>
        <v>0</v>
      </c>
      <c r="AF17" s="482"/>
      <c r="AG17" s="213"/>
      <c r="AH17" s="277"/>
      <c r="AI17" s="277"/>
      <c r="AJ17" s="274"/>
    </row>
    <row r="18" ht="12"/>
    <row r="19" spans="2:36" ht="12">
      <c r="B19" s="755" t="s">
        <v>20</v>
      </c>
      <c r="C19" s="558"/>
      <c r="D19" s="558"/>
      <c r="E19" s="558"/>
      <c r="F19" s="558"/>
      <c r="G19" s="558"/>
      <c r="H19" s="559"/>
      <c r="I19" s="560" t="s">
        <v>1728</v>
      </c>
      <c r="J19" s="561"/>
      <c r="K19" s="561"/>
      <c r="L19" s="561"/>
      <c r="M19" s="561"/>
      <c r="N19" s="561"/>
      <c r="O19" s="561"/>
      <c r="P19" s="561"/>
      <c r="Q19" s="561"/>
      <c r="R19" s="561"/>
      <c r="S19" s="561"/>
      <c r="T19" s="562"/>
      <c r="U19" s="560" t="s">
        <v>22</v>
      </c>
      <c r="V19" s="561"/>
      <c r="W19" s="561"/>
      <c r="X19" s="561"/>
      <c r="Y19" s="561"/>
      <c r="Z19" s="561"/>
      <c r="AA19" s="561"/>
      <c r="AB19" s="561"/>
      <c r="AC19" s="561"/>
      <c r="AD19" s="561"/>
      <c r="AE19" s="561"/>
      <c r="AF19" s="561"/>
      <c r="AG19" s="561"/>
      <c r="AH19" s="561"/>
      <c r="AI19" s="561"/>
      <c r="AJ19" s="756"/>
    </row>
    <row r="20" spans="2:36" ht="38.25" customHeight="1" thickBot="1">
      <c r="B20" s="757" t="s">
        <v>1788</v>
      </c>
      <c r="C20" s="564"/>
      <c r="D20" s="565"/>
      <c r="E20" s="264"/>
      <c r="F20" s="564" t="s">
        <v>1789</v>
      </c>
      <c r="G20" s="564"/>
      <c r="H20" s="564"/>
      <c r="I20" s="564"/>
      <c r="J20" s="564"/>
      <c r="K20" s="564"/>
      <c r="L20" s="564"/>
      <c r="M20" s="564"/>
      <c r="N20" s="565"/>
      <c r="O20" s="729" t="s">
        <v>0</v>
      </c>
      <c r="P20" s="730"/>
      <c r="Q20" s="730"/>
      <c r="R20" s="730"/>
      <c r="S20" s="730"/>
      <c r="T20" s="730"/>
      <c r="U20" s="730"/>
      <c r="V20" s="730"/>
      <c r="W20" s="730"/>
      <c r="X20" s="730"/>
      <c r="Y20" s="730"/>
      <c r="Z20" s="730"/>
      <c r="AA20" s="730"/>
      <c r="AB20" s="730"/>
      <c r="AC20" s="730"/>
      <c r="AD20" s="730"/>
      <c r="AE20" s="730"/>
      <c r="AF20" s="731"/>
      <c r="AG20" s="569" t="s">
        <v>1</v>
      </c>
      <c r="AH20" s="570"/>
      <c r="AI20" s="570"/>
      <c r="AJ20" s="571"/>
    </row>
    <row r="21" spans="2:36" ht="12">
      <c r="B21" s="651" t="s">
        <v>25</v>
      </c>
      <c r="C21" s="614" t="s">
        <v>1742</v>
      </c>
      <c r="D21" s="615"/>
      <c r="E21" s="615"/>
      <c r="F21" s="615"/>
      <c r="G21" s="615"/>
      <c r="H21" s="615"/>
      <c r="I21" s="545" t="s">
        <v>3</v>
      </c>
      <c r="J21" s="547" t="s">
        <v>26</v>
      </c>
      <c r="K21" s="547" t="s">
        <v>4</v>
      </c>
      <c r="L21" s="549" t="s">
        <v>1387</v>
      </c>
      <c r="M21" s="607" t="s">
        <v>28</v>
      </c>
      <c r="N21" s="609" t="s">
        <v>29</v>
      </c>
      <c r="O21" s="728" t="s">
        <v>43</v>
      </c>
      <c r="P21" s="658"/>
      <c r="Q21" s="659" t="s">
        <v>44</v>
      </c>
      <c r="R21" s="658"/>
      <c r="S21" s="659" t="s">
        <v>45</v>
      </c>
      <c r="T21" s="658"/>
      <c r="U21" s="659" t="s">
        <v>7</v>
      </c>
      <c r="V21" s="658"/>
      <c r="W21" s="659" t="s">
        <v>6</v>
      </c>
      <c r="X21" s="658"/>
      <c r="Y21" s="659" t="s">
        <v>46</v>
      </c>
      <c r="Z21" s="658"/>
      <c r="AA21" s="659" t="s">
        <v>5</v>
      </c>
      <c r="AB21" s="658"/>
      <c r="AC21" s="659" t="s">
        <v>8</v>
      </c>
      <c r="AD21" s="658"/>
      <c r="AE21" s="659" t="s">
        <v>9</v>
      </c>
      <c r="AF21" s="660"/>
      <c r="AG21" s="605" t="s">
        <v>10</v>
      </c>
      <c r="AH21" s="572" t="s">
        <v>11</v>
      </c>
      <c r="AI21" s="574" t="s">
        <v>12</v>
      </c>
      <c r="AJ21" s="576" t="s">
        <v>30</v>
      </c>
    </row>
    <row r="22" spans="2:36" ht="87" customHeight="1" thickBot="1">
      <c r="B22" s="652"/>
      <c r="C22" s="616"/>
      <c r="D22" s="617"/>
      <c r="E22" s="617"/>
      <c r="F22" s="617"/>
      <c r="G22" s="617"/>
      <c r="H22" s="617"/>
      <c r="I22" s="546"/>
      <c r="J22" s="548" t="s">
        <v>26</v>
      </c>
      <c r="K22" s="548"/>
      <c r="L22" s="550"/>
      <c r="M22" s="608"/>
      <c r="N22" s="610"/>
      <c r="O22" s="253" t="s">
        <v>31</v>
      </c>
      <c r="P22" s="254" t="s">
        <v>32</v>
      </c>
      <c r="Q22" s="255" t="s">
        <v>31</v>
      </c>
      <c r="R22" s="254" t="s">
        <v>32</v>
      </c>
      <c r="S22" s="255" t="s">
        <v>31</v>
      </c>
      <c r="T22" s="254" t="s">
        <v>32</v>
      </c>
      <c r="U22" s="255" t="s">
        <v>31</v>
      </c>
      <c r="V22" s="254" t="s">
        <v>32</v>
      </c>
      <c r="W22" s="255" t="s">
        <v>31</v>
      </c>
      <c r="X22" s="254" t="s">
        <v>32</v>
      </c>
      <c r="Y22" s="255" t="s">
        <v>31</v>
      </c>
      <c r="Z22" s="254" t="s">
        <v>32</v>
      </c>
      <c r="AA22" s="255" t="s">
        <v>31</v>
      </c>
      <c r="AB22" s="254" t="s">
        <v>33</v>
      </c>
      <c r="AC22" s="255" t="s">
        <v>31</v>
      </c>
      <c r="AD22" s="254" t="s">
        <v>33</v>
      </c>
      <c r="AE22" s="255" t="s">
        <v>31</v>
      </c>
      <c r="AF22" s="256" t="s">
        <v>33</v>
      </c>
      <c r="AG22" s="606"/>
      <c r="AH22" s="573"/>
      <c r="AI22" s="575"/>
      <c r="AJ22" s="577"/>
    </row>
    <row r="23" spans="2:36" ht="85.5" customHeight="1" thickBot="1">
      <c r="B23" s="289" t="s">
        <v>1388</v>
      </c>
      <c r="C23" s="580" t="s">
        <v>568</v>
      </c>
      <c r="D23" s="581"/>
      <c r="E23" s="581"/>
      <c r="F23" s="581"/>
      <c r="G23" s="581"/>
      <c r="H23" s="581"/>
      <c r="I23" s="290" t="s">
        <v>569</v>
      </c>
      <c r="J23" s="493">
        <v>0</v>
      </c>
      <c r="K23" s="507">
        <v>0.7</v>
      </c>
      <c r="L23" s="474">
        <v>0.1</v>
      </c>
      <c r="M23" s="314">
        <v>0</v>
      </c>
      <c r="N23" s="474">
        <v>0.1</v>
      </c>
      <c r="O23" s="368">
        <f>O25+O28</f>
        <v>0</v>
      </c>
      <c r="P23" s="368">
        <f aca="true" t="shared" si="5" ref="P23:AG23">P25+P28</f>
        <v>0</v>
      </c>
      <c r="Q23" s="368">
        <f t="shared" si="5"/>
        <v>0</v>
      </c>
      <c r="R23" s="368">
        <f t="shared" si="5"/>
        <v>0</v>
      </c>
      <c r="S23" s="368">
        <f t="shared" si="5"/>
        <v>0</v>
      </c>
      <c r="T23" s="368">
        <f t="shared" si="5"/>
        <v>0</v>
      </c>
      <c r="U23" s="368">
        <f t="shared" si="5"/>
        <v>0</v>
      </c>
      <c r="V23" s="368">
        <f t="shared" si="5"/>
        <v>0</v>
      </c>
      <c r="W23" s="368">
        <f t="shared" si="5"/>
        <v>0</v>
      </c>
      <c r="X23" s="368">
        <f t="shared" si="5"/>
        <v>0</v>
      </c>
      <c r="Y23" s="368">
        <f t="shared" si="5"/>
        <v>0</v>
      </c>
      <c r="Z23" s="368">
        <f t="shared" si="5"/>
        <v>0</v>
      </c>
      <c r="AA23" s="368">
        <f t="shared" si="5"/>
        <v>0</v>
      </c>
      <c r="AB23" s="368">
        <f t="shared" si="5"/>
        <v>0</v>
      </c>
      <c r="AC23" s="368">
        <f t="shared" si="5"/>
        <v>0</v>
      </c>
      <c r="AD23" s="368">
        <f t="shared" si="5"/>
        <v>0</v>
      </c>
      <c r="AE23" s="368">
        <f t="shared" si="5"/>
        <v>0</v>
      </c>
      <c r="AF23" s="368">
        <f t="shared" si="5"/>
        <v>0</v>
      </c>
      <c r="AG23" s="371">
        <f t="shared" si="5"/>
        <v>0</v>
      </c>
      <c r="AH23" s="372"/>
      <c r="AI23" s="372"/>
      <c r="AJ23" s="299"/>
    </row>
    <row r="24" spans="2:36" ht="12.75" thickBot="1">
      <c r="B24" s="653"/>
      <c r="C24" s="654"/>
      <c r="D24" s="654"/>
      <c r="E24" s="654"/>
      <c r="F24" s="654"/>
      <c r="G24" s="654"/>
      <c r="H24" s="654"/>
      <c r="I24" s="654"/>
      <c r="J24" s="654"/>
      <c r="K24" s="654"/>
      <c r="L24" s="654"/>
      <c r="M24" s="654"/>
      <c r="N24" s="654"/>
      <c r="O24" s="654"/>
      <c r="P24" s="654"/>
      <c r="Q24" s="654"/>
      <c r="R24" s="654"/>
      <c r="S24" s="654"/>
      <c r="T24" s="654"/>
      <c r="U24" s="654"/>
      <c r="V24" s="654"/>
      <c r="W24" s="654"/>
      <c r="X24" s="654"/>
      <c r="Y24" s="654"/>
      <c r="Z24" s="654"/>
      <c r="AA24" s="654"/>
      <c r="AB24" s="654"/>
      <c r="AC24" s="654"/>
      <c r="AD24" s="654"/>
      <c r="AE24" s="654"/>
      <c r="AF24" s="654"/>
      <c r="AG24" s="654"/>
      <c r="AH24" s="654"/>
      <c r="AI24" s="654"/>
      <c r="AJ24" s="655"/>
    </row>
    <row r="25" spans="2:36" s="186" customFormat="1" ht="36.75" thickBot="1">
      <c r="B25" s="375" t="s">
        <v>13</v>
      </c>
      <c r="C25" s="112" t="s">
        <v>41</v>
      </c>
      <c r="D25" s="112" t="s">
        <v>14</v>
      </c>
      <c r="E25" s="112" t="s">
        <v>37</v>
      </c>
      <c r="F25" s="112" t="s">
        <v>38</v>
      </c>
      <c r="G25" s="112" t="s">
        <v>39</v>
      </c>
      <c r="H25" s="259" t="s">
        <v>1743</v>
      </c>
      <c r="I25" s="375" t="s">
        <v>42</v>
      </c>
      <c r="J25" s="261"/>
      <c r="K25" s="261"/>
      <c r="L25" s="261"/>
      <c r="M25" s="261"/>
      <c r="N25" s="262"/>
      <c r="O25" s="494">
        <f aca="true" t="shared" si="6" ref="O25:AG25">SUM(O26)</f>
        <v>0</v>
      </c>
      <c r="P25" s="495">
        <f t="shared" si="6"/>
        <v>0</v>
      </c>
      <c r="Q25" s="494">
        <f t="shared" si="6"/>
        <v>0</v>
      </c>
      <c r="R25" s="495">
        <f t="shared" si="6"/>
        <v>0</v>
      </c>
      <c r="S25" s="494">
        <f t="shared" si="6"/>
        <v>0</v>
      </c>
      <c r="T25" s="495">
        <f t="shared" si="6"/>
        <v>0</v>
      </c>
      <c r="U25" s="494">
        <f t="shared" si="6"/>
        <v>0</v>
      </c>
      <c r="V25" s="495">
        <f t="shared" si="6"/>
        <v>0</v>
      </c>
      <c r="W25" s="494">
        <f t="shared" si="6"/>
        <v>0</v>
      </c>
      <c r="X25" s="495">
        <f t="shared" si="6"/>
        <v>0</v>
      </c>
      <c r="Y25" s="494">
        <f t="shared" si="6"/>
        <v>0</v>
      </c>
      <c r="Z25" s="495">
        <f t="shared" si="6"/>
        <v>0</v>
      </c>
      <c r="AA25" s="494">
        <f t="shared" si="6"/>
        <v>0</v>
      </c>
      <c r="AB25" s="495">
        <f t="shared" si="6"/>
        <v>0</v>
      </c>
      <c r="AC25" s="494">
        <f t="shared" si="6"/>
        <v>0</v>
      </c>
      <c r="AD25" s="495">
        <f t="shared" si="6"/>
        <v>0</v>
      </c>
      <c r="AE25" s="494">
        <f t="shared" si="6"/>
        <v>0</v>
      </c>
      <c r="AF25" s="495">
        <f t="shared" si="6"/>
        <v>0</v>
      </c>
      <c r="AG25" s="287">
        <f t="shared" si="6"/>
        <v>0</v>
      </c>
      <c r="AH25" s="301"/>
      <c r="AI25" s="301"/>
      <c r="AJ25" s="302"/>
    </row>
    <row r="26" spans="2:36" ht="81" customHeight="1" thickBot="1">
      <c r="B26" s="687" t="s">
        <v>1744</v>
      </c>
      <c r="C26" s="687"/>
      <c r="D26" s="503" t="s">
        <v>1745</v>
      </c>
      <c r="E26" s="304" t="s">
        <v>1746</v>
      </c>
      <c r="F26" s="305">
        <v>0</v>
      </c>
      <c r="G26" s="321">
        <v>1</v>
      </c>
      <c r="H26" s="636" t="s">
        <v>570</v>
      </c>
      <c r="I26" s="636" t="s">
        <v>571</v>
      </c>
      <c r="J26" s="874">
        <v>0</v>
      </c>
      <c r="K26" s="874">
        <v>4</v>
      </c>
      <c r="L26" s="874">
        <v>1</v>
      </c>
      <c r="M26" s="874">
        <v>0</v>
      </c>
      <c r="N26" s="874">
        <v>1</v>
      </c>
      <c r="O26" s="864"/>
      <c r="P26" s="861"/>
      <c r="Q26" s="861"/>
      <c r="R26" s="861"/>
      <c r="S26" s="861">
        <v>0</v>
      </c>
      <c r="T26" s="861"/>
      <c r="U26" s="861"/>
      <c r="V26" s="861"/>
      <c r="W26" s="861"/>
      <c r="X26" s="861"/>
      <c r="Y26" s="861"/>
      <c r="Z26" s="861"/>
      <c r="AA26" s="861"/>
      <c r="AB26" s="861"/>
      <c r="AC26" s="861"/>
      <c r="AD26" s="861"/>
      <c r="AE26" s="877">
        <f>O26+Q26+S26+U26+W26+Y26+AA26+AC26</f>
        <v>0</v>
      </c>
      <c r="AF26" s="870"/>
      <c r="AG26" s="870"/>
      <c r="AH26" s="870"/>
      <c r="AI26" s="870"/>
      <c r="AJ26" s="880"/>
    </row>
    <row r="27" spans="2:36" ht="81" customHeight="1" thickBot="1">
      <c r="B27" s="827"/>
      <c r="C27" s="827"/>
      <c r="D27" s="472" t="s">
        <v>1747</v>
      </c>
      <c r="E27" s="304" t="s">
        <v>1748</v>
      </c>
      <c r="F27" s="484">
        <v>0</v>
      </c>
      <c r="G27" s="322">
        <v>1</v>
      </c>
      <c r="H27" s="693"/>
      <c r="I27" s="693"/>
      <c r="J27" s="805"/>
      <c r="K27" s="805"/>
      <c r="L27" s="805"/>
      <c r="M27" s="805"/>
      <c r="N27" s="805"/>
      <c r="O27" s="865"/>
      <c r="P27" s="862"/>
      <c r="Q27" s="862"/>
      <c r="R27" s="862"/>
      <c r="S27" s="862"/>
      <c r="T27" s="862"/>
      <c r="U27" s="862"/>
      <c r="V27" s="862"/>
      <c r="W27" s="862"/>
      <c r="X27" s="862"/>
      <c r="Y27" s="862"/>
      <c r="Z27" s="862"/>
      <c r="AA27" s="862"/>
      <c r="AB27" s="862"/>
      <c r="AC27" s="862"/>
      <c r="AD27" s="862"/>
      <c r="AE27" s="878"/>
      <c r="AF27" s="879"/>
      <c r="AG27" s="879"/>
      <c r="AH27" s="879"/>
      <c r="AI27" s="879"/>
      <c r="AJ27" s="881"/>
    </row>
    <row r="28" spans="2:36" s="186" customFormat="1" ht="36">
      <c r="B28" s="375" t="s">
        <v>13</v>
      </c>
      <c r="C28" s="112" t="s">
        <v>41</v>
      </c>
      <c r="D28" s="112" t="s">
        <v>14</v>
      </c>
      <c r="E28" s="112" t="s">
        <v>37</v>
      </c>
      <c r="F28" s="112" t="s">
        <v>38</v>
      </c>
      <c r="G28" s="112" t="s">
        <v>39</v>
      </c>
      <c r="H28" s="259" t="s">
        <v>1749</v>
      </c>
      <c r="I28" s="375" t="s">
        <v>42</v>
      </c>
      <c r="J28" s="261"/>
      <c r="K28" s="261"/>
      <c r="L28" s="261"/>
      <c r="M28" s="261"/>
      <c r="N28" s="262"/>
      <c r="O28" s="494">
        <f aca="true" t="shared" si="7" ref="O28:AG28">SUM(O29)</f>
        <v>0</v>
      </c>
      <c r="P28" s="495">
        <f t="shared" si="7"/>
        <v>0</v>
      </c>
      <c r="Q28" s="494">
        <f t="shared" si="7"/>
        <v>0</v>
      </c>
      <c r="R28" s="495">
        <f t="shared" si="7"/>
        <v>0</v>
      </c>
      <c r="S28" s="494">
        <f t="shared" si="7"/>
        <v>0</v>
      </c>
      <c r="T28" s="495">
        <f t="shared" si="7"/>
        <v>0</v>
      </c>
      <c r="U28" s="494">
        <f t="shared" si="7"/>
        <v>0</v>
      </c>
      <c r="V28" s="495">
        <f t="shared" si="7"/>
        <v>0</v>
      </c>
      <c r="W28" s="494">
        <f t="shared" si="7"/>
        <v>0</v>
      </c>
      <c r="X28" s="495">
        <f t="shared" si="7"/>
        <v>0</v>
      </c>
      <c r="Y28" s="494">
        <f t="shared" si="7"/>
        <v>0</v>
      </c>
      <c r="Z28" s="495">
        <f t="shared" si="7"/>
        <v>0</v>
      </c>
      <c r="AA28" s="494">
        <f t="shared" si="7"/>
        <v>0</v>
      </c>
      <c r="AB28" s="495">
        <f t="shared" si="7"/>
        <v>0</v>
      </c>
      <c r="AC28" s="494">
        <f t="shared" si="7"/>
        <v>0</v>
      </c>
      <c r="AD28" s="495">
        <f t="shared" si="7"/>
        <v>0</v>
      </c>
      <c r="AE28" s="494">
        <f t="shared" si="7"/>
        <v>0</v>
      </c>
      <c r="AF28" s="495">
        <f t="shared" si="7"/>
        <v>0</v>
      </c>
      <c r="AG28" s="287">
        <f t="shared" si="7"/>
        <v>0</v>
      </c>
      <c r="AH28" s="301"/>
      <c r="AI28" s="301"/>
      <c r="AJ28" s="302"/>
    </row>
    <row r="29" spans="2:36" ht="84.75" thickBot="1">
      <c r="B29" s="208" t="s">
        <v>1750</v>
      </c>
      <c r="C29" s="208"/>
      <c r="D29" s="320" t="s">
        <v>1751</v>
      </c>
      <c r="E29" s="271" t="s">
        <v>1752</v>
      </c>
      <c r="F29" s="505">
        <v>0</v>
      </c>
      <c r="G29" s="506">
        <v>1</v>
      </c>
      <c r="H29" s="218" t="s">
        <v>572</v>
      </c>
      <c r="I29" s="218" t="s">
        <v>573</v>
      </c>
      <c r="J29" s="218">
        <v>0</v>
      </c>
      <c r="K29" s="485">
        <v>4</v>
      </c>
      <c r="L29" s="485">
        <v>1</v>
      </c>
      <c r="M29" s="485">
        <v>0</v>
      </c>
      <c r="N29" s="508">
        <v>1</v>
      </c>
      <c r="O29" s="500"/>
      <c r="P29" s="488"/>
      <c r="Q29" s="490"/>
      <c r="R29" s="488"/>
      <c r="S29" s="490">
        <v>0</v>
      </c>
      <c r="T29" s="488"/>
      <c r="U29" s="490"/>
      <c r="V29" s="488"/>
      <c r="W29" s="490"/>
      <c r="X29" s="488"/>
      <c r="Y29" s="490"/>
      <c r="Z29" s="488"/>
      <c r="AA29" s="490"/>
      <c r="AB29" s="488"/>
      <c r="AC29" s="490"/>
      <c r="AD29" s="488"/>
      <c r="AE29" s="489">
        <f>O29+Q29+S29+U29+W29+Y29+AA29+AC29</f>
        <v>0</v>
      </c>
      <c r="AF29" s="488"/>
      <c r="AG29" s="222"/>
      <c r="AH29" s="278"/>
      <c r="AI29" s="278"/>
      <c r="AJ29" s="275"/>
    </row>
    <row r="30" ht="12"/>
    <row r="31" spans="2:36" ht="12">
      <c r="B31" s="755" t="s">
        <v>20</v>
      </c>
      <c r="C31" s="558"/>
      <c r="D31" s="558"/>
      <c r="E31" s="558"/>
      <c r="F31" s="558"/>
      <c r="G31" s="558"/>
      <c r="H31" s="559"/>
      <c r="I31" s="560" t="s">
        <v>1728</v>
      </c>
      <c r="J31" s="561"/>
      <c r="K31" s="561"/>
      <c r="L31" s="561"/>
      <c r="M31" s="561"/>
      <c r="N31" s="561"/>
      <c r="O31" s="561"/>
      <c r="P31" s="561"/>
      <c r="Q31" s="561"/>
      <c r="R31" s="561"/>
      <c r="S31" s="561"/>
      <c r="T31" s="562"/>
      <c r="U31" s="560" t="s">
        <v>22</v>
      </c>
      <c r="V31" s="561"/>
      <c r="W31" s="561"/>
      <c r="X31" s="561"/>
      <c r="Y31" s="561"/>
      <c r="Z31" s="561"/>
      <c r="AA31" s="561"/>
      <c r="AB31" s="561"/>
      <c r="AC31" s="561"/>
      <c r="AD31" s="561"/>
      <c r="AE31" s="561"/>
      <c r="AF31" s="561"/>
      <c r="AG31" s="561"/>
      <c r="AH31" s="561"/>
      <c r="AI31" s="561"/>
      <c r="AJ31" s="756"/>
    </row>
    <row r="32" spans="2:36" ht="12.75" thickBot="1">
      <c r="B32" s="757" t="s">
        <v>1721</v>
      </c>
      <c r="C32" s="564"/>
      <c r="D32" s="565"/>
      <c r="E32" s="264"/>
      <c r="F32" s="564" t="s">
        <v>1790</v>
      </c>
      <c r="G32" s="564"/>
      <c r="H32" s="564"/>
      <c r="I32" s="564"/>
      <c r="J32" s="564"/>
      <c r="K32" s="564"/>
      <c r="L32" s="564"/>
      <c r="M32" s="564"/>
      <c r="N32" s="565"/>
      <c r="O32" s="729" t="s">
        <v>0</v>
      </c>
      <c r="P32" s="730"/>
      <c r="Q32" s="730"/>
      <c r="R32" s="730"/>
      <c r="S32" s="730"/>
      <c r="T32" s="730"/>
      <c r="U32" s="730"/>
      <c r="V32" s="730"/>
      <c r="W32" s="730"/>
      <c r="X32" s="730"/>
      <c r="Y32" s="730"/>
      <c r="Z32" s="730"/>
      <c r="AA32" s="730"/>
      <c r="AB32" s="730"/>
      <c r="AC32" s="730"/>
      <c r="AD32" s="730"/>
      <c r="AE32" s="730"/>
      <c r="AF32" s="731"/>
      <c r="AG32" s="569" t="s">
        <v>1</v>
      </c>
      <c r="AH32" s="570"/>
      <c r="AI32" s="570"/>
      <c r="AJ32" s="571"/>
    </row>
    <row r="33" spans="2:36" ht="12">
      <c r="B33" s="651" t="s">
        <v>25</v>
      </c>
      <c r="C33" s="614" t="s">
        <v>1753</v>
      </c>
      <c r="D33" s="615"/>
      <c r="E33" s="615"/>
      <c r="F33" s="615"/>
      <c r="G33" s="615"/>
      <c r="H33" s="615"/>
      <c r="I33" s="545" t="s">
        <v>3</v>
      </c>
      <c r="J33" s="547" t="s">
        <v>26</v>
      </c>
      <c r="K33" s="547" t="s">
        <v>4</v>
      </c>
      <c r="L33" s="549" t="s">
        <v>1387</v>
      </c>
      <c r="M33" s="607" t="s">
        <v>28</v>
      </c>
      <c r="N33" s="609" t="s">
        <v>29</v>
      </c>
      <c r="O33" s="728" t="s">
        <v>43</v>
      </c>
      <c r="P33" s="658"/>
      <c r="Q33" s="659" t="s">
        <v>44</v>
      </c>
      <c r="R33" s="658"/>
      <c r="S33" s="659" t="s">
        <v>45</v>
      </c>
      <c r="T33" s="658"/>
      <c r="U33" s="659" t="s">
        <v>7</v>
      </c>
      <c r="V33" s="658"/>
      <c r="W33" s="659" t="s">
        <v>6</v>
      </c>
      <c r="X33" s="658"/>
      <c r="Y33" s="659" t="s">
        <v>46</v>
      </c>
      <c r="Z33" s="658"/>
      <c r="AA33" s="659" t="s">
        <v>5</v>
      </c>
      <c r="AB33" s="658"/>
      <c r="AC33" s="659" t="s">
        <v>8</v>
      </c>
      <c r="AD33" s="658"/>
      <c r="AE33" s="659" t="s">
        <v>9</v>
      </c>
      <c r="AF33" s="660"/>
      <c r="AG33" s="605" t="s">
        <v>10</v>
      </c>
      <c r="AH33" s="572" t="s">
        <v>11</v>
      </c>
      <c r="AI33" s="574" t="s">
        <v>12</v>
      </c>
      <c r="AJ33" s="576" t="s">
        <v>30</v>
      </c>
    </row>
    <row r="34" spans="2:36" ht="12.75" thickBot="1">
      <c r="B34" s="652"/>
      <c r="C34" s="616"/>
      <c r="D34" s="617"/>
      <c r="E34" s="617"/>
      <c r="F34" s="617"/>
      <c r="G34" s="617"/>
      <c r="H34" s="617"/>
      <c r="I34" s="546"/>
      <c r="J34" s="548" t="s">
        <v>26</v>
      </c>
      <c r="K34" s="548"/>
      <c r="L34" s="550"/>
      <c r="M34" s="608"/>
      <c r="N34" s="610"/>
      <c r="O34" s="253" t="s">
        <v>31</v>
      </c>
      <c r="P34" s="254" t="s">
        <v>32</v>
      </c>
      <c r="Q34" s="255" t="s">
        <v>31</v>
      </c>
      <c r="R34" s="254" t="s">
        <v>32</v>
      </c>
      <c r="S34" s="255" t="s">
        <v>31</v>
      </c>
      <c r="T34" s="254" t="s">
        <v>32</v>
      </c>
      <c r="U34" s="255" t="s">
        <v>31</v>
      </c>
      <c r="V34" s="254" t="s">
        <v>32</v>
      </c>
      <c r="W34" s="255" t="s">
        <v>31</v>
      </c>
      <c r="X34" s="254" t="s">
        <v>32</v>
      </c>
      <c r="Y34" s="255" t="s">
        <v>31</v>
      </c>
      <c r="Z34" s="254" t="s">
        <v>32</v>
      </c>
      <c r="AA34" s="255" t="s">
        <v>31</v>
      </c>
      <c r="AB34" s="254" t="s">
        <v>33</v>
      </c>
      <c r="AC34" s="255" t="s">
        <v>31</v>
      </c>
      <c r="AD34" s="254" t="s">
        <v>33</v>
      </c>
      <c r="AE34" s="255" t="s">
        <v>31</v>
      </c>
      <c r="AF34" s="256" t="s">
        <v>33</v>
      </c>
      <c r="AG34" s="606"/>
      <c r="AH34" s="573"/>
      <c r="AI34" s="575"/>
      <c r="AJ34" s="577"/>
    </row>
    <row r="35" spans="2:36" ht="36.75" thickBot="1">
      <c r="B35" s="289" t="s">
        <v>1388</v>
      </c>
      <c r="C35" s="580" t="s">
        <v>574</v>
      </c>
      <c r="D35" s="581"/>
      <c r="E35" s="581"/>
      <c r="F35" s="581"/>
      <c r="G35" s="581"/>
      <c r="H35" s="581"/>
      <c r="I35" s="290" t="s">
        <v>575</v>
      </c>
      <c r="J35" s="493">
        <v>0</v>
      </c>
      <c r="K35" s="533">
        <v>0.4</v>
      </c>
      <c r="L35" s="540">
        <v>0.05</v>
      </c>
      <c r="M35" s="314">
        <v>0</v>
      </c>
      <c r="N35" s="540">
        <v>0.05</v>
      </c>
      <c r="O35" s="368">
        <f>O37+O39+O41</f>
        <v>0</v>
      </c>
      <c r="P35" s="368">
        <f aca="true" t="shared" si="8" ref="P35:AG35">P37+P39+P41</f>
        <v>0</v>
      </c>
      <c r="Q35" s="368">
        <f t="shared" si="8"/>
        <v>0</v>
      </c>
      <c r="R35" s="368">
        <f t="shared" si="8"/>
        <v>0</v>
      </c>
      <c r="S35" s="368">
        <f t="shared" si="8"/>
        <v>4271616.83333332</v>
      </c>
      <c r="T35" s="368">
        <f t="shared" si="8"/>
        <v>0</v>
      </c>
      <c r="U35" s="368">
        <f t="shared" si="8"/>
        <v>0</v>
      </c>
      <c r="V35" s="368">
        <f t="shared" si="8"/>
        <v>0</v>
      </c>
      <c r="W35" s="368">
        <f t="shared" si="8"/>
        <v>0</v>
      </c>
      <c r="X35" s="368">
        <f t="shared" si="8"/>
        <v>0</v>
      </c>
      <c r="Y35" s="368">
        <f t="shared" si="8"/>
        <v>0</v>
      </c>
      <c r="Z35" s="368">
        <f t="shared" si="8"/>
        <v>0</v>
      </c>
      <c r="AA35" s="368">
        <f t="shared" si="8"/>
        <v>0</v>
      </c>
      <c r="AB35" s="368">
        <f t="shared" si="8"/>
        <v>0</v>
      </c>
      <c r="AC35" s="368">
        <f t="shared" si="8"/>
        <v>0</v>
      </c>
      <c r="AD35" s="368">
        <f t="shared" si="8"/>
        <v>0</v>
      </c>
      <c r="AE35" s="368">
        <f t="shared" si="8"/>
        <v>4271616.83333332</v>
      </c>
      <c r="AF35" s="368">
        <f t="shared" si="8"/>
        <v>0</v>
      </c>
      <c r="AG35" s="371">
        <f t="shared" si="8"/>
        <v>0</v>
      </c>
      <c r="AH35" s="372"/>
      <c r="AI35" s="372"/>
      <c r="AJ35" s="299"/>
    </row>
    <row r="36" spans="2:36" ht="12.75" thickBot="1">
      <c r="B36" s="653"/>
      <c r="C36" s="654"/>
      <c r="D36" s="654"/>
      <c r="E36" s="654"/>
      <c r="F36" s="654"/>
      <c r="G36" s="654"/>
      <c r="H36" s="654"/>
      <c r="I36" s="654"/>
      <c r="J36" s="654"/>
      <c r="K36" s="654"/>
      <c r="L36" s="654"/>
      <c r="M36" s="654"/>
      <c r="N36" s="654"/>
      <c r="O36" s="654"/>
      <c r="P36" s="654"/>
      <c r="Q36" s="654"/>
      <c r="R36" s="654"/>
      <c r="S36" s="654"/>
      <c r="T36" s="654"/>
      <c r="U36" s="654"/>
      <c r="V36" s="654"/>
      <c r="W36" s="654"/>
      <c r="X36" s="654"/>
      <c r="Y36" s="654"/>
      <c r="Z36" s="654"/>
      <c r="AA36" s="654"/>
      <c r="AB36" s="654"/>
      <c r="AC36" s="654"/>
      <c r="AD36" s="654"/>
      <c r="AE36" s="654"/>
      <c r="AF36" s="654"/>
      <c r="AG36" s="654"/>
      <c r="AH36" s="654"/>
      <c r="AI36" s="654"/>
      <c r="AJ36" s="655"/>
    </row>
    <row r="37" spans="2:36" s="186" customFormat="1" ht="36.75" thickBot="1">
      <c r="B37" s="375" t="s">
        <v>13</v>
      </c>
      <c r="C37" s="112" t="s">
        <v>41</v>
      </c>
      <c r="D37" s="112" t="s">
        <v>14</v>
      </c>
      <c r="E37" s="112" t="s">
        <v>37</v>
      </c>
      <c r="F37" s="112" t="s">
        <v>38</v>
      </c>
      <c r="G37" s="112" t="s">
        <v>39</v>
      </c>
      <c r="H37" s="259" t="s">
        <v>1754</v>
      </c>
      <c r="I37" s="375" t="s">
        <v>42</v>
      </c>
      <c r="J37" s="261"/>
      <c r="K37" s="261"/>
      <c r="L37" s="261"/>
      <c r="M37" s="261"/>
      <c r="N37" s="262"/>
      <c r="O37" s="494">
        <f aca="true" t="shared" si="9" ref="O37:AG37">SUM(O38)</f>
        <v>0</v>
      </c>
      <c r="P37" s="495">
        <f t="shared" si="9"/>
        <v>0</v>
      </c>
      <c r="Q37" s="494">
        <f t="shared" si="9"/>
        <v>0</v>
      </c>
      <c r="R37" s="495">
        <f t="shared" si="9"/>
        <v>0</v>
      </c>
      <c r="S37" s="494">
        <f t="shared" si="9"/>
        <v>2135808.41666666</v>
      </c>
      <c r="T37" s="495">
        <f t="shared" si="9"/>
        <v>0</v>
      </c>
      <c r="U37" s="494">
        <f t="shared" si="9"/>
        <v>0</v>
      </c>
      <c r="V37" s="495">
        <f t="shared" si="9"/>
        <v>0</v>
      </c>
      <c r="W37" s="494">
        <f t="shared" si="9"/>
        <v>0</v>
      </c>
      <c r="X37" s="495">
        <f t="shared" si="9"/>
        <v>0</v>
      </c>
      <c r="Y37" s="494">
        <f t="shared" si="9"/>
        <v>0</v>
      </c>
      <c r="Z37" s="495">
        <f t="shared" si="9"/>
        <v>0</v>
      </c>
      <c r="AA37" s="494">
        <f t="shared" si="9"/>
        <v>0</v>
      </c>
      <c r="AB37" s="495">
        <f t="shared" si="9"/>
        <v>0</v>
      </c>
      <c r="AC37" s="494">
        <f t="shared" si="9"/>
        <v>0</v>
      </c>
      <c r="AD37" s="495">
        <f t="shared" si="9"/>
        <v>0</v>
      </c>
      <c r="AE37" s="494">
        <f t="shared" si="9"/>
        <v>2135808.41666666</v>
      </c>
      <c r="AF37" s="495">
        <f t="shared" si="9"/>
        <v>0</v>
      </c>
      <c r="AG37" s="287">
        <f t="shared" si="9"/>
        <v>0</v>
      </c>
      <c r="AH37" s="301"/>
      <c r="AI37" s="301"/>
      <c r="AJ37" s="302"/>
    </row>
    <row r="38" spans="2:36" ht="135" customHeight="1" thickBot="1">
      <c r="B38" s="208" t="s">
        <v>1755</v>
      </c>
      <c r="C38" s="208"/>
      <c r="D38" s="472" t="s">
        <v>1756</v>
      </c>
      <c r="E38" s="304" t="s">
        <v>1757</v>
      </c>
      <c r="F38" s="305">
        <v>0</v>
      </c>
      <c r="G38" s="321">
        <v>1</v>
      </c>
      <c r="H38" s="354" t="s">
        <v>576</v>
      </c>
      <c r="I38" s="456" t="s">
        <v>577</v>
      </c>
      <c r="J38" s="509" t="s">
        <v>398</v>
      </c>
      <c r="K38" s="509">
        <v>750</v>
      </c>
      <c r="L38" s="509">
        <v>200</v>
      </c>
      <c r="M38" s="509">
        <v>0</v>
      </c>
      <c r="N38" s="509">
        <v>200</v>
      </c>
      <c r="O38" s="478"/>
      <c r="P38" s="480"/>
      <c r="Q38" s="480"/>
      <c r="R38" s="480"/>
      <c r="S38" s="480">
        <v>2135808.41666666</v>
      </c>
      <c r="T38" s="480"/>
      <c r="U38" s="480"/>
      <c r="V38" s="480"/>
      <c r="W38" s="480"/>
      <c r="X38" s="480"/>
      <c r="Y38" s="480"/>
      <c r="Z38" s="480"/>
      <c r="AA38" s="480"/>
      <c r="AB38" s="480"/>
      <c r="AC38" s="480"/>
      <c r="AD38" s="480"/>
      <c r="AE38" s="480">
        <f>O38+Q38+S38+U38+W38+Y38+AA38+AC38</f>
        <v>2135808.41666666</v>
      </c>
      <c r="AF38" s="479"/>
      <c r="AG38" s="479"/>
      <c r="AH38" s="479"/>
      <c r="AI38" s="479"/>
      <c r="AJ38" s="512"/>
    </row>
    <row r="39" spans="2:36" s="186" customFormat="1" ht="36">
      <c r="B39" s="375" t="s">
        <v>13</v>
      </c>
      <c r="C39" s="112" t="s">
        <v>41</v>
      </c>
      <c r="D39" s="112" t="s">
        <v>14</v>
      </c>
      <c r="E39" s="112" t="s">
        <v>37</v>
      </c>
      <c r="F39" s="112" t="s">
        <v>38</v>
      </c>
      <c r="G39" s="112" t="s">
        <v>39</v>
      </c>
      <c r="H39" s="259" t="s">
        <v>1758</v>
      </c>
      <c r="I39" s="375" t="s">
        <v>42</v>
      </c>
      <c r="J39" s="261"/>
      <c r="K39" s="261"/>
      <c r="L39" s="261"/>
      <c r="M39" s="261"/>
      <c r="N39" s="262"/>
      <c r="O39" s="494">
        <f aca="true" t="shared" si="10" ref="O39:AG39">SUM(O40)</f>
        <v>0</v>
      </c>
      <c r="P39" s="495">
        <f t="shared" si="10"/>
        <v>0</v>
      </c>
      <c r="Q39" s="494">
        <f t="shared" si="10"/>
        <v>0</v>
      </c>
      <c r="R39" s="495">
        <f t="shared" si="10"/>
        <v>0</v>
      </c>
      <c r="S39" s="494">
        <f t="shared" si="10"/>
        <v>0</v>
      </c>
      <c r="T39" s="495">
        <f t="shared" si="10"/>
        <v>0</v>
      </c>
      <c r="U39" s="494">
        <f t="shared" si="10"/>
        <v>0</v>
      </c>
      <c r="V39" s="495">
        <f t="shared" si="10"/>
        <v>0</v>
      </c>
      <c r="W39" s="494">
        <f t="shared" si="10"/>
        <v>0</v>
      </c>
      <c r="X39" s="495">
        <f t="shared" si="10"/>
        <v>0</v>
      </c>
      <c r="Y39" s="494">
        <f t="shared" si="10"/>
        <v>0</v>
      </c>
      <c r="Z39" s="495">
        <f t="shared" si="10"/>
        <v>0</v>
      </c>
      <c r="AA39" s="494">
        <f t="shared" si="10"/>
        <v>0</v>
      </c>
      <c r="AB39" s="495">
        <f t="shared" si="10"/>
        <v>0</v>
      </c>
      <c r="AC39" s="494">
        <f t="shared" si="10"/>
        <v>0</v>
      </c>
      <c r="AD39" s="495">
        <f t="shared" si="10"/>
        <v>0</v>
      </c>
      <c r="AE39" s="494">
        <f t="shared" si="10"/>
        <v>0</v>
      </c>
      <c r="AF39" s="495">
        <f t="shared" si="10"/>
        <v>0</v>
      </c>
      <c r="AG39" s="287">
        <f t="shared" si="10"/>
        <v>0</v>
      </c>
      <c r="AH39" s="301"/>
      <c r="AI39" s="301"/>
      <c r="AJ39" s="302"/>
    </row>
    <row r="40" spans="2:36" ht="132" customHeight="1" thickBot="1">
      <c r="B40" s="208" t="s">
        <v>1759</v>
      </c>
      <c r="C40" s="208"/>
      <c r="D40" s="472" t="s">
        <v>1760</v>
      </c>
      <c r="E40" s="504"/>
      <c r="F40" s="484">
        <v>0</v>
      </c>
      <c r="G40" s="322">
        <v>1</v>
      </c>
      <c r="H40" s="354" t="s">
        <v>578</v>
      </c>
      <c r="I40" s="355" t="s">
        <v>579</v>
      </c>
      <c r="J40" s="476" t="s">
        <v>398</v>
      </c>
      <c r="K40" s="476">
        <v>1</v>
      </c>
      <c r="L40" s="476">
        <v>0</v>
      </c>
      <c r="M40" s="476">
        <v>0</v>
      </c>
      <c r="N40" s="476">
        <v>0</v>
      </c>
      <c r="O40" s="399"/>
      <c r="P40" s="405"/>
      <c r="Q40" s="405"/>
      <c r="R40" s="405"/>
      <c r="S40" s="405">
        <v>0</v>
      </c>
      <c r="T40" s="405"/>
      <c r="U40" s="405"/>
      <c r="V40" s="405"/>
      <c r="W40" s="405"/>
      <c r="X40" s="405"/>
      <c r="Y40" s="405"/>
      <c r="Z40" s="405"/>
      <c r="AA40" s="405"/>
      <c r="AB40" s="405"/>
      <c r="AC40" s="405"/>
      <c r="AD40" s="405"/>
      <c r="AE40" s="405">
        <f>O40+Q40+S40+U40+W40+Y40+AA40+AC40</f>
        <v>0</v>
      </c>
      <c r="AF40" s="482"/>
      <c r="AG40" s="482"/>
      <c r="AH40" s="482"/>
      <c r="AI40" s="482"/>
      <c r="AJ40" s="514"/>
    </row>
    <row r="41" spans="2:36" s="186" customFormat="1" ht="36.75" thickBot="1">
      <c r="B41" s="375" t="s">
        <v>13</v>
      </c>
      <c r="C41" s="112" t="s">
        <v>41</v>
      </c>
      <c r="D41" s="112" t="s">
        <v>14</v>
      </c>
      <c r="E41" s="112" t="s">
        <v>37</v>
      </c>
      <c r="F41" s="112" t="s">
        <v>38</v>
      </c>
      <c r="G41" s="112" t="s">
        <v>39</v>
      </c>
      <c r="H41" s="259" t="s">
        <v>1761</v>
      </c>
      <c r="I41" s="375" t="s">
        <v>42</v>
      </c>
      <c r="J41" s="261"/>
      <c r="K41" s="261"/>
      <c r="L41" s="261"/>
      <c r="M41" s="261"/>
      <c r="N41" s="262"/>
      <c r="O41" s="494">
        <f aca="true" t="shared" si="11" ref="O41:AG41">SUM(O42)</f>
        <v>0</v>
      </c>
      <c r="P41" s="495">
        <f t="shared" si="11"/>
        <v>0</v>
      </c>
      <c r="Q41" s="494">
        <f t="shared" si="11"/>
        <v>0</v>
      </c>
      <c r="R41" s="495">
        <f t="shared" si="11"/>
        <v>0</v>
      </c>
      <c r="S41" s="494">
        <f t="shared" si="11"/>
        <v>2135808.41666666</v>
      </c>
      <c r="T41" s="495">
        <f t="shared" si="11"/>
        <v>0</v>
      </c>
      <c r="U41" s="494">
        <f t="shared" si="11"/>
        <v>0</v>
      </c>
      <c r="V41" s="495">
        <f t="shared" si="11"/>
        <v>0</v>
      </c>
      <c r="W41" s="494">
        <f t="shared" si="11"/>
        <v>0</v>
      </c>
      <c r="X41" s="495">
        <f t="shared" si="11"/>
        <v>0</v>
      </c>
      <c r="Y41" s="494">
        <f t="shared" si="11"/>
        <v>0</v>
      </c>
      <c r="Z41" s="495">
        <f t="shared" si="11"/>
        <v>0</v>
      </c>
      <c r="AA41" s="494">
        <f t="shared" si="11"/>
        <v>0</v>
      </c>
      <c r="AB41" s="495">
        <f t="shared" si="11"/>
        <v>0</v>
      </c>
      <c r="AC41" s="494">
        <f t="shared" si="11"/>
        <v>0</v>
      </c>
      <c r="AD41" s="495">
        <f t="shared" si="11"/>
        <v>0</v>
      </c>
      <c r="AE41" s="494">
        <f t="shared" si="11"/>
        <v>2135808.41666666</v>
      </c>
      <c r="AF41" s="495">
        <f t="shared" si="11"/>
        <v>0</v>
      </c>
      <c r="AG41" s="287">
        <f t="shared" si="11"/>
        <v>0</v>
      </c>
      <c r="AH41" s="301"/>
      <c r="AI41" s="301"/>
      <c r="AJ41" s="302"/>
    </row>
    <row r="42" spans="2:36" ht="174" customHeight="1" thickBot="1">
      <c r="B42" s="208" t="s">
        <v>1744</v>
      </c>
      <c r="C42" s="208"/>
      <c r="D42" s="320" t="s">
        <v>1762</v>
      </c>
      <c r="E42" s="350"/>
      <c r="F42" s="505">
        <v>0</v>
      </c>
      <c r="G42" s="506">
        <v>1</v>
      </c>
      <c r="H42" s="537" t="s">
        <v>580</v>
      </c>
      <c r="I42" s="538" t="s">
        <v>581</v>
      </c>
      <c r="J42" s="476" t="s">
        <v>398</v>
      </c>
      <c r="K42" s="485">
        <v>684</v>
      </c>
      <c r="L42" s="485">
        <v>3</v>
      </c>
      <c r="M42" s="485">
        <v>0</v>
      </c>
      <c r="N42" s="485">
        <v>3</v>
      </c>
      <c r="O42" s="500"/>
      <c r="P42" s="488"/>
      <c r="Q42" s="490"/>
      <c r="R42" s="488"/>
      <c r="S42" s="480">
        <v>2135808.41666666</v>
      </c>
      <c r="T42" s="488"/>
      <c r="U42" s="490"/>
      <c r="V42" s="488"/>
      <c r="W42" s="490"/>
      <c r="X42" s="488"/>
      <c r="Y42" s="490"/>
      <c r="Z42" s="488"/>
      <c r="AA42" s="490"/>
      <c r="AB42" s="488"/>
      <c r="AC42" s="490"/>
      <c r="AD42" s="488"/>
      <c r="AE42" s="489">
        <f>O42+Q42+S42+U42+W42+Y42+AA42+AC42</f>
        <v>2135808.41666666</v>
      </c>
      <c r="AF42" s="488"/>
      <c r="AG42" s="222"/>
      <c r="AH42" s="278"/>
      <c r="AI42" s="278"/>
      <c r="AJ42" s="275"/>
    </row>
    <row r="43" ht="12"/>
    <row r="44" spans="2:36" ht="12">
      <c r="B44" s="755" t="s">
        <v>1385</v>
      </c>
      <c r="C44" s="558"/>
      <c r="D44" s="558"/>
      <c r="E44" s="558"/>
      <c r="F44" s="558"/>
      <c r="G44" s="558"/>
      <c r="H44" s="559"/>
      <c r="I44" s="560" t="s">
        <v>1532</v>
      </c>
      <c r="J44" s="561"/>
      <c r="K44" s="561"/>
      <c r="L44" s="561"/>
      <c r="M44" s="561"/>
      <c r="N44" s="561"/>
      <c r="O44" s="561"/>
      <c r="P44" s="561"/>
      <c r="Q44" s="561"/>
      <c r="R44" s="561"/>
      <c r="S44" s="561"/>
      <c r="T44" s="562"/>
      <c r="U44" s="560" t="s">
        <v>22</v>
      </c>
      <c r="V44" s="561"/>
      <c r="W44" s="561"/>
      <c r="X44" s="561"/>
      <c r="Y44" s="561"/>
      <c r="Z44" s="561"/>
      <c r="AA44" s="561"/>
      <c r="AB44" s="561"/>
      <c r="AC44" s="561"/>
      <c r="AD44" s="561"/>
      <c r="AE44" s="561"/>
      <c r="AF44" s="561"/>
      <c r="AG44" s="561"/>
      <c r="AH44" s="561"/>
      <c r="AI44" s="561"/>
      <c r="AJ44" s="756"/>
    </row>
    <row r="45" spans="2:36" ht="55.5" customHeight="1" thickBot="1">
      <c r="B45" s="757" t="s">
        <v>1791</v>
      </c>
      <c r="C45" s="564"/>
      <c r="D45" s="565"/>
      <c r="E45" s="264"/>
      <c r="F45" s="564" t="s">
        <v>1792</v>
      </c>
      <c r="G45" s="564"/>
      <c r="H45" s="564"/>
      <c r="I45" s="564"/>
      <c r="J45" s="564"/>
      <c r="K45" s="564"/>
      <c r="L45" s="564"/>
      <c r="M45" s="564"/>
      <c r="N45" s="565"/>
      <c r="O45" s="729" t="s">
        <v>0</v>
      </c>
      <c r="P45" s="730"/>
      <c r="Q45" s="730"/>
      <c r="R45" s="730"/>
      <c r="S45" s="730"/>
      <c r="T45" s="730"/>
      <c r="U45" s="730"/>
      <c r="V45" s="730"/>
      <c r="W45" s="730"/>
      <c r="X45" s="730"/>
      <c r="Y45" s="730"/>
      <c r="Z45" s="730"/>
      <c r="AA45" s="730"/>
      <c r="AB45" s="730"/>
      <c r="AC45" s="730"/>
      <c r="AD45" s="730"/>
      <c r="AE45" s="730"/>
      <c r="AF45" s="731"/>
      <c r="AG45" s="569" t="s">
        <v>1</v>
      </c>
      <c r="AH45" s="570"/>
      <c r="AI45" s="570"/>
      <c r="AJ45" s="571"/>
    </row>
    <row r="46" spans="2:36" ht="12">
      <c r="B46" s="651" t="s">
        <v>25</v>
      </c>
      <c r="C46" s="614" t="s">
        <v>1763</v>
      </c>
      <c r="D46" s="615"/>
      <c r="E46" s="615"/>
      <c r="F46" s="615"/>
      <c r="G46" s="615"/>
      <c r="H46" s="615"/>
      <c r="I46" s="545" t="s">
        <v>3</v>
      </c>
      <c r="J46" s="547" t="s">
        <v>26</v>
      </c>
      <c r="K46" s="547" t="s">
        <v>4</v>
      </c>
      <c r="L46" s="549" t="s">
        <v>1387</v>
      </c>
      <c r="M46" s="607" t="s">
        <v>28</v>
      </c>
      <c r="N46" s="609" t="s">
        <v>29</v>
      </c>
      <c r="O46" s="728" t="s">
        <v>43</v>
      </c>
      <c r="P46" s="658"/>
      <c r="Q46" s="659" t="s">
        <v>44</v>
      </c>
      <c r="R46" s="658"/>
      <c r="S46" s="659" t="s">
        <v>45</v>
      </c>
      <c r="T46" s="658"/>
      <c r="U46" s="659" t="s">
        <v>7</v>
      </c>
      <c r="V46" s="658"/>
      <c r="W46" s="659" t="s">
        <v>6</v>
      </c>
      <c r="X46" s="658"/>
      <c r="Y46" s="659" t="s">
        <v>46</v>
      </c>
      <c r="Z46" s="658"/>
      <c r="AA46" s="659" t="s">
        <v>5</v>
      </c>
      <c r="AB46" s="658"/>
      <c r="AC46" s="659" t="s">
        <v>8</v>
      </c>
      <c r="AD46" s="658"/>
      <c r="AE46" s="659" t="s">
        <v>9</v>
      </c>
      <c r="AF46" s="660"/>
      <c r="AG46" s="605" t="s">
        <v>10</v>
      </c>
      <c r="AH46" s="572" t="s">
        <v>11</v>
      </c>
      <c r="AI46" s="574" t="s">
        <v>12</v>
      </c>
      <c r="AJ46" s="576" t="s">
        <v>30</v>
      </c>
    </row>
    <row r="47" spans="2:36" ht="89.25" customHeight="1" thickBot="1">
      <c r="B47" s="652"/>
      <c r="C47" s="616"/>
      <c r="D47" s="617"/>
      <c r="E47" s="617"/>
      <c r="F47" s="617"/>
      <c r="G47" s="617"/>
      <c r="H47" s="617"/>
      <c r="I47" s="546"/>
      <c r="J47" s="548" t="s">
        <v>26</v>
      </c>
      <c r="K47" s="548"/>
      <c r="L47" s="550"/>
      <c r="M47" s="608"/>
      <c r="N47" s="610"/>
      <c r="O47" s="253" t="s">
        <v>31</v>
      </c>
      <c r="P47" s="254" t="s">
        <v>32</v>
      </c>
      <c r="Q47" s="255" t="s">
        <v>31</v>
      </c>
      <c r="R47" s="254" t="s">
        <v>32</v>
      </c>
      <c r="S47" s="255" t="s">
        <v>31</v>
      </c>
      <c r="T47" s="254" t="s">
        <v>32</v>
      </c>
      <c r="U47" s="255" t="s">
        <v>31</v>
      </c>
      <c r="V47" s="254" t="s">
        <v>32</v>
      </c>
      <c r="W47" s="255" t="s">
        <v>31</v>
      </c>
      <c r="X47" s="254" t="s">
        <v>32</v>
      </c>
      <c r="Y47" s="255" t="s">
        <v>31</v>
      </c>
      <c r="Z47" s="254" t="s">
        <v>32</v>
      </c>
      <c r="AA47" s="255" t="s">
        <v>31</v>
      </c>
      <c r="AB47" s="254" t="s">
        <v>33</v>
      </c>
      <c r="AC47" s="255" t="s">
        <v>31</v>
      </c>
      <c r="AD47" s="254" t="s">
        <v>33</v>
      </c>
      <c r="AE47" s="255" t="s">
        <v>31</v>
      </c>
      <c r="AF47" s="256" t="s">
        <v>33</v>
      </c>
      <c r="AG47" s="606"/>
      <c r="AH47" s="573"/>
      <c r="AI47" s="575"/>
      <c r="AJ47" s="577"/>
    </row>
    <row r="48" spans="2:36" ht="24.75" thickBot="1">
      <c r="B48" s="289" t="s">
        <v>1388</v>
      </c>
      <c r="C48" s="580" t="s">
        <v>582</v>
      </c>
      <c r="D48" s="581"/>
      <c r="E48" s="581"/>
      <c r="F48" s="581"/>
      <c r="G48" s="581"/>
      <c r="H48" s="581"/>
      <c r="I48" s="290" t="s">
        <v>1764</v>
      </c>
      <c r="J48" s="493" t="s">
        <v>398</v>
      </c>
      <c r="K48" s="496">
        <v>0.7</v>
      </c>
      <c r="L48" s="496">
        <v>0.1</v>
      </c>
      <c r="M48" s="314">
        <v>0</v>
      </c>
      <c r="N48" s="496">
        <v>0.1</v>
      </c>
      <c r="O48" s="368">
        <f>O50+O52+O54+O56+O58+O60+O62</f>
        <v>0</v>
      </c>
      <c r="P48" s="368">
        <f aca="true" t="shared" si="12" ref="P48:AG48">P50+P52+P54+P56+P58+P60+P62</f>
        <v>0</v>
      </c>
      <c r="Q48" s="368">
        <f t="shared" si="12"/>
        <v>0</v>
      </c>
      <c r="R48" s="368">
        <f t="shared" si="12"/>
        <v>0</v>
      </c>
      <c r="S48" s="368">
        <f t="shared" si="12"/>
        <v>14950658.916666621</v>
      </c>
      <c r="T48" s="368">
        <f t="shared" si="12"/>
        <v>0</v>
      </c>
      <c r="U48" s="368">
        <f t="shared" si="12"/>
        <v>0</v>
      </c>
      <c r="V48" s="368">
        <f t="shared" si="12"/>
        <v>0</v>
      </c>
      <c r="W48" s="368">
        <f t="shared" si="12"/>
        <v>0</v>
      </c>
      <c r="X48" s="368">
        <f t="shared" si="12"/>
        <v>0</v>
      </c>
      <c r="Y48" s="368">
        <f t="shared" si="12"/>
        <v>0</v>
      </c>
      <c r="Z48" s="368">
        <f t="shared" si="12"/>
        <v>0</v>
      </c>
      <c r="AA48" s="368">
        <f t="shared" si="12"/>
        <v>0</v>
      </c>
      <c r="AB48" s="368">
        <f t="shared" si="12"/>
        <v>0</v>
      </c>
      <c r="AC48" s="368">
        <f t="shared" si="12"/>
        <v>0</v>
      </c>
      <c r="AD48" s="368">
        <f t="shared" si="12"/>
        <v>0</v>
      </c>
      <c r="AE48" s="368">
        <f t="shared" si="12"/>
        <v>14950658.916666621</v>
      </c>
      <c r="AF48" s="368">
        <f t="shared" si="12"/>
        <v>0</v>
      </c>
      <c r="AG48" s="371">
        <f t="shared" si="12"/>
        <v>0</v>
      </c>
      <c r="AH48" s="372"/>
      <c r="AI48" s="372"/>
      <c r="AJ48" s="299"/>
    </row>
    <row r="49" spans="2:36" ht="12.75" thickBot="1">
      <c r="B49" s="653"/>
      <c r="C49" s="654"/>
      <c r="D49" s="654"/>
      <c r="E49" s="654"/>
      <c r="F49" s="654"/>
      <c r="G49" s="654"/>
      <c r="H49" s="654"/>
      <c r="I49" s="654"/>
      <c r="J49" s="654"/>
      <c r="K49" s="654"/>
      <c r="L49" s="654"/>
      <c r="M49" s="654"/>
      <c r="N49" s="654"/>
      <c r="O49" s="654"/>
      <c r="P49" s="654"/>
      <c r="Q49" s="654"/>
      <c r="R49" s="654"/>
      <c r="S49" s="654"/>
      <c r="T49" s="654"/>
      <c r="U49" s="654"/>
      <c r="V49" s="654"/>
      <c r="W49" s="654"/>
      <c r="X49" s="654"/>
      <c r="Y49" s="654"/>
      <c r="Z49" s="654"/>
      <c r="AA49" s="654"/>
      <c r="AB49" s="654"/>
      <c r="AC49" s="654"/>
      <c r="AD49" s="654"/>
      <c r="AE49" s="654"/>
      <c r="AF49" s="654"/>
      <c r="AG49" s="654"/>
      <c r="AH49" s="654"/>
      <c r="AI49" s="654"/>
      <c r="AJ49" s="655"/>
    </row>
    <row r="50" spans="2:36" s="186" customFormat="1" ht="36.75" thickBot="1">
      <c r="B50" s="375" t="s">
        <v>13</v>
      </c>
      <c r="C50" s="112" t="s">
        <v>41</v>
      </c>
      <c r="D50" s="112" t="s">
        <v>14</v>
      </c>
      <c r="E50" s="112" t="s">
        <v>37</v>
      </c>
      <c r="F50" s="112" t="s">
        <v>38</v>
      </c>
      <c r="G50" s="112" t="s">
        <v>39</v>
      </c>
      <c r="H50" s="259" t="s">
        <v>1765</v>
      </c>
      <c r="I50" s="375" t="s">
        <v>42</v>
      </c>
      <c r="J50" s="261"/>
      <c r="K50" s="261"/>
      <c r="L50" s="261"/>
      <c r="M50" s="261"/>
      <c r="N50" s="262"/>
      <c r="O50" s="494">
        <f aca="true" t="shared" si="13" ref="O50:AG50">SUM(O51)</f>
        <v>0</v>
      </c>
      <c r="P50" s="495">
        <f t="shared" si="13"/>
        <v>0</v>
      </c>
      <c r="Q50" s="494">
        <f t="shared" si="13"/>
        <v>0</v>
      </c>
      <c r="R50" s="495">
        <f t="shared" si="13"/>
        <v>0</v>
      </c>
      <c r="S50" s="494">
        <f t="shared" si="13"/>
        <v>2135808.41666666</v>
      </c>
      <c r="T50" s="495">
        <f t="shared" si="13"/>
        <v>0</v>
      </c>
      <c r="U50" s="494">
        <f t="shared" si="13"/>
        <v>0</v>
      </c>
      <c r="V50" s="495">
        <f t="shared" si="13"/>
        <v>0</v>
      </c>
      <c r="W50" s="494">
        <f t="shared" si="13"/>
        <v>0</v>
      </c>
      <c r="X50" s="495">
        <f t="shared" si="13"/>
        <v>0</v>
      </c>
      <c r="Y50" s="494">
        <f t="shared" si="13"/>
        <v>0</v>
      </c>
      <c r="Z50" s="495">
        <f t="shared" si="13"/>
        <v>0</v>
      </c>
      <c r="AA50" s="494">
        <f t="shared" si="13"/>
        <v>0</v>
      </c>
      <c r="AB50" s="495">
        <f t="shared" si="13"/>
        <v>0</v>
      </c>
      <c r="AC50" s="494">
        <f t="shared" si="13"/>
        <v>0</v>
      </c>
      <c r="AD50" s="495">
        <f t="shared" si="13"/>
        <v>0</v>
      </c>
      <c r="AE50" s="494">
        <f t="shared" si="13"/>
        <v>2135808.41666666</v>
      </c>
      <c r="AF50" s="495">
        <f t="shared" si="13"/>
        <v>0</v>
      </c>
      <c r="AG50" s="287">
        <f t="shared" si="13"/>
        <v>0</v>
      </c>
      <c r="AH50" s="301"/>
      <c r="AI50" s="301"/>
      <c r="AJ50" s="302"/>
    </row>
    <row r="51" spans="2:36" ht="89.25" customHeight="1" thickBot="1">
      <c r="B51" s="208" t="s">
        <v>1755</v>
      </c>
      <c r="C51" s="208"/>
      <c r="D51" s="472" t="s">
        <v>1766</v>
      </c>
      <c r="E51" s="271"/>
      <c r="F51" s="269">
        <v>0</v>
      </c>
      <c r="G51" s="322">
        <v>1</v>
      </c>
      <c r="H51" s="209" t="s">
        <v>583</v>
      </c>
      <c r="I51" s="209" t="s">
        <v>584</v>
      </c>
      <c r="J51" s="209" t="s">
        <v>398</v>
      </c>
      <c r="K51" s="476">
        <v>300</v>
      </c>
      <c r="L51" s="476">
        <v>60</v>
      </c>
      <c r="M51" s="476">
        <v>0</v>
      </c>
      <c r="N51" s="476">
        <v>60</v>
      </c>
      <c r="O51" s="478"/>
      <c r="P51" s="479"/>
      <c r="Q51" s="480"/>
      <c r="R51" s="479"/>
      <c r="S51" s="480">
        <v>2135808.41666666</v>
      </c>
      <c r="T51" s="479"/>
      <c r="U51" s="480"/>
      <c r="V51" s="479"/>
      <c r="W51" s="480"/>
      <c r="X51" s="479"/>
      <c r="Y51" s="480"/>
      <c r="Z51" s="479"/>
      <c r="AA51" s="480"/>
      <c r="AB51" s="479"/>
      <c r="AC51" s="480"/>
      <c r="AD51" s="479"/>
      <c r="AE51" s="480">
        <f aca="true" t="shared" si="14" ref="AE51:AE63">O51+Q51+S51+U51+W51+Y51+AA51+AC51</f>
        <v>2135808.41666666</v>
      </c>
      <c r="AF51" s="479"/>
      <c r="AG51" s="501"/>
      <c r="AH51" s="160"/>
      <c r="AI51" s="160"/>
      <c r="AJ51" s="161"/>
    </row>
    <row r="52" spans="2:36" s="186" customFormat="1" ht="36.75" thickBot="1">
      <c r="B52" s="375" t="s">
        <v>13</v>
      </c>
      <c r="C52" s="112" t="s">
        <v>41</v>
      </c>
      <c r="D52" s="112" t="s">
        <v>14</v>
      </c>
      <c r="E52" s="112" t="s">
        <v>37</v>
      </c>
      <c r="F52" s="112" t="s">
        <v>38</v>
      </c>
      <c r="G52" s="112" t="s">
        <v>39</v>
      </c>
      <c r="H52" s="259" t="s">
        <v>1767</v>
      </c>
      <c r="I52" s="375" t="s">
        <v>42</v>
      </c>
      <c r="J52" s="261"/>
      <c r="K52" s="261"/>
      <c r="L52" s="261"/>
      <c r="M52" s="261"/>
      <c r="N52" s="262"/>
      <c r="O52" s="494">
        <f aca="true" t="shared" si="15" ref="O52:AG52">SUM(O53)</f>
        <v>0</v>
      </c>
      <c r="P52" s="495">
        <f t="shared" si="15"/>
        <v>0</v>
      </c>
      <c r="Q52" s="494">
        <f t="shared" si="15"/>
        <v>0</v>
      </c>
      <c r="R52" s="495">
        <f t="shared" si="15"/>
        <v>0</v>
      </c>
      <c r="S52" s="494">
        <f t="shared" si="15"/>
        <v>2135808.41666666</v>
      </c>
      <c r="T52" s="495">
        <f t="shared" si="15"/>
        <v>0</v>
      </c>
      <c r="U52" s="494">
        <f t="shared" si="15"/>
        <v>0</v>
      </c>
      <c r="V52" s="495">
        <f t="shared" si="15"/>
        <v>0</v>
      </c>
      <c r="W52" s="494">
        <f t="shared" si="15"/>
        <v>0</v>
      </c>
      <c r="X52" s="495">
        <f t="shared" si="15"/>
        <v>0</v>
      </c>
      <c r="Y52" s="494">
        <f t="shared" si="15"/>
        <v>0</v>
      </c>
      <c r="Z52" s="495">
        <f t="shared" si="15"/>
        <v>0</v>
      </c>
      <c r="AA52" s="494">
        <f t="shared" si="15"/>
        <v>0</v>
      </c>
      <c r="AB52" s="495">
        <f t="shared" si="15"/>
        <v>0</v>
      </c>
      <c r="AC52" s="494">
        <f t="shared" si="15"/>
        <v>0</v>
      </c>
      <c r="AD52" s="495">
        <f t="shared" si="15"/>
        <v>0</v>
      </c>
      <c r="AE52" s="494">
        <f t="shared" si="15"/>
        <v>2135808.41666666</v>
      </c>
      <c r="AF52" s="495">
        <f t="shared" si="15"/>
        <v>0</v>
      </c>
      <c r="AG52" s="287">
        <f t="shared" si="15"/>
        <v>0</v>
      </c>
      <c r="AH52" s="301"/>
      <c r="AI52" s="301"/>
      <c r="AJ52" s="302"/>
    </row>
    <row r="53" spans="2:36" ht="167.25" customHeight="1" thickBot="1">
      <c r="B53" s="208" t="s">
        <v>1755</v>
      </c>
      <c r="C53" s="208"/>
      <c r="D53" s="472" t="s">
        <v>1766</v>
      </c>
      <c r="E53" s="271"/>
      <c r="F53" s="269">
        <v>0</v>
      </c>
      <c r="G53" s="322">
        <v>1</v>
      </c>
      <c r="H53" s="209" t="s">
        <v>585</v>
      </c>
      <c r="I53" s="209" t="s">
        <v>586</v>
      </c>
      <c r="J53" s="209" t="s">
        <v>398</v>
      </c>
      <c r="K53" s="476">
        <v>310</v>
      </c>
      <c r="L53" s="476">
        <v>70</v>
      </c>
      <c r="M53" s="476">
        <v>0</v>
      </c>
      <c r="N53" s="476">
        <v>70</v>
      </c>
      <c r="O53" s="481"/>
      <c r="P53" s="482"/>
      <c r="Q53" s="483"/>
      <c r="R53" s="482"/>
      <c r="S53" s="480">
        <v>2135808.41666666</v>
      </c>
      <c r="T53" s="482"/>
      <c r="U53" s="405"/>
      <c r="V53" s="482"/>
      <c r="W53" s="405"/>
      <c r="X53" s="482"/>
      <c r="Y53" s="405"/>
      <c r="Z53" s="482"/>
      <c r="AA53" s="405"/>
      <c r="AB53" s="482"/>
      <c r="AC53" s="405"/>
      <c r="AD53" s="482"/>
      <c r="AE53" s="405">
        <f t="shared" si="14"/>
        <v>2135808.41666666</v>
      </c>
      <c r="AF53" s="482"/>
      <c r="AG53" s="213"/>
      <c r="AH53" s="277"/>
      <c r="AI53" s="277"/>
      <c r="AJ53" s="274"/>
    </row>
    <row r="54" spans="2:36" s="186" customFormat="1" ht="36.75" thickBot="1">
      <c r="B54" s="375" t="s">
        <v>13</v>
      </c>
      <c r="C54" s="112" t="s">
        <v>41</v>
      </c>
      <c r="D54" s="112" t="s">
        <v>14</v>
      </c>
      <c r="E54" s="112" t="s">
        <v>37</v>
      </c>
      <c r="F54" s="112" t="s">
        <v>38</v>
      </c>
      <c r="G54" s="112" t="s">
        <v>39</v>
      </c>
      <c r="H54" s="259" t="s">
        <v>1768</v>
      </c>
      <c r="I54" s="375" t="s">
        <v>42</v>
      </c>
      <c r="J54" s="261"/>
      <c r="K54" s="261"/>
      <c r="L54" s="261"/>
      <c r="M54" s="261"/>
      <c r="N54" s="262"/>
      <c r="O54" s="494">
        <f aca="true" t="shared" si="16" ref="O54:AG54">SUM(O55)</f>
        <v>0</v>
      </c>
      <c r="P54" s="495">
        <f t="shared" si="16"/>
        <v>0</v>
      </c>
      <c r="Q54" s="494">
        <f t="shared" si="16"/>
        <v>0</v>
      </c>
      <c r="R54" s="495">
        <f t="shared" si="16"/>
        <v>0</v>
      </c>
      <c r="S54" s="494">
        <f t="shared" si="16"/>
        <v>2135808.41666666</v>
      </c>
      <c r="T54" s="495">
        <f t="shared" si="16"/>
        <v>0</v>
      </c>
      <c r="U54" s="494">
        <f t="shared" si="16"/>
        <v>0</v>
      </c>
      <c r="V54" s="495">
        <f t="shared" si="16"/>
        <v>0</v>
      </c>
      <c r="W54" s="494">
        <f t="shared" si="16"/>
        <v>0</v>
      </c>
      <c r="X54" s="495">
        <f t="shared" si="16"/>
        <v>0</v>
      </c>
      <c r="Y54" s="494">
        <f t="shared" si="16"/>
        <v>0</v>
      </c>
      <c r="Z54" s="495">
        <f t="shared" si="16"/>
        <v>0</v>
      </c>
      <c r="AA54" s="494">
        <f t="shared" si="16"/>
        <v>0</v>
      </c>
      <c r="AB54" s="495">
        <f t="shared" si="16"/>
        <v>0</v>
      </c>
      <c r="AC54" s="494">
        <f t="shared" si="16"/>
        <v>0</v>
      </c>
      <c r="AD54" s="495">
        <f t="shared" si="16"/>
        <v>0</v>
      </c>
      <c r="AE54" s="494">
        <f t="shared" si="16"/>
        <v>2135808.41666666</v>
      </c>
      <c r="AF54" s="495">
        <f t="shared" si="16"/>
        <v>0</v>
      </c>
      <c r="AG54" s="287">
        <f t="shared" si="16"/>
        <v>0</v>
      </c>
      <c r="AH54" s="301"/>
      <c r="AI54" s="301"/>
      <c r="AJ54" s="302"/>
    </row>
    <row r="55" spans="2:36" ht="143.25" customHeight="1" thickBot="1">
      <c r="B55" s="208" t="s">
        <v>1755</v>
      </c>
      <c r="C55" s="208"/>
      <c r="D55" s="472" t="s">
        <v>1769</v>
      </c>
      <c r="E55" s="271"/>
      <c r="F55" s="484">
        <v>0</v>
      </c>
      <c r="G55" s="322">
        <v>1</v>
      </c>
      <c r="H55" s="209" t="s">
        <v>587</v>
      </c>
      <c r="I55" s="209" t="s">
        <v>588</v>
      </c>
      <c r="J55" s="209" t="s">
        <v>398</v>
      </c>
      <c r="K55" s="476">
        <v>4500</v>
      </c>
      <c r="L55" s="476">
        <v>500</v>
      </c>
      <c r="M55" s="476">
        <v>0</v>
      </c>
      <c r="N55" s="476">
        <v>500</v>
      </c>
      <c r="O55" s="481"/>
      <c r="P55" s="482"/>
      <c r="Q55" s="483"/>
      <c r="R55" s="482"/>
      <c r="S55" s="480">
        <v>2135808.41666666</v>
      </c>
      <c r="T55" s="482"/>
      <c r="U55" s="483"/>
      <c r="V55" s="482"/>
      <c r="W55" s="483"/>
      <c r="X55" s="482"/>
      <c r="Y55" s="483"/>
      <c r="Z55" s="482"/>
      <c r="AA55" s="483"/>
      <c r="AB55" s="482"/>
      <c r="AC55" s="483"/>
      <c r="AD55" s="482"/>
      <c r="AE55" s="405">
        <f t="shared" si="14"/>
        <v>2135808.41666666</v>
      </c>
      <c r="AF55" s="482"/>
      <c r="AG55" s="213"/>
      <c r="AH55" s="277"/>
      <c r="AI55" s="277"/>
      <c r="AJ55" s="274"/>
    </row>
    <row r="56" spans="2:36" s="186" customFormat="1" ht="36.75" thickBot="1">
      <c r="B56" s="375" t="s">
        <v>13</v>
      </c>
      <c r="C56" s="112" t="s">
        <v>41</v>
      </c>
      <c r="D56" s="112" t="s">
        <v>14</v>
      </c>
      <c r="E56" s="112" t="s">
        <v>37</v>
      </c>
      <c r="F56" s="112" t="s">
        <v>38</v>
      </c>
      <c r="G56" s="112" t="s">
        <v>39</v>
      </c>
      <c r="H56" s="259" t="s">
        <v>1770</v>
      </c>
      <c r="I56" s="375" t="s">
        <v>42</v>
      </c>
      <c r="J56" s="261"/>
      <c r="K56" s="261"/>
      <c r="L56" s="261"/>
      <c r="M56" s="261"/>
      <c r="N56" s="262"/>
      <c r="O56" s="494">
        <f aca="true" t="shared" si="17" ref="O56:AG56">SUM(O57)</f>
        <v>0</v>
      </c>
      <c r="P56" s="495">
        <f t="shared" si="17"/>
        <v>0</v>
      </c>
      <c r="Q56" s="494">
        <f t="shared" si="17"/>
        <v>0</v>
      </c>
      <c r="R56" s="495">
        <f t="shared" si="17"/>
        <v>0</v>
      </c>
      <c r="S56" s="494">
        <f t="shared" si="17"/>
        <v>2135808.41666666</v>
      </c>
      <c r="T56" s="495">
        <f t="shared" si="17"/>
        <v>0</v>
      </c>
      <c r="U56" s="494">
        <f t="shared" si="17"/>
        <v>0</v>
      </c>
      <c r="V56" s="495">
        <f t="shared" si="17"/>
        <v>0</v>
      </c>
      <c r="W56" s="494">
        <f t="shared" si="17"/>
        <v>0</v>
      </c>
      <c r="X56" s="495">
        <f t="shared" si="17"/>
        <v>0</v>
      </c>
      <c r="Y56" s="494">
        <f t="shared" si="17"/>
        <v>0</v>
      </c>
      <c r="Z56" s="495">
        <f t="shared" si="17"/>
        <v>0</v>
      </c>
      <c r="AA56" s="494">
        <f t="shared" si="17"/>
        <v>0</v>
      </c>
      <c r="AB56" s="495">
        <f t="shared" si="17"/>
        <v>0</v>
      </c>
      <c r="AC56" s="494">
        <f t="shared" si="17"/>
        <v>0</v>
      </c>
      <c r="AD56" s="495">
        <f t="shared" si="17"/>
        <v>0</v>
      </c>
      <c r="AE56" s="494">
        <f t="shared" si="17"/>
        <v>2135808.41666666</v>
      </c>
      <c r="AF56" s="495">
        <f t="shared" si="17"/>
        <v>0</v>
      </c>
      <c r="AG56" s="287">
        <f t="shared" si="17"/>
        <v>0</v>
      </c>
      <c r="AH56" s="301"/>
      <c r="AI56" s="301"/>
      <c r="AJ56" s="302"/>
    </row>
    <row r="57" spans="2:36" ht="153.75" customHeight="1" thickBot="1">
      <c r="B57" s="208" t="s">
        <v>1771</v>
      </c>
      <c r="C57" s="208"/>
      <c r="D57" s="472" t="s">
        <v>1769</v>
      </c>
      <c r="E57" s="271"/>
      <c r="F57" s="484">
        <v>0</v>
      </c>
      <c r="G57" s="322">
        <v>1</v>
      </c>
      <c r="H57" s="209" t="s">
        <v>589</v>
      </c>
      <c r="I57" s="209" t="s">
        <v>590</v>
      </c>
      <c r="J57" s="209">
        <v>36</v>
      </c>
      <c r="K57" s="476">
        <v>36</v>
      </c>
      <c r="L57" s="476">
        <v>4</v>
      </c>
      <c r="M57" s="476">
        <v>0</v>
      </c>
      <c r="N57" s="476">
        <v>4</v>
      </c>
      <c r="O57" s="481"/>
      <c r="P57" s="482"/>
      <c r="Q57" s="405"/>
      <c r="R57" s="482"/>
      <c r="S57" s="480">
        <v>2135808.41666666</v>
      </c>
      <c r="T57" s="482"/>
      <c r="U57" s="483"/>
      <c r="V57" s="482"/>
      <c r="W57" s="483"/>
      <c r="X57" s="482"/>
      <c r="Y57" s="483"/>
      <c r="Z57" s="482"/>
      <c r="AA57" s="483"/>
      <c r="AB57" s="482"/>
      <c r="AC57" s="483"/>
      <c r="AD57" s="482"/>
      <c r="AE57" s="405">
        <f t="shared" si="14"/>
        <v>2135808.41666666</v>
      </c>
      <c r="AF57" s="482"/>
      <c r="AG57" s="213"/>
      <c r="AH57" s="277"/>
      <c r="AI57" s="277"/>
      <c r="AJ57" s="274"/>
    </row>
    <row r="58" spans="2:36" s="186" customFormat="1" ht="36.75" thickBot="1">
      <c r="B58" s="375" t="s">
        <v>13</v>
      </c>
      <c r="C58" s="112" t="s">
        <v>41</v>
      </c>
      <c r="D58" s="112" t="s">
        <v>14</v>
      </c>
      <c r="E58" s="112" t="s">
        <v>37</v>
      </c>
      <c r="F58" s="112" t="s">
        <v>38</v>
      </c>
      <c r="G58" s="112" t="s">
        <v>39</v>
      </c>
      <c r="H58" s="259" t="s">
        <v>1772</v>
      </c>
      <c r="I58" s="375" t="s">
        <v>42</v>
      </c>
      <c r="J58" s="261"/>
      <c r="K58" s="261"/>
      <c r="L58" s="261"/>
      <c r="M58" s="261"/>
      <c r="N58" s="262"/>
      <c r="O58" s="494">
        <f aca="true" t="shared" si="18" ref="O58:AG58">SUM(O59)</f>
        <v>0</v>
      </c>
      <c r="P58" s="495">
        <f t="shared" si="18"/>
        <v>0</v>
      </c>
      <c r="Q58" s="494">
        <f t="shared" si="18"/>
        <v>0</v>
      </c>
      <c r="R58" s="495">
        <f t="shared" si="18"/>
        <v>0</v>
      </c>
      <c r="S58" s="494">
        <f t="shared" si="18"/>
        <v>2135808.41666666</v>
      </c>
      <c r="T58" s="495">
        <f t="shared" si="18"/>
        <v>0</v>
      </c>
      <c r="U58" s="494">
        <f t="shared" si="18"/>
        <v>0</v>
      </c>
      <c r="V58" s="495">
        <f t="shared" si="18"/>
        <v>0</v>
      </c>
      <c r="W58" s="494">
        <f t="shared" si="18"/>
        <v>0</v>
      </c>
      <c r="X58" s="495">
        <f t="shared" si="18"/>
        <v>0</v>
      </c>
      <c r="Y58" s="494">
        <f t="shared" si="18"/>
        <v>0</v>
      </c>
      <c r="Z58" s="495">
        <f t="shared" si="18"/>
        <v>0</v>
      </c>
      <c r="AA58" s="494">
        <f t="shared" si="18"/>
        <v>0</v>
      </c>
      <c r="AB58" s="495">
        <f t="shared" si="18"/>
        <v>0</v>
      </c>
      <c r="AC58" s="494">
        <f t="shared" si="18"/>
        <v>0</v>
      </c>
      <c r="AD58" s="495">
        <f t="shared" si="18"/>
        <v>0</v>
      </c>
      <c r="AE58" s="494">
        <f t="shared" si="18"/>
        <v>2135808.41666666</v>
      </c>
      <c r="AF58" s="495">
        <f t="shared" si="18"/>
        <v>0</v>
      </c>
      <c r="AG58" s="287">
        <f t="shared" si="18"/>
        <v>0</v>
      </c>
      <c r="AH58" s="301"/>
      <c r="AI58" s="301"/>
      <c r="AJ58" s="302"/>
    </row>
    <row r="59" spans="2:36" ht="165.75" customHeight="1" thickBot="1">
      <c r="B59" s="208" t="s">
        <v>1771</v>
      </c>
      <c r="C59" s="208"/>
      <c r="D59" s="472" t="s">
        <v>1773</v>
      </c>
      <c r="E59" s="271"/>
      <c r="F59" s="269">
        <v>0</v>
      </c>
      <c r="G59" s="322">
        <v>1</v>
      </c>
      <c r="H59" s="209"/>
      <c r="I59" s="209" t="s">
        <v>591</v>
      </c>
      <c r="J59" s="209" t="s">
        <v>398</v>
      </c>
      <c r="K59" s="476">
        <v>4</v>
      </c>
      <c r="L59" s="476">
        <v>1</v>
      </c>
      <c r="M59" s="476">
        <v>0</v>
      </c>
      <c r="N59" s="476">
        <v>1</v>
      </c>
      <c r="O59" s="399"/>
      <c r="P59" s="482"/>
      <c r="Q59" s="405"/>
      <c r="R59" s="482"/>
      <c r="S59" s="480">
        <v>2135808.41666666</v>
      </c>
      <c r="T59" s="482"/>
      <c r="U59" s="483"/>
      <c r="V59" s="482"/>
      <c r="W59" s="483"/>
      <c r="X59" s="482"/>
      <c r="Y59" s="483"/>
      <c r="Z59" s="482"/>
      <c r="AA59" s="483"/>
      <c r="AB59" s="482"/>
      <c r="AC59" s="483"/>
      <c r="AD59" s="482"/>
      <c r="AE59" s="405">
        <f t="shared" si="14"/>
        <v>2135808.41666666</v>
      </c>
      <c r="AF59" s="482"/>
      <c r="AG59" s="213"/>
      <c r="AH59" s="277"/>
      <c r="AI59" s="277"/>
      <c r="AJ59" s="274"/>
    </row>
    <row r="60" spans="2:36" s="186" customFormat="1" ht="36.75" thickBot="1">
      <c r="B60" s="375" t="s">
        <v>13</v>
      </c>
      <c r="C60" s="112" t="s">
        <v>41</v>
      </c>
      <c r="D60" s="112" t="s">
        <v>14</v>
      </c>
      <c r="E60" s="112" t="s">
        <v>37</v>
      </c>
      <c r="F60" s="112" t="s">
        <v>38</v>
      </c>
      <c r="G60" s="112" t="s">
        <v>39</v>
      </c>
      <c r="H60" s="259" t="s">
        <v>1774</v>
      </c>
      <c r="I60" s="375" t="s">
        <v>42</v>
      </c>
      <c r="J60" s="261"/>
      <c r="K60" s="261"/>
      <c r="L60" s="261"/>
      <c r="M60" s="261"/>
      <c r="N60" s="262"/>
      <c r="O60" s="494">
        <f aca="true" t="shared" si="19" ref="O60:AG60">SUM(O61)</f>
        <v>0</v>
      </c>
      <c r="P60" s="495">
        <f t="shared" si="19"/>
        <v>0</v>
      </c>
      <c r="Q60" s="494">
        <f t="shared" si="19"/>
        <v>0</v>
      </c>
      <c r="R60" s="495">
        <f t="shared" si="19"/>
        <v>0</v>
      </c>
      <c r="S60" s="494">
        <f t="shared" si="19"/>
        <v>2135808.41666666</v>
      </c>
      <c r="T60" s="495">
        <f t="shared" si="19"/>
        <v>0</v>
      </c>
      <c r="U60" s="494">
        <f t="shared" si="19"/>
        <v>0</v>
      </c>
      <c r="V60" s="495">
        <f t="shared" si="19"/>
        <v>0</v>
      </c>
      <c r="W60" s="494">
        <f t="shared" si="19"/>
        <v>0</v>
      </c>
      <c r="X60" s="495">
        <f t="shared" si="19"/>
        <v>0</v>
      </c>
      <c r="Y60" s="494">
        <f t="shared" si="19"/>
        <v>0</v>
      </c>
      <c r="Z60" s="495">
        <f t="shared" si="19"/>
        <v>0</v>
      </c>
      <c r="AA60" s="494">
        <f t="shared" si="19"/>
        <v>0</v>
      </c>
      <c r="AB60" s="495">
        <f t="shared" si="19"/>
        <v>0</v>
      </c>
      <c r="AC60" s="494">
        <f t="shared" si="19"/>
        <v>0</v>
      </c>
      <c r="AD60" s="495">
        <f t="shared" si="19"/>
        <v>0</v>
      </c>
      <c r="AE60" s="494">
        <f t="shared" si="19"/>
        <v>2135808.41666666</v>
      </c>
      <c r="AF60" s="495">
        <f t="shared" si="19"/>
        <v>0</v>
      </c>
      <c r="AG60" s="287">
        <f t="shared" si="19"/>
        <v>0</v>
      </c>
      <c r="AH60" s="301"/>
      <c r="AI60" s="301"/>
      <c r="AJ60" s="302"/>
    </row>
    <row r="61" spans="2:36" ht="173.25" customHeight="1" thickBot="1">
      <c r="B61" s="208" t="s">
        <v>1771</v>
      </c>
      <c r="C61" s="208"/>
      <c r="D61" s="472" t="s">
        <v>1773</v>
      </c>
      <c r="E61" s="271"/>
      <c r="F61" s="269">
        <v>0</v>
      </c>
      <c r="G61" s="322">
        <v>1</v>
      </c>
      <c r="H61" s="209" t="s">
        <v>592</v>
      </c>
      <c r="I61" s="209" t="s">
        <v>593</v>
      </c>
      <c r="J61" s="209" t="s">
        <v>398</v>
      </c>
      <c r="K61" s="476">
        <v>70</v>
      </c>
      <c r="L61" s="476">
        <v>15</v>
      </c>
      <c r="M61" s="476">
        <v>0</v>
      </c>
      <c r="N61" s="476">
        <v>15</v>
      </c>
      <c r="O61" s="399"/>
      <c r="P61" s="482"/>
      <c r="Q61" s="405"/>
      <c r="R61" s="482"/>
      <c r="S61" s="480">
        <v>2135808.41666666</v>
      </c>
      <c r="T61" s="482"/>
      <c r="U61" s="483"/>
      <c r="V61" s="482"/>
      <c r="W61" s="483"/>
      <c r="X61" s="482"/>
      <c r="Y61" s="483"/>
      <c r="Z61" s="482"/>
      <c r="AA61" s="483"/>
      <c r="AB61" s="482"/>
      <c r="AC61" s="483"/>
      <c r="AD61" s="482"/>
      <c r="AE61" s="405">
        <f t="shared" si="14"/>
        <v>2135808.41666666</v>
      </c>
      <c r="AF61" s="482"/>
      <c r="AG61" s="213"/>
      <c r="AH61" s="277"/>
      <c r="AI61" s="277"/>
      <c r="AJ61" s="274"/>
    </row>
    <row r="62" spans="2:36" s="186" customFormat="1" ht="36.75" thickBot="1">
      <c r="B62" s="375" t="s">
        <v>13</v>
      </c>
      <c r="C62" s="112" t="s">
        <v>41</v>
      </c>
      <c r="D62" s="112" t="s">
        <v>14</v>
      </c>
      <c r="E62" s="112" t="s">
        <v>37</v>
      </c>
      <c r="F62" s="112" t="s">
        <v>38</v>
      </c>
      <c r="G62" s="112" t="s">
        <v>39</v>
      </c>
      <c r="H62" s="259" t="s">
        <v>1775</v>
      </c>
      <c r="I62" s="375" t="s">
        <v>42</v>
      </c>
      <c r="J62" s="261"/>
      <c r="K62" s="261"/>
      <c r="L62" s="261"/>
      <c r="M62" s="261"/>
      <c r="N62" s="262"/>
      <c r="O62" s="494">
        <f aca="true" t="shared" si="20" ref="O62:AG62">SUM(O63)</f>
        <v>0</v>
      </c>
      <c r="P62" s="495">
        <f t="shared" si="20"/>
        <v>0</v>
      </c>
      <c r="Q62" s="494">
        <f t="shared" si="20"/>
        <v>0</v>
      </c>
      <c r="R62" s="495">
        <f t="shared" si="20"/>
        <v>0</v>
      </c>
      <c r="S62" s="494">
        <f t="shared" si="20"/>
        <v>2135808.41666666</v>
      </c>
      <c r="T62" s="495">
        <f t="shared" si="20"/>
        <v>0</v>
      </c>
      <c r="U62" s="494">
        <f t="shared" si="20"/>
        <v>0</v>
      </c>
      <c r="V62" s="495">
        <f t="shared" si="20"/>
        <v>0</v>
      </c>
      <c r="W62" s="494">
        <f t="shared" si="20"/>
        <v>0</v>
      </c>
      <c r="X62" s="495">
        <f t="shared" si="20"/>
        <v>0</v>
      </c>
      <c r="Y62" s="494">
        <f t="shared" si="20"/>
        <v>0</v>
      </c>
      <c r="Z62" s="495">
        <f t="shared" si="20"/>
        <v>0</v>
      </c>
      <c r="AA62" s="494">
        <f t="shared" si="20"/>
        <v>0</v>
      </c>
      <c r="AB62" s="495">
        <f t="shared" si="20"/>
        <v>0</v>
      </c>
      <c r="AC62" s="494">
        <f t="shared" si="20"/>
        <v>0</v>
      </c>
      <c r="AD62" s="495">
        <f t="shared" si="20"/>
        <v>0</v>
      </c>
      <c r="AE62" s="494">
        <f t="shared" si="20"/>
        <v>2135808.41666666</v>
      </c>
      <c r="AF62" s="495">
        <f t="shared" si="20"/>
        <v>0</v>
      </c>
      <c r="AG62" s="287">
        <f t="shared" si="20"/>
        <v>0</v>
      </c>
      <c r="AH62" s="301"/>
      <c r="AI62" s="301"/>
      <c r="AJ62" s="302"/>
    </row>
    <row r="63" spans="2:36" ht="145.5" customHeight="1" thickBot="1">
      <c r="B63" s="208" t="s">
        <v>1750</v>
      </c>
      <c r="C63" s="208"/>
      <c r="D63" s="472" t="s">
        <v>1773</v>
      </c>
      <c r="E63" s="271"/>
      <c r="F63" s="269">
        <v>0</v>
      </c>
      <c r="G63" s="322">
        <v>1</v>
      </c>
      <c r="H63" s="209" t="s">
        <v>594</v>
      </c>
      <c r="I63" s="209" t="s">
        <v>595</v>
      </c>
      <c r="J63" s="218" t="s">
        <v>398</v>
      </c>
      <c r="K63" s="485">
        <v>8</v>
      </c>
      <c r="L63" s="485">
        <v>2</v>
      </c>
      <c r="M63" s="485">
        <v>0</v>
      </c>
      <c r="N63" s="485">
        <v>2</v>
      </c>
      <c r="O63" s="487"/>
      <c r="P63" s="488"/>
      <c r="Q63" s="489"/>
      <c r="R63" s="488"/>
      <c r="S63" s="480">
        <v>2135808.41666666</v>
      </c>
      <c r="T63" s="488"/>
      <c r="U63" s="490"/>
      <c r="V63" s="488"/>
      <c r="W63" s="490"/>
      <c r="X63" s="488"/>
      <c r="Y63" s="490"/>
      <c r="Z63" s="488"/>
      <c r="AA63" s="490"/>
      <c r="AB63" s="488"/>
      <c r="AC63" s="490"/>
      <c r="AD63" s="491"/>
      <c r="AE63" s="492">
        <f t="shared" si="14"/>
        <v>2135808.41666666</v>
      </c>
      <c r="AF63" s="491"/>
      <c r="AG63" s="351"/>
      <c r="AH63" s="502"/>
      <c r="AI63" s="502"/>
      <c r="AJ63" s="310"/>
    </row>
    <row r="64" ht="12"/>
    <row r="65" spans="2:36" ht="12">
      <c r="B65" s="755" t="s">
        <v>20</v>
      </c>
      <c r="C65" s="558"/>
      <c r="D65" s="558"/>
      <c r="E65" s="558"/>
      <c r="F65" s="558"/>
      <c r="G65" s="558"/>
      <c r="H65" s="559"/>
      <c r="I65" s="560" t="s">
        <v>1728</v>
      </c>
      <c r="J65" s="561"/>
      <c r="K65" s="561"/>
      <c r="L65" s="561"/>
      <c r="M65" s="561"/>
      <c r="N65" s="561"/>
      <c r="O65" s="561"/>
      <c r="P65" s="561"/>
      <c r="Q65" s="561"/>
      <c r="R65" s="561"/>
      <c r="S65" s="561"/>
      <c r="T65" s="562"/>
      <c r="U65" s="560" t="s">
        <v>22</v>
      </c>
      <c r="V65" s="561"/>
      <c r="W65" s="561"/>
      <c r="X65" s="561"/>
      <c r="Y65" s="561"/>
      <c r="Z65" s="561"/>
      <c r="AA65" s="561"/>
      <c r="AB65" s="561"/>
      <c r="AC65" s="561"/>
      <c r="AD65" s="561"/>
      <c r="AE65" s="561"/>
      <c r="AF65" s="561"/>
      <c r="AG65" s="561"/>
      <c r="AH65" s="561"/>
      <c r="AI65" s="561"/>
      <c r="AJ65" s="756"/>
    </row>
    <row r="66" spans="2:36" ht="80.25" customHeight="1" thickBot="1">
      <c r="B66" s="757" t="s">
        <v>1793</v>
      </c>
      <c r="C66" s="564"/>
      <c r="D66" s="565"/>
      <c r="E66" s="264"/>
      <c r="F66" s="564" t="s">
        <v>1794</v>
      </c>
      <c r="G66" s="564"/>
      <c r="H66" s="564"/>
      <c r="I66" s="564"/>
      <c r="J66" s="564"/>
      <c r="K66" s="564"/>
      <c r="L66" s="564"/>
      <c r="M66" s="564"/>
      <c r="N66" s="565"/>
      <c r="O66" s="729" t="s">
        <v>0</v>
      </c>
      <c r="P66" s="730"/>
      <c r="Q66" s="730"/>
      <c r="R66" s="730"/>
      <c r="S66" s="730"/>
      <c r="T66" s="730"/>
      <c r="U66" s="730"/>
      <c r="V66" s="730"/>
      <c r="W66" s="730"/>
      <c r="X66" s="730"/>
      <c r="Y66" s="730"/>
      <c r="Z66" s="730"/>
      <c r="AA66" s="730"/>
      <c r="AB66" s="730"/>
      <c r="AC66" s="730"/>
      <c r="AD66" s="730"/>
      <c r="AE66" s="730"/>
      <c r="AF66" s="731"/>
      <c r="AG66" s="569" t="s">
        <v>1</v>
      </c>
      <c r="AH66" s="570"/>
      <c r="AI66" s="570"/>
      <c r="AJ66" s="571"/>
    </row>
    <row r="67" spans="2:36" ht="12">
      <c r="B67" s="651" t="s">
        <v>25</v>
      </c>
      <c r="C67" s="614" t="s">
        <v>1776</v>
      </c>
      <c r="D67" s="615"/>
      <c r="E67" s="615"/>
      <c r="F67" s="615"/>
      <c r="G67" s="615"/>
      <c r="H67" s="615"/>
      <c r="I67" s="545" t="s">
        <v>3</v>
      </c>
      <c r="J67" s="547" t="s">
        <v>26</v>
      </c>
      <c r="K67" s="547" t="s">
        <v>4</v>
      </c>
      <c r="L67" s="549" t="s">
        <v>1387</v>
      </c>
      <c r="M67" s="607" t="s">
        <v>28</v>
      </c>
      <c r="N67" s="609" t="s">
        <v>29</v>
      </c>
      <c r="O67" s="728" t="s">
        <v>43</v>
      </c>
      <c r="P67" s="658"/>
      <c r="Q67" s="659" t="s">
        <v>44</v>
      </c>
      <c r="R67" s="658"/>
      <c r="S67" s="659" t="s">
        <v>45</v>
      </c>
      <c r="T67" s="658"/>
      <c r="U67" s="659" t="s">
        <v>7</v>
      </c>
      <c r="V67" s="658"/>
      <c r="W67" s="659" t="s">
        <v>6</v>
      </c>
      <c r="X67" s="658"/>
      <c r="Y67" s="659" t="s">
        <v>46</v>
      </c>
      <c r="Z67" s="658"/>
      <c r="AA67" s="659" t="s">
        <v>5</v>
      </c>
      <c r="AB67" s="658"/>
      <c r="AC67" s="659" t="s">
        <v>8</v>
      </c>
      <c r="AD67" s="658"/>
      <c r="AE67" s="659" t="s">
        <v>9</v>
      </c>
      <c r="AF67" s="660"/>
      <c r="AG67" s="605" t="s">
        <v>10</v>
      </c>
      <c r="AH67" s="572" t="s">
        <v>11</v>
      </c>
      <c r="AI67" s="574" t="s">
        <v>12</v>
      </c>
      <c r="AJ67" s="576" t="s">
        <v>30</v>
      </c>
    </row>
    <row r="68" spans="2:36" ht="102.75" customHeight="1" thickBot="1">
      <c r="B68" s="652"/>
      <c r="C68" s="616"/>
      <c r="D68" s="617"/>
      <c r="E68" s="617"/>
      <c r="F68" s="617"/>
      <c r="G68" s="617"/>
      <c r="H68" s="617"/>
      <c r="I68" s="546"/>
      <c r="J68" s="548" t="s">
        <v>26</v>
      </c>
      <c r="K68" s="548"/>
      <c r="L68" s="550"/>
      <c r="M68" s="608"/>
      <c r="N68" s="610"/>
      <c r="O68" s="253" t="s">
        <v>31</v>
      </c>
      <c r="P68" s="254" t="s">
        <v>32</v>
      </c>
      <c r="Q68" s="255" t="s">
        <v>31</v>
      </c>
      <c r="R68" s="254" t="s">
        <v>32</v>
      </c>
      <c r="S68" s="255" t="s">
        <v>31</v>
      </c>
      <c r="T68" s="254" t="s">
        <v>32</v>
      </c>
      <c r="U68" s="255" t="s">
        <v>31</v>
      </c>
      <c r="V68" s="254" t="s">
        <v>32</v>
      </c>
      <c r="W68" s="255" t="s">
        <v>31</v>
      </c>
      <c r="X68" s="254" t="s">
        <v>32</v>
      </c>
      <c r="Y68" s="255" t="s">
        <v>31</v>
      </c>
      <c r="Z68" s="254" t="s">
        <v>32</v>
      </c>
      <c r="AA68" s="255" t="s">
        <v>31</v>
      </c>
      <c r="AB68" s="254" t="s">
        <v>33</v>
      </c>
      <c r="AC68" s="255" t="s">
        <v>31</v>
      </c>
      <c r="AD68" s="254" t="s">
        <v>33</v>
      </c>
      <c r="AE68" s="255" t="s">
        <v>31</v>
      </c>
      <c r="AF68" s="256" t="s">
        <v>33</v>
      </c>
      <c r="AG68" s="606"/>
      <c r="AH68" s="573"/>
      <c r="AI68" s="575"/>
      <c r="AJ68" s="577"/>
    </row>
    <row r="69" spans="2:36" ht="24.75" thickBot="1">
      <c r="B69" s="289" t="s">
        <v>1388</v>
      </c>
      <c r="C69" s="580" t="s">
        <v>596</v>
      </c>
      <c r="D69" s="581"/>
      <c r="E69" s="581"/>
      <c r="F69" s="581"/>
      <c r="G69" s="581"/>
      <c r="H69" s="581"/>
      <c r="I69" s="290" t="s">
        <v>597</v>
      </c>
      <c r="J69" s="493">
        <v>0</v>
      </c>
      <c r="K69" s="533" t="s">
        <v>1777</v>
      </c>
      <c r="L69" s="540">
        <v>0.05</v>
      </c>
      <c r="M69" s="314">
        <v>0</v>
      </c>
      <c r="N69" s="540">
        <v>0.05</v>
      </c>
      <c r="O69" s="368">
        <f>O71+O73+O75</f>
        <v>0</v>
      </c>
      <c r="P69" s="368">
        <f aca="true" t="shared" si="21" ref="P69:AG69">P71+P73+P75</f>
        <v>0</v>
      </c>
      <c r="Q69" s="368">
        <f t="shared" si="21"/>
        <v>0</v>
      </c>
      <c r="R69" s="368">
        <f t="shared" si="21"/>
        <v>0</v>
      </c>
      <c r="S69" s="368">
        <f t="shared" si="21"/>
        <v>6407425.2499999795</v>
      </c>
      <c r="T69" s="368">
        <f t="shared" si="21"/>
        <v>0</v>
      </c>
      <c r="U69" s="368">
        <f t="shared" si="21"/>
        <v>0</v>
      </c>
      <c r="V69" s="368">
        <f t="shared" si="21"/>
        <v>0</v>
      </c>
      <c r="W69" s="368">
        <f t="shared" si="21"/>
        <v>0</v>
      </c>
      <c r="X69" s="368">
        <f t="shared" si="21"/>
        <v>0</v>
      </c>
      <c r="Y69" s="368">
        <f t="shared" si="21"/>
        <v>0</v>
      </c>
      <c r="Z69" s="368">
        <f t="shared" si="21"/>
        <v>0</v>
      </c>
      <c r="AA69" s="368">
        <f t="shared" si="21"/>
        <v>0</v>
      </c>
      <c r="AB69" s="368">
        <f t="shared" si="21"/>
        <v>0</v>
      </c>
      <c r="AC69" s="368">
        <f t="shared" si="21"/>
        <v>0</v>
      </c>
      <c r="AD69" s="368">
        <f t="shared" si="21"/>
        <v>0</v>
      </c>
      <c r="AE69" s="368">
        <f t="shared" si="21"/>
        <v>6407425.2499999795</v>
      </c>
      <c r="AF69" s="368">
        <f t="shared" si="21"/>
        <v>0</v>
      </c>
      <c r="AG69" s="371">
        <f t="shared" si="21"/>
        <v>0</v>
      </c>
      <c r="AH69" s="372"/>
      <c r="AI69" s="372"/>
      <c r="AJ69" s="299"/>
    </row>
    <row r="70" spans="2:36" ht="12.75" thickBot="1">
      <c r="B70" s="653"/>
      <c r="C70" s="654"/>
      <c r="D70" s="654"/>
      <c r="E70" s="654"/>
      <c r="F70" s="654"/>
      <c r="G70" s="654"/>
      <c r="H70" s="654"/>
      <c r="I70" s="654"/>
      <c r="J70" s="654"/>
      <c r="K70" s="654"/>
      <c r="L70" s="654"/>
      <c r="M70" s="654"/>
      <c r="N70" s="654"/>
      <c r="O70" s="654"/>
      <c r="P70" s="654"/>
      <c r="Q70" s="654"/>
      <c r="R70" s="654"/>
      <c r="S70" s="654"/>
      <c r="T70" s="654"/>
      <c r="U70" s="654"/>
      <c r="V70" s="654"/>
      <c r="W70" s="654"/>
      <c r="X70" s="654"/>
      <c r="Y70" s="654"/>
      <c r="Z70" s="654"/>
      <c r="AA70" s="654"/>
      <c r="AB70" s="654"/>
      <c r="AC70" s="654"/>
      <c r="AD70" s="654"/>
      <c r="AE70" s="654"/>
      <c r="AF70" s="654"/>
      <c r="AG70" s="654"/>
      <c r="AH70" s="654"/>
      <c r="AI70" s="654"/>
      <c r="AJ70" s="655"/>
    </row>
    <row r="71" spans="2:36" s="186" customFormat="1" ht="36.75" thickBot="1">
      <c r="B71" s="375" t="s">
        <v>13</v>
      </c>
      <c r="C71" s="112" t="s">
        <v>41</v>
      </c>
      <c r="D71" s="112" t="s">
        <v>14</v>
      </c>
      <c r="E71" s="112" t="s">
        <v>37</v>
      </c>
      <c r="F71" s="112" t="s">
        <v>38</v>
      </c>
      <c r="G71" s="112" t="s">
        <v>39</v>
      </c>
      <c r="H71" s="259" t="s">
        <v>1778</v>
      </c>
      <c r="I71" s="375" t="s">
        <v>42</v>
      </c>
      <c r="J71" s="261"/>
      <c r="K71" s="261"/>
      <c r="L71" s="261"/>
      <c r="M71" s="261"/>
      <c r="N71" s="262"/>
      <c r="O71" s="494">
        <f aca="true" t="shared" si="22" ref="O71:AG71">SUM(O72)</f>
        <v>0</v>
      </c>
      <c r="P71" s="495">
        <f t="shared" si="22"/>
        <v>0</v>
      </c>
      <c r="Q71" s="494">
        <f t="shared" si="22"/>
        <v>0</v>
      </c>
      <c r="R71" s="495">
        <f t="shared" si="22"/>
        <v>0</v>
      </c>
      <c r="S71" s="494">
        <f t="shared" si="22"/>
        <v>2135808.41666666</v>
      </c>
      <c r="T71" s="495">
        <f t="shared" si="22"/>
        <v>0</v>
      </c>
      <c r="U71" s="494">
        <f t="shared" si="22"/>
        <v>0</v>
      </c>
      <c r="V71" s="495">
        <f t="shared" si="22"/>
        <v>0</v>
      </c>
      <c r="W71" s="494">
        <f t="shared" si="22"/>
        <v>0</v>
      </c>
      <c r="X71" s="495">
        <f t="shared" si="22"/>
        <v>0</v>
      </c>
      <c r="Y71" s="494">
        <f t="shared" si="22"/>
        <v>0</v>
      </c>
      <c r="Z71" s="495">
        <f t="shared" si="22"/>
        <v>0</v>
      </c>
      <c r="AA71" s="494">
        <f t="shared" si="22"/>
        <v>0</v>
      </c>
      <c r="AB71" s="495">
        <f t="shared" si="22"/>
        <v>0</v>
      </c>
      <c r="AC71" s="494">
        <f t="shared" si="22"/>
        <v>0</v>
      </c>
      <c r="AD71" s="495">
        <f t="shared" si="22"/>
        <v>0</v>
      </c>
      <c r="AE71" s="494">
        <f t="shared" si="22"/>
        <v>2135808.41666666</v>
      </c>
      <c r="AF71" s="495">
        <f t="shared" si="22"/>
        <v>0</v>
      </c>
      <c r="AG71" s="287">
        <f t="shared" si="22"/>
        <v>0</v>
      </c>
      <c r="AH71" s="301"/>
      <c r="AI71" s="301"/>
      <c r="AJ71" s="302"/>
    </row>
    <row r="72" spans="2:36" ht="72.75" thickBot="1">
      <c r="B72" s="208" t="s">
        <v>1779</v>
      </c>
      <c r="C72" s="208"/>
      <c r="D72" s="472" t="s">
        <v>1780</v>
      </c>
      <c r="E72" s="304" t="s">
        <v>1757</v>
      </c>
      <c r="F72" s="305">
        <v>0</v>
      </c>
      <c r="G72" s="321">
        <v>1</v>
      </c>
      <c r="H72" s="354" t="s">
        <v>598</v>
      </c>
      <c r="I72" s="456" t="s">
        <v>599</v>
      </c>
      <c r="J72" s="509">
        <v>0</v>
      </c>
      <c r="K72" s="509">
        <v>600</v>
      </c>
      <c r="L72" s="509">
        <v>150</v>
      </c>
      <c r="M72" s="509">
        <v>0</v>
      </c>
      <c r="N72" s="509">
        <v>150</v>
      </c>
      <c r="O72" s="478"/>
      <c r="P72" s="480"/>
      <c r="Q72" s="480"/>
      <c r="R72" s="480"/>
      <c r="S72" s="480">
        <v>2135808.41666666</v>
      </c>
      <c r="T72" s="480"/>
      <c r="U72" s="480"/>
      <c r="V72" s="480"/>
      <c r="W72" s="480"/>
      <c r="X72" s="480"/>
      <c r="Y72" s="480"/>
      <c r="Z72" s="480"/>
      <c r="AA72" s="480"/>
      <c r="AB72" s="480"/>
      <c r="AC72" s="480"/>
      <c r="AD72" s="480"/>
      <c r="AE72" s="480">
        <f>O72+Q72+S72+U72+W72+Y72+AA72+AC72</f>
        <v>2135808.41666666</v>
      </c>
      <c r="AF72" s="479"/>
      <c r="AG72" s="479"/>
      <c r="AH72" s="479"/>
      <c r="AI72" s="479"/>
      <c r="AJ72" s="512"/>
    </row>
    <row r="73" spans="2:36" s="186" customFormat="1" ht="36">
      <c r="B73" s="375" t="s">
        <v>13</v>
      </c>
      <c r="C73" s="112" t="s">
        <v>41</v>
      </c>
      <c r="D73" s="112" t="s">
        <v>14</v>
      </c>
      <c r="E73" s="112" t="s">
        <v>37</v>
      </c>
      <c r="F73" s="112" t="s">
        <v>38</v>
      </c>
      <c r="G73" s="112" t="s">
        <v>39</v>
      </c>
      <c r="H73" s="259" t="s">
        <v>1781</v>
      </c>
      <c r="I73" s="375" t="s">
        <v>42</v>
      </c>
      <c r="J73" s="261"/>
      <c r="K73" s="261"/>
      <c r="L73" s="261"/>
      <c r="M73" s="261"/>
      <c r="N73" s="262"/>
      <c r="O73" s="494">
        <f aca="true" t="shared" si="23" ref="O73:AG73">SUM(O74)</f>
        <v>0</v>
      </c>
      <c r="P73" s="495">
        <f t="shared" si="23"/>
        <v>0</v>
      </c>
      <c r="Q73" s="494">
        <f t="shared" si="23"/>
        <v>0</v>
      </c>
      <c r="R73" s="495">
        <f t="shared" si="23"/>
        <v>0</v>
      </c>
      <c r="S73" s="494">
        <f t="shared" si="23"/>
        <v>2135808.41666666</v>
      </c>
      <c r="T73" s="495">
        <f t="shared" si="23"/>
        <v>0</v>
      </c>
      <c r="U73" s="494">
        <f t="shared" si="23"/>
        <v>0</v>
      </c>
      <c r="V73" s="495">
        <f t="shared" si="23"/>
        <v>0</v>
      </c>
      <c r="W73" s="494">
        <f t="shared" si="23"/>
        <v>0</v>
      </c>
      <c r="X73" s="495">
        <f t="shared" si="23"/>
        <v>0</v>
      </c>
      <c r="Y73" s="494">
        <f t="shared" si="23"/>
        <v>0</v>
      </c>
      <c r="Z73" s="495">
        <f t="shared" si="23"/>
        <v>0</v>
      </c>
      <c r="AA73" s="494">
        <f t="shared" si="23"/>
        <v>0</v>
      </c>
      <c r="AB73" s="495">
        <f t="shared" si="23"/>
        <v>0</v>
      </c>
      <c r="AC73" s="494">
        <f t="shared" si="23"/>
        <v>0</v>
      </c>
      <c r="AD73" s="495">
        <f t="shared" si="23"/>
        <v>0</v>
      </c>
      <c r="AE73" s="494">
        <f t="shared" si="23"/>
        <v>2135808.41666666</v>
      </c>
      <c r="AF73" s="495">
        <f t="shared" si="23"/>
        <v>0</v>
      </c>
      <c r="AG73" s="287">
        <f t="shared" si="23"/>
        <v>0</v>
      </c>
      <c r="AH73" s="301"/>
      <c r="AI73" s="301"/>
      <c r="AJ73" s="302"/>
    </row>
    <row r="74" spans="2:36" ht="60.75" thickBot="1">
      <c r="B74" s="208" t="s">
        <v>1755</v>
      </c>
      <c r="C74" s="208"/>
      <c r="D74" s="472" t="s">
        <v>1782</v>
      </c>
      <c r="E74" s="504" t="s">
        <v>1783</v>
      </c>
      <c r="F74" s="484">
        <v>0</v>
      </c>
      <c r="G74" s="322">
        <v>1</v>
      </c>
      <c r="H74" s="354" t="s">
        <v>600</v>
      </c>
      <c r="I74" s="355" t="s">
        <v>601</v>
      </c>
      <c r="J74" s="476">
        <v>0</v>
      </c>
      <c r="K74" s="476">
        <v>8</v>
      </c>
      <c r="L74" s="476">
        <v>2</v>
      </c>
      <c r="M74" s="476">
        <v>0</v>
      </c>
      <c r="N74" s="476">
        <v>2</v>
      </c>
      <c r="O74" s="399"/>
      <c r="P74" s="405"/>
      <c r="Q74" s="405"/>
      <c r="R74" s="405"/>
      <c r="S74" s="405">
        <v>2135808.41666666</v>
      </c>
      <c r="T74" s="405"/>
      <c r="U74" s="405"/>
      <c r="V74" s="405"/>
      <c r="W74" s="405"/>
      <c r="X74" s="405"/>
      <c r="Y74" s="405"/>
      <c r="Z74" s="405"/>
      <c r="AA74" s="405"/>
      <c r="AB74" s="405"/>
      <c r="AC74" s="405"/>
      <c r="AD74" s="405"/>
      <c r="AE74" s="405">
        <f>O74+Q74+S74+U74+W74+Y74+AA74+AC74</f>
        <v>2135808.41666666</v>
      </c>
      <c r="AF74" s="482"/>
      <c r="AG74" s="482"/>
      <c r="AH74" s="482"/>
      <c r="AI74" s="482"/>
      <c r="AJ74" s="514"/>
    </row>
    <row r="75" spans="2:36" s="186" customFormat="1" ht="36">
      <c r="B75" s="375" t="s">
        <v>13</v>
      </c>
      <c r="C75" s="112" t="s">
        <v>41</v>
      </c>
      <c r="D75" s="112" t="s">
        <v>14</v>
      </c>
      <c r="E75" s="112" t="s">
        <v>37</v>
      </c>
      <c r="F75" s="112" t="s">
        <v>38</v>
      </c>
      <c r="G75" s="112" t="s">
        <v>39</v>
      </c>
      <c r="H75" s="259" t="s">
        <v>1784</v>
      </c>
      <c r="I75" s="375" t="s">
        <v>42</v>
      </c>
      <c r="J75" s="261"/>
      <c r="K75" s="261"/>
      <c r="L75" s="261"/>
      <c r="M75" s="261"/>
      <c r="N75" s="262"/>
      <c r="O75" s="494">
        <f aca="true" t="shared" si="24" ref="O75:AG75">SUM(O76)</f>
        <v>0</v>
      </c>
      <c r="P75" s="495">
        <f t="shared" si="24"/>
        <v>0</v>
      </c>
      <c r="Q75" s="494">
        <f t="shared" si="24"/>
        <v>0</v>
      </c>
      <c r="R75" s="495">
        <f t="shared" si="24"/>
        <v>0</v>
      </c>
      <c r="S75" s="494">
        <f t="shared" si="24"/>
        <v>2135808.41666666</v>
      </c>
      <c r="T75" s="495">
        <f t="shared" si="24"/>
        <v>0</v>
      </c>
      <c r="U75" s="494">
        <f t="shared" si="24"/>
        <v>0</v>
      </c>
      <c r="V75" s="495">
        <f t="shared" si="24"/>
        <v>0</v>
      </c>
      <c r="W75" s="494">
        <f t="shared" si="24"/>
        <v>0</v>
      </c>
      <c r="X75" s="495">
        <f t="shared" si="24"/>
        <v>0</v>
      </c>
      <c r="Y75" s="494">
        <f t="shared" si="24"/>
        <v>0</v>
      </c>
      <c r="Z75" s="495">
        <f t="shared" si="24"/>
        <v>0</v>
      </c>
      <c r="AA75" s="494">
        <f t="shared" si="24"/>
        <v>0</v>
      </c>
      <c r="AB75" s="495">
        <f t="shared" si="24"/>
        <v>0</v>
      </c>
      <c r="AC75" s="494">
        <f t="shared" si="24"/>
        <v>0</v>
      </c>
      <c r="AD75" s="495">
        <f t="shared" si="24"/>
        <v>0</v>
      </c>
      <c r="AE75" s="494">
        <f t="shared" si="24"/>
        <v>2135808.41666666</v>
      </c>
      <c r="AF75" s="495">
        <f t="shared" si="24"/>
        <v>0</v>
      </c>
      <c r="AG75" s="287">
        <f t="shared" si="24"/>
        <v>0</v>
      </c>
      <c r="AH75" s="301"/>
      <c r="AI75" s="301"/>
      <c r="AJ75" s="302"/>
    </row>
    <row r="76" spans="2:36" ht="96.75" thickBot="1">
      <c r="B76" s="208" t="s">
        <v>1755</v>
      </c>
      <c r="C76" s="208"/>
      <c r="D76" s="320" t="s">
        <v>1785</v>
      </c>
      <c r="E76" s="350" t="s">
        <v>1786</v>
      </c>
      <c r="F76" s="505">
        <v>0</v>
      </c>
      <c r="G76" s="506">
        <v>1</v>
      </c>
      <c r="H76" s="358" t="s">
        <v>602</v>
      </c>
      <c r="I76" s="359" t="s">
        <v>603</v>
      </c>
      <c r="J76" s="476">
        <v>0</v>
      </c>
      <c r="K76" s="485">
        <v>4</v>
      </c>
      <c r="L76" s="485">
        <v>1</v>
      </c>
      <c r="M76" s="485">
        <v>0</v>
      </c>
      <c r="N76" s="485">
        <v>1</v>
      </c>
      <c r="O76" s="500"/>
      <c r="P76" s="488"/>
      <c r="Q76" s="490"/>
      <c r="R76" s="488"/>
      <c r="S76" s="488">
        <v>2135808.41666666</v>
      </c>
      <c r="T76" s="488"/>
      <c r="U76" s="490"/>
      <c r="V76" s="488"/>
      <c r="W76" s="490"/>
      <c r="X76" s="488"/>
      <c r="Y76" s="490"/>
      <c r="Z76" s="488"/>
      <c r="AA76" s="490"/>
      <c r="AB76" s="488"/>
      <c r="AC76" s="490"/>
      <c r="AD76" s="488"/>
      <c r="AE76" s="489">
        <f>O76+Q76+S76+U76+W76+Y76+AA76+AC76</f>
        <v>2135808.41666666</v>
      </c>
      <c r="AF76" s="488"/>
      <c r="AG76" s="222"/>
      <c r="AH76" s="278"/>
      <c r="AI76" s="278"/>
      <c r="AJ76" s="275"/>
    </row>
    <row r="77" ht="12"/>
    <row r="78" ht="12"/>
    <row r="79" ht="12"/>
    <row r="80" ht="12"/>
    <row r="81" ht="12"/>
    <row r="82" ht="12"/>
    <row r="83" ht="12"/>
    <row r="84" ht="12"/>
    <row r="85" ht="12">
      <c r="E85" s="115" t="s">
        <v>1138</v>
      </c>
    </row>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sheetData>
  <sheetProtection/>
  <mergeCells count="183">
    <mergeCell ref="AG67:AG68"/>
    <mergeCell ref="M67:M68"/>
    <mergeCell ref="N67:N68"/>
    <mergeCell ref="O67:P67"/>
    <mergeCell ref="Q67:R67"/>
    <mergeCell ref="S67:T67"/>
    <mergeCell ref="U67:V67"/>
    <mergeCell ref="AH67:AH68"/>
    <mergeCell ref="AI67:AI68"/>
    <mergeCell ref="AJ67:AJ68"/>
    <mergeCell ref="C69:H69"/>
    <mergeCell ref="B70:AJ70"/>
    <mergeCell ref="W67:X67"/>
    <mergeCell ref="Y67:Z67"/>
    <mergeCell ref="AA67:AB67"/>
    <mergeCell ref="AC67:AD67"/>
    <mergeCell ref="AE67:AF67"/>
    <mergeCell ref="B66:D66"/>
    <mergeCell ref="F66:N66"/>
    <mergeCell ref="O66:AF66"/>
    <mergeCell ref="AG66:AJ66"/>
    <mergeCell ref="B67:B68"/>
    <mergeCell ref="C67:H68"/>
    <mergeCell ref="I67:I68"/>
    <mergeCell ref="J67:J68"/>
    <mergeCell ref="K67:K68"/>
    <mergeCell ref="L67:L68"/>
    <mergeCell ref="AE46:AF46"/>
    <mergeCell ref="AG46:AG47"/>
    <mergeCell ref="M46:M47"/>
    <mergeCell ref="N46:N47"/>
    <mergeCell ref="O46:P46"/>
    <mergeCell ref="Q46:R46"/>
    <mergeCell ref="S46:T46"/>
    <mergeCell ref="U46:V46"/>
    <mergeCell ref="AJ46:AJ47"/>
    <mergeCell ref="C48:H48"/>
    <mergeCell ref="B49:AJ49"/>
    <mergeCell ref="B65:H65"/>
    <mergeCell ref="I65:T65"/>
    <mergeCell ref="U65:AJ65"/>
    <mergeCell ref="W46:X46"/>
    <mergeCell ref="Y46:Z46"/>
    <mergeCell ref="AA46:AB46"/>
    <mergeCell ref="AC46:AD46"/>
    <mergeCell ref="O45:AF45"/>
    <mergeCell ref="AG45:AJ45"/>
    <mergeCell ref="B46:B47"/>
    <mergeCell ref="C46:H47"/>
    <mergeCell ref="I46:I47"/>
    <mergeCell ref="J46:J47"/>
    <mergeCell ref="K46:K47"/>
    <mergeCell ref="L46:L47"/>
    <mergeCell ref="AH46:AH47"/>
    <mergeCell ref="AI46:AI47"/>
    <mergeCell ref="B33:B34"/>
    <mergeCell ref="C33:H34"/>
    <mergeCell ref="I33:I34"/>
    <mergeCell ref="J33:J34"/>
    <mergeCell ref="B45:D45"/>
    <mergeCell ref="F45:N45"/>
    <mergeCell ref="K33:K34"/>
    <mergeCell ref="L33:L34"/>
    <mergeCell ref="AA33:AB33"/>
    <mergeCell ref="AC33:AD33"/>
    <mergeCell ref="AE33:AF33"/>
    <mergeCell ref="AG33:AG34"/>
    <mergeCell ref="M33:M34"/>
    <mergeCell ref="N33:N34"/>
    <mergeCell ref="O33:P33"/>
    <mergeCell ref="Q33:R33"/>
    <mergeCell ref="S33:T33"/>
    <mergeCell ref="U33:V33"/>
    <mergeCell ref="AH33:AH34"/>
    <mergeCell ref="AI33:AI34"/>
    <mergeCell ref="AJ33:AJ34"/>
    <mergeCell ref="C35:H35"/>
    <mergeCell ref="B36:AJ36"/>
    <mergeCell ref="B44:H44"/>
    <mergeCell ref="I44:T44"/>
    <mergeCell ref="U44:AJ44"/>
    <mergeCell ref="W33:X33"/>
    <mergeCell ref="Y33:Z33"/>
    <mergeCell ref="AI26:AI27"/>
    <mergeCell ref="AJ26:AJ27"/>
    <mergeCell ref="W26:W27"/>
    <mergeCell ref="X26:X27"/>
    <mergeCell ref="Y26:Y27"/>
    <mergeCell ref="Z26:Z27"/>
    <mergeCell ref="AA26:AA27"/>
    <mergeCell ref="AB26:AB27"/>
    <mergeCell ref="AC26:AC27"/>
    <mergeCell ref="AD26:AD27"/>
    <mergeCell ref="AE26:AE27"/>
    <mergeCell ref="AF26:AF27"/>
    <mergeCell ref="AG26:AG27"/>
    <mergeCell ref="AH26:AH27"/>
    <mergeCell ref="B31:H31"/>
    <mergeCell ref="I31:T31"/>
    <mergeCell ref="U31:AJ31"/>
    <mergeCell ref="O26:O27"/>
    <mergeCell ref="P26:P27"/>
    <mergeCell ref="Q26:Q27"/>
    <mergeCell ref="B32:D32"/>
    <mergeCell ref="F32:N32"/>
    <mergeCell ref="O32:AF32"/>
    <mergeCell ref="AG32:AJ32"/>
    <mergeCell ref="U26:U27"/>
    <mergeCell ref="V26:V27"/>
    <mergeCell ref="K26:K27"/>
    <mergeCell ref="L26:L27"/>
    <mergeCell ref="M26:M27"/>
    <mergeCell ref="N26:N27"/>
    <mergeCell ref="M21:M22"/>
    <mergeCell ref="N21:N22"/>
    <mergeCell ref="O21:P21"/>
    <mergeCell ref="Q21:R21"/>
    <mergeCell ref="S21:T21"/>
    <mergeCell ref="U21:V21"/>
    <mergeCell ref="W21:X21"/>
    <mergeCell ref="Y21:Z21"/>
    <mergeCell ref="AA21:AB21"/>
    <mergeCell ref="AC21:AD21"/>
    <mergeCell ref="AE21:AF21"/>
    <mergeCell ref="AG21:AG22"/>
    <mergeCell ref="C23:H23"/>
    <mergeCell ref="B24:AJ24"/>
    <mergeCell ref="B26:B27"/>
    <mergeCell ref="C26:C27"/>
    <mergeCell ref="H26:H27"/>
    <mergeCell ref="I26:I27"/>
    <mergeCell ref="J26:J27"/>
    <mergeCell ref="R26:R27"/>
    <mergeCell ref="S26:S27"/>
    <mergeCell ref="T26:T27"/>
    <mergeCell ref="AG20:AJ20"/>
    <mergeCell ref="B21:B22"/>
    <mergeCell ref="C21:H22"/>
    <mergeCell ref="I21:I22"/>
    <mergeCell ref="J21:J22"/>
    <mergeCell ref="K21:K22"/>
    <mergeCell ref="L21:L22"/>
    <mergeCell ref="AH21:AH22"/>
    <mergeCell ref="AI21:AI22"/>
    <mergeCell ref="AJ21:AJ22"/>
    <mergeCell ref="U6:V6"/>
    <mergeCell ref="B6:B7"/>
    <mergeCell ref="C6:H7"/>
    <mergeCell ref="I6:I7"/>
    <mergeCell ref="J6:J7"/>
    <mergeCell ref="B20:D20"/>
    <mergeCell ref="F20:N20"/>
    <mergeCell ref="O20:AF20"/>
    <mergeCell ref="B19:H19"/>
    <mergeCell ref="I19:T19"/>
    <mergeCell ref="U19:AJ19"/>
    <mergeCell ref="W6:X6"/>
    <mergeCell ref="Y6:Z6"/>
    <mergeCell ref="AA6:AB6"/>
    <mergeCell ref="AC6:AD6"/>
    <mergeCell ref="AE6:AF6"/>
    <mergeCell ref="AG6:AG7"/>
    <mergeCell ref="B9:AJ9"/>
    <mergeCell ref="K6:K7"/>
    <mergeCell ref="L6:L7"/>
    <mergeCell ref="M6:M7"/>
    <mergeCell ref="AG5:AJ5"/>
    <mergeCell ref="AH6:AH7"/>
    <mergeCell ref="AI6:AI7"/>
    <mergeCell ref="AJ6:AJ7"/>
    <mergeCell ref="C8:H8"/>
    <mergeCell ref="N6:N7"/>
    <mergeCell ref="O6:P6"/>
    <mergeCell ref="Q6:R6"/>
    <mergeCell ref="S6:T6"/>
    <mergeCell ref="B2:AJ2"/>
    <mergeCell ref="B3:AJ3"/>
    <mergeCell ref="B4:H4"/>
    <mergeCell ref="I4:T4"/>
    <mergeCell ref="U4:AJ4"/>
    <mergeCell ref="B5:D5"/>
    <mergeCell ref="F5:N5"/>
    <mergeCell ref="O5:AF5"/>
  </mergeCells>
  <printOptions/>
  <pageMargins left="0.7" right="0.7" top="0.75" bottom="0.75" header="0.3" footer="0.3"/>
  <pageSetup orientation="portrait" paperSize="9"/>
  <legacyDrawing r:id="rId2"/>
</worksheet>
</file>

<file path=xl/worksheets/sheet15.xml><?xml version="1.0" encoding="utf-8"?>
<worksheet xmlns="http://schemas.openxmlformats.org/spreadsheetml/2006/main" xmlns:r="http://schemas.openxmlformats.org/officeDocument/2006/relationships">
  <sheetPr>
    <tabColor theme="7" tint="0.39998000860214233"/>
  </sheetPr>
  <dimension ref="B1:AJ40"/>
  <sheetViews>
    <sheetView zoomScale="75" zoomScaleNormal="75" zoomScalePageLayoutView="0" workbookViewId="0" topLeftCell="A1">
      <selection activeCell="B4" sqref="B4:H4"/>
    </sheetView>
  </sheetViews>
  <sheetFormatPr defaultColWidth="11.421875" defaultRowHeight="15"/>
  <cols>
    <col min="1" max="1" width="4.57421875" style="115" customWidth="1"/>
    <col min="2" max="2" width="15.8515625" style="185" customWidth="1"/>
    <col min="3" max="3" width="16.421875" style="185" customWidth="1"/>
    <col min="4" max="4" width="27.7109375" style="113" customWidth="1"/>
    <col min="5" max="5" width="10.00390625" style="115" customWidth="1"/>
    <col min="6" max="7" width="17.28125" style="115" customWidth="1"/>
    <col min="8" max="8" width="22.28125" style="186" customWidth="1"/>
    <col min="9" max="9" width="32.7109375" style="186" customWidth="1"/>
    <col min="10" max="10" width="14.7109375" style="186" customWidth="1"/>
    <col min="11" max="11" width="10.421875" style="115" customWidth="1"/>
    <col min="12" max="12" width="10.8515625" style="115" customWidth="1"/>
    <col min="13" max="13" width="6.57421875" style="115" customWidth="1"/>
    <col min="14" max="14" width="6.140625" style="115" customWidth="1"/>
    <col min="15" max="32" width="9.28125" style="115" customWidth="1"/>
    <col min="33" max="33" width="5.140625" style="185" customWidth="1"/>
    <col min="34" max="34" width="5.421875" style="115" customWidth="1"/>
    <col min="35" max="35" width="4.8515625" style="115" customWidth="1"/>
    <col min="36" max="36" width="7.140625" style="115" customWidth="1"/>
    <col min="37" max="16384" width="11.421875" style="115" customWidth="1"/>
  </cols>
  <sheetData>
    <row r="1" spans="2:36" ht="12.75" thickBot="1">
      <c r="B1" s="113"/>
      <c r="C1" s="113"/>
      <c r="E1" s="113"/>
      <c r="F1" s="113"/>
      <c r="G1" s="113"/>
      <c r="H1" s="114"/>
      <c r="I1" s="114"/>
      <c r="J1" s="114"/>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row>
    <row r="2" spans="2:36" ht="12">
      <c r="B2" s="732" t="s">
        <v>829</v>
      </c>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4"/>
    </row>
    <row r="3" spans="2:36" ht="12.75" thickBot="1">
      <c r="B3" s="735" t="s">
        <v>1808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7"/>
    </row>
    <row r="4" spans="2:36" ht="33.75" customHeight="1">
      <c r="B4" s="557" t="s">
        <v>20</v>
      </c>
      <c r="C4" s="558"/>
      <c r="D4" s="558"/>
      <c r="E4" s="558"/>
      <c r="F4" s="558"/>
      <c r="G4" s="558"/>
      <c r="H4" s="559"/>
      <c r="I4" s="738" t="s">
        <v>1091</v>
      </c>
      <c r="J4" s="738"/>
      <c r="K4" s="738"/>
      <c r="L4" s="738"/>
      <c r="M4" s="738"/>
      <c r="N4" s="738"/>
      <c r="O4" s="738" t="s">
        <v>1027</v>
      </c>
      <c r="P4" s="738"/>
      <c r="Q4" s="738"/>
      <c r="R4" s="739">
        <f>SUM(AE8,AE26,AE36)</f>
        <v>11396559</v>
      </c>
      <c r="S4" s="739"/>
      <c r="T4" s="739"/>
      <c r="U4" s="560" t="s">
        <v>22</v>
      </c>
      <c r="V4" s="561"/>
      <c r="W4" s="561"/>
      <c r="X4" s="561"/>
      <c r="Y4" s="561"/>
      <c r="Z4" s="561"/>
      <c r="AA4" s="561"/>
      <c r="AB4" s="561"/>
      <c r="AC4" s="561"/>
      <c r="AD4" s="561"/>
      <c r="AE4" s="561"/>
      <c r="AF4" s="561"/>
      <c r="AG4" s="561"/>
      <c r="AH4" s="561"/>
      <c r="AI4" s="561"/>
      <c r="AJ4" s="562"/>
    </row>
    <row r="5" spans="2:36" ht="39" customHeight="1" thickBot="1">
      <c r="B5" s="563" t="s">
        <v>1092</v>
      </c>
      <c r="C5" s="564"/>
      <c r="D5" s="565"/>
      <c r="E5" s="116"/>
      <c r="F5" s="564" t="s">
        <v>1380</v>
      </c>
      <c r="G5" s="564"/>
      <c r="H5" s="564"/>
      <c r="I5" s="564"/>
      <c r="J5" s="564"/>
      <c r="K5" s="564"/>
      <c r="L5" s="564"/>
      <c r="M5" s="564"/>
      <c r="N5" s="565"/>
      <c r="O5" s="729" t="s">
        <v>0</v>
      </c>
      <c r="P5" s="730"/>
      <c r="Q5" s="730"/>
      <c r="R5" s="730"/>
      <c r="S5" s="730"/>
      <c r="T5" s="730"/>
      <c r="U5" s="730"/>
      <c r="V5" s="730"/>
      <c r="W5" s="730"/>
      <c r="X5" s="730"/>
      <c r="Y5" s="730"/>
      <c r="Z5" s="730"/>
      <c r="AA5" s="730"/>
      <c r="AB5" s="730"/>
      <c r="AC5" s="730"/>
      <c r="AD5" s="730"/>
      <c r="AE5" s="730"/>
      <c r="AF5" s="731"/>
      <c r="AG5" s="569" t="s">
        <v>1</v>
      </c>
      <c r="AH5" s="570"/>
      <c r="AI5" s="570"/>
      <c r="AJ5" s="571"/>
    </row>
    <row r="6" spans="2:36" ht="30.75" customHeight="1">
      <c r="B6" s="612" t="s">
        <v>25</v>
      </c>
      <c r="C6" s="614" t="s">
        <v>1093</v>
      </c>
      <c r="D6" s="615"/>
      <c r="E6" s="615"/>
      <c r="F6" s="615"/>
      <c r="G6" s="615"/>
      <c r="H6" s="615"/>
      <c r="I6" s="545" t="s">
        <v>3</v>
      </c>
      <c r="J6" s="547" t="s">
        <v>26</v>
      </c>
      <c r="K6" s="547" t="s">
        <v>4</v>
      </c>
      <c r="L6" s="549" t="s">
        <v>1030</v>
      </c>
      <c r="M6" s="607" t="s">
        <v>28</v>
      </c>
      <c r="N6" s="609" t="s">
        <v>29</v>
      </c>
      <c r="O6" s="728" t="s">
        <v>43</v>
      </c>
      <c r="P6" s="658"/>
      <c r="Q6" s="659" t="s">
        <v>44</v>
      </c>
      <c r="R6" s="658"/>
      <c r="S6" s="659" t="s">
        <v>45</v>
      </c>
      <c r="T6" s="658"/>
      <c r="U6" s="659" t="s">
        <v>7</v>
      </c>
      <c r="V6" s="658"/>
      <c r="W6" s="659" t="s">
        <v>6</v>
      </c>
      <c r="X6" s="658"/>
      <c r="Y6" s="659" t="s">
        <v>46</v>
      </c>
      <c r="Z6" s="658"/>
      <c r="AA6" s="659" t="s">
        <v>5</v>
      </c>
      <c r="AB6" s="658"/>
      <c r="AC6" s="659" t="s">
        <v>8</v>
      </c>
      <c r="AD6" s="658"/>
      <c r="AE6" s="659" t="s">
        <v>9</v>
      </c>
      <c r="AF6" s="660"/>
      <c r="AG6" s="605" t="s">
        <v>10</v>
      </c>
      <c r="AH6" s="572" t="s">
        <v>11</v>
      </c>
      <c r="AI6" s="574" t="s">
        <v>12</v>
      </c>
      <c r="AJ6" s="576" t="s">
        <v>30</v>
      </c>
    </row>
    <row r="7" spans="2:36" ht="76.5" customHeight="1" thickBot="1">
      <c r="B7" s="613"/>
      <c r="C7" s="616"/>
      <c r="D7" s="617"/>
      <c r="E7" s="617"/>
      <c r="F7" s="617"/>
      <c r="G7" s="617"/>
      <c r="H7" s="617"/>
      <c r="I7" s="546"/>
      <c r="J7" s="548" t="s">
        <v>26</v>
      </c>
      <c r="K7" s="548"/>
      <c r="L7" s="550"/>
      <c r="M7" s="608"/>
      <c r="N7" s="610"/>
      <c r="O7" s="117" t="s">
        <v>31</v>
      </c>
      <c r="P7" s="118" t="s">
        <v>32</v>
      </c>
      <c r="Q7" s="119" t="s">
        <v>31</v>
      </c>
      <c r="R7" s="118" t="s">
        <v>32</v>
      </c>
      <c r="S7" s="119" t="s">
        <v>31</v>
      </c>
      <c r="T7" s="118" t="s">
        <v>32</v>
      </c>
      <c r="U7" s="119" t="s">
        <v>31</v>
      </c>
      <c r="V7" s="118" t="s">
        <v>32</v>
      </c>
      <c r="W7" s="119" t="s">
        <v>31</v>
      </c>
      <c r="X7" s="118" t="s">
        <v>32</v>
      </c>
      <c r="Y7" s="119" t="s">
        <v>31</v>
      </c>
      <c r="Z7" s="118" t="s">
        <v>32</v>
      </c>
      <c r="AA7" s="119" t="s">
        <v>31</v>
      </c>
      <c r="AB7" s="118" t="s">
        <v>33</v>
      </c>
      <c r="AC7" s="119" t="s">
        <v>31</v>
      </c>
      <c r="AD7" s="118" t="s">
        <v>33</v>
      </c>
      <c r="AE7" s="119" t="s">
        <v>31</v>
      </c>
      <c r="AF7" s="120" t="s">
        <v>33</v>
      </c>
      <c r="AG7" s="606"/>
      <c r="AH7" s="573"/>
      <c r="AI7" s="575"/>
      <c r="AJ7" s="577"/>
    </row>
    <row r="8" spans="2:36" ht="111" customHeight="1" thickBot="1">
      <c r="B8" s="121" t="s">
        <v>34</v>
      </c>
      <c r="C8" s="580" t="s">
        <v>334</v>
      </c>
      <c r="D8" s="581"/>
      <c r="E8" s="581"/>
      <c r="F8" s="581"/>
      <c r="G8" s="581"/>
      <c r="H8" s="581"/>
      <c r="I8" s="122" t="s">
        <v>335</v>
      </c>
      <c r="J8" s="123" t="s">
        <v>795</v>
      </c>
      <c r="K8" s="202" t="s">
        <v>336</v>
      </c>
      <c r="L8" s="124"/>
      <c r="M8" s="125"/>
      <c r="N8" s="126"/>
      <c r="O8" s="127">
        <f>SUM(O10,O17)</f>
        <v>6846559</v>
      </c>
      <c r="P8" s="128">
        <f aca="true" t="shared" si="0" ref="P8:AD8">SUM(P10,P17)</f>
        <v>0</v>
      </c>
      <c r="Q8" s="128">
        <f t="shared" si="0"/>
        <v>0</v>
      </c>
      <c r="R8" s="128">
        <f t="shared" si="0"/>
        <v>0</v>
      </c>
      <c r="S8" s="129">
        <f t="shared" si="0"/>
        <v>4200000</v>
      </c>
      <c r="T8" s="128">
        <f>SUM(T10,T17)</f>
        <v>0</v>
      </c>
      <c r="U8" s="128">
        <f t="shared" si="0"/>
        <v>0</v>
      </c>
      <c r="V8" s="128">
        <f t="shared" si="0"/>
        <v>0</v>
      </c>
      <c r="W8" s="128">
        <f t="shared" si="0"/>
        <v>0</v>
      </c>
      <c r="X8" s="128">
        <f t="shared" si="0"/>
        <v>0</v>
      </c>
      <c r="Y8" s="128">
        <f t="shared" si="0"/>
        <v>0</v>
      </c>
      <c r="Z8" s="128">
        <f t="shared" si="0"/>
        <v>0</v>
      </c>
      <c r="AA8" s="128">
        <f>SUM(AA10,AA17)</f>
        <v>0</v>
      </c>
      <c r="AB8" s="128">
        <f t="shared" si="0"/>
        <v>0</v>
      </c>
      <c r="AC8" s="129">
        <f t="shared" si="0"/>
        <v>350000</v>
      </c>
      <c r="AD8" s="128">
        <f t="shared" si="0"/>
        <v>0</v>
      </c>
      <c r="AE8" s="129">
        <f>SUM(O8,AC8,AA8,Y8,W8,U8,S8,Q8)</f>
        <v>11396559</v>
      </c>
      <c r="AF8" s="130">
        <f>AF10</f>
        <v>0</v>
      </c>
      <c r="AG8" s="131"/>
      <c r="AH8" s="132"/>
      <c r="AI8" s="132"/>
      <c r="AJ8" s="133"/>
    </row>
    <row r="9" spans="2:36" ht="5.25" customHeight="1" thickBot="1">
      <c r="B9" s="582"/>
      <c r="C9" s="583"/>
      <c r="D9" s="583"/>
      <c r="E9" s="583"/>
      <c r="F9" s="583"/>
      <c r="G9" s="583"/>
      <c r="H9" s="583"/>
      <c r="I9" s="583"/>
      <c r="J9" s="583"/>
      <c r="K9" s="583"/>
      <c r="L9" s="583"/>
      <c r="M9" s="583"/>
      <c r="N9" s="583"/>
      <c r="O9" s="727"/>
      <c r="P9" s="727"/>
      <c r="Q9" s="727"/>
      <c r="R9" s="727"/>
      <c r="S9" s="727"/>
      <c r="T9" s="727"/>
      <c r="U9" s="727"/>
      <c r="V9" s="727"/>
      <c r="W9" s="727"/>
      <c r="X9" s="727"/>
      <c r="Y9" s="727"/>
      <c r="Z9" s="727"/>
      <c r="AA9" s="727"/>
      <c r="AB9" s="727"/>
      <c r="AC9" s="727"/>
      <c r="AD9" s="727"/>
      <c r="AE9" s="727"/>
      <c r="AF9" s="727"/>
      <c r="AG9" s="583"/>
      <c r="AH9" s="583"/>
      <c r="AI9" s="583"/>
      <c r="AJ9" s="584"/>
    </row>
    <row r="10" spans="2:36" ht="105.75" customHeight="1" thickBot="1">
      <c r="B10" s="134" t="s">
        <v>13</v>
      </c>
      <c r="C10" s="112" t="s">
        <v>41</v>
      </c>
      <c r="D10" s="112" t="s">
        <v>14</v>
      </c>
      <c r="E10" s="112" t="s">
        <v>37</v>
      </c>
      <c r="F10" s="112" t="s">
        <v>38</v>
      </c>
      <c r="G10" s="112" t="s">
        <v>39</v>
      </c>
      <c r="H10" s="135" t="s">
        <v>1094</v>
      </c>
      <c r="I10" s="136" t="s">
        <v>42</v>
      </c>
      <c r="J10" s="137"/>
      <c r="K10" s="137"/>
      <c r="L10" s="137"/>
      <c r="M10" s="137"/>
      <c r="N10" s="138"/>
      <c r="O10" s="139">
        <f aca="true" t="shared" si="1" ref="O10:AD10">SUM(O11:O15)</f>
        <v>5055559</v>
      </c>
      <c r="P10" s="140">
        <f t="shared" si="1"/>
        <v>0</v>
      </c>
      <c r="Q10" s="141">
        <f t="shared" si="1"/>
        <v>0</v>
      </c>
      <c r="R10" s="140">
        <f t="shared" si="1"/>
        <v>0</v>
      </c>
      <c r="S10" s="139">
        <f t="shared" si="1"/>
        <v>4200000</v>
      </c>
      <c r="T10" s="140">
        <f t="shared" si="1"/>
        <v>0</v>
      </c>
      <c r="U10" s="141">
        <f t="shared" si="1"/>
        <v>0</v>
      </c>
      <c r="V10" s="140">
        <f t="shared" si="1"/>
        <v>0</v>
      </c>
      <c r="W10" s="141">
        <f t="shared" si="1"/>
        <v>0</v>
      </c>
      <c r="X10" s="140">
        <f t="shared" si="1"/>
        <v>0</v>
      </c>
      <c r="Y10" s="141">
        <f t="shared" si="1"/>
        <v>0</v>
      </c>
      <c r="Z10" s="140">
        <f t="shared" si="1"/>
        <v>0</v>
      </c>
      <c r="AA10" s="141">
        <f t="shared" si="1"/>
        <v>0</v>
      </c>
      <c r="AB10" s="140">
        <f t="shared" si="1"/>
        <v>0</v>
      </c>
      <c r="AC10" s="139">
        <f t="shared" si="1"/>
        <v>350000</v>
      </c>
      <c r="AD10" s="140">
        <f t="shared" si="1"/>
        <v>0</v>
      </c>
      <c r="AE10" s="142">
        <f>SUM(O10,Q10,S10,U10,W10,Y10,AA10,AC10)</f>
        <v>9605559</v>
      </c>
      <c r="AF10" s="140">
        <f>AF11</f>
        <v>0</v>
      </c>
      <c r="AG10" s="143">
        <f>SUM(AG11:AG15)</f>
        <v>0</v>
      </c>
      <c r="AH10" s="144"/>
      <c r="AI10" s="144"/>
      <c r="AJ10" s="145"/>
    </row>
    <row r="11" spans="2:36" ht="38.25" customHeight="1">
      <c r="B11" s="900" t="s">
        <v>1366</v>
      </c>
      <c r="C11" s="902"/>
      <c r="D11" s="904" t="s">
        <v>1330</v>
      </c>
      <c r="E11" s="904"/>
      <c r="F11" s="906"/>
      <c r="G11" s="904"/>
      <c r="H11" s="909" t="s">
        <v>337</v>
      </c>
      <c r="I11" s="204" t="s">
        <v>338</v>
      </c>
      <c r="J11" s="205">
        <v>12.5</v>
      </c>
      <c r="K11" s="206">
        <v>9</v>
      </c>
      <c r="L11" s="207">
        <v>2.25</v>
      </c>
      <c r="M11" s="203"/>
      <c r="N11" s="203"/>
      <c r="O11" s="915">
        <v>5055559</v>
      </c>
      <c r="P11" s="898"/>
      <c r="Q11" s="898"/>
      <c r="R11" s="898"/>
      <c r="S11" s="915">
        <v>4200000</v>
      </c>
      <c r="T11" s="898"/>
      <c r="U11" s="898"/>
      <c r="V11" s="898"/>
      <c r="W11" s="898"/>
      <c r="X11" s="898"/>
      <c r="Y11" s="898"/>
      <c r="Z11" s="898"/>
      <c r="AA11" s="898"/>
      <c r="AB11" s="898"/>
      <c r="AC11" s="915">
        <v>350000</v>
      </c>
      <c r="AD11" s="898"/>
      <c r="AE11" s="910"/>
      <c r="AF11" s="910"/>
      <c r="AG11" s="159"/>
      <c r="AH11" s="911"/>
      <c r="AI11" s="911"/>
      <c r="AJ11" s="908"/>
    </row>
    <row r="12" spans="2:36" ht="38.25" customHeight="1">
      <c r="B12" s="913"/>
      <c r="C12" s="787"/>
      <c r="D12" s="748"/>
      <c r="E12" s="748"/>
      <c r="F12" s="914"/>
      <c r="G12" s="748"/>
      <c r="H12" s="681"/>
      <c r="I12" s="209" t="s">
        <v>339</v>
      </c>
      <c r="J12" s="210">
        <v>4</v>
      </c>
      <c r="K12" s="211">
        <v>4</v>
      </c>
      <c r="L12" s="212">
        <v>1</v>
      </c>
      <c r="M12" s="208"/>
      <c r="N12" s="208"/>
      <c r="O12" s="916"/>
      <c r="P12" s="912"/>
      <c r="Q12" s="912"/>
      <c r="R12" s="912"/>
      <c r="S12" s="916"/>
      <c r="T12" s="912"/>
      <c r="U12" s="912"/>
      <c r="V12" s="912"/>
      <c r="W12" s="912"/>
      <c r="X12" s="912"/>
      <c r="Y12" s="912"/>
      <c r="Z12" s="912"/>
      <c r="AA12" s="912"/>
      <c r="AB12" s="912"/>
      <c r="AC12" s="916"/>
      <c r="AD12" s="912"/>
      <c r="AE12" s="628"/>
      <c r="AF12" s="628"/>
      <c r="AG12" s="213"/>
      <c r="AH12" s="630"/>
      <c r="AI12" s="630"/>
      <c r="AJ12" s="623"/>
    </row>
    <row r="13" spans="2:36" ht="38.25" customHeight="1">
      <c r="B13" s="913"/>
      <c r="C13" s="787"/>
      <c r="D13" s="748"/>
      <c r="E13" s="748"/>
      <c r="F13" s="914"/>
      <c r="G13" s="748"/>
      <c r="H13" s="681"/>
      <c r="I13" s="209" t="s">
        <v>340</v>
      </c>
      <c r="J13" s="214">
        <v>0</v>
      </c>
      <c r="K13" s="215">
        <v>0.4</v>
      </c>
      <c r="L13" s="215">
        <v>0.1</v>
      </c>
      <c r="M13" s="208"/>
      <c r="N13" s="208"/>
      <c r="O13" s="916"/>
      <c r="P13" s="912"/>
      <c r="Q13" s="912"/>
      <c r="R13" s="912"/>
      <c r="S13" s="916"/>
      <c r="T13" s="912"/>
      <c r="U13" s="912"/>
      <c r="V13" s="912"/>
      <c r="W13" s="912"/>
      <c r="X13" s="912"/>
      <c r="Y13" s="912"/>
      <c r="Z13" s="912"/>
      <c r="AA13" s="912"/>
      <c r="AB13" s="912"/>
      <c r="AC13" s="916"/>
      <c r="AD13" s="912"/>
      <c r="AE13" s="628"/>
      <c r="AF13" s="628"/>
      <c r="AG13" s="213"/>
      <c r="AH13" s="630"/>
      <c r="AI13" s="630"/>
      <c r="AJ13" s="623"/>
    </row>
    <row r="14" spans="2:36" ht="38.25" customHeight="1">
      <c r="B14" s="913"/>
      <c r="C14" s="787"/>
      <c r="D14" s="748"/>
      <c r="E14" s="748"/>
      <c r="F14" s="914"/>
      <c r="G14" s="748"/>
      <c r="H14" s="681"/>
      <c r="I14" s="209" t="s">
        <v>341</v>
      </c>
      <c r="J14" s="210">
        <v>10</v>
      </c>
      <c r="K14" s="215">
        <v>0.25</v>
      </c>
      <c r="L14" s="216">
        <v>0.0625</v>
      </c>
      <c r="M14" s="208"/>
      <c r="N14" s="208"/>
      <c r="O14" s="916"/>
      <c r="P14" s="912"/>
      <c r="Q14" s="912"/>
      <c r="R14" s="912"/>
      <c r="S14" s="916"/>
      <c r="T14" s="912"/>
      <c r="U14" s="912"/>
      <c r="V14" s="912"/>
      <c r="W14" s="912"/>
      <c r="X14" s="912"/>
      <c r="Y14" s="912"/>
      <c r="Z14" s="912"/>
      <c r="AA14" s="912"/>
      <c r="AB14" s="912"/>
      <c r="AC14" s="916"/>
      <c r="AD14" s="912"/>
      <c r="AE14" s="628"/>
      <c r="AF14" s="628"/>
      <c r="AG14" s="213"/>
      <c r="AH14" s="630"/>
      <c r="AI14" s="630"/>
      <c r="AJ14" s="623"/>
    </row>
    <row r="15" spans="2:36" ht="38.25" customHeight="1" thickBot="1">
      <c r="B15" s="901"/>
      <c r="C15" s="903"/>
      <c r="D15" s="905"/>
      <c r="E15" s="905"/>
      <c r="F15" s="907"/>
      <c r="G15" s="905"/>
      <c r="H15" s="682"/>
      <c r="I15" s="218" t="s">
        <v>1095</v>
      </c>
      <c r="J15" s="219">
        <v>13</v>
      </c>
      <c r="K15" s="220">
        <v>18</v>
      </c>
      <c r="L15" s="221">
        <v>4.5</v>
      </c>
      <c r="M15" s="217"/>
      <c r="N15" s="217"/>
      <c r="O15" s="917"/>
      <c r="P15" s="899"/>
      <c r="Q15" s="899"/>
      <c r="R15" s="899"/>
      <c r="S15" s="917"/>
      <c r="T15" s="899"/>
      <c r="U15" s="899"/>
      <c r="V15" s="899"/>
      <c r="W15" s="899"/>
      <c r="X15" s="899"/>
      <c r="Y15" s="899"/>
      <c r="Z15" s="899"/>
      <c r="AA15" s="899"/>
      <c r="AB15" s="899"/>
      <c r="AC15" s="917"/>
      <c r="AD15" s="899"/>
      <c r="AE15" s="629"/>
      <c r="AF15" s="629"/>
      <c r="AG15" s="222"/>
      <c r="AH15" s="631"/>
      <c r="AI15" s="631"/>
      <c r="AJ15" s="624"/>
    </row>
    <row r="16" spans="2:36" ht="4.5" customHeight="1" thickBot="1">
      <c r="B16" s="223"/>
      <c r="C16" s="224"/>
      <c r="D16" s="224"/>
      <c r="E16" s="224"/>
      <c r="F16" s="224"/>
      <c r="G16" s="224"/>
      <c r="H16" s="224"/>
      <c r="I16" s="224"/>
      <c r="J16" s="224"/>
      <c r="K16" s="224"/>
      <c r="L16" s="224"/>
      <c r="M16" s="224"/>
      <c r="N16" s="224"/>
      <c r="O16" s="224"/>
      <c r="P16" s="224"/>
      <c r="Q16" s="224"/>
      <c r="R16" s="224"/>
      <c r="S16" s="224"/>
      <c r="T16" s="224"/>
      <c r="U16" s="224"/>
      <c r="V16" s="224"/>
      <c r="W16" s="224"/>
      <c r="X16" s="224"/>
      <c r="Y16" s="224"/>
      <c r="Z16" s="224"/>
      <c r="AA16" s="224"/>
      <c r="AB16" s="224"/>
      <c r="AC16" s="224"/>
      <c r="AD16" s="224"/>
      <c r="AE16" s="224"/>
      <c r="AF16" s="224"/>
      <c r="AG16" s="224"/>
      <c r="AH16" s="224"/>
      <c r="AI16" s="224"/>
      <c r="AJ16" s="225"/>
    </row>
    <row r="17" spans="2:36" ht="101.25" customHeight="1" thickBot="1">
      <c r="B17" s="134" t="s">
        <v>13</v>
      </c>
      <c r="C17" s="112" t="s">
        <v>41</v>
      </c>
      <c r="D17" s="112" t="s">
        <v>14</v>
      </c>
      <c r="E17" s="112" t="s">
        <v>37</v>
      </c>
      <c r="F17" s="112" t="s">
        <v>38</v>
      </c>
      <c r="G17" s="112" t="s">
        <v>39</v>
      </c>
      <c r="H17" s="135" t="s">
        <v>1096</v>
      </c>
      <c r="I17" s="136" t="s">
        <v>42</v>
      </c>
      <c r="J17" s="137"/>
      <c r="K17" s="137"/>
      <c r="L17" s="137"/>
      <c r="M17" s="137"/>
      <c r="N17" s="138"/>
      <c r="O17" s="139">
        <f aca="true" t="shared" si="2" ref="O17:AD17">SUM(O18:O21)</f>
        <v>1791000</v>
      </c>
      <c r="P17" s="140">
        <f t="shared" si="2"/>
        <v>0</v>
      </c>
      <c r="Q17" s="141">
        <f t="shared" si="2"/>
        <v>0</v>
      </c>
      <c r="R17" s="140">
        <f t="shared" si="2"/>
        <v>0</v>
      </c>
      <c r="S17" s="141">
        <f t="shared" si="2"/>
        <v>0</v>
      </c>
      <c r="T17" s="140">
        <f t="shared" si="2"/>
        <v>0</v>
      </c>
      <c r="U17" s="141">
        <f t="shared" si="2"/>
        <v>0</v>
      </c>
      <c r="V17" s="140">
        <f t="shared" si="2"/>
        <v>0</v>
      </c>
      <c r="W17" s="141">
        <f t="shared" si="2"/>
        <v>0</v>
      </c>
      <c r="X17" s="140">
        <f t="shared" si="2"/>
        <v>0</v>
      </c>
      <c r="Y17" s="141">
        <f t="shared" si="2"/>
        <v>0</v>
      </c>
      <c r="Z17" s="140">
        <f t="shared" si="2"/>
        <v>0</v>
      </c>
      <c r="AA17" s="141">
        <f t="shared" si="2"/>
        <v>0</v>
      </c>
      <c r="AB17" s="140">
        <f t="shared" si="2"/>
        <v>0</v>
      </c>
      <c r="AC17" s="141">
        <f t="shared" si="2"/>
        <v>0</v>
      </c>
      <c r="AD17" s="140">
        <f t="shared" si="2"/>
        <v>0</v>
      </c>
      <c r="AE17" s="142">
        <f>SUM(O17,Q17,S17,U17,W17,Y17,AA17,AC17)</f>
        <v>1791000</v>
      </c>
      <c r="AF17" s="140">
        <f>AF18</f>
        <v>0</v>
      </c>
      <c r="AG17" s="143">
        <f>SUM(AG18:AG21)</f>
        <v>0</v>
      </c>
      <c r="AH17" s="144"/>
      <c r="AI17" s="144"/>
      <c r="AJ17" s="145"/>
    </row>
    <row r="18" spans="2:36" ht="37.5" customHeight="1">
      <c r="B18" s="900" t="s">
        <v>1367</v>
      </c>
      <c r="C18" s="902"/>
      <c r="D18" s="904" t="s">
        <v>1331</v>
      </c>
      <c r="E18" s="904"/>
      <c r="F18" s="906"/>
      <c r="G18" s="904"/>
      <c r="H18" s="909" t="s">
        <v>342</v>
      </c>
      <c r="I18" s="204" t="s">
        <v>343</v>
      </c>
      <c r="J18" s="226">
        <v>2.5</v>
      </c>
      <c r="K18" s="227">
        <v>9</v>
      </c>
      <c r="L18" s="228">
        <v>2.25</v>
      </c>
      <c r="M18" s="203"/>
      <c r="N18" s="203"/>
      <c r="O18" s="915">
        <v>1791000</v>
      </c>
      <c r="P18" s="898"/>
      <c r="Q18" s="898"/>
      <c r="R18" s="898"/>
      <c r="S18" s="898"/>
      <c r="T18" s="898"/>
      <c r="U18" s="898"/>
      <c r="V18" s="898"/>
      <c r="W18" s="898"/>
      <c r="X18" s="898"/>
      <c r="Y18" s="898"/>
      <c r="Z18" s="898"/>
      <c r="AA18" s="898"/>
      <c r="AB18" s="898"/>
      <c r="AC18" s="898"/>
      <c r="AD18" s="898"/>
      <c r="AE18" s="910"/>
      <c r="AF18" s="910"/>
      <c r="AG18" s="159"/>
      <c r="AH18" s="911"/>
      <c r="AI18" s="911"/>
      <c r="AJ18" s="908"/>
    </row>
    <row r="19" spans="2:36" ht="37.5" customHeight="1">
      <c r="B19" s="913"/>
      <c r="C19" s="787"/>
      <c r="D19" s="748"/>
      <c r="E19" s="748"/>
      <c r="F19" s="914"/>
      <c r="G19" s="748"/>
      <c r="H19" s="681"/>
      <c r="I19" s="209" t="s">
        <v>344</v>
      </c>
      <c r="J19" s="229">
        <v>1</v>
      </c>
      <c r="K19" s="230">
        <v>6</v>
      </c>
      <c r="L19" s="231">
        <v>1.5</v>
      </c>
      <c r="M19" s="208"/>
      <c r="N19" s="208"/>
      <c r="O19" s="916"/>
      <c r="P19" s="912"/>
      <c r="Q19" s="912"/>
      <c r="R19" s="912"/>
      <c r="S19" s="912"/>
      <c r="T19" s="912"/>
      <c r="U19" s="912"/>
      <c r="V19" s="912"/>
      <c r="W19" s="912"/>
      <c r="X19" s="912"/>
      <c r="Y19" s="912"/>
      <c r="Z19" s="912"/>
      <c r="AA19" s="912"/>
      <c r="AB19" s="912"/>
      <c r="AC19" s="912"/>
      <c r="AD19" s="912"/>
      <c r="AE19" s="628"/>
      <c r="AF19" s="628"/>
      <c r="AG19" s="213"/>
      <c r="AH19" s="630"/>
      <c r="AI19" s="630"/>
      <c r="AJ19" s="623"/>
    </row>
    <row r="20" spans="2:36" ht="53.25" customHeight="1">
      <c r="B20" s="913"/>
      <c r="C20" s="787"/>
      <c r="D20" s="748"/>
      <c r="E20" s="748"/>
      <c r="F20" s="914"/>
      <c r="G20" s="748"/>
      <c r="H20" s="681"/>
      <c r="I20" s="209" t="s">
        <v>345</v>
      </c>
      <c r="J20" s="229">
        <v>0</v>
      </c>
      <c r="K20" s="211">
        <v>2</v>
      </c>
      <c r="L20" s="231">
        <v>0.5</v>
      </c>
      <c r="M20" s="208"/>
      <c r="N20" s="208"/>
      <c r="O20" s="916"/>
      <c r="P20" s="912"/>
      <c r="Q20" s="912"/>
      <c r="R20" s="912"/>
      <c r="S20" s="912"/>
      <c r="T20" s="912"/>
      <c r="U20" s="912"/>
      <c r="V20" s="912"/>
      <c r="W20" s="912"/>
      <c r="X20" s="912"/>
      <c r="Y20" s="912"/>
      <c r="Z20" s="912"/>
      <c r="AA20" s="912"/>
      <c r="AB20" s="912"/>
      <c r="AC20" s="912"/>
      <c r="AD20" s="912"/>
      <c r="AE20" s="628"/>
      <c r="AF20" s="628"/>
      <c r="AG20" s="213"/>
      <c r="AH20" s="630"/>
      <c r="AI20" s="630"/>
      <c r="AJ20" s="623"/>
    </row>
    <row r="21" spans="2:36" ht="53.25" customHeight="1" thickBot="1">
      <c r="B21" s="901"/>
      <c r="C21" s="903"/>
      <c r="D21" s="905"/>
      <c r="E21" s="905"/>
      <c r="F21" s="907"/>
      <c r="G21" s="905"/>
      <c r="H21" s="682"/>
      <c r="I21" s="218" t="s">
        <v>346</v>
      </c>
      <c r="J21" s="232">
        <v>3</v>
      </c>
      <c r="K21" s="220">
        <v>4</v>
      </c>
      <c r="L21" s="233">
        <v>1</v>
      </c>
      <c r="M21" s="217"/>
      <c r="N21" s="217"/>
      <c r="O21" s="917"/>
      <c r="P21" s="899"/>
      <c r="Q21" s="899"/>
      <c r="R21" s="899"/>
      <c r="S21" s="899"/>
      <c r="T21" s="899"/>
      <c r="U21" s="899"/>
      <c r="V21" s="899"/>
      <c r="W21" s="899"/>
      <c r="X21" s="899"/>
      <c r="Y21" s="899"/>
      <c r="Z21" s="899"/>
      <c r="AA21" s="899"/>
      <c r="AB21" s="899"/>
      <c r="AC21" s="899"/>
      <c r="AD21" s="899"/>
      <c r="AE21" s="629"/>
      <c r="AF21" s="629"/>
      <c r="AG21" s="222"/>
      <c r="AH21" s="631"/>
      <c r="AI21" s="631"/>
      <c r="AJ21" s="624"/>
    </row>
    <row r="22" spans="2:36" ht="5.25" customHeight="1" thickBot="1">
      <c r="B22" s="223"/>
      <c r="C22" s="224"/>
      <c r="D22" s="224"/>
      <c r="E22" s="224"/>
      <c r="F22" s="224"/>
      <c r="G22" s="224"/>
      <c r="H22" s="224"/>
      <c r="I22" s="224"/>
      <c r="J22" s="224"/>
      <c r="K22" s="224"/>
      <c r="L22" s="224"/>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5"/>
    </row>
    <row r="23" spans="2:36" ht="45" customHeight="1" thickBot="1">
      <c r="B23" s="563" t="s">
        <v>1097</v>
      </c>
      <c r="C23" s="564"/>
      <c r="D23" s="565"/>
      <c r="E23" s="116"/>
      <c r="F23" s="564" t="s">
        <v>1381</v>
      </c>
      <c r="G23" s="564"/>
      <c r="H23" s="564"/>
      <c r="I23" s="564"/>
      <c r="J23" s="564"/>
      <c r="K23" s="564"/>
      <c r="L23" s="564"/>
      <c r="M23" s="564"/>
      <c r="N23" s="565"/>
      <c r="O23" s="729" t="s">
        <v>0</v>
      </c>
      <c r="P23" s="730"/>
      <c r="Q23" s="730"/>
      <c r="R23" s="730"/>
      <c r="S23" s="730"/>
      <c r="T23" s="730"/>
      <c r="U23" s="730"/>
      <c r="V23" s="730"/>
      <c r="W23" s="730"/>
      <c r="X23" s="730"/>
      <c r="Y23" s="730"/>
      <c r="Z23" s="730"/>
      <c r="AA23" s="730"/>
      <c r="AB23" s="730"/>
      <c r="AC23" s="730"/>
      <c r="AD23" s="730"/>
      <c r="AE23" s="730"/>
      <c r="AF23" s="731"/>
      <c r="AG23" s="569" t="s">
        <v>1</v>
      </c>
      <c r="AH23" s="570"/>
      <c r="AI23" s="570"/>
      <c r="AJ23" s="571"/>
    </row>
    <row r="24" spans="2:36" ht="48" customHeight="1">
      <c r="B24" s="612" t="s">
        <v>25</v>
      </c>
      <c r="C24" s="614" t="s">
        <v>1098</v>
      </c>
      <c r="D24" s="615"/>
      <c r="E24" s="615"/>
      <c r="F24" s="615"/>
      <c r="G24" s="615"/>
      <c r="H24" s="615"/>
      <c r="I24" s="545" t="s">
        <v>3</v>
      </c>
      <c r="J24" s="547" t="s">
        <v>26</v>
      </c>
      <c r="K24" s="547" t="s">
        <v>4</v>
      </c>
      <c r="L24" s="549" t="s">
        <v>1030</v>
      </c>
      <c r="M24" s="607" t="s">
        <v>28</v>
      </c>
      <c r="N24" s="609" t="s">
        <v>29</v>
      </c>
      <c r="O24" s="728" t="s">
        <v>43</v>
      </c>
      <c r="P24" s="658"/>
      <c r="Q24" s="659" t="s">
        <v>44</v>
      </c>
      <c r="R24" s="658"/>
      <c r="S24" s="659" t="s">
        <v>45</v>
      </c>
      <c r="T24" s="658"/>
      <c r="U24" s="659" t="s">
        <v>7</v>
      </c>
      <c r="V24" s="658"/>
      <c r="W24" s="659" t="s">
        <v>6</v>
      </c>
      <c r="X24" s="658"/>
      <c r="Y24" s="659" t="s">
        <v>46</v>
      </c>
      <c r="Z24" s="658"/>
      <c r="AA24" s="659" t="s">
        <v>5</v>
      </c>
      <c r="AB24" s="658"/>
      <c r="AC24" s="659" t="s">
        <v>8</v>
      </c>
      <c r="AD24" s="658"/>
      <c r="AE24" s="659" t="s">
        <v>9</v>
      </c>
      <c r="AF24" s="660"/>
      <c r="AG24" s="605" t="s">
        <v>10</v>
      </c>
      <c r="AH24" s="572" t="s">
        <v>11</v>
      </c>
      <c r="AI24" s="574" t="s">
        <v>12</v>
      </c>
      <c r="AJ24" s="576" t="s">
        <v>30</v>
      </c>
    </row>
    <row r="25" spans="2:36" ht="70.5" customHeight="1" thickBot="1">
      <c r="B25" s="613"/>
      <c r="C25" s="616"/>
      <c r="D25" s="617"/>
      <c r="E25" s="617"/>
      <c r="F25" s="617"/>
      <c r="G25" s="617"/>
      <c r="H25" s="617"/>
      <c r="I25" s="546"/>
      <c r="J25" s="548" t="s">
        <v>26</v>
      </c>
      <c r="K25" s="548"/>
      <c r="L25" s="550"/>
      <c r="M25" s="608"/>
      <c r="N25" s="610"/>
      <c r="O25" s="117" t="s">
        <v>31</v>
      </c>
      <c r="P25" s="118" t="s">
        <v>32</v>
      </c>
      <c r="Q25" s="119" t="s">
        <v>31</v>
      </c>
      <c r="R25" s="118" t="s">
        <v>32</v>
      </c>
      <c r="S25" s="119" t="s">
        <v>31</v>
      </c>
      <c r="T25" s="118" t="s">
        <v>32</v>
      </c>
      <c r="U25" s="119" t="s">
        <v>31</v>
      </c>
      <c r="V25" s="118" t="s">
        <v>32</v>
      </c>
      <c r="W25" s="119" t="s">
        <v>31</v>
      </c>
      <c r="X25" s="118" t="s">
        <v>32</v>
      </c>
      <c r="Y25" s="119" t="s">
        <v>31</v>
      </c>
      <c r="Z25" s="118" t="s">
        <v>32</v>
      </c>
      <c r="AA25" s="119" t="s">
        <v>31</v>
      </c>
      <c r="AB25" s="118" t="s">
        <v>33</v>
      </c>
      <c r="AC25" s="119" t="s">
        <v>31</v>
      </c>
      <c r="AD25" s="118" t="s">
        <v>33</v>
      </c>
      <c r="AE25" s="119" t="s">
        <v>31</v>
      </c>
      <c r="AF25" s="120" t="s">
        <v>33</v>
      </c>
      <c r="AG25" s="606"/>
      <c r="AH25" s="573"/>
      <c r="AI25" s="575"/>
      <c r="AJ25" s="577"/>
    </row>
    <row r="26" spans="2:36" ht="124.5" customHeight="1" thickBot="1">
      <c r="B26" s="121" t="s">
        <v>34</v>
      </c>
      <c r="C26" s="580" t="s">
        <v>347</v>
      </c>
      <c r="D26" s="581"/>
      <c r="E26" s="581"/>
      <c r="F26" s="581"/>
      <c r="G26" s="581"/>
      <c r="H26" s="581"/>
      <c r="I26" s="122" t="s">
        <v>348</v>
      </c>
      <c r="J26" s="123" t="s">
        <v>796</v>
      </c>
      <c r="K26" s="124">
        <v>1</v>
      </c>
      <c r="L26" s="124"/>
      <c r="M26" s="125"/>
      <c r="N26" s="126"/>
      <c r="O26" s="168">
        <f>SUM(O28)</f>
        <v>0</v>
      </c>
      <c r="P26" s="128">
        <f aca="true" t="shared" si="3" ref="P26:AD26">SUM(P28)</f>
        <v>0</v>
      </c>
      <c r="Q26" s="128">
        <f t="shared" si="3"/>
        <v>0</v>
      </c>
      <c r="R26" s="128">
        <f t="shared" si="3"/>
        <v>0</v>
      </c>
      <c r="S26" s="128">
        <f t="shared" si="3"/>
        <v>0</v>
      </c>
      <c r="T26" s="128">
        <f t="shared" si="3"/>
        <v>0</v>
      </c>
      <c r="U26" s="128">
        <f t="shared" si="3"/>
        <v>0</v>
      </c>
      <c r="V26" s="128">
        <f t="shared" si="3"/>
        <v>0</v>
      </c>
      <c r="W26" s="128">
        <f t="shared" si="3"/>
        <v>0</v>
      </c>
      <c r="X26" s="128">
        <f t="shared" si="3"/>
        <v>0</v>
      </c>
      <c r="Y26" s="128">
        <f t="shared" si="3"/>
        <v>0</v>
      </c>
      <c r="Z26" s="128">
        <f t="shared" si="3"/>
        <v>0</v>
      </c>
      <c r="AA26" s="128">
        <f t="shared" si="3"/>
        <v>0</v>
      </c>
      <c r="AB26" s="128">
        <f t="shared" si="3"/>
        <v>0</v>
      </c>
      <c r="AC26" s="128">
        <f t="shared" si="3"/>
        <v>0</v>
      </c>
      <c r="AD26" s="128">
        <f t="shared" si="3"/>
        <v>0</v>
      </c>
      <c r="AE26" s="128">
        <f>SUM(O26,AC26,AA26,Y26,W26,U26,S26,Q26)</f>
        <v>0</v>
      </c>
      <c r="AF26" s="130">
        <f>AF28</f>
        <v>0</v>
      </c>
      <c r="AG26" s="131"/>
      <c r="AH26" s="132"/>
      <c r="AI26" s="132"/>
      <c r="AJ26" s="133"/>
    </row>
    <row r="27" spans="2:36" ht="2.25" customHeight="1" thickBot="1">
      <c r="B27" s="582"/>
      <c r="C27" s="583"/>
      <c r="D27" s="583"/>
      <c r="E27" s="583"/>
      <c r="F27" s="583"/>
      <c r="G27" s="583"/>
      <c r="H27" s="583"/>
      <c r="I27" s="583"/>
      <c r="J27" s="583"/>
      <c r="K27" s="583"/>
      <c r="L27" s="583"/>
      <c r="M27" s="583"/>
      <c r="N27" s="583"/>
      <c r="O27" s="727"/>
      <c r="P27" s="727"/>
      <c r="Q27" s="727"/>
      <c r="R27" s="727"/>
      <c r="S27" s="727"/>
      <c r="T27" s="727"/>
      <c r="U27" s="727"/>
      <c r="V27" s="727"/>
      <c r="W27" s="727"/>
      <c r="X27" s="727"/>
      <c r="Y27" s="727"/>
      <c r="Z27" s="727"/>
      <c r="AA27" s="727"/>
      <c r="AB27" s="727"/>
      <c r="AC27" s="727"/>
      <c r="AD27" s="727"/>
      <c r="AE27" s="727"/>
      <c r="AF27" s="727"/>
      <c r="AG27" s="583"/>
      <c r="AH27" s="583"/>
      <c r="AI27" s="583"/>
      <c r="AJ27" s="584"/>
    </row>
    <row r="28" spans="2:36" ht="107.25" customHeight="1" thickBot="1">
      <c r="B28" s="134" t="s">
        <v>13</v>
      </c>
      <c r="C28" s="112" t="s">
        <v>41</v>
      </c>
      <c r="D28" s="112" t="s">
        <v>14</v>
      </c>
      <c r="E28" s="112" t="s">
        <v>37</v>
      </c>
      <c r="F28" s="112" t="s">
        <v>38</v>
      </c>
      <c r="G28" s="112" t="s">
        <v>39</v>
      </c>
      <c r="H28" s="135" t="s">
        <v>1099</v>
      </c>
      <c r="I28" s="136" t="s">
        <v>42</v>
      </c>
      <c r="J28" s="137"/>
      <c r="K28" s="137"/>
      <c r="L28" s="137"/>
      <c r="M28" s="137"/>
      <c r="N28" s="138"/>
      <c r="O28" s="141">
        <f aca="true" t="shared" si="4" ref="O28:AD28">SUM(O29:O30)</f>
        <v>0</v>
      </c>
      <c r="P28" s="140">
        <f t="shared" si="4"/>
        <v>0</v>
      </c>
      <c r="Q28" s="141">
        <f t="shared" si="4"/>
        <v>0</v>
      </c>
      <c r="R28" s="140">
        <f t="shared" si="4"/>
        <v>0</v>
      </c>
      <c r="S28" s="141">
        <f t="shared" si="4"/>
        <v>0</v>
      </c>
      <c r="T28" s="140">
        <f t="shared" si="4"/>
        <v>0</v>
      </c>
      <c r="U28" s="141">
        <f t="shared" si="4"/>
        <v>0</v>
      </c>
      <c r="V28" s="140">
        <f t="shared" si="4"/>
        <v>0</v>
      </c>
      <c r="W28" s="141">
        <f t="shared" si="4"/>
        <v>0</v>
      </c>
      <c r="X28" s="140">
        <f t="shared" si="4"/>
        <v>0</v>
      </c>
      <c r="Y28" s="141">
        <f t="shared" si="4"/>
        <v>0</v>
      </c>
      <c r="Z28" s="140">
        <f t="shared" si="4"/>
        <v>0</v>
      </c>
      <c r="AA28" s="141">
        <f t="shared" si="4"/>
        <v>0</v>
      </c>
      <c r="AB28" s="140">
        <f t="shared" si="4"/>
        <v>0</v>
      </c>
      <c r="AC28" s="141">
        <f t="shared" si="4"/>
        <v>0</v>
      </c>
      <c r="AD28" s="140">
        <f t="shared" si="4"/>
        <v>0</v>
      </c>
      <c r="AE28" s="165">
        <f>SUM(O28,Q28,S28,U28,W28,Y28,AA28,AC28)</f>
        <v>0</v>
      </c>
      <c r="AF28" s="140">
        <f>AF29</f>
        <v>0</v>
      </c>
      <c r="AG28" s="143">
        <f>SUM(AG29:AG30)</f>
        <v>0</v>
      </c>
      <c r="AH28" s="144"/>
      <c r="AI28" s="144"/>
      <c r="AJ28" s="145"/>
    </row>
    <row r="29" spans="2:36" ht="36.75" customHeight="1">
      <c r="B29" s="900" t="s">
        <v>815</v>
      </c>
      <c r="C29" s="902"/>
      <c r="D29" s="904" t="s">
        <v>1332</v>
      </c>
      <c r="E29" s="904"/>
      <c r="F29" s="906"/>
      <c r="G29" s="904"/>
      <c r="H29" s="909" t="s">
        <v>349</v>
      </c>
      <c r="I29" s="204" t="s">
        <v>350</v>
      </c>
      <c r="J29" s="234" t="s">
        <v>351</v>
      </c>
      <c r="K29" s="227">
        <v>1</v>
      </c>
      <c r="L29" s="235">
        <v>0.25</v>
      </c>
      <c r="M29" s="203"/>
      <c r="N29" s="203"/>
      <c r="O29" s="898"/>
      <c r="P29" s="898"/>
      <c r="Q29" s="898"/>
      <c r="R29" s="898"/>
      <c r="S29" s="898"/>
      <c r="T29" s="898"/>
      <c r="U29" s="898"/>
      <c r="V29" s="898"/>
      <c r="W29" s="898"/>
      <c r="X29" s="898"/>
      <c r="Y29" s="898"/>
      <c r="Z29" s="898"/>
      <c r="AA29" s="898"/>
      <c r="AB29" s="898"/>
      <c r="AC29" s="898"/>
      <c r="AD29" s="898"/>
      <c r="AE29" s="910"/>
      <c r="AF29" s="910"/>
      <c r="AG29" s="159"/>
      <c r="AH29" s="911"/>
      <c r="AI29" s="911"/>
      <c r="AJ29" s="908"/>
    </row>
    <row r="30" spans="2:36" ht="36.75" customHeight="1" thickBot="1">
      <c r="B30" s="901"/>
      <c r="C30" s="903"/>
      <c r="D30" s="905"/>
      <c r="E30" s="905"/>
      <c r="F30" s="907"/>
      <c r="G30" s="905"/>
      <c r="H30" s="682"/>
      <c r="I30" s="218" t="s">
        <v>354</v>
      </c>
      <c r="J30" s="236">
        <v>0.01</v>
      </c>
      <c r="K30" s="237">
        <v>1</v>
      </c>
      <c r="L30" s="238">
        <v>0.25</v>
      </c>
      <c r="M30" s="217"/>
      <c r="N30" s="217"/>
      <c r="O30" s="899"/>
      <c r="P30" s="899"/>
      <c r="Q30" s="899"/>
      <c r="R30" s="899"/>
      <c r="S30" s="899"/>
      <c r="T30" s="899"/>
      <c r="U30" s="899"/>
      <c r="V30" s="899"/>
      <c r="W30" s="899"/>
      <c r="X30" s="899"/>
      <c r="Y30" s="899"/>
      <c r="Z30" s="899"/>
      <c r="AA30" s="899"/>
      <c r="AB30" s="899"/>
      <c r="AC30" s="899"/>
      <c r="AD30" s="899"/>
      <c r="AE30" s="629"/>
      <c r="AF30" s="629"/>
      <c r="AG30" s="222"/>
      <c r="AH30" s="631"/>
      <c r="AI30" s="631"/>
      <c r="AJ30" s="624"/>
    </row>
    <row r="31" spans="2:36" ht="2.25" customHeight="1" thickBot="1">
      <c r="B31" s="223"/>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5"/>
    </row>
    <row r="32" ht="2.25" customHeight="1"/>
    <row r="33" spans="2:36" ht="50.25" customHeight="1" thickBot="1">
      <c r="B33" s="563" t="s">
        <v>1101</v>
      </c>
      <c r="C33" s="564"/>
      <c r="D33" s="565"/>
      <c r="E33" s="116"/>
      <c r="F33" s="564" t="s">
        <v>1381</v>
      </c>
      <c r="G33" s="564"/>
      <c r="H33" s="564"/>
      <c r="I33" s="564"/>
      <c r="J33" s="564"/>
      <c r="K33" s="564"/>
      <c r="L33" s="564"/>
      <c r="M33" s="564"/>
      <c r="N33" s="565"/>
      <c r="O33" s="729" t="s">
        <v>0</v>
      </c>
      <c r="P33" s="730"/>
      <c r="Q33" s="730"/>
      <c r="R33" s="730"/>
      <c r="S33" s="730"/>
      <c r="T33" s="730"/>
      <c r="U33" s="730"/>
      <c r="V33" s="730"/>
      <c r="W33" s="730"/>
      <c r="X33" s="730"/>
      <c r="Y33" s="730"/>
      <c r="Z33" s="730"/>
      <c r="AA33" s="730"/>
      <c r="AB33" s="730"/>
      <c r="AC33" s="730"/>
      <c r="AD33" s="730"/>
      <c r="AE33" s="730"/>
      <c r="AF33" s="731"/>
      <c r="AG33" s="569" t="s">
        <v>1</v>
      </c>
      <c r="AH33" s="570"/>
      <c r="AI33" s="570"/>
      <c r="AJ33" s="571"/>
    </row>
    <row r="34" spans="2:36" ht="60" customHeight="1">
      <c r="B34" s="612" t="s">
        <v>25</v>
      </c>
      <c r="C34" s="614" t="s">
        <v>1102</v>
      </c>
      <c r="D34" s="615"/>
      <c r="E34" s="615"/>
      <c r="F34" s="615"/>
      <c r="G34" s="615"/>
      <c r="H34" s="615"/>
      <c r="I34" s="545" t="s">
        <v>3</v>
      </c>
      <c r="J34" s="547" t="s">
        <v>26</v>
      </c>
      <c r="K34" s="547" t="s">
        <v>4</v>
      </c>
      <c r="L34" s="549" t="s">
        <v>1030</v>
      </c>
      <c r="M34" s="607" t="s">
        <v>28</v>
      </c>
      <c r="N34" s="609" t="s">
        <v>29</v>
      </c>
      <c r="O34" s="728" t="s">
        <v>43</v>
      </c>
      <c r="P34" s="658"/>
      <c r="Q34" s="659" t="s">
        <v>44</v>
      </c>
      <c r="R34" s="658"/>
      <c r="S34" s="659" t="s">
        <v>45</v>
      </c>
      <c r="T34" s="658"/>
      <c r="U34" s="659" t="s">
        <v>7</v>
      </c>
      <c r="V34" s="658"/>
      <c r="W34" s="659" t="s">
        <v>6</v>
      </c>
      <c r="X34" s="658"/>
      <c r="Y34" s="659" t="s">
        <v>46</v>
      </c>
      <c r="Z34" s="658"/>
      <c r="AA34" s="659" t="s">
        <v>5</v>
      </c>
      <c r="AB34" s="658"/>
      <c r="AC34" s="659" t="s">
        <v>8</v>
      </c>
      <c r="AD34" s="658"/>
      <c r="AE34" s="659" t="s">
        <v>9</v>
      </c>
      <c r="AF34" s="660"/>
      <c r="AG34" s="605" t="s">
        <v>10</v>
      </c>
      <c r="AH34" s="572" t="s">
        <v>11</v>
      </c>
      <c r="AI34" s="574" t="s">
        <v>12</v>
      </c>
      <c r="AJ34" s="576" t="s">
        <v>30</v>
      </c>
    </row>
    <row r="35" spans="2:36" ht="75" customHeight="1" thickBot="1">
      <c r="B35" s="613"/>
      <c r="C35" s="616"/>
      <c r="D35" s="617"/>
      <c r="E35" s="617"/>
      <c r="F35" s="617"/>
      <c r="G35" s="617"/>
      <c r="H35" s="617"/>
      <c r="I35" s="546"/>
      <c r="J35" s="548" t="s">
        <v>26</v>
      </c>
      <c r="K35" s="548"/>
      <c r="L35" s="550"/>
      <c r="M35" s="608"/>
      <c r="N35" s="610"/>
      <c r="O35" s="117" t="s">
        <v>31</v>
      </c>
      <c r="P35" s="118" t="s">
        <v>32</v>
      </c>
      <c r="Q35" s="119" t="s">
        <v>31</v>
      </c>
      <c r="R35" s="118" t="s">
        <v>32</v>
      </c>
      <c r="S35" s="119" t="s">
        <v>31</v>
      </c>
      <c r="T35" s="118" t="s">
        <v>32</v>
      </c>
      <c r="U35" s="119" t="s">
        <v>31</v>
      </c>
      <c r="V35" s="118" t="s">
        <v>32</v>
      </c>
      <c r="W35" s="119" t="s">
        <v>31</v>
      </c>
      <c r="X35" s="118" t="s">
        <v>32</v>
      </c>
      <c r="Y35" s="119" t="s">
        <v>31</v>
      </c>
      <c r="Z35" s="118" t="s">
        <v>32</v>
      </c>
      <c r="AA35" s="119" t="s">
        <v>31</v>
      </c>
      <c r="AB35" s="118" t="s">
        <v>33</v>
      </c>
      <c r="AC35" s="119" t="s">
        <v>31</v>
      </c>
      <c r="AD35" s="118" t="s">
        <v>33</v>
      </c>
      <c r="AE35" s="119" t="s">
        <v>31</v>
      </c>
      <c r="AF35" s="120" t="s">
        <v>33</v>
      </c>
      <c r="AG35" s="606"/>
      <c r="AH35" s="573"/>
      <c r="AI35" s="575"/>
      <c r="AJ35" s="577"/>
    </row>
    <row r="36" spans="2:36" ht="109.5" customHeight="1" thickBot="1">
      <c r="B36" s="121" t="s">
        <v>34</v>
      </c>
      <c r="C36" s="580" t="s">
        <v>352</v>
      </c>
      <c r="D36" s="581"/>
      <c r="E36" s="581"/>
      <c r="F36" s="581"/>
      <c r="G36" s="581"/>
      <c r="H36" s="581"/>
      <c r="I36" s="122" t="s">
        <v>353</v>
      </c>
      <c r="J36" s="123">
        <v>0</v>
      </c>
      <c r="K36" s="124">
        <v>0.5</v>
      </c>
      <c r="L36" s="124"/>
      <c r="M36" s="125"/>
      <c r="N36" s="126"/>
      <c r="O36" s="168">
        <f>SUM(O38)</f>
        <v>0</v>
      </c>
      <c r="P36" s="128">
        <f aca="true" t="shared" si="5" ref="P36:AD36">SUM(P38)</f>
        <v>0</v>
      </c>
      <c r="Q36" s="128">
        <f t="shared" si="5"/>
        <v>0</v>
      </c>
      <c r="R36" s="128">
        <f t="shared" si="5"/>
        <v>0</v>
      </c>
      <c r="S36" s="128">
        <f t="shared" si="5"/>
        <v>0</v>
      </c>
      <c r="T36" s="128">
        <f t="shared" si="5"/>
        <v>0</v>
      </c>
      <c r="U36" s="128">
        <f t="shared" si="5"/>
        <v>0</v>
      </c>
      <c r="V36" s="128">
        <f t="shared" si="5"/>
        <v>0</v>
      </c>
      <c r="W36" s="128">
        <f t="shared" si="5"/>
        <v>0</v>
      </c>
      <c r="X36" s="128">
        <f t="shared" si="5"/>
        <v>0</v>
      </c>
      <c r="Y36" s="128">
        <f t="shared" si="5"/>
        <v>0</v>
      </c>
      <c r="Z36" s="128">
        <f t="shared" si="5"/>
        <v>0</v>
      </c>
      <c r="AA36" s="128">
        <f t="shared" si="5"/>
        <v>0</v>
      </c>
      <c r="AB36" s="128">
        <f t="shared" si="5"/>
        <v>0</v>
      </c>
      <c r="AC36" s="128">
        <f t="shared" si="5"/>
        <v>0</v>
      </c>
      <c r="AD36" s="128">
        <f t="shared" si="5"/>
        <v>0</v>
      </c>
      <c r="AE36" s="128">
        <f>SUM(O36,AC36,AA36,Y36,W36,U36,S36,Q36)</f>
        <v>0</v>
      </c>
      <c r="AF36" s="130">
        <f>AF38</f>
        <v>0</v>
      </c>
      <c r="AG36" s="131"/>
      <c r="AH36" s="132"/>
      <c r="AI36" s="132"/>
      <c r="AJ36" s="133"/>
    </row>
    <row r="37" spans="2:36" ht="2.25" customHeight="1" thickBot="1">
      <c r="B37" s="582"/>
      <c r="C37" s="583"/>
      <c r="D37" s="583"/>
      <c r="E37" s="583"/>
      <c r="F37" s="583"/>
      <c r="G37" s="583"/>
      <c r="H37" s="583"/>
      <c r="I37" s="583"/>
      <c r="J37" s="583"/>
      <c r="K37" s="583"/>
      <c r="L37" s="583"/>
      <c r="M37" s="583"/>
      <c r="N37" s="583"/>
      <c r="O37" s="727"/>
      <c r="P37" s="727"/>
      <c r="Q37" s="727"/>
      <c r="R37" s="727"/>
      <c r="S37" s="727"/>
      <c r="T37" s="727"/>
      <c r="U37" s="727"/>
      <c r="V37" s="727"/>
      <c r="W37" s="727"/>
      <c r="X37" s="727"/>
      <c r="Y37" s="727"/>
      <c r="Z37" s="727"/>
      <c r="AA37" s="727"/>
      <c r="AB37" s="727"/>
      <c r="AC37" s="727"/>
      <c r="AD37" s="727"/>
      <c r="AE37" s="727"/>
      <c r="AF37" s="727"/>
      <c r="AG37" s="583"/>
      <c r="AH37" s="583"/>
      <c r="AI37" s="583"/>
      <c r="AJ37" s="584"/>
    </row>
    <row r="38" spans="2:36" ht="102.75" customHeight="1" thickBot="1">
      <c r="B38" s="134" t="s">
        <v>13</v>
      </c>
      <c r="C38" s="112" t="s">
        <v>41</v>
      </c>
      <c r="D38" s="112" t="s">
        <v>14</v>
      </c>
      <c r="E38" s="112" t="s">
        <v>37</v>
      </c>
      <c r="F38" s="112" t="s">
        <v>38</v>
      </c>
      <c r="G38" s="112" t="s">
        <v>39</v>
      </c>
      <c r="H38" s="135" t="s">
        <v>1099</v>
      </c>
      <c r="I38" s="136" t="s">
        <v>42</v>
      </c>
      <c r="J38" s="137"/>
      <c r="K38" s="137"/>
      <c r="L38" s="137"/>
      <c r="M38" s="137"/>
      <c r="N38" s="138"/>
      <c r="O38" s="141">
        <f aca="true" t="shared" si="6" ref="O38:AD38">SUM(O39:O40)</f>
        <v>0</v>
      </c>
      <c r="P38" s="140">
        <f t="shared" si="6"/>
        <v>0</v>
      </c>
      <c r="Q38" s="141">
        <f t="shared" si="6"/>
        <v>0</v>
      </c>
      <c r="R38" s="140">
        <f t="shared" si="6"/>
        <v>0</v>
      </c>
      <c r="S38" s="141">
        <f t="shared" si="6"/>
        <v>0</v>
      </c>
      <c r="T38" s="140">
        <f t="shared" si="6"/>
        <v>0</v>
      </c>
      <c r="U38" s="141">
        <f t="shared" si="6"/>
        <v>0</v>
      </c>
      <c r="V38" s="140">
        <f t="shared" si="6"/>
        <v>0</v>
      </c>
      <c r="W38" s="141">
        <f t="shared" si="6"/>
        <v>0</v>
      </c>
      <c r="X38" s="140">
        <f t="shared" si="6"/>
        <v>0</v>
      </c>
      <c r="Y38" s="141">
        <f t="shared" si="6"/>
        <v>0</v>
      </c>
      <c r="Z38" s="140">
        <f t="shared" si="6"/>
        <v>0</v>
      </c>
      <c r="AA38" s="141">
        <f t="shared" si="6"/>
        <v>0</v>
      </c>
      <c r="AB38" s="140">
        <f t="shared" si="6"/>
        <v>0</v>
      </c>
      <c r="AC38" s="141">
        <f t="shared" si="6"/>
        <v>0</v>
      </c>
      <c r="AD38" s="140">
        <f t="shared" si="6"/>
        <v>0</v>
      </c>
      <c r="AE38" s="165">
        <f>SUM(O38,Q38,S38,U38,W38,Y38,AA38,AC38)</f>
        <v>0</v>
      </c>
      <c r="AF38" s="140">
        <f>AF39</f>
        <v>0</v>
      </c>
      <c r="AG38" s="143">
        <f>SUM(AG39:AG40)</f>
        <v>0</v>
      </c>
      <c r="AH38" s="144"/>
      <c r="AI38" s="144"/>
      <c r="AJ38" s="145"/>
    </row>
    <row r="39" spans="2:36" ht="42" customHeight="1">
      <c r="B39" s="900" t="s">
        <v>815</v>
      </c>
      <c r="C39" s="902"/>
      <c r="D39" s="904" t="s">
        <v>1100</v>
      </c>
      <c r="E39" s="904"/>
      <c r="F39" s="906"/>
      <c r="G39" s="904"/>
      <c r="H39" s="909" t="s">
        <v>349</v>
      </c>
      <c r="I39" s="204" t="s">
        <v>350</v>
      </c>
      <c r="J39" s="234" t="s">
        <v>351</v>
      </c>
      <c r="K39" s="227">
        <v>1</v>
      </c>
      <c r="L39" s="235">
        <v>0.25</v>
      </c>
      <c r="M39" s="203"/>
      <c r="N39" s="203"/>
      <c r="O39" s="898"/>
      <c r="P39" s="898"/>
      <c r="Q39" s="898"/>
      <c r="R39" s="898"/>
      <c r="S39" s="898"/>
      <c r="T39" s="898"/>
      <c r="U39" s="898"/>
      <c r="V39" s="898"/>
      <c r="W39" s="898"/>
      <c r="X39" s="898"/>
      <c r="Y39" s="898"/>
      <c r="Z39" s="898"/>
      <c r="AA39" s="898"/>
      <c r="AB39" s="898"/>
      <c r="AC39" s="898"/>
      <c r="AD39" s="898"/>
      <c r="AE39" s="910"/>
      <c r="AF39" s="910"/>
      <c r="AG39" s="159"/>
      <c r="AH39" s="911"/>
      <c r="AI39" s="911"/>
      <c r="AJ39" s="908"/>
    </row>
    <row r="40" spans="2:36" ht="42" customHeight="1" thickBot="1">
      <c r="B40" s="901"/>
      <c r="C40" s="903"/>
      <c r="D40" s="905"/>
      <c r="E40" s="905"/>
      <c r="F40" s="907"/>
      <c r="G40" s="905"/>
      <c r="H40" s="682"/>
      <c r="I40" s="218" t="s">
        <v>354</v>
      </c>
      <c r="J40" s="236">
        <v>0.01</v>
      </c>
      <c r="K40" s="237">
        <v>1</v>
      </c>
      <c r="L40" s="238">
        <v>0.25</v>
      </c>
      <c r="M40" s="217"/>
      <c r="N40" s="217"/>
      <c r="O40" s="899"/>
      <c r="P40" s="899"/>
      <c r="Q40" s="899"/>
      <c r="R40" s="899"/>
      <c r="S40" s="899"/>
      <c r="T40" s="899"/>
      <c r="U40" s="899"/>
      <c r="V40" s="899"/>
      <c r="W40" s="899"/>
      <c r="X40" s="899"/>
      <c r="Y40" s="899"/>
      <c r="Z40" s="899"/>
      <c r="AA40" s="899"/>
      <c r="AB40" s="899"/>
      <c r="AC40" s="899"/>
      <c r="AD40" s="899"/>
      <c r="AE40" s="629"/>
      <c r="AF40" s="629"/>
      <c r="AG40" s="222"/>
      <c r="AH40" s="631"/>
      <c r="AI40" s="631"/>
      <c r="AJ40" s="624"/>
    </row>
  </sheetData>
  <sheetProtection/>
  <mergeCells count="200">
    <mergeCell ref="B5:D5"/>
    <mergeCell ref="F5:N5"/>
    <mergeCell ref="O5:AF5"/>
    <mergeCell ref="AG5:AJ5"/>
    <mergeCell ref="M6:M7"/>
    <mergeCell ref="N6:N7"/>
    <mergeCell ref="O6:P6"/>
    <mergeCell ref="AA6:AB6"/>
    <mergeCell ref="AC6:AD6"/>
    <mergeCell ref="AE6:AF6"/>
    <mergeCell ref="AG6:AG7"/>
    <mergeCell ref="B6:B7"/>
    <mergeCell ref="C6:H7"/>
    <mergeCell ref="I6:I7"/>
    <mergeCell ref="J6:J7"/>
    <mergeCell ref="K6:K7"/>
    <mergeCell ref="L6:L7"/>
    <mergeCell ref="B2:AJ2"/>
    <mergeCell ref="B3:AJ3"/>
    <mergeCell ref="B4:H4"/>
    <mergeCell ref="I4:N4"/>
    <mergeCell ref="O4:Q4"/>
    <mergeCell ref="R4:T4"/>
    <mergeCell ref="U4:AJ4"/>
    <mergeCell ref="Y11:Y15"/>
    <mergeCell ref="Z11:Z15"/>
    <mergeCell ref="Q6:R6"/>
    <mergeCell ref="S6:T6"/>
    <mergeCell ref="U6:V6"/>
    <mergeCell ref="W6:X6"/>
    <mergeCell ref="Y6:Z6"/>
    <mergeCell ref="AC11:AC15"/>
    <mergeCell ref="AD11:AD15"/>
    <mergeCell ref="AE11:AE15"/>
    <mergeCell ref="AF11:AF15"/>
    <mergeCell ref="AH11:AH15"/>
    <mergeCell ref="AI11:AI15"/>
    <mergeCell ref="AJ11:AJ15"/>
    <mergeCell ref="AH6:AH7"/>
    <mergeCell ref="AI6:AI7"/>
    <mergeCell ref="AJ6:AJ7"/>
    <mergeCell ref="C8:H8"/>
    <mergeCell ref="B9:AJ9"/>
    <mergeCell ref="B11:B15"/>
    <mergeCell ref="C11:C15"/>
    <mergeCell ref="D11:D15"/>
    <mergeCell ref="E11:E15"/>
    <mergeCell ref="AB11:AB15"/>
    <mergeCell ref="R11:R15"/>
    <mergeCell ref="S11:S15"/>
    <mergeCell ref="T11:T15"/>
    <mergeCell ref="U11:U15"/>
    <mergeCell ref="F11:F15"/>
    <mergeCell ref="G11:G15"/>
    <mergeCell ref="H11:H15"/>
    <mergeCell ref="O11:O15"/>
    <mergeCell ref="P11:P15"/>
    <mergeCell ref="P18:P21"/>
    <mergeCell ref="Q18:Q21"/>
    <mergeCell ref="R18:R21"/>
    <mergeCell ref="V18:V21"/>
    <mergeCell ref="W18:W21"/>
    <mergeCell ref="AA11:AA15"/>
    <mergeCell ref="Q11:Q15"/>
    <mergeCell ref="V11:V15"/>
    <mergeCell ref="W11:W15"/>
    <mergeCell ref="X11:X15"/>
    <mergeCell ref="B18:B21"/>
    <mergeCell ref="C18:C21"/>
    <mergeCell ref="D18:D21"/>
    <mergeCell ref="E18:E21"/>
    <mergeCell ref="F18:F21"/>
    <mergeCell ref="AJ18:AJ21"/>
    <mergeCell ref="X18:X21"/>
    <mergeCell ref="G18:G21"/>
    <mergeCell ref="H18:H21"/>
    <mergeCell ref="O18:O21"/>
    <mergeCell ref="AI24:AI25"/>
    <mergeCell ref="B23:D23"/>
    <mergeCell ref="F23:N23"/>
    <mergeCell ref="O23:AF23"/>
    <mergeCell ref="AG23:AJ23"/>
    <mergeCell ref="Y18:Y21"/>
    <mergeCell ref="Z18:Z21"/>
    <mergeCell ref="AA18:AA21"/>
    <mergeCell ref="AB18:AB21"/>
    <mergeCell ref="AC18:AC21"/>
    <mergeCell ref="AC24:AD24"/>
    <mergeCell ref="AE24:AF24"/>
    <mergeCell ref="AG24:AG25"/>
    <mergeCell ref="U24:V24"/>
    <mergeCell ref="W24:X24"/>
    <mergeCell ref="Y24:Z24"/>
    <mergeCell ref="AA24:AB24"/>
    <mergeCell ref="N24:N25"/>
    <mergeCell ref="O24:P24"/>
    <mergeCell ref="AE18:AE21"/>
    <mergeCell ref="AF18:AF21"/>
    <mergeCell ref="AH18:AH21"/>
    <mergeCell ref="AI18:AI21"/>
    <mergeCell ref="AD18:AD21"/>
    <mergeCell ref="S18:S21"/>
    <mergeCell ref="T18:T21"/>
    <mergeCell ref="U18:U21"/>
    <mergeCell ref="AH24:AH25"/>
    <mergeCell ref="B24:B25"/>
    <mergeCell ref="C24:H25"/>
    <mergeCell ref="I24:I25"/>
    <mergeCell ref="J24:J25"/>
    <mergeCell ref="K24:K25"/>
    <mergeCell ref="L24:L25"/>
    <mergeCell ref="M24:M25"/>
    <mergeCell ref="Q24:R24"/>
    <mergeCell ref="S24:T24"/>
    <mergeCell ref="AJ29:AJ30"/>
    <mergeCell ref="Q29:Q30"/>
    <mergeCell ref="R29:R30"/>
    <mergeCell ref="Z29:Z30"/>
    <mergeCell ref="AA29:AA30"/>
    <mergeCell ref="S29:S30"/>
    <mergeCell ref="T29:T30"/>
    <mergeCell ref="U29:U30"/>
    <mergeCell ref="V29:V30"/>
    <mergeCell ref="AB29:AB30"/>
    <mergeCell ref="AJ34:AJ35"/>
    <mergeCell ref="AJ24:AJ25"/>
    <mergeCell ref="C26:H26"/>
    <mergeCell ref="B27:AJ27"/>
    <mergeCell ref="B29:B30"/>
    <mergeCell ref="C29:C30"/>
    <mergeCell ref="D29:D30"/>
    <mergeCell ref="E29:E30"/>
    <mergeCell ref="F29:F30"/>
    <mergeCell ref="AI29:AI30"/>
    <mergeCell ref="AC29:AC30"/>
    <mergeCell ref="AD29:AD30"/>
    <mergeCell ref="O29:O30"/>
    <mergeCell ref="P29:P30"/>
    <mergeCell ref="AI34:AI35"/>
    <mergeCell ref="AG33:AJ33"/>
    <mergeCell ref="Y29:Y30"/>
    <mergeCell ref="X29:X30"/>
    <mergeCell ref="AH29:AH30"/>
    <mergeCell ref="AG34:AG35"/>
    <mergeCell ref="G29:G30"/>
    <mergeCell ref="H29:H30"/>
    <mergeCell ref="O34:P34"/>
    <mergeCell ref="W29:W30"/>
    <mergeCell ref="AE29:AE30"/>
    <mergeCell ref="AF29:AF30"/>
    <mergeCell ref="AE34:AF34"/>
    <mergeCell ref="Y34:Z34"/>
    <mergeCell ref="AA34:AB34"/>
    <mergeCell ref="AC34:AD34"/>
    <mergeCell ref="E39:E40"/>
    <mergeCell ref="T39:T40"/>
    <mergeCell ref="U39:U40"/>
    <mergeCell ref="V39:V40"/>
    <mergeCell ref="B33:D33"/>
    <mergeCell ref="F33:N33"/>
    <mergeCell ref="O33:AF33"/>
    <mergeCell ref="S34:T34"/>
    <mergeCell ref="U34:V34"/>
    <mergeCell ref="W34:X34"/>
    <mergeCell ref="AH34:AH35"/>
    <mergeCell ref="B34:B35"/>
    <mergeCell ref="C34:H35"/>
    <mergeCell ref="I34:I35"/>
    <mergeCell ref="J34:J35"/>
    <mergeCell ref="K34:K35"/>
    <mergeCell ref="L34:L35"/>
    <mergeCell ref="M34:M35"/>
    <mergeCell ref="N34:N35"/>
    <mergeCell ref="Q34:R34"/>
    <mergeCell ref="AF39:AF40"/>
    <mergeCell ref="AD39:AD40"/>
    <mergeCell ref="O39:O40"/>
    <mergeCell ref="P39:P40"/>
    <mergeCell ref="S39:S40"/>
    <mergeCell ref="R39:R40"/>
    <mergeCell ref="AJ39:AJ40"/>
    <mergeCell ref="Y39:Y40"/>
    <mergeCell ref="Z39:Z40"/>
    <mergeCell ref="AA39:AA40"/>
    <mergeCell ref="AB39:AB40"/>
    <mergeCell ref="H39:H40"/>
    <mergeCell ref="AE39:AE40"/>
    <mergeCell ref="AC39:AC40"/>
    <mergeCell ref="AH39:AH40"/>
    <mergeCell ref="AI39:AI40"/>
    <mergeCell ref="Q39:Q40"/>
    <mergeCell ref="C36:H36"/>
    <mergeCell ref="B37:AJ37"/>
    <mergeCell ref="B39:B40"/>
    <mergeCell ref="C39:C40"/>
    <mergeCell ref="D39:D40"/>
    <mergeCell ref="F39:F40"/>
    <mergeCell ref="W39:W40"/>
    <mergeCell ref="X39:X40"/>
    <mergeCell ref="G39:G40"/>
  </mergeCells>
  <printOptions/>
  <pageMargins left="0.7" right="0.7" top="0.75" bottom="0.75" header="0.3" footer="0.3"/>
  <pageSetup horizontalDpi="600" verticalDpi="600" orientation="portrait" paperSize="9" r:id="rId3"/>
  <legacyDrawing r:id="rId2"/>
</worksheet>
</file>

<file path=xl/worksheets/sheet16.xml><?xml version="1.0" encoding="utf-8"?>
<worksheet xmlns="http://schemas.openxmlformats.org/spreadsheetml/2006/main" xmlns:r="http://schemas.openxmlformats.org/officeDocument/2006/relationships">
  <sheetPr>
    <tabColor theme="6" tint="0.39998000860214233"/>
  </sheetPr>
  <dimension ref="B2:AJ84"/>
  <sheetViews>
    <sheetView zoomScale="75" zoomScaleNormal="75" zoomScalePageLayoutView="0" workbookViewId="0" topLeftCell="A1">
      <selection activeCell="B4" sqref="B4:H4"/>
    </sheetView>
  </sheetViews>
  <sheetFormatPr defaultColWidth="11.421875" defaultRowHeight="15"/>
  <cols>
    <col min="1" max="1" width="4.57421875" style="113" customWidth="1"/>
    <col min="2" max="2" width="23.8515625" style="113" customWidth="1"/>
    <col min="3" max="3" width="16.7109375" style="113" customWidth="1"/>
    <col min="4" max="4" width="35.7109375" style="113" customWidth="1"/>
    <col min="5" max="5" width="15.140625" style="113" customWidth="1"/>
    <col min="6" max="7" width="10.421875" style="113" customWidth="1"/>
    <col min="8" max="8" width="29.421875" style="114" customWidth="1"/>
    <col min="9" max="9" width="21.28125" style="114" customWidth="1"/>
    <col min="10" max="10" width="21.140625" style="114" customWidth="1"/>
    <col min="11" max="11" width="17.57421875" style="113" customWidth="1"/>
    <col min="12" max="12" width="19.28125" style="113" customWidth="1"/>
    <col min="13" max="13" width="6.57421875" style="113" customWidth="1"/>
    <col min="14" max="14" width="6.140625" style="113" customWidth="1"/>
    <col min="15" max="32" width="9.28125" style="113" customWidth="1"/>
    <col min="33" max="33" width="5.140625" style="113" customWidth="1"/>
    <col min="34" max="34" width="5.421875" style="113" customWidth="1"/>
    <col min="35" max="35" width="4.8515625" style="113" customWidth="1"/>
    <col min="36" max="36" width="7.140625" style="113" customWidth="1"/>
    <col min="37" max="16384" width="11.421875" style="113" customWidth="1"/>
  </cols>
  <sheetData>
    <row r="1" ht="12.75" thickBot="1"/>
    <row r="2" spans="2:36" ht="12">
      <c r="B2" s="732" t="s">
        <v>829</v>
      </c>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4"/>
    </row>
    <row r="3" spans="2:36" ht="12.75" thickBot="1">
      <c r="B3" s="735" t="s">
        <v>1808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7"/>
    </row>
    <row r="4" spans="2:36" ht="33.75" customHeight="1">
      <c r="B4" s="557" t="s">
        <v>20</v>
      </c>
      <c r="C4" s="558"/>
      <c r="D4" s="558"/>
      <c r="E4" s="558"/>
      <c r="F4" s="558"/>
      <c r="G4" s="558"/>
      <c r="H4" s="559"/>
      <c r="I4" s="738" t="s">
        <v>1103</v>
      </c>
      <c r="J4" s="738"/>
      <c r="K4" s="738"/>
      <c r="L4" s="738"/>
      <c r="M4" s="738"/>
      <c r="N4" s="738"/>
      <c r="O4" s="738" t="s">
        <v>1027</v>
      </c>
      <c r="P4" s="738"/>
      <c r="Q4" s="738"/>
      <c r="R4" s="739">
        <f>SUM(AE8,AE44,AE61,AE72)</f>
        <v>52621677</v>
      </c>
      <c r="S4" s="739"/>
      <c r="T4" s="739"/>
      <c r="U4" s="560" t="s">
        <v>22</v>
      </c>
      <c r="V4" s="561"/>
      <c r="W4" s="561"/>
      <c r="X4" s="561"/>
      <c r="Y4" s="561"/>
      <c r="Z4" s="561"/>
      <c r="AA4" s="561"/>
      <c r="AB4" s="561"/>
      <c r="AC4" s="561"/>
      <c r="AD4" s="561"/>
      <c r="AE4" s="561"/>
      <c r="AF4" s="561"/>
      <c r="AG4" s="561"/>
      <c r="AH4" s="561"/>
      <c r="AI4" s="561"/>
      <c r="AJ4" s="562"/>
    </row>
    <row r="5" spans="2:36" ht="39" customHeight="1" thickBot="1">
      <c r="B5" s="563" t="s">
        <v>1104</v>
      </c>
      <c r="C5" s="564"/>
      <c r="D5" s="565"/>
      <c r="E5" s="264"/>
      <c r="F5" s="564" t="s">
        <v>1382</v>
      </c>
      <c r="G5" s="564"/>
      <c r="H5" s="564"/>
      <c r="I5" s="564"/>
      <c r="J5" s="564"/>
      <c r="K5" s="564"/>
      <c r="L5" s="564"/>
      <c r="M5" s="564"/>
      <c r="N5" s="565"/>
      <c r="O5" s="729" t="s">
        <v>0</v>
      </c>
      <c r="P5" s="730"/>
      <c r="Q5" s="730"/>
      <c r="R5" s="730"/>
      <c r="S5" s="730"/>
      <c r="T5" s="730"/>
      <c r="U5" s="730"/>
      <c r="V5" s="730"/>
      <c r="W5" s="730"/>
      <c r="X5" s="730"/>
      <c r="Y5" s="730"/>
      <c r="Z5" s="730"/>
      <c r="AA5" s="730"/>
      <c r="AB5" s="730"/>
      <c r="AC5" s="730"/>
      <c r="AD5" s="730"/>
      <c r="AE5" s="730"/>
      <c r="AF5" s="731"/>
      <c r="AG5" s="569" t="s">
        <v>1</v>
      </c>
      <c r="AH5" s="570"/>
      <c r="AI5" s="570"/>
      <c r="AJ5" s="571"/>
    </row>
    <row r="6" spans="2:36" ht="30.75" customHeight="1">
      <c r="B6" s="612" t="s">
        <v>25</v>
      </c>
      <c r="C6" s="614" t="s">
        <v>1105</v>
      </c>
      <c r="D6" s="615"/>
      <c r="E6" s="615"/>
      <c r="F6" s="615"/>
      <c r="G6" s="615"/>
      <c r="H6" s="615"/>
      <c r="I6" s="545" t="s">
        <v>3</v>
      </c>
      <c r="J6" s="547" t="s">
        <v>26</v>
      </c>
      <c r="K6" s="547" t="s">
        <v>4</v>
      </c>
      <c r="L6" s="549" t="s">
        <v>1030</v>
      </c>
      <c r="M6" s="607" t="s">
        <v>28</v>
      </c>
      <c r="N6" s="609" t="s">
        <v>29</v>
      </c>
      <c r="O6" s="728" t="s">
        <v>43</v>
      </c>
      <c r="P6" s="658"/>
      <c r="Q6" s="659" t="s">
        <v>44</v>
      </c>
      <c r="R6" s="658"/>
      <c r="S6" s="659" t="s">
        <v>45</v>
      </c>
      <c r="T6" s="658"/>
      <c r="U6" s="659" t="s">
        <v>7</v>
      </c>
      <c r="V6" s="658"/>
      <c r="W6" s="659" t="s">
        <v>6</v>
      </c>
      <c r="X6" s="658"/>
      <c r="Y6" s="659" t="s">
        <v>46</v>
      </c>
      <c r="Z6" s="658"/>
      <c r="AA6" s="659" t="s">
        <v>5</v>
      </c>
      <c r="AB6" s="658"/>
      <c r="AC6" s="659" t="s">
        <v>8</v>
      </c>
      <c r="AD6" s="658"/>
      <c r="AE6" s="659" t="s">
        <v>9</v>
      </c>
      <c r="AF6" s="660"/>
      <c r="AG6" s="605" t="s">
        <v>10</v>
      </c>
      <c r="AH6" s="572" t="s">
        <v>11</v>
      </c>
      <c r="AI6" s="574" t="s">
        <v>12</v>
      </c>
      <c r="AJ6" s="576" t="s">
        <v>30</v>
      </c>
    </row>
    <row r="7" spans="2:36" ht="76.5" customHeight="1" thickBot="1">
      <c r="B7" s="613"/>
      <c r="C7" s="616"/>
      <c r="D7" s="617"/>
      <c r="E7" s="617"/>
      <c r="F7" s="617"/>
      <c r="G7" s="617"/>
      <c r="H7" s="617"/>
      <c r="I7" s="546"/>
      <c r="J7" s="548" t="s">
        <v>26</v>
      </c>
      <c r="K7" s="548"/>
      <c r="L7" s="550"/>
      <c r="M7" s="608"/>
      <c r="N7" s="610"/>
      <c r="O7" s="117" t="s">
        <v>31</v>
      </c>
      <c r="P7" s="118" t="s">
        <v>32</v>
      </c>
      <c r="Q7" s="119" t="s">
        <v>31</v>
      </c>
      <c r="R7" s="118" t="s">
        <v>32</v>
      </c>
      <c r="S7" s="119" t="s">
        <v>31</v>
      </c>
      <c r="T7" s="118" t="s">
        <v>32</v>
      </c>
      <c r="U7" s="119" t="s">
        <v>31</v>
      </c>
      <c r="V7" s="118" t="s">
        <v>32</v>
      </c>
      <c r="W7" s="119" t="s">
        <v>31</v>
      </c>
      <c r="X7" s="118" t="s">
        <v>32</v>
      </c>
      <c r="Y7" s="119" t="s">
        <v>31</v>
      </c>
      <c r="Z7" s="118" t="s">
        <v>32</v>
      </c>
      <c r="AA7" s="119" t="s">
        <v>31</v>
      </c>
      <c r="AB7" s="118" t="s">
        <v>33</v>
      </c>
      <c r="AC7" s="119" t="s">
        <v>31</v>
      </c>
      <c r="AD7" s="118" t="s">
        <v>33</v>
      </c>
      <c r="AE7" s="119" t="s">
        <v>31</v>
      </c>
      <c r="AF7" s="120" t="s">
        <v>33</v>
      </c>
      <c r="AG7" s="606"/>
      <c r="AH7" s="573"/>
      <c r="AI7" s="575"/>
      <c r="AJ7" s="577"/>
    </row>
    <row r="8" spans="2:36" ht="129" customHeight="1" thickBot="1">
      <c r="B8" s="121" t="s">
        <v>34</v>
      </c>
      <c r="C8" s="580" t="s">
        <v>798</v>
      </c>
      <c r="D8" s="581"/>
      <c r="E8" s="581"/>
      <c r="F8" s="581"/>
      <c r="G8" s="581"/>
      <c r="H8" s="581"/>
      <c r="I8" s="122" t="s">
        <v>364</v>
      </c>
      <c r="J8" s="123">
        <v>0.6822</v>
      </c>
      <c r="K8" s="124">
        <v>0.11</v>
      </c>
      <c r="L8" s="124"/>
      <c r="M8" s="125"/>
      <c r="N8" s="126"/>
      <c r="O8" s="127">
        <f aca="true" t="shared" si="0" ref="O8:AD8">SUM(O10,O13,O16,O20,O23,O26,O29,O32,O35,O38)</f>
        <v>1800000</v>
      </c>
      <c r="P8" s="129">
        <f t="shared" si="0"/>
        <v>0</v>
      </c>
      <c r="Q8" s="129">
        <f t="shared" si="0"/>
        <v>0</v>
      </c>
      <c r="R8" s="129">
        <f t="shared" si="0"/>
        <v>0</v>
      </c>
      <c r="S8" s="129">
        <f t="shared" si="0"/>
        <v>17737426</v>
      </c>
      <c r="T8" s="129">
        <f t="shared" si="0"/>
        <v>0</v>
      </c>
      <c r="U8" s="129">
        <f t="shared" si="0"/>
        <v>0</v>
      </c>
      <c r="V8" s="129">
        <f t="shared" si="0"/>
        <v>0</v>
      </c>
      <c r="W8" s="129">
        <f t="shared" si="0"/>
        <v>0</v>
      </c>
      <c r="X8" s="129">
        <f t="shared" si="0"/>
        <v>0</v>
      </c>
      <c r="Y8" s="129">
        <f t="shared" si="0"/>
        <v>0</v>
      </c>
      <c r="Z8" s="129">
        <f t="shared" si="0"/>
        <v>0</v>
      </c>
      <c r="AA8" s="129">
        <f t="shared" si="0"/>
        <v>0</v>
      </c>
      <c r="AB8" s="129">
        <f t="shared" si="0"/>
        <v>0</v>
      </c>
      <c r="AC8" s="129">
        <f t="shared" si="0"/>
        <v>0</v>
      </c>
      <c r="AD8" s="129">
        <f t="shared" si="0"/>
        <v>0</v>
      </c>
      <c r="AE8" s="129">
        <f>SUM(O8,Q8,S8,U8,W8,Y8,AA8,AC8)</f>
        <v>19537426</v>
      </c>
      <c r="AF8" s="187">
        <f>AF10</f>
        <v>0</v>
      </c>
      <c r="AG8" s="131"/>
      <c r="AH8" s="132"/>
      <c r="AI8" s="132"/>
      <c r="AJ8" s="133"/>
    </row>
    <row r="9" spans="2:36" ht="5.25" customHeight="1" thickBot="1">
      <c r="B9" s="582"/>
      <c r="C9" s="583"/>
      <c r="D9" s="583"/>
      <c r="E9" s="583"/>
      <c r="F9" s="583"/>
      <c r="G9" s="583"/>
      <c r="H9" s="583"/>
      <c r="I9" s="583"/>
      <c r="J9" s="583"/>
      <c r="K9" s="583"/>
      <c r="L9" s="583"/>
      <c r="M9" s="583"/>
      <c r="N9" s="583"/>
      <c r="O9" s="727"/>
      <c r="P9" s="727"/>
      <c r="Q9" s="727"/>
      <c r="R9" s="727"/>
      <c r="S9" s="727"/>
      <c r="T9" s="727"/>
      <c r="U9" s="727"/>
      <c r="V9" s="727"/>
      <c r="W9" s="727"/>
      <c r="X9" s="727"/>
      <c r="Y9" s="727"/>
      <c r="Z9" s="727"/>
      <c r="AA9" s="727"/>
      <c r="AB9" s="727"/>
      <c r="AC9" s="727"/>
      <c r="AD9" s="727"/>
      <c r="AE9" s="727"/>
      <c r="AF9" s="727"/>
      <c r="AG9" s="583"/>
      <c r="AH9" s="583"/>
      <c r="AI9" s="583"/>
      <c r="AJ9" s="584"/>
    </row>
    <row r="10" spans="2:36" ht="105.75" customHeight="1" thickBot="1">
      <c r="B10" s="134" t="s">
        <v>13</v>
      </c>
      <c r="C10" s="112" t="s">
        <v>41</v>
      </c>
      <c r="D10" s="112" t="s">
        <v>14</v>
      </c>
      <c r="E10" s="112" t="s">
        <v>37</v>
      </c>
      <c r="F10" s="112" t="s">
        <v>38</v>
      </c>
      <c r="G10" s="112" t="s">
        <v>39</v>
      </c>
      <c r="H10" s="135" t="s">
        <v>1106</v>
      </c>
      <c r="I10" s="136" t="s">
        <v>42</v>
      </c>
      <c r="J10" s="137"/>
      <c r="K10" s="137"/>
      <c r="L10" s="137"/>
      <c r="M10" s="137"/>
      <c r="N10" s="138"/>
      <c r="O10" s="139">
        <f aca="true" t="shared" si="1" ref="O10:AD10">SUM(O11:O11)</f>
        <v>0</v>
      </c>
      <c r="P10" s="188">
        <f t="shared" si="1"/>
        <v>0</v>
      </c>
      <c r="Q10" s="139">
        <f t="shared" si="1"/>
        <v>0</v>
      </c>
      <c r="R10" s="188">
        <f t="shared" si="1"/>
        <v>0</v>
      </c>
      <c r="S10" s="139">
        <f t="shared" si="1"/>
        <v>0</v>
      </c>
      <c r="T10" s="188">
        <f t="shared" si="1"/>
        <v>0</v>
      </c>
      <c r="U10" s="139">
        <f t="shared" si="1"/>
        <v>0</v>
      </c>
      <c r="V10" s="188">
        <f t="shared" si="1"/>
        <v>0</v>
      </c>
      <c r="W10" s="139">
        <f t="shared" si="1"/>
        <v>0</v>
      </c>
      <c r="X10" s="188">
        <f t="shared" si="1"/>
        <v>0</v>
      </c>
      <c r="Y10" s="139">
        <f t="shared" si="1"/>
        <v>0</v>
      </c>
      <c r="Z10" s="188">
        <f t="shared" si="1"/>
        <v>0</v>
      </c>
      <c r="AA10" s="139">
        <f t="shared" si="1"/>
        <v>0</v>
      </c>
      <c r="AB10" s="188">
        <f t="shared" si="1"/>
        <v>0</v>
      </c>
      <c r="AC10" s="139">
        <f t="shared" si="1"/>
        <v>0</v>
      </c>
      <c r="AD10" s="188">
        <f t="shared" si="1"/>
        <v>0</v>
      </c>
      <c r="AE10" s="142">
        <f>SUM(O10,Q10,S10,U10,W10,Y10,AA10,AC10)</f>
        <v>0</v>
      </c>
      <c r="AF10" s="188">
        <f>AF11</f>
        <v>0</v>
      </c>
      <c r="AG10" s="143">
        <f>SUM(AG11:AG11)</f>
        <v>0</v>
      </c>
      <c r="AH10" s="144"/>
      <c r="AI10" s="144"/>
      <c r="AJ10" s="145"/>
    </row>
    <row r="11" spans="2:36" ht="123" customHeight="1" thickBot="1">
      <c r="B11" s="146" t="s">
        <v>1368</v>
      </c>
      <c r="C11" s="147"/>
      <c r="D11" s="148" t="s">
        <v>1290</v>
      </c>
      <c r="E11" s="148" t="s">
        <v>1108</v>
      </c>
      <c r="F11" s="149"/>
      <c r="G11" s="148"/>
      <c r="H11" s="150" t="s">
        <v>810</v>
      </c>
      <c r="I11" s="150" t="s">
        <v>811</v>
      </c>
      <c r="J11" s="151">
        <v>0.75</v>
      </c>
      <c r="K11" s="152">
        <v>1</v>
      </c>
      <c r="L11" s="167">
        <v>0</v>
      </c>
      <c r="M11" s="154"/>
      <c r="N11" s="155"/>
      <c r="O11" s="166"/>
      <c r="P11" s="157"/>
      <c r="Q11" s="157"/>
      <c r="R11" s="157"/>
      <c r="S11" s="157"/>
      <c r="T11" s="157"/>
      <c r="U11" s="157"/>
      <c r="V11" s="157"/>
      <c r="W11" s="157"/>
      <c r="X11" s="157"/>
      <c r="Y11" s="157"/>
      <c r="Z11" s="157"/>
      <c r="AA11" s="157"/>
      <c r="AB11" s="157"/>
      <c r="AC11" s="157"/>
      <c r="AD11" s="157"/>
      <c r="AE11" s="158"/>
      <c r="AF11" s="158"/>
      <c r="AG11" s="159"/>
      <c r="AH11" s="160"/>
      <c r="AI11" s="160"/>
      <c r="AJ11" s="161"/>
    </row>
    <row r="12" spans="2:36" ht="4.5" customHeight="1" thickBot="1">
      <c r="B12" s="162"/>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4"/>
    </row>
    <row r="13" spans="2:36" ht="97.5" customHeight="1" thickBot="1">
      <c r="B13" s="134" t="s">
        <v>13</v>
      </c>
      <c r="C13" s="112" t="s">
        <v>41</v>
      </c>
      <c r="D13" s="112" t="s">
        <v>14</v>
      </c>
      <c r="E13" s="112" t="s">
        <v>37</v>
      </c>
      <c r="F13" s="112" t="s">
        <v>38</v>
      </c>
      <c r="G13" s="112" t="s">
        <v>39</v>
      </c>
      <c r="H13" s="135" t="s">
        <v>1109</v>
      </c>
      <c r="I13" s="136" t="s">
        <v>42</v>
      </c>
      <c r="J13" s="137"/>
      <c r="K13" s="137"/>
      <c r="L13" s="137"/>
      <c r="M13" s="137"/>
      <c r="N13" s="138"/>
      <c r="O13" s="139">
        <f aca="true" t="shared" si="2" ref="O13:AD13">SUM(O14:O14)</f>
        <v>0</v>
      </c>
      <c r="P13" s="188">
        <f t="shared" si="2"/>
        <v>0</v>
      </c>
      <c r="Q13" s="139">
        <f t="shared" si="2"/>
        <v>0</v>
      </c>
      <c r="R13" s="188">
        <f t="shared" si="2"/>
        <v>0</v>
      </c>
      <c r="S13" s="139">
        <f t="shared" si="2"/>
        <v>0</v>
      </c>
      <c r="T13" s="188">
        <f t="shared" si="2"/>
        <v>0</v>
      </c>
      <c r="U13" s="139">
        <f t="shared" si="2"/>
        <v>0</v>
      </c>
      <c r="V13" s="188">
        <f t="shared" si="2"/>
        <v>0</v>
      </c>
      <c r="W13" s="139">
        <f t="shared" si="2"/>
        <v>0</v>
      </c>
      <c r="X13" s="188">
        <f t="shared" si="2"/>
        <v>0</v>
      </c>
      <c r="Y13" s="139">
        <f t="shared" si="2"/>
        <v>0</v>
      </c>
      <c r="Z13" s="188">
        <f t="shared" si="2"/>
        <v>0</v>
      </c>
      <c r="AA13" s="139">
        <f t="shared" si="2"/>
        <v>0</v>
      </c>
      <c r="AB13" s="188">
        <f t="shared" si="2"/>
        <v>0</v>
      </c>
      <c r="AC13" s="139">
        <f t="shared" si="2"/>
        <v>0</v>
      </c>
      <c r="AD13" s="188">
        <f t="shared" si="2"/>
        <v>0</v>
      </c>
      <c r="AE13" s="142">
        <f>SUM(O13,Q13,S13,U13,W13,Y13,AA13,AC13)</f>
        <v>0</v>
      </c>
      <c r="AF13" s="188">
        <f>AF14</f>
        <v>0</v>
      </c>
      <c r="AG13" s="143">
        <f>SUM(AG14:AG14)</f>
        <v>0</v>
      </c>
      <c r="AH13" s="144"/>
      <c r="AI13" s="144"/>
      <c r="AJ13" s="145"/>
    </row>
    <row r="14" spans="2:36" ht="123" customHeight="1" thickBot="1">
      <c r="B14" s="146" t="s">
        <v>1368</v>
      </c>
      <c r="C14" s="147"/>
      <c r="D14" s="148" t="s">
        <v>1291</v>
      </c>
      <c r="E14" s="148" t="s">
        <v>1108</v>
      </c>
      <c r="F14" s="149"/>
      <c r="G14" s="148"/>
      <c r="H14" s="150" t="s">
        <v>809</v>
      </c>
      <c r="I14" s="150" t="s">
        <v>365</v>
      </c>
      <c r="J14" s="151">
        <v>0</v>
      </c>
      <c r="K14" s="152">
        <v>0</v>
      </c>
      <c r="L14" s="167">
        <v>0</v>
      </c>
      <c r="M14" s="154"/>
      <c r="N14" s="155"/>
      <c r="O14" s="166"/>
      <c r="P14" s="157"/>
      <c r="Q14" s="157"/>
      <c r="R14" s="157"/>
      <c r="S14" s="157"/>
      <c r="T14" s="157"/>
      <c r="U14" s="157"/>
      <c r="V14" s="157"/>
      <c r="W14" s="157"/>
      <c r="X14" s="157"/>
      <c r="Y14" s="157"/>
      <c r="Z14" s="157"/>
      <c r="AA14" s="157"/>
      <c r="AB14" s="157"/>
      <c r="AC14" s="157"/>
      <c r="AD14" s="157"/>
      <c r="AE14" s="158"/>
      <c r="AF14" s="158"/>
      <c r="AG14" s="159"/>
      <c r="AH14" s="160"/>
      <c r="AI14" s="160"/>
      <c r="AJ14" s="161"/>
    </row>
    <row r="15" spans="2:36" ht="3" customHeight="1" thickBot="1">
      <c r="B15" s="162"/>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4"/>
    </row>
    <row r="16" spans="2:36" ht="99.75" customHeight="1" thickBot="1">
      <c r="B16" s="134" t="s">
        <v>13</v>
      </c>
      <c r="C16" s="112" t="s">
        <v>41</v>
      </c>
      <c r="D16" s="112" t="s">
        <v>14</v>
      </c>
      <c r="E16" s="112" t="s">
        <v>37</v>
      </c>
      <c r="F16" s="112" t="s">
        <v>38</v>
      </c>
      <c r="G16" s="112" t="s">
        <v>39</v>
      </c>
      <c r="H16" s="135" t="s">
        <v>1110</v>
      </c>
      <c r="I16" s="136" t="s">
        <v>42</v>
      </c>
      <c r="J16" s="137"/>
      <c r="K16" s="137"/>
      <c r="L16" s="137"/>
      <c r="M16" s="137"/>
      <c r="N16" s="138"/>
      <c r="O16" s="139">
        <f aca="true" t="shared" si="3" ref="O16:AD16">SUM(O17:O17)</f>
        <v>0</v>
      </c>
      <c r="P16" s="188">
        <f t="shared" si="3"/>
        <v>0</v>
      </c>
      <c r="Q16" s="139">
        <f t="shared" si="3"/>
        <v>0</v>
      </c>
      <c r="R16" s="188">
        <f t="shared" si="3"/>
        <v>0</v>
      </c>
      <c r="S16" s="139">
        <f t="shared" si="3"/>
        <v>0</v>
      </c>
      <c r="T16" s="188">
        <f t="shared" si="3"/>
        <v>0</v>
      </c>
      <c r="U16" s="139">
        <f t="shared" si="3"/>
        <v>0</v>
      </c>
      <c r="V16" s="188">
        <f t="shared" si="3"/>
        <v>0</v>
      </c>
      <c r="W16" s="139">
        <f t="shared" si="3"/>
        <v>0</v>
      </c>
      <c r="X16" s="188">
        <f t="shared" si="3"/>
        <v>0</v>
      </c>
      <c r="Y16" s="139">
        <f t="shared" si="3"/>
        <v>0</v>
      </c>
      <c r="Z16" s="188">
        <f t="shared" si="3"/>
        <v>0</v>
      </c>
      <c r="AA16" s="139">
        <f t="shared" si="3"/>
        <v>0</v>
      </c>
      <c r="AB16" s="188">
        <f t="shared" si="3"/>
        <v>0</v>
      </c>
      <c r="AC16" s="139">
        <f t="shared" si="3"/>
        <v>0</v>
      </c>
      <c r="AD16" s="188">
        <f t="shared" si="3"/>
        <v>0</v>
      </c>
      <c r="AE16" s="142">
        <f>SUM(O16,Q16,S16,U16,W16,Y16,AA16,AC16)</f>
        <v>0</v>
      </c>
      <c r="AF16" s="188">
        <f>AF17</f>
        <v>0</v>
      </c>
      <c r="AG16" s="143">
        <f>SUM(AG17:AG17)</f>
        <v>0</v>
      </c>
      <c r="AH16" s="144"/>
      <c r="AI16" s="144"/>
      <c r="AJ16" s="145"/>
    </row>
    <row r="17" spans="2:36" ht="123" customHeight="1" thickBot="1">
      <c r="B17" s="146" t="s">
        <v>1373</v>
      </c>
      <c r="C17" s="147"/>
      <c r="D17" s="148" t="s">
        <v>1292</v>
      </c>
      <c r="E17" s="148" t="s">
        <v>1108</v>
      </c>
      <c r="F17" s="149"/>
      <c r="G17" s="148"/>
      <c r="H17" s="150" t="s">
        <v>808</v>
      </c>
      <c r="I17" s="150" t="s">
        <v>366</v>
      </c>
      <c r="J17" s="151">
        <v>0.85</v>
      </c>
      <c r="K17" s="152">
        <v>0</v>
      </c>
      <c r="L17" s="167">
        <v>0</v>
      </c>
      <c r="M17" s="154"/>
      <c r="N17" s="155"/>
      <c r="O17" s="166"/>
      <c r="P17" s="157"/>
      <c r="Q17" s="157"/>
      <c r="R17" s="157"/>
      <c r="S17" s="157"/>
      <c r="T17" s="157"/>
      <c r="U17" s="157"/>
      <c r="V17" s="157"/>
      <c r="W17" s="157"/>
      <c r="X17" s="157"/>
      <c r="Y17" s="157"/>
      <c r="Z17" s="157"/>
      <c r="AA17" s="157"/>
      <c r="AB17" s="157"/>
      <c r="AC17" s="157"/>
      <c r="AD17" s="157"/>
      <c r="AE17" s="158"/>
      <c r="AF17" s="158"/>
      <c r="AG17" s="159"/>
      <c r="AH17" s="160"/>
      <c r="AI17" s="160"/>
      <c r="AJ17" s="161"/>
    </row>
    <row r="18" spans="2:36" ht="3" customHeight="1" thickBot="1">
      <c r="B18" s="162"/>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4"/>
    </row>
    <row r="19" ht="3" customHeight="1" thickBot="1"/>
    <row r="20" spans="2:36" ht="108" customHeight="1" thickBot="1">
      <c r="B20" s="134" t="s">
        <v>13</v>
      </c>
      <c r="C20" s="112" t="s">
        <v>41</v>
      </c>
      <c r="D20" s="112" t="s">
        <v>14</v>
      </c>
      <c r="E20" s="112" t="s">
        <v>37</v>
      </c>
      <c r="F20" s="112" t="s">
        <v>38</v>
      </c>
      <c r="G20" s="112" t="s">
        <v>39</v>
      </c>
      <c r="H20" s="135" t="s">
        <v>1111</v>
      </c>
      <c r="I20" s="136" t="s">
        <v>42</v>
      </c>
      <c r="J20" s="137"/>
      <c r="K20" s="137"/>
      <c r="L20" s="137"/>
      <c r="M20" s="137"/>
      <c r="N20" s="138"/>
      <c r="O20" s="139">
        <f aca="true" t="shared" si="4" ref="O20:AD20">SUM(O21:O21)</f>
        <v>0</v>
      </c>
      <c r="P20" s="188">
        <f t="shared" si="4"/>
        <v>0</v>
      </c>
      <c r="Q20" s="139">
        <f t="shared" si="4"/>
        <v>0</v>
      </c>
      <c r="R20" s="188">
        <f t="shared" si="4"/>
        <v>0</v>
      </c>
      <c r="S20" s="139">
        <f t="shared" si="4"/>
        <v>17737426</v>
      </c>
      <c r="T20" s="188">
        <f t="shared" si="4"/>
        <v>0</v>
      </c>
      <c r="U20" s="139">
        <f t="shared" si="4"/>
        <v>0</v>
      </c>
      <c r="V20" s="188">
        <f t="shared" si="4"/>
        <v>0</v>
      </c>
      <c r="W20" s="139">
        <f t="shared" si="4"/>
        <v>0</v>
      </c>
      <c r="X20" s="188">
        <f t="shared" si="4"/>
        <v>0</v>
      </c>
      <c r="Y20" s="139">
        <f t="shared" si="4"/>
        <v>0</v>
      </c>
      <c r="Z20" s="188">
        <f t="shared" si="4"/>
        <v>0</v>
      </c>
      <c r="AA20" s="139">
        <f t="shared" si="4"/>
        <v>0</v>
      </c>
      <c r="AB20" s="188">
        <f t="shared" si="4"/>
        <v>0</v>
      </c>
      <c r="AC20" s="139">
        <f t="shared" si="4"/>
        <v>0</v>
      </c>
      <c r="AD20" s="188">
        <f t="shared" si="4"/>
        <v>0</v>
      </c>
      <c r="AE20" s="142">
        <f>SUM(O20,Q20,S20,U20,W20,Y20,AA20,AC20)</f>
        <v>17737426</v>
      </c>
      <c r="AF20" s="188">
        <f>AF21</f>
        <v>0</v>
      </c>
      <c r="AG20" s="143">
        <f>SUM(AG21:AG21)</f>
        <v>0</v>
      </c>
      <c r="AH20" s="144"/>
      <c r="AI20" s="144"/>
      <c r="AJ20" s="145"/>
    </row>
    <row r="21" spans="2:36" ht="123" customHeight="1" thickBot="1">
      <c r="B21" s="146" t="s">
        <v>1374</v>
      </c>
      <c r="C21" s="147"/>
      <c r="D21" s="148" t="s">
        <v>1293</v>
      </c>
      <c r="E21" s="148" t="s">
        <v>1108</v>
      </c>
      <c r="F21" s="149"/>
      <c r="G21" s="148"/>
      <c r="H21" s="150" t="s">
        <v>367</v>
      </c>
      <c r="I21" s="150" t="s">
        <v>368</v>
      </c>
      <c r="J21" s="151">
        <v>0.15</v>
      </c>
      <c r="K21" s="152">
        <v>0.2</v>
      </c>
      <c r="L21" s="167">
        <v>0</v>
      </c>
      <c r="M21" s="154"/>
      <c r="N21" s="155"/>
      <c r="O21" s="166"/>
      <c r="P21" s="157"/>
      <c r="Q21" s="157"/>
      <c r="R21" s="157"/>
      <c r="S21" s="189">
        <v>17737426</v>
      </c>
      <c r="T21" s="157"/>
      <c r="U21" s="157"/>
      <c r="V21" s="157"/>
      <c r="W21" s="157"/>
      <c r="X21" s="157"/>
      <c r="Y21" s="157"/>
      <c r="Z21" s="157"/>
      <c r="AA21" s="157"/>
      <c r="AB21" s="157"/>
      <c r="AC21" s="157"/>
      <c r="AD21" s="157"/>
      <c r="AE21" s="158"/>
      <c r="AF21" s="158"/>
      <c r="AG21" s="159"/>
      <c r="AH21" s="160"/>
      <c r="AI21" s="160"/>
      <c r="AJ21" s="161"/>
    </row>
    <row r="22" spans="2:36" ht="2.25" customHeight="1" thickBot="1">
      <c r="B22" s="162"/>
      <c r="C22" s="163"/>
      <c r="D22" s="163"/>
      <c r="E22" s="163"/>
      <c r="F22" s="163"/>
      <c r="G22" s="163"/>
      <c r="H22" s="163"/>
      <c r="I22" s="163"/>
      <c r="J22" s="163"/>
      <c r="K22" s="163"/>
      <c r="L22" s="163"/>
      <c r="M22" s="163"/>
      <c r="N22" s="163"/>
      <c r="O22" s="163"/>
      <c r="P22" s="163"/>
      <c r="Q22" s="163"/>
      <c r="R22" s="163"/>
      <c r="S22" s="163"/>
      <c r="T22" s="163"/>
      <c r="U22" s="163"/>
      <c r="V22" s="163"/>
      <c r="W22" s="163"/>
      <c r="X22" s="163"/>
      <c r="Y22" s="163"/>
      <c r="Z22" s="163"/>
      <c r="AA22" s="163"/>
      <c r="AB22" s="163"/>
      <c r="AC22" s="163"/>
      <c r="AD22" s="163"/>
      <c r="AE22" s="163"/>
      <c r="AF22" s="163"/>
      <c r="AG22" s="163"/>
      <c r="AH22" s="163"/>
      <c r="AI22" s="163"/>
      <c r="AJ22" s="164"/>
    </row>
    <row r="23" spans="2:36" ht="108" customHeight="1" thickBot="1">
      <c r="B23" s="134" t="s">
        <v>13</v>
      </c>
      <c r="C23" s="112" t="s">
        <v>41</v>
      </c>
      <c r="D23" s="112" t="s">
        <v>14</v>
      </c>
      <c r="E23" s="112" t="s">
        <v>37</v>
      </c>
      <c r="F23" s="112" t="s">
        <v>38</v>
      </c>
      <c r="G23" s="112" t="s">
        <v>39</v>
      </c>
      <c r="H23" s="135" t="s">
        <v>1112</v>
      </c>
      <c r="I23" s="136" t="s">
        <v>42</v>
      </c>
      <c r="J23" s="137"/>
      <c r="K23" s="137"/>
      <c r="L23" s="137"/>
      <c r="M23" s="137"/>
      <c r="N23" s="138"/>
      <c r="O23" s="139">
        <f aca="true" t="shared" si="5" ref="O23:AD23">SUM(O24:O24)</f>
        <v>0</v>
      </c>
      <c r="P23" s="188">
        <f t="shared" si="5"/>
        <v>0</v>
      </c>
      <c r="Q23" s="139">
        <f t="shared" si="5"/>
        <v>0</v>
      </c>
      <c r="R23" s="188">
        <f t="shared" si="5"/>
        <v>0</v>
      </c>
      <c r="S23" s="139">
        <f t="shared" si="5"/>
        <v>0</v>
      </c>
      <c r="T23" s="188">
        <f t="shared" si="5"/>
        <v>0</v>
      </c>
      <c r="U23" s="139">
        <f t="shared" si="5"/>
        <v>0</v>
      </c>
      <c r="V23" s="188">
        <f t="shared" si="5"/>
        <v>0</v>
      </c>
      <c r="W23" s="139">
        <f t="shared" si="5"/>
        <v>0</v>
      </c>
      <c r="X23" s="188">
        <f t="shared" si="5"/>
        <v>0</v>
      </c>
      <c r="Y23" s="139">
        <f t="shared" si="5"/>
        <v>0</v>
      </c>
      <c r="Z23" s="188">
        <f t="shared" si="5"/>
        <v>0</v>
      </c>
      <c r="AA23" s="139">
        <f t="shared" si="5"/>
        <v>0</v>
      </c>
      <c r="AB23" s="188">
        <f t="shared" si="5"/>
        <v>0</v>
      </c>
      <c r="AC23" s="139">
        <f t="shared" si="5"/>
        <v>0</v>
      </c>
      <c r="AD23" s="188">
        <f t="shared" si="5"/>
        <v>0</v>
      </c>
      <c r="AE23" s="142">
        <f>SUM(O23,Q23,S23,U23,W23,Y23,AA23,AC23)</f>
        <v>0</v>
      </c>
      <c r="AF23" s="188">
        <f>AF24</f>
        <v>0</v>
      </c>
      <c r="AG23" s="143">
        <f>SUM(AG24:AG24)</f>
        <v>0</v>
      </c>
      <c r="AH23" s="144"/>
      <c r="AI23" s="144"/>
      <c r="AJ23" s="145"/>
    </row>
    <row r="24" spans="2:36" ht="123" customHeight="1" thickBot="1">
      <c r="B24" s="146" t="s">
        <v>1373</v>
      </c>
      <c r="C24" s="147"/>
      <c r="D24" s="148" t="s">
        <v>1294</v>
      </c>
      <c r="E24" s="148" t="s">
        <v>1108</v>
      </c>
      <c r="F24" s="149"/>
      <c r="G24" s="148"/>
      <c r="H24" s="150" t="s">
        <v>807</v>
      </c>
      <c r="I24" s="150" t="s">
        <v>369</v>
      </c>
      <c r="J24" s="151">
        <v>0.65</v>
      </c>
      <c r="K24" s="152">
        <v>0.85</v>
      </c>
      <c r="L24" s="153">
        <v>0.2327</v>
      </c>
      <c r="M24" s="154"/>
      <c r="N24" s="155"/>
      <c r="O24" s="166"/>
      <c r="P24" s="157"/>
      <c r="Q24" s="157"/>
      <c r="R24" s="157"/>
      <c r="S24" s="157"/>
      <c r="T24" s="157"/>
      <c r="U24" s="157"/>
      <c r="V24" s="157"/>
      <c r="W24" s="157"/>
      <c r="X24" s="157"/>
      <c r="Y24" s="157"/>
      <c r="Z24" s="157"/>
      <c r="AA24" s="157"/>
      <c r="AB24" s="157"/>
      <c r="AC24" s="157"/>
      <c r="AD24" s="157"/>
      <c r="AE24" s="158"/>
      <c r="AF24" s="158"/>
      <c r="AG24" s="159"/>
      <c r="AH24" s="160"/>
      <c r="AI24" s="160"/>
      <c r="AJ24" s="161"/>
    </row>
    <row r="25" spans="2:36" ht="2.25" customHeight="1" thickBot="1">
      <c r="B25" s="162"/>
      <c r="C25" s="163"/>
      <c r="D25" s="163"/>
      <c r="E25" s="163"/>
      <c r="F25" s="163"/>
      <c r="G25" s="163"/>
      <c r="H25" s="163"/>
      <c r="I25" s="163"/>
      <c r="J25" s="163"/>
      <c r="K25" s="163"/>
      <c r="L25" s="163"/>
      <c r="M25" s="163"/>
      <c r="N25" s="163"/>
      <c r="O25" s="163"/>
      <c r="P25" s="163"/>
      <c r="Q25" s="163"/>
      <c r="R25" s="163"/>
      <c r="S25" s="163"/>
      <c r="T25" s="163"/>
      <c r="U25" s="163"/>
      <c r="V25" s="163"/>
      <c r="W25" s="163"/>
      <c r="X25" s="163"/>
      <c r="Y25" s="163"/>
      <c r="Z25" s="163"/>
      <c r="AA25" s="163"/>
      <c r="AB25" s="163"/>
      <c r="AC25" s="163"/>
      <c r="AD25" s="163"/>
      <c r="AE25" s="163"/>
      <c r="AF25" s="163"/>
      <c r="AG25" s="163"/>
      <c r="AH25" s="163"/>
      <c r="AI25" s="163"/>
      <c r="AJ25" s="164"/>
    </row>
    <row r="26" spans="2:36" ht="108" customHeight="1" thickBot="1">
      <c r="B26" s="134" t="s">
        <v>13</v>
      </c>
      <c r="C26" s="112" t="s">
        <v>41</v>
      </c>
      <c r="D26" s="112" t="s">
        <v>14</v>
      </c>
      <c r="E26" s="112" t="s">
        <v>37</v>
      </c>
      <c r="F26" s="112" t="s">
        <v>38</v>
      </c>
      <c r="G26" s="112" t="s">
        <v>39</v>
      </c>
      <c r="H26" s="135" t="s">
        <v>1113</v>
      </c>
      <c r="I26" s="136" t="s">
        <v>42</v>
      </c>
      <c r="J26" s="137"/>
      <c r="K26" s="137"/>
      <c r="L26" s="137"/>
      <c r="M26" s="137"/>
      <c r="N26" s="138"/>
      <c r="O26" s="139">
        <f aca="true" t="shared" si="6" ref="O26:AD26">SUM(O27:O27)</f>
        <v>0</v>
      </c>
      <c r="P26" s="188">
        <f t="shared" si="6"/>
        <v>0</v>
      </c>
      <c r="Q26" s="139">
        <f t="shared" si="6"/>
        <v>0</v>
      </c>
      <c r="R26" s="188">
        <f t="shared" si="6"/>
        <v>0</v>
      </c>
      <c r="S26" s="139">
        <f t="shared" si="6"/>
        <v>0</v>
      </c>
      <c r="T26" s="188">
        <f t="shared" si="6"/>
        <v>0</v>
      </c>
      <c r="U26" s="139">
        <f t="shared" si="6"/>
        <v>0</v>
      </c>
      <c r="V26" s="188">
        <f t="shared" si="6"/>
        <v>0</v>
      </c>
      <c r="W26" s="139">
        <f t="shared" si="6"/>
        <v>0</v>
      </c>
      <c r="X26" s="188">
        <f t="shared" si="6"/>
        <v>0</v>
      </c>
      <c r="Y26" s="139">
        <f t="shared" si="6"/>
        <v>0</v>
      </c>
      <c r="Z26" s="188">
        <f t="shared" si="6"/>
        <v>0</v>
      </c>
      <c r="AA26" s="139">
        <f t="shared" si="6"/>
        <v>0</v>
      </c>
      <c r="AB26" s="188">
        <f t="shared" si="6"/>
        <v>0</v>
      </c>
      <c r="AC26" s="139">
        <f t="shared" si="6"/>
        <v>0</v>
      </c>
      <c r="AD26" s="188">
        <f t="shared" si="6"/>
        <v>0</v>
      </c>
      <c r="AE26" s="142">
        <f>SUM(O26,Q26,S26,U26,W26,Y26,AA26,AC26)</f>
        <v>0</v>
      </c>
      <c r="AF26" s="188">
        <f>AF27</f>
        <v>0</v>
      </c>
      <c r="AG26" s="143">
        <f>SUM(AG27:AG27)</f>
        <v>0</v>
      </c>
      <c r="AH26" s="144"/>
      <c r="AI26" s="144"/>
      <c r="AJ26" s="145"/>
    </row>
    <row r="27" spans="2:36" ht="123" customHeight="1" thickBot="1">
      <c r="B27" s="146" t="s">
        <v>1373</v>
      </c>
      <c r="C27" s="147"/>
      <c r="D27" s="148" t="s">
        <v>1295</v>
      </c>
      <c r="E27" s="148" t="s">
        <v>1108</v>
      </c>
      <c r="F27" s="149"/>
      <c r="G27" s="148"/>
      <c r="H27" s="150" t="s">
        <v>806</v>
      </c>
      <c r="I27" s="150" t="s">
        <v>1114</v>
      </c>
      <c r="J27" s="151">
        <v>0.05</v>
      </c>
      <c r="K27" s="152">
        <v>0.2</v>
      </c>
      <c r="L27" s="167">
        <v>0.05</v>
      </c>
      <c r="M27" s="154"/>
      <c r="N27" s="155"/>
      <c r="O27" s="166"/>
      <c r="P27" s="157"/>
      <c r="Q27" s="157"/>
      <c r="R27" s="157"/>
      <c r="S27" s="157"/>
      <c r="T27" s="157"/>
      <c r="U27" s="157"/>
      <c r="V27" s="157"/>
      <c r="W27" s="157"/>
      <c r="X27" s="157"/>
      <c r="Y27" s="157"/>
      <c r="Z27" s="157"/>
      <c r="AA27" s="157"/>
      <c r="AB27" s="157"/>
      <c r="AC27" s="157"/>
      <c r="AD27" s="157"/>
      <c r="AE27" s="158"/>
      <c r="AF27" s="158"/>
      <c r="AG27" s="159"/>
      <c r="AH27" s="160"/>
      <c r="AI27" s="160"/>
      <c r="AJ27" s="161"/>
    </row>
    <row r="28" spans="2:36" ht="2.25" customHeight="1" thickBot="1">
      <c r="B28" s="582"/>
      <c r="C28" s="583"/>
      <c r="D28" s="583"/>
      <c r="E28" s="583"/>
      <c r="F28" s="583"/>
      <c r="G28" s="583"/>
      <c r="H28" s="583"/>
      <c r="I28" s="583"/>
      <c r="J28" s="583"/>
      <c r="K28" s="583"/>
      <c r="L28" s="583"/>
      <c r="M28" s="583"/>
      <c r="N28" s="583"/>
      <c r="O28" s="727"/>
      <c r="P28" s="727"/>
      <c r="Q28" s="727"/>
      <c r="R28" s="727"/>
      <c r="S28" s="727"/>
      <c r="T28" s="727"/>
      <c r="U28" s="727"/>
      <c r="V28" s="727"/>
      <c r="W28" s="727"/>
      <c r="X28" s="727"/>
      <c r="Y28" s="727"/>
      <c r="Z28" s="727"/>
      <c r="AA28" s="727"/>
      <c r="AB28" s="727"/>
      <c r="AC28" s="727"/>
      <c r="AD28" s="727"/>
      <c r="AE28" s="727"/>
      <c r="AF28" s="727"/>
      <c r="AG28" s="583"/>
      <c r="AH28" s="583"/>
      <c r="AI28" s="583"/>
      <c r="AJ28" s="584"/>
    </row>
    <row r="29" spans="2:36" ht="108" customHeight="1" thickBot="1">
      <c r="B29" s="134" t="s">
        <v>13</v>
      </c>
      <c r="C29" s="112" t="s">
        <v>41</v>
      </c>
      <c r="D29" s="112" t="s">
        <v>14</v>
      </c>
      <c r="E29" s="112" t="s">
        <v>37</v>
      </c>
      <c r="F29" s="112" t="s">
        <v>38</v>
      </c>
      <c r="G29" s="112" t="s">
        <v>39</v>
      </c>
      <c r="H29" s="135" t="s">
        <v>1115</v>
      </c>
      <c r="I29" s="136" t="s">
        <v>42</v>
      </c>
      <c r="J29" s="137"/>
      <c r="K29" s="137"/>
      <c r="L29" s="137"/>
      <c r="M29" s="137"/>
      <c r="N29" s="138"/>
      <c r="O29" s="139">
        <f aca="true" t="shared" si="7" ref="O29:AD29">SUM(O30:O30)</f>
        <v>0</v>
      </c>
      <c r="P29" s="188">
        <f t="shared" si="7"/>
        <v>0</v>
      </c>
      <c r="Q29" s="139">
        <f t="shared" si="7"/>
        <v>0</v>
      </c>
      <c r="R29" s="188">
        <f t="shared" si="7"/>
        <v>0</v>
      </c>
      <c r="S29" s="139">
        <f t="shared" si="7"/>
        <v>0</v>
      </c>
      <c r="T29" s="188">
        <f t="shared" si="7"/>
        <v>0</v>
      </c>
      <c r="U29" s="139">
        <f t="shared" si="7"/>
        <v>0</v>
      </c>
      <c r="V29" s="188">
        <f t="shared" si="7"/>
        <v>0</v>
      </c>
      <c r="W29" s="139">
        <f t="shared" si="7"/>
        <v>0</v>
      </c>
      <c r="X29" s="188">
        <f t="shared" si="7"/>
        <v>0</v>
      </c>
      <c r="Y29" s="139">
        <f t="shared" si="7"/>
        <v>0</v>
      </c>
      <c r="Z29" s="188">
        <f t="shared" si="7"/>
        <v>0</v>
      </c>
      <c r="AA29" s="139">
        <f t="shared" si="7"/>
        <v>0</v>
      </c>
      <c r="AB29" s="188">
        <f t="shared" si="7"/>
        <v>0</v>
      </c>
      <c r="AC29" s="139">
        <f t="shared" si="7"/>
        <v>0</v>
      </c>
      <c r="AD29" s="188">
        <f t="shared" si="7"/>
        <v>0</v>
      </c>
      <c r="AE29" s="142">
        <f>SUM(O29,Q29,S29,U29,W29,Y29,AA29,AC29)</f>
        <v>0</v>
      </c>
      <c r="AF29" s="188">
        <f>AF30</f>
        <v>0</v>
      </c>
      <c r="AG29" s="143">
        <f>SUM(AG30:AG30)</f>
        <v>0</v>
      </c>
      <c r="AH29" s="144"/>
      <c r="AI29" s="144"/>
      <c r="AJ29" s="145"/>
    </row>
    <row r="30" spans="2:36" ht="123" customHeight="1" thickBot="1">
      <c r="B30" s="146" t="s">
        <v>1373</v>
      </c>
      <c r="C30" s="147"/>
      <c r="D30" s="148" t="s">
        <v>1296</v>
      </c>
      <c r="E30" s="148" t="s">
        <v>1108</v>
      </c>
      <c r="F30" s="149"/>
      <c r="G30" s="148"/>
      <c r="H30" s="150" t="s">
        <v>370</v>
      </c>
      <c r="I30" s="150" t="s">
        <v>371</v>
      </c>
      <c r="J30" s="151" t="s">
        <v>372</v>
      </c>
      <c r="K30" s="152">
        <v>1</v>
      </c>
      <c r="L30" s="167">
        <v>0.27</v>
      </c>
      <c r="M30" s="154"/>
      <c r="N30" s="155"/>
      <c r="O30" s="166"/>
      <c r="P30" s="157"/>
      <c r="Q30" s="157"/>
      <c r="R30" s="157"/>
      <c r="S30" s="157"/>
      <c r="T30" s="157"/>
      <c r="U30" s="157"/>
      <c r="V30" s="157"/>
      <c r="W30" s="157"/>
      <c r="X30" s="157"/>
      <c r="Y30" s="157"/>
      <c r="Z30" s="157"/>
      <c r="AA30" s="157"/>
      <c r="AB30" s="157"/>
      <c r="AC30" s="157"/>
      <c r="AD30" s="157"/>
      <c r="AE30" s="158"/>
      <c r="AF30" s="158"/>
      <c r="AG30" s="159"/>
      <c r="AH30" s="160"/>
      <c r="AI30" s="160"/>
      <c r="AJ30" s="161"/>
    </row>
    <row r="31" spans="2:36" ht="2.25" customHeight="1" thickBot="1">
      <c r="B31" s="162"/>
      <c r="C31" s="163"/>
      <c r="D31" s="163"/>
      <c r="E31" s="163"/>
      <c r="F31" s="163"/>
      <c r="G31" s="163"/>
      <c r="H31" s="163"/>
      <c r="I31" s="163"/>
      <c r="J31" s="163"/>
      <c r="K31" s="163"/>
      <c r="L31" s="163"/>
      <c r="M31" s="163"/>
      <c r="N31" s="163"/>
      <c r="O31" s="163"/>
      <c r="P31" s="163"/>
      <c r="Q31" s="163"/>
      <c r="R31" s="163"/>
      <c r="S31" s="163"/>
      <c r="T31" s="163"/>
      <c r="U31" s="163"/>
      <c r="V31" s="163"/>
      <c r="W31" s="163"/>
      <c r="X31" s="163"/>
      <c r="Y31" s="163"/>
      <c r="Z31" s="163"/>
      <c r="AA31" s="163"/>
      <c r="AB31" s="163"/>
      <c r="AC31" s="163"/>
      <c r="AD31" s="163"/>
      <c r="AE31" s="163"/>
      <c r="AF31" s="163"/>
      <c r="AG31" s="163"/>
      <c r="AH31" s="163"/>
      <c r="AI31" s="163"/>
      <c r="AJ31" s="164"/>
    </row>
    <row r="32" spans="2:36" ht="108" customHeight="1" thickBot="1">
      <c r="B32" s="134" t="s">
        <v>13</v>
      </c>
      <c r="C32" s="112" t="s">
        <v>41</v>
      </c>
      <c r="D32" s="112" t="s">
        <v>14</v>
      </c>
      <c r="E32" s="112" t="s">
        <v>37</v>
      </c>
      <c r="F32" s="112" t="s">
        <v>38</v>
      </c>
      <c r="G32" s="112" t="s">
        <v>39</v>
      </c>
      <c r="H32" s="135" t="s">
        <v>1116</v>
      </c>
      <c r="I32" s="136" t="s">
        <v>42</v>
      </c>
      <c r="J32" s="137"/>
      <c r="K32" s="137"/>
      <c r="L32" s="137"/>
      <c r="M32" s="137"/>
      <c r="N32" s="138"/>
      <c r="O32" s="139">
        <f aca="true" t="shared" si="8" ref="O32:AD32">SUM(O33:O33)</f>
        <v>0</v>
      </c>
      <c r="P32" s="188">
        <f t="shared" si="8"/>
        <v>0</v>
      </c>
      <c r="Q32" s="139">
        <f t="shared" si="8"/>
        <v>0</v>
      </c>
      <c r="R32" s="188">
        <f t="shared" si="8"/>
        <v>0</v>
      </c>
      <c r="S32" s="139">
        <f t="shared" si="8"/>
        <v>0</v>
      </c>
      <c r="T32" s="188">
        <f t="shared" si="8"/>
        <v>0</v>
      </c>
      <c r="U32" s="139">
        <f t="shared" si="8"/>
        <v>0</v>
      </c>
      <c r="V32" s="188">
        <f t="shared" si="8"/>
        <v>0</v>
      </c>
      <c r="W32" s="139">
        <f t="shared" si="8"/>
        <v>0</v>
      </c>
      <c r="X32" s="188">
        <f t="shared" si="8"/>
        <v>0</v>
      </c>
      <c r="Y32" s="139">
        <f t="shared" si="8"/>
        <v>0</v>
      </c>
      <c r="Z32" s="188">
        <f t="shared" si="8"/>
        <v>0</v>
      </c>
      <c r="AA32" s="139">
        <f t="shared" si="8"/>
        <v>0</v>
      </c>
      <c r="AB32" s="188">
        <f t="shared" si="8"/>
        <v>0</v>
      </c>
      <c r="AC32" s="139">
        <f t="shared" si="8"/>
        <v>0</v>
      </c>
      <c r="AD32" s="188">
        <f t="shared" si="8"/>
        <v>0</v>
      </c>
      <c r="AE32" s="142">
        <f>SUM(O32,Q32,S32,U32,W32,Y32,AA32,AC32)</f>
        <v>0</v>
      </c>
      <c r="AF32" s="188">
        <f>AF33</f>
        <v>0</v>
      </c>
      <c r="AG32" s="143">
        <f>SUM(AG33:AG33)</f>
        <v>0</v>
      </c>
      <c r="AH32" s="144"/>
      <c r="AI32" s="144"/>
      <c r="AJ32" s="145"/>
    </row>
    <row r="33" spans="2:36" ht="123" customHeight="1" thickBot="1">
      <c r="B33" s="146" t="s">
        <v>1373</v>
      </c>
      <c r="C33" s="147"/>
      <c r="D33" s="148" t="s">
        <v>1297</v>
      </c>
      <c r="E33" s="148" t="s">
        <v>1108</v>
      </c>
      <c r="F33" s="149"/>
      <c r="G33" s="148"/>
      <c r="H33" s="150" t="s">
        <v>805</v>
      </c>
      <c r="I33" s="150" t="s">
        <v>373</v>
      </c>
      <c r="J33" s="151">
        <v>0</v>
      </c>
      <c r="K33" s="152">
        <v>1</v>
      </c>
      <c r="L33" s="167">
        <v>0.27</v>
      </c>
      <c r="M33" s="154"/>
      <c r="N33" s="155"/>
      <c r="O33" s="166"/>
      <c r="P33" s="157"/>
      <c r="Q33" s="157"/>
      <c r="R33" s="157"/>
      <c r="S33" s="157"/>
      <c r="T33" s="157"/>
      <c r="U33" s="157"/>
      <c r="V33" s="157"/>
      <c r="W33" s="157"/>
      <c r="X33" s="157"/>
      <c r="Y33" s="157"/>
      <c r="Z33" s="157"/>
      <c r="AA33" s="157"/>
      <c r="AB33" s="157"/>
      <c r="AC33" s="157"/>
      <c r="AD33" s="157"/>
      <c r="AE33" s="158"/>
      <c r="AF33" s="158"/>
      <c r="AG33" s="159"/>
      <c r="AH33" s="160"/>
      <c r="AI33" s="160"/>
      <c r="AJ33" s="161"/>
    </row>
    <row r="34" spans="2:36" ht="2.25" customHeight="1" thickBot="1">
      <c r="B34" s="162"/>
      <c r="C34" s="163"/>
      <c r="D34" s="163"/>
      <c r="E34" s="163"/>
      <c r="F34" s="163"/>
      <c r="G34" s="163"/>
      <c r="H34" s="163"/>
      <c r="I34" s="163"/>
      <c r="J34" s="163"/>
      <c r="K34" s="163"/>
      <c r="L34" s="163"/>
      <c r="M34" s="163"/>
      <c r="N34" s="163"/>
      <c r="O34" s="163"/>
      <c r="P34" s="163"/>
      <c r="Q34" s="163"/>
      <c r="R34" s="163"/>
      <c r="S34" s="163"/>
      <c r="T34" s="163"/>
      <c r="U34" s="163"/>
      <c r="V34" s="163"/>
      <c r="W34" s="163"/>
      <c r="X34" s="163"/>
      <c r="Y34" s="163"/>
      <c r="Z34" s="163"/>
      <c r="AA34" s="163"/>
      <c r="AB34" s="163"/>
      <c r="AC34" s="163"/>
      <c r="AD34" s="163"/>
      <c r="AE34" s="163"/>
      <c r="AF34" s="163"/>
      <c r="AG34" s="163"/>
      <c r="AH34" s="163"/>
      <c r="AI34" s="163"/>
      <c r="AJ34" s="164"/>
    </row>
    <row r="35" spans="2:36" ht="108" customHeight="1" thickBot="1">
      <c r="B35" s="134" t="s">
        <v>13</v>
      </c>
      <c r="C35" s="112" t="s">
        <v>41</v>
      </c>
      <c r="D35" s="112" t="s">
        <v>14</v>
      </c>
      <c r="E35" s="112" t="s">
        <v>37</v>
      </c>
      <c r="F35" s="112" t="s">
        <v>38</v>
      </c>
      <c r="G35" s="112" t="s">
        <v>39</v>
      </c>
      <c r="H35" s="135" t="s">
        <v>1117</v>
      </c>
      <c r="I35" s="136" t="s">
        <v>42</v>
      </c>
      <c r="J35" s="137"/>
      <c r="K35" s="137"/>
      <c r="L35" s="137"/>
      <c r="M35" s="137"/>
      <c r="N35" s="138"/>
      <c r="O35" s="139">
        <f aca="true" t="shared" si="9" ref="O35:AD35">SUM(O36:O36)</f>
        <v>0</v>
      </c>
      <c r="P35" s="188">
        <f t="shared" si="9"/>
        <v>0</v>
      </c>
      <c r="Q35" s="139">
        <f t="shared" si="9"/>
        <v>0</v>
      </c>
      <c r="R35" s="188">
        <f t="shared" si="9"/>
        <v>0</v>
      </c>
      <c r="S35" s="139">
        <f t="shared" si="9"/>
        <v>0</v>
      </c>
      <c r="T35" s="188">
        <f t="shared" si="9"/>
        <v>0</v>
      </c>
      <c r="U35" s="139">
        <f t="shared" si="9"/>
        <v>0</v>
      </c>
      <c r="V35" s="188">
        <f t="shared" si="9"/>
        <v>0</v>
      </c>
      <c r="W35" s="139">
        <f t="shared" si="9"/>
        <v>0</v>
      </c>
      <c r="X35" s="188">
        <f t="shared" si="9"/>
        <v>0</v>
      </c>
      <c r="Y35" s="139">
        <f t="shared" si="9"/>
        <v>0</v>
      </c>
      <c r="Z35" s="188">
        <f t="shared" si="9"/>
        <v>0</v>
      </c>
      <c r="AA35" s="139">
        <f t="shared" si="9"/>
        <v>0</v>
      </c>
      <c r="AB35" s="188">
        <f t="shared" si="9"/>
        <v>0</v>
      </c>
      <c r="AC35" s="139">
        <f t="shared" si="9"/>
        <v>0</v>
      </c>
      <c r="AD35" s="188">
        <f t="shared" si="9"/>
        <v>0</v>
      </c>
      <c r="AE35" s="142">
        <f>SUM(O35,Q35,S35,U35,W35,Y35,AA35,AC35)</f>
        <v>0</v>
      </c>
      <c r="AF35" s="188">
        <f>AF36</f>
        <v>0</v>
      </c>
      <c r="AG35" s="143">
        <f>SUM(AG36:AG36)</f>
        <v>0</v>
      </c>
      <c r="AH35" s="144"/>
      <c r="AI35" s="144"/>
      <c r="AJ35" s="145"/>
    </row>
    <row r="36" spans="2:36" ht="123" customHeight="1" thickBot="1">
      <c r="B36" s="146" t="s">
        <v>1373</v>
      </c>
      <c r="C36" s="147"/>
      <c r="D36" s="148" t="s">
        <v>1298</v>
      </c>
      <c r="E36" s="148" t="s">
        <v>1033</v>
      </c>
      <c r="F36" s="149"/>
      <c r="G36" s="148"/>
      <c r="H36" s="150" t="s">
        <v>804</v>
      </c>
      <c r="I36" s="150" t="s">
        <v>299</v>
      </c>
      <c r="J36" s="151">
        <v>0</v>
      </c>
      <c r="K36" s="199">
        <v>500000000</v>
      </c>
      <c r="L36" s="199">
        <v>136903652.96149272</v>
      </c>
      <c r="M36" s="154"/>
      <c r="N36" s="155"/>
      <c r="O36" s="166"/>
      <c r="P36" s="157"/>
      <c r="Q36" s="157"/>
      <c r="R36" s="157"/>
      <c r="S36" s="157"/>
      <c r="T36" s="157"/>
      <c r="U36" s="157"/>
      <c r="V36" s="157"/>
      <c r="W36" s="157"/>
      <c r="X36" s="157"/>
      <c r="Y36" s="157"/>
      <c r="Z36" s="157"/>
      <c r="AA36" s="157"/>
      <c r="AB36" s="157"/>
      <c r="AC36" s="157"/>
      <c r="AD36" s="157"/>
      <c r="AE36" s="158"/>
      <c r="AF36" s="158"/>
      <c r="AG36" s="159"/>
      <c r="AH36" s="160"/>
      <c r="AI36" s="160"/>
      <c r="AJ36" s="161"/>
    </row>
    <row r="37" spans="2:36" ht="2.25" customHeight="1" thickBot="1">
      <c r="B37" s="582"/>
      <c r="C37" s="583"/>
      <c r="D37" s="583"/>
      <c r="E37" s="583"/>
      <c r="F37" s="583"/>
      <c r="G37" s="583"/>
      <c r="H37" s="583"/>
      <c r="I37" s="583"/>
      <c r="J37" s="583"/>
      <c r="K37" s="583"/>
      <c r="L37" s="583"/>
      <c r="M37" s="583"/>
      <c r="N37" s="583"/>
      <c r="O37" s="727"/>
      <c r="P37" s="727"/>
      <c r="Q37" s="727"/>
      <c r="R37" s="727"/>
      <c r="S37" s="727"/>
      <c r="T37" s="727"/>
      <c r="U37" s="727"/>
      <c r="V37" s="727"/>
      <c r="W37" s="727"/>
      <c r="X37" s="727"/>
      <c r="Y37" s="727"/>
      <c r="Z37" s="727"/>
      <c r="AA37" s="727"/>
      <c r="AB37" s="727"/>
      <c r="AC37" s="727"/>
      <c r="AD37" s="727"/>
      <c r="AE37" s="727"/>
      <c r="AF37" s="727"/>
      <c r="AG37" s="583"/>
      <c r="AH37" s="583"/>
      <c r="AI37" s="583"/>
      <c r="AJ37" s="584"/>
    </row>
    <row r="38" spans="2:36" ht="108" customHeight="1" thickBot="1">
      <c r="B38" s="134" t="s">
        <v>13</v>
      </c>
      <c r="C38" s="112" t="s">
        <v>41</v>
      </c>
      <c r="D38" s="112" t="s">
        <v>14</v>
      </c>
      <c r="E38" s="112" t="s">
        <v>37</v>
      </c>
      <c r="F38" s="112" t="s">
        <v>38</v>
      </c>
      <c r="G38" s="112" t="s">
        <v>39</v>
      </c>
      <c r="H38" s="135" t="s">
        <v>1118</v>
      </c>
      <c r="I38" s="136" t="s">
        <v>42</v>
      </c>
      <c r="J38" s="137"/>
      <c r="K38" s="137"/>
      <c r="L38" s="137"/>
      <c r="M38" s="137"/>
      <c r="N38" s="138"/>
      <c r="O38" s="139">
        <f aca="true" t="shared" si="10" ref="O38:AD38">SUM(O39:O39)</f>
        <v>1800000</v>
      </c>
      <c r="P38" s="188">
        <f t="shared" si="10"/>
        <v>0</v>
      </c>
      <c r="Q38" s="139">
        <f t="shared" si="10"/>
        <v>0</v>
      </c>
      <c r="R38" s="188">
        <f t="shared" si="10"/>
        <v>0</v>
      </c>
      <c r="S38" s="139">
        <f t="shared" si="10"/>
        <v>0</v>
      </c>
      <c r="T38" s="188">
        <f t="shared" si="10"/>
        <v>0</v>
      </c>
      <c r="U38" s="139">
        <f t="shared" si="10"/>
        <v>0</v>
      </c>
      <c r="V38" s="188">
        <f t="shared" si="10"/>
        <v>0</v>
      </c>
      <c r="W38" s="139">
        <f t="shared" si="10"/>
        <v>0</v>
      </c>
      <c r="X38" s="188">
        <f t="shared" si="10"/>
        <v>0</v>
      </c>
      <c r="Y38" s="139">
        <f t="shared" si="10"/>
        <v>0</v>
      </c>
      <c r="Z38" s="188">
        <f t="shared" si="10"/>
        <v>0</v>
      </c>
      <c r="AA38" s="139">
        <f t="shared" si="10"/>
        <v>0</v>
      </c>
      <c r="AB38" s="188">
        <f t="shared" si="10"/>
        <v>0</v>
      </c>
      <c r="AC38" s="139">
        <f t="shared" si="10"/>
        <v>0</v>
      </c>
      <c r="AD38" s="188">
        <f t="shared" si="10"/>
        <v>0</v>
      </c>
      <c r="AE38" s="142">
        <f>SUM(O38,Q38,S38,U38,W38,Y38,AA38,AC38)</f>
        <v>1800000</v>
      </c>
      <c r="AF38" s="188">
        <f>AF39</f>
        <v>0</v>
      </c>
      <c r="AG38" s="143">
        <f>SUM(AG39:AG39)</f>
        <v>0</v>
      </c>
      <c r="AH38" s="144"/>
      <c r="AI38" s="144"/>
      <c r="AJ38" s="145"/>
    </row>
    <row r="39" spans="2:36" ht="123" customHeight="1" thickBot="1">
      <c r="B39" s="146" t="s">
        <v>1372</v>
      </c>
      <c r="C39" s="147"/>
      <c r="D39" s="148" t="s">
        <v>1299</v>
      </c>
      <c r="E39" s="148" t="s">
        <v>1033</v>
      </c>
      <c r="F39" s="149"/>
      <c r="G39" s="148"/>
      <c r="H39" s="150" t="s">
        <v>803</v>
      </c>
      <c r="I39" s="150" t="s">
        <v>374</v>
      </c>
      <c r="J39" s="151">
        <v>0</v>
      </c>
      <c r="K39" s="152">
        <v>1</v>
      </c>
      <c r="L39" s="167">
        <v>0.27</v>
      </c>
      <c r="M39" s="154"/>
      <c r="N39" s="155"/>
      <c r="O39" s="156">
        <v>1800000</v>
      </c>
      <c r="P39" s="157"/>
      <c r="Q39" s="157"/>
      <c r="R39" s="157"/>
      <c r="S39" s="157"/>
      <c r="T39" s="157"/>
      <c r="U39" s="157"/>
      <c r="V39" s="157"/>
      <c r="W39" s="157"/>
      <c r="X39" s="157"/>
      <c r="Y39" s="157"/>
      <c r="Z39" s="157"/>
      <c r="AA39" s="157"/>
      <c r="AB39" s="157"/>
      <c r="AC39" s="157"/>
      <c r="AD39" s="157"/>
      <c r="AE39" s="158"/>
      <c r="AF39" s="158"/>
      <c r="AG39" s="159"/>
      <c r="AH39" s="160"/>
      <c r="AI39" s="160"/>
      <c r="AJ39" s="161"/>
    </row>
    <row r="40" spans="2:36" ht="2.25" customHeight="1" thickBot="1">
      <c r="B40" s="162"/>
      <c r="C40" s="163"/>
      <c r="D40" s="163"/>
      <c r="E40" s="163"/>
      <c r="F40" s="163"/>
      <c r="G40" s="163"/>
      <c r="H40" s="163"/>
      <c r="I40" s="163"/>
      <c r="J40" s="163"/>
      <c r="K40" s="163"/>
      <c r="L40" s="163"/>
      <c r="M40" s="163"/>
      <c r="N40" s="163"/>
      <c r="O40" s="163"/>
      <c r="P40" s="163"/>
      <c r="Q40" s="163"/>
      <c r="R40" s="163"/>
      <c r="S40" s="163"/>
      <c r="T40" s="163"/>
      <c r="U40" s="163"/>
      <c r="V40" s="163"/>
      <c r="W40" s="163"/>
      <c r="X40" s="163"/>
      <c r="Y40" s="163"/>
      <c r="Z40" s="163"/>
      <c r="AA40" s="163"/>
      <c r="AB40" s="163"/>
      <c r="AC40" s="163"/>
      <c r="AD40" s="163"/>
      <c r="AE40" s="163"/>
      <c r="AF40" s="163"/>
      <c r="AG40" s="163"/>
      <c r="AH40" s="163"/>
      <c r="AI40" s="163"/>
      <c r="AJ40" s="164"/>
    </row>
    <row r="41" spans="2:36" ht="45" customHeight="1" thickBot="1">
      <c r="B41" s="563" t="s">
        <v>1119</v>
      </c>
      <c r="C41" s="564"/>
      <c r="D41" s="565"/>
      <c r="E41" s="264"/>
      <c r="F41" s="564" t="s">
        <v>1383</v>
      </c>
      <c r="G41" s="564"/>
      <c r="H41" s="564"/>
      <c r="I41" s="564"/>
      <c r="J41" s="564"/>
      <c r="K41" s="564"/>
      <c r="L41" s="564"/>
      <c r="M41" s="564"/>
      <c r="N41" s="565"/>
      <c r="O41" s="729" t="s">
        <v>0</v>
      </c>
      <c r="P41" s="730"/>
      <c r="Q41" s="730"/>
      <c r="R41" s="730"/>
      <c r="S41" s="730"/>
      <c r="T41" s="730"/>
      <c r="U41" s="730"/>
      <c r="V41" s="730"/>
      <c r="W41" s="730"/>
      <c r="X41" s="730"/>
      <c r="Y41" s="730"/>
      <c r="Z41" s="730"/>
      <c r="AA41" s="730"/>
      <c r="AB41" s="730"/>
      <c r="AC41" s="730"/>
      <c r="AD41" s="730"/>
      <c r="AE41" s="730"/>
      <c r="AF41" s="731"/>
      <c r="AG41" s="569" t="s">
        <v>1</v>
      </c>
      <c r="AH41" s="570"/>
      <c r="AI41" s="570"/>
      <c r="AJ41" s="571"/>
    </row>
    <row r="42" spans="2:36" ht="36.75" customHeight="1">
      <c r="B42" s="612" t="s">
        <v>25</v>
      </c>
      <c r="C42" s="614" t="s">
        <v>1120</v>
      </c>
      <c r="D42" s="615"/>
      <c r="E42" s="615"/>
      <c r="F42" s="615"/>
      <c r="G42" s="615"/>
      <c r="H42" s="615"/>
      <c r="I42" s="545" t="s">
        <v>3</v>
      </c>
      <c r="J42" s="547" t="s">
        <v>26</v>
      </c>
      <c r="K42" s="547" t="s">
        <v>4</v>
      </c>
      <c r="L42" s="549" t="s">
        <v>1030</v>
      </c>
      <c r="M42" s="607" t="s">
        <v>28</v>
      </c>
      <c r="N42" s="609" t="s">
        <v>29</v>
      </c>
      <c r="O42" s="728" t="s">
        <v>43</v>
      </c>
      <c r="P42" s="658"/>
      <c r="Q42" s="659" t="s">
        <v>44</v>
      </c>
      <c r="R42" s="658"/>
      <c r="S42" s="659" t="s">
        <v>45</v>
      </c>
      <c r="T42" s="658"/>
      <c r="U42" s="659" t="s">
        <v>7</v>
      </c>
      <c r="V42" s="658"/>
      <c r="W42" s="659" t="s">
        <v>6</v>
      </c>
      <c r="X42" s="658"/>
      <c r="Y42" s="659" t="s">
        <v>46</v>
      </c>
      <c r="Z42" s="658"/>
      <c r="AA42" s="659" t="s">
        <v>5</v>
      </c>
      <c r="AB42" s="658"/>
      <c r="AC42" s="659" t="s">
        <v>8</v>
      </c>
      <c r="AD42" s="658"/>
      <c r="AE42" s="659" t="s">
        <v>9</v>
      </c>
      <c r="AF42" s="660"/>
      <c r="AG42" s="605" t="s">
        <v>10</v>
      </c>
      <c r="AH42" s="572" t="s">
        <v>11</v>
      </c>
      <c r="AI42" s="574" t="s">
        <v>12</v>
      </c>
      <c r="AJ42" s="576" t="s">
        <v>30</v>
      </c>
    </row>
    <row r="43" spans="2:36" ht="102.75" customHeight="1" thickBot="1">
      <c r="B43" s="613"/>
      <c r="C43" s="616"/>
      <c r="D43" s="617"/>
      <c r="E43" s="617"/>
      <c r="F43" s="617"/>
      <c r="G43" s="617"/>
      <c r="H43" s="617"/>
      <c r="I43" s="546"/>
      <c r="J43" s="548" t="s">
        <v>26</v>
      </c>
      <c r="K43" s="548"/>
      <c r="L43" s="550"/>
      <c r="M43" s="608"/>
      <c r="N43" s="610"/>
      <c r="O43" s="117" t="s">
        <v>31</v>
      </c>
      <c r="P43" s="118" t="s">
        <v>32</v>
      </c>
      <c r="Q43" s="119" t="s">
        <v>31</v>
      </c>
      <c r="R43" s="118" t="s">
        <v>32</v>
      </c>
      <c r="S43" s="119" t="s">
        <v>31</v>
      </c>
      <c r="T43" s="118" t="s">
        <v>32</v>
      </c>
      <c r="U43" s="119" t="s">
        <v>31</v>
      </c>
      <c r="V43" s="118" t="s">
        <v>32</v>
      </c>
      <c r="W43" s="119" t="s">
        <v>31</v>
      </c>
      <c r="X43" s="118" t="s">
        <v>32</v>
      </c>
      <c r="Y43" s="119" t="s">
        <v>31</v>
      </c>
      <c r="Z43" s="118" t="s">
        <v>32</v>
      </c>
      <c r="AA43" s="119" t="s">
        <v>31</v>
      </c>
      <c r="AB43" s="118" t="s">
        <v>33</v>
      </c>
      <c r="AC43" s="119" t="s">
        <v>31</v>
      </c>
      <c r="AD43" s="118" t="s">
        <v>33</v>
      </c>
      <c r="AE43" s="119" t="s">
        <v>31</v>
      </c>
      <c r="AF43" s="120" t="s">
        <v>33</v>
      </c>
      <c r="AG43" s="606"/>
      <c r="AH43" s="573"/>
      <c r="AI43" s="575"/>
      <c r="AJ43" s="577"/>
    </row>
    <row r="44" spans="2:36" ht="133.5" customHeight="1" thickBot="1">
      <c r="B44" s="121" t="s">
        <v>34</v>
      </c>
      <c r="C44" s="580" t="s">
        <v>797</v>
      </c>
      <c r="D44" s="581"/>
      <c r="E44" s="581"/>
      <c r="F44" s="581"/>
      <c r="G44" s="581"/>
      <c r="H44" s="581"/>
      <c r="I44" s="122" t="s">
        <v>364</v>
      </c>
      <c r="J44" s="123">
        <v>0</v>
      </c>
      <c r="K44" s="124">
        <v>0.2</v>
      </c>
      <c r="L44" s="124"/>
      <c r="M44" s="125"/>
      <c r="N44" s="126"/>
      <c r="O44" s="127">
        <f aca="true" t="shared" si="11" ref="O44:AD44">SUM(O46,O49,O52,O55)</f>
        <v>33084251</v>
      </c>
      <c r="P44" s="129">
        <f t="shared" si="11"/>
        <v>0</v>
      </c>
      <c r="Q44" s="129">
        <f t="shared" si="11"/>
        <v>0</v>
      </c>
      <c r="R44" s="129">
        <f t="shared" si="11"/>
        <v>0</v>
      </c>
      <c r="S44" s="129">
        <f t="shared" si="11"/>
        <v>0</v>
      </c>
      <c r="T44" s="129">
        <f t="shared" si="11"/>
        <v>0</v>
      </c>
      <c r="U44" s="129">
        <f t="shared" si="11"/>
        <v>0</v>
      </c>
      <c r="V44" s="129">
        <f t="shared" si="11"/>
        <v>0</v>
      </c>
      <c r="W44" s="129">
        <f t="shared" si="11"/>
        <v>0</v>
      </c>
      <c r="X44" s="129">
        <f t="shared" si="11"/>
        <v>0</v>
      </c>
      <c r="Y44" s="129">
        <f t="shared" si="11"/>
        <v>0</v>
      </c>
      <c r="Z44" s="129">
        <f t="shared" si="11"/>
        <v>0</v>
      </c>
      <c r="AA44" s="129">
        <f t="shared" si="11"/>
        <v>0</v>
      </c>
      <c r="AB44" s="129">
        <f t="shared" si="11"/>
        <v>0</v>
      </c>
      <c r="AC44" s="129">
        <f t="shared" si="11"/>
        <v>0</v>
      </c>
      <c r="AD44" s="129">
        <f t="shared" si="11"/>
        <v>0</v>
      </c>
      <c r="AE44" s="129">
        <f>SUM(AC44,AA44,Y44,W44,U44,S44,Q44,O44)</f>
        <v>33084251</v>
      </c>
      <c r="AF44" s="187">
        <f>AF46</f>
        <v>0</v>
      </c>
      <c r="AG44" s="131"/>
      <c r="AH44" s="132"/>
      <c r="AI44" s="132"/>
      <c r="AJ44" s="133"/>
    </row>
    <row r="45" spans="2:36" ht="3" customHeight="1" thickBot="1">
      <c r="B45" s="582"/>
      <c r="C45" s="583"/>
      <c r="D45" s="583"/>
      <c r="E45" s="583"/>
      <c r="F45" s="583"/>
      <c r="G45" s="583"/>
      <c r="H45" s="583"/>
      <c r="I45" s="583"/>
      <c r="J45" s="583"/>
      <c r="K45" s="583"/>
      <c r="L45" s="583"/>
      <c r="M45" s="583"/>
      <c r="N45" s="583"/>
      <c r="O45" s="727"/>
      <c r="P45" s="727"/>
      <c r="Q45" s="727"/>
      <c r="R45" s="727"/>
      <c r="S45" s="727"/>
      <c r="T45" s="727"/>
      <c r="U45" s="727"/>
      <c r="V45" s="727"/>
      <c r="W45" s="727"/>
      <c r="X45" s="727"/>
      <c r="Y45" s="727"/>
      <c r="Z45" s="727"/>
      <c r="AA45" s="727"/>
      <c r="AB45" s="727"/>
      <c r="AC45" s="727"/>
      <c r="AD45" s="727"/>
      <c r="AE45" s="727"/>
      <c r="AF45" s="727"/>
      <c r="AG45" s="583"/>
      <c r="AH45" s="583"/>
      <c r="AI45" s="583"/>
      <c r="AJ45" s="584"/>
    </row>
    <row r="46" spans="2:36" ht="108" customHeight="1" thickBot="1">
      <c r="B46" s="134" t="s">
        <v>13</v>
      </c>
      <c r="C46" s="112" t="s">
        <v>41</v>
      </c>
      <c r="D46" s="112" t="s">
        <v>14</v>
      </c>
      <c r="E46" s="112" t="s">
        <v>37</v>
      </c>
      <c r="F46" s="112" t="s">
        <v>38</v>
      </c>
      <c r="G46" s="112" t="s">
        <v>39</v>
      </c>
      <c r="H46" s="135" t="s">
        <v>1121</v>
      </c>
      <c r="I46" s="136" t="s">
        <v>42</v>
      </c>
      <c r="J46" s="137"/>
      <c r="K46" s="137"/>
      <c r="L46" s="137"/>
      <c r="M46" s="137"/>
      <c r="N46" s="138"/>
      <c r="O46" s="139">
        <f aca="true" t="shared" si="12" ref="O46:AD46">SUM(O47:O47)</f>
        <v>13084251</v>
      </c>
      <c r="P46" s="188">
        <f t="shared" si="12"/>
        <v>0</v>
      </c>
      <c r="Q46" s="139">
        <f t="shared" si="12"/>
        <v>0</v>
      </c>
      <c r="R46" s="188">
        <f t="shared" si="12"/>
        <v>0</v>
      </c>
      <c r="S46" s="139">
        <f t="shared" si="12"/>
        <v>0</v>
      </c>
      <c r="T46" s="188">
        <f t="shared" si="12"/>
        <v>0</v>
      </c>
      <c r="U46" s="139">
        <f t="shared" si="12"/>
        <v>0</v>
      </c>
      <c r="V46" s="188">
        <f t="shared" si="12"/>
        <v>0</v>
      </c>
      <c r="W46" s="139">
        <f t="shared" si="12"/>
        <v>0</v>
      </c>
      <c r="X46" s="188">
        <f t="shared" si="12"/>
        <v>0</v>
      </c>
      <c r="Y46" s="139">
        <f t="shared" si="12"/>
        <v>0</v>
      </c>
      <c r="Z46" s="188">
        <f t="shared" si="12"/>
        <v>0</v>
      </c>
      <c r="AA46" s="139">
        <f t="shared" si="12"/>
        <v>0</v>
      </c>
      <c r="AB46" s="188">
        <f t="shared" si="12"/>
        <v>0</v>
      </c>
      <c r="AC46" s="139">
        <f t="shared" si="12"/>
        <v>0</v>
      </c>
      <c r="AD46" s="188">
        <f t="shared" si="12"/>
        <v>0</v>
      </c>
      <c r="AE46" s="142">
        <f>SUM(O46,Q46,S46,U46,W46,Y46,AA46,AC46)</f>
        <v>13084251</v>
      </c>
      <c r="AF46" s="188">
        <f>AF47</f>
        <v>0</v>
      </c>
      <c r="AG46" s="143">
        <f>SUM(AG47:AG47)</f>
        <v>0</v>
      </c>
      <c r="AH46" s="144"/>
      <c r="AI46" s="144"/>
      <c r="AJ46" s="145"/>
    </row>
    <row r="47" spans="2:36" ht="117" customHeight="1" thickBot="1">
      <c r="B47" s="146" t="s">
        <v>1370</v>
      </c>
      <c r="C47" s="147"/>
      <c r="D47" s="148" t="s">
        <v>1300</v>
      </c>
      <c r="E47" s="148" t="s">
        <v>1108</v>
      </c>
      <c r="F47" s="149"/>
      <c r="G47" s="148"/>
      <c r="H47" s="150" t="s">
        <v>375</v>
      </c>
      <c r="I47" s="150" t="s">
        <v>1122</v>
      </c>
      <c r="J47" s="151">
        <v>0</v>
      </c>
      <c r="K47" s="239">
        <v>1</v>
      </c>
      <c r="L47" s="167">
        <v>0</v>
      </c>
      <c r="M47" s="154"/>
      <c r="N47" s="155"/>
      <c r="O47" s="156">
        <v>13084251</v>
      </c>
      <c r="P47" s="157"/>
      <c r="Q47" s="157"/>
      <c r="R47" s="157"/>
      <c r="S47" s="157"/>
      <c r="T47" s="157"/>
      <c r="U47" s="157"/>
      <c r="V47" s="157"/>
      <c r="W47" s="157"/>
      <c r="X47" s="157"/>
      <c r="Y47" s="157"/>
      <c r="Z47" s="157"/>
      <c r="AA47" s="157"/>
      <c r="AB47" s="157"/>
      <c r="AC47" s="157"/>
      <c r="AD47" s="157"/>
      <c r="AE47" s="158"/>
      <c r="AF47" s="158"/>
      <c r="AG47" s="159"/>
      <c r="AH47" s="160"/>
      <c r="AI47" s="160"/>
      <c r="AJ47" s="161"/>
    </row>
    <row r="48" spans="2:36" ht="3" customHeight="1" thickBot="1">
      <c r="B48" s="162"/>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c r="AA48" s="163"/>
      <c r="AB48" s="163"/>
      <c r="AC48" s="163"/>
      <c r="AD48" s="163"/>
      <c r="AE48" s="163"/>
      <c r="AF48" s="163"/>
      <c r="AG48" s="163"/>
      <c r="AH48" s="163"/>
      <c r="AI48" s="163"/>
      <c r="AJ48" s="164"/>
    </row>
    <row r="49" spans="2:36" ht="108" customHeight="1" thickBot="1">
      <c r="B49" s="134" t="s">
        <v>13</v>
      </c>
      <c r="C49" s="112" t="s">
        <v>41</v>
      </c>
      <c r="D49" s="112" t="s">
        <v>14</v>
      </c>
      <c r="E49" s="112" t="s">
        <v>37</v>
      </c>
      <c r="F49" s="112" t="s">
        <v>38</v>
      </c>
      <c r="G49" s="112" t="s">
        <v>39</v>
      </c>
      <c r="H49" s="135" t="s">
        <v>1123</v>
      </c>
      <c r="I49" s="136" t="s">
        <v>42</v>
      </c>
      <c r="J49" s="137"/>
      <c r="K49" s="137"/>
      <c r="L49" s="137"/>
      <c r="M49" s="137"/>
      <c r="N49" s="138"/>
      <c r="O49" s="139">
        <f aca="true" t="shared" si="13" ref="O49:AD49">SUM(O50:O50)</f>
        <v>0</v>
      </c>
      <c r="P49" s="188">
        <f t="shared" si="13"/>
        <v>0</v>
      </c>
      <c r="Q49" s="139">
        <f t="shared" si="13"/>
        <v>0</v>
      </c>
      <c r="R49" s="188">
        <f t="shared" si="13"/>
        <v>0</v>
      </c>
      <c r="S49" s="139">
        <f t="shared" si="13"/>
        <v>0</v>
      </c>
      <c r="T49" s="188">
        <f t="shared" si="13"/>
        <v>0</v>
      </c>
      <c r="U49" s="139">
        <f t="shared" si="13"/>
        <v>0</v>
      </c>
      <c r="V49" s="188">
        <f t="shared" si="13"/>
        <v>0</v>
      </c>
      <c r="W49" s="139">
        <f t="shared" si="13"/>
        <v>0</v>
      </c>
      <c r="X49" s="188">
        <f t="shared" si="13"/>
        <v>0</v>
      </c>
      <c r="Y49" s="139">
        <f t="shared" si="13"/>
        <v>0</v>
      </c>
      <c r="Z49" s="188">
        <f t="shared" si="13"/>
        <v>0</v>
      </c>
      <c r="AA49" s="139">
        <f t="shared" si="13"/>
        <v>0</v>
      </c>
      <c r="AB49" s="188">
        <f t="shared" si="13"/>
        <v>0</v>
      </c>
      <c r="AC49" s="139">
        <f t="shared" si="13"/>
        <v>0</v>
      </c>
      <c r="AD49" s="188">
        <f t="shared" si="13"/>
        <v>0</v>
      </c>
      <c r="AE49" s="142">
        <f>SUM(O49,Q49,S49,U49,W49,Y49,AA49,AC49)</f>
        <v>0</v>
      </c>
      <c r="AF49" s="188">
        <f>AF50</f>
        <v>0</v>
      </c>
      <c r="AG49" s="143">
        <f>SUM(AG50:AG50)</f>
        <v>0</v>
      </c>
      <c r="AH49" s="144"/>
      <c r="AI49" s="144"/>
      <c r="AJ49" s="145"/>
    </row>
    <row r="50" spans="2:36" ht="117" customHeight="1" thickBot="1">
      <c r="B50" s="146" t="s">
        <v>1371</v>
      </c>
      <c r="C50" s="147"/>
      <c r="D50" s="148" t="s">
        <v>1301</v>
      </c>
      <c r="E50" s="148" t="s">
        <v>1108</v>
      </c>
      <c r="F50" s="149"/>
      <c r="G50" s="148"/>
      <c r="H50" s="150" t="s">
        <v>802</v>
      </c>
      <c r="I50" s="150" t="s">
        <v>376</v>
      </c>
      <c r="J50" s="151">
        <v>0</v>
      </c>
      <c r="K50" s="152">
        <v>1</v>
      </c>
      <c r="L50" s="167">
        <v>0.27</v>
      </c>
      <c r="M50" s="154"/>
      <c r="N50" s="155"/>
      <c r="O50" s="166"/>
      <c r="P50" s="157"/>
      <c r="Q50" s="157"/>
      <c r="R50" s="157"/>
      <c r="S50" s="157"/>
      <c r="T50" s="157"/>
      <c r="U50" s="157"/>
      <c r="V50" s="157"/>
      <c r="W50" s="157"/>
      <c r="X50" s="157"/>
      <c r="Y50" s="157"/>
      <c r="Z50" s="157"/>
      <c r="AA50" s="157"/>
      <c r="AB50" s="157"/>
      <c r="AC50" s="157"/>
      <c r="AD50" s="157"/>
      <c r="AE50" s="158"/>
      <c r="AF50" s="158"/>
      <c r="AG50" s="159"/>
      <c r="AH50" s="160"/>
      <c r="AI50" s="160"/>
      <c r="AJ50" s="161"/>
    </row>
    <row r="51" spans="2:36" ht="3" customHeight="1" thickBot="1">
      <c r="B51" s="162"/>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c r="AJ51" s="164"/>
    </row>
    <row r="52" spans="2:36" ht="108" customHeight="1" thickBot="1">
      <c r="B52" s="134" t="s">
        <v>13</v>
      </c>
      <c r="C52" s="112" t="s">
        <v>41</v>
      </c>
      <c r="D52" s="112" t="s">
        <v>14</v>
      </c>
      <c r="E52" s="112" t="s">
        <v>37</v>
      </c>
      <c r="F52" s="112" t="s">
        <v>38</v>
      </c>
      <c r="G52" s="112" t="s">
        <v>39</v>
      </c>
      <c r="H52" s="135" t="s">
        <v>1124</v>
      </c>
      <c r="I52" s="136" t="s">
        <v>42</v>
      </c>
      <c r="J52" s="137"/>
      <c r="K52" s="137"/>
      <c r="L52" s="137"/>
      <c r="M52" s="137"/>
      <c r="N52" s="138"/>
      <c r="O52" s="139">
        <f aca="true" t="shared" si="14" ref="O52:AD52">SUM(O53:O53)</f>
        <v>0</v>
      </c>
      <c r="P52" s="188">
        <f t="shared" si="14"/>
        <v>0</v>
      </c>
      <c r="Q52" s="139">
        <f t="shared" si="14"/>
        <v>0</v>
      </c>
      <c r="R52" s="188">
        <f t="shared" si="14"/>
        <v>0</v>
      </c>
      <c r="S52" s="139">
        <f t="shared" si="14"/>
        <v>0</v>
      </c>
      <c r="T52" s="188">
        <f t="shared" si="14"/>
        <v>0</v>
      </c>
      <c r="U52" s="139">
        <f t="shared" si="14"/>
        <v>0</v>
      </c>
      <c r="V52" s="188">
        <f t="shared" si="14"/>
        <v>0</v>
      </c>
      <c r="W52" s="139">
        <f t="shared" si="14"/>
        <v>0</v>
      </c>
      <c r="X52" s="188">
        <f t="shared" si="14"/>
        <v>0</v>
      </c>
      <c r="Y52" s="139">
        <f t="shared" si="14"/>
        <v>0</v>
      </c>
      <c r="Z52" s="188">
        <f t="shared" si="14"/>
        <v>0</v>
      </c>
      <c r="AA52" s="139">
        <f t="shared" si="14"/>
        <v>0</v>
      </c>
      <c r="AB52" s="188">
        <f t="shared" si="14"/>
        <v>0</v>
      </c>
      <c r="AC52" s="139">
        <f t="shared" si="14"/>
        <v>0</v>
      </c>
      <c r="AD52" s="188">
        <f t="shared" si="14"/>
        <v>0</v>
      </c>
      <c r="AE52" s="142">
        <f>SUM(O52,Q52,S52,U52,W52,Y52,AA52,AC52)</f>
        <v>0</v>
      </c>
      <c r="AF52" s="188">
        <f>AF53</f>
        <v>0</v>
      </c>
      <c r="AG52" s="143">
        <f>SUM(AG53:AG53)</f>
        <v>0</v>
      </c>
      <c r="AH52" s="144"/>
      <c r="AI52" s="144"/>
      <c r="AJ52" s="145"/>
    </row>
    <row r="53" spans="2:36" ht="117" customHeight="1" thickBot="1">
      <c r="B53" s="146" t="s">
        <v>1369</v>
      </c>
      <c r="C53" s="147"/>
      <c r="D53" s="148" t="s">
        <v>1302</v>
      </c>
      <c r="E53" s="148" t="s">
        <v>1108</v>
      </c>
      <c r="F53" s="149"/>
      <c r="G53" s="148"/>
      <c r="H53" s="150" t="s">
        <v>377</v>
      </c>
      <c r="I53" s="150" t="s">
        <v>378</v>
      </c>
      <c r="J53" s="151">
        <v>0</v>
      </c>
      <c r="K53" s="152">
        <v>1</v>
      </c>
      <c r="L53" s="167">
        <v>0</v>
      </c>
      <c r="M53" s="154"/>
      <c r="N53" s="155"/>
      <c r="O53" s="166"/>
      <c r="P53" s="157"/>
      <c r="Q53" s="157"/>
      <c r="R53" s="157"/>
      <c r="S53" s="157"/>
      <c r="T53" s="157"/>
      <c r="U53" s="157"/>
      <c r="V53" s="157"/>
      <c r="W53" s="157"/>
      <c r="X53" s="157"/>
      <c r="Y53" s="157"/>
      <c r="Z53" s="157"/>
      <c r="AA53" s="157"/>
      <c r="AB53" s="157"/>
      <c r="AC53" s="157"/>
      <c r="AD53" s="157"/>
      <c r="AE53" s="158"/>
      <c r="AF53" s="158"/>
      <c r="AG53" s="159"/>
      <c r="AH53" s="160"/>
      <c r="AI53" s="160"/>
      <c r="AJ53" s="161"/>
    </row>
    <row r="54" spans="2:36" ht="3" customHeight="1" thickBot="1">
      <c r="B54" s="162"/>
      <c r="C54" s="163"/>
      <c r="D54" s="163"/>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163"/>
      <c r="AJ54" s="164"/>
    </row>
    <row r="55" spans="2:36" ht="108" customHeight="1" thickBot="1">
      <c r="B55" s="134" t="s">
        <v>13</v>
      </c>
      <c r="C55" s="112" t="s">
        <v>41</v>
      </c>
      <c r="D55" s="112" t="s">
        <v>14</v>
      </c>
      <c r="E55" s="112" t="s">
        <v>37</v>
      </c>
      <c r="F55" s="112" t="s">
        <v>38</v>
      </c>
      <c r="G55" s="112" t="s">
        <v>39</v>
      </c>
      <c r="H55" s="135" t="s">
        <v>1125</v>
      </c>
      <c r="I55" s="136" t="s">
        <v>42</v>
      </c>
      <c r="J55" s="137"/>
      <c r="K55" s="137"/>
      <c r="L55" s="137"/>
      <c r="M55" s="137"/>
      <c r="N55" s="138"/>
      <c r="O55" s="139">
        <f aca="true" t="shared" si="15" ref="O55:AD55">SUM(O56:O56)</f>
        <v>20000000</v>
      </c>
      <c r="P55" s="188">
        <f t="shared" si="15"/>
        <v>0</v>
      </c>
      <c r="Q55" s="139">
        <f t="shared" si="15"/>
        <v>0</v>
      </c>
      <c r="R55" s="188">
        <f t="shared" si="15"/>
        <v>0</v>
      </c>
      <c r="S55" s="139">
        <f t="shared" si="15"/>
        <v>0</v>
      </c>
      <c r="T55" s="188">
        <f t="shared" si="15"/>
        <v>0</v>
      </c>
      <c r="U55" s="139">
        <f t="shared" si="15"/>
        <v>0</v>
      </c>
      <c r="V55" s="188">
        <f t="shared" si="15"/>
        <v>0</v>
      </c>
      <c r="W55" s="139">
        <f t="shared" si="15"/>
        <v>0</v>
      </c>
      <c r="X55" s="188">
        <f t="shared" si="15"/>
        <v>0</v>
      </c>
      <c r="Y55" s="139">
        <f t="shared" si="15"/>
        <v>0</v>
      </c>
      <c r="Z55" s="188">
        <f t="shared" si="15"/>
        <v>0</v>
      </c>
      <c r="AA55" s="139">
        <f t="shared" si="15"/>
        <v>0</v>
      </c>
      <c r="AB55" s="188">
        <f t="shared" si="15"/>
        <v>0</v>
      </c>
      <c r="AC55" s="139">
        <f t="shared" si="15"/>
        <v>0</v>
      </c>
      <c r="AD55" s="188">
        <f t="shared" si="15"/>
        <v>0</v>
      </c>
      <c r="AE55" s="142">
        <f>SUM(O55,Q55,S55,U55,W55,Y55,AA55,AC55)</f>
        <v>20000000</v>
      </c>
      <c r="AF55" s="188">
        <f>AF56</f>
        <v>0</v>
      </c>
      <c r="AG55" s="143">
        <f>SUM(AG56:AG56)</f>
        <v>0</v>
      </c>
      <c r="AH55" s="144"/>
      <c r="AI55" s="144"/>
      <c r="AJ55" s="145"/>
    </row>
    <row r="56" spans="2:36" ht="117" customHeight="1" thickBot="1">
      <c r="B56" s="146" t="s">
        <v>1369</v>
      </c>
      <c r="C56" s="147"/>
      <c r="D56" s="148" t="s">
        <v>1303</v>
      </c>
      <c r="E56" s="148" t="s">
        <v>1108</v>
      </c>
      <c r="F56" s="149"/>
      <c r="G56" s="148"/>
      <c r="H56" s="150" t="s">
        <v>379</v>
      </c>
      <c r="I56" s="150" t="s">
        <v>380</v>
      </c>
      <c r="J56" s="151">
        <v>0</v>
      </c>
      <c r="K56" s="239">
        <v>2</v>
      </c>
      <c r="L56" s="167">
        <v>0</v>
      </c>
      <c r="M56" s="154"/>
      <c r="N56" s="155"/>
      <c r="O56" s="156">
        <v>20000000</v>
      </c>
      <c r="P56" s="157"/>
      <c r="Q56" s="157"/>
      <c r="R56" s="157"/>
      <c r="S56" s="157"/>
      <c r="T56" s="157"/>
      <c r="U56" s="157"/>
      <c r="V56" s="157"/>
      <c r="W56" s="157"/>
      <c r="X56" s="157"/>
      <c r="Y56" s="157"/>
      <c r="Z56" s="157"/>
      <c r="AA56" s="157"/>
      <c r="AB56" s="157"/>
      <c r="AC56" s="157"/>
      <c r="AD56" s="157"/>
      <c r="AE56" s="158"/>
      <c r="AF56" s="158"/>
      <c r="AG56" s="159"/>
      <c r="AH56" s="160"/>
      <c r="AI56" s="160"/>
      <c r="AJ56" s="161"/>
    </row>
    <row r="57" spans="2:36" ht="3" customHeight="1" thickBot="1">
      <c r="B57" s="162"/>
      <c r="C57" s="163"/>
      <c r="D57" s="163"/>
      <c r="E57" s="163"/>
      <c r="F57" s="163"/>
      <c r="G57" s="163"/>
      <c r="H57" s="163"/>
      <c r="I57" s="163"/>
      <c r="J57" s="163"/>
      <c r="K57" s="163"/>
      <c r="L57" s="163"/>
      <c r="M57" s="163"/>
      <c r="N57" s="163"/>
      <c r="O57" s="163"/>
      <c r="P57" s="163"/>
      <c r="Q57" s="163"/>
      <c r="R57" s="163"/>
      <c r="S57" s="163"/>
      <c r="T57" s="163"/>
      <c r="U57" s="163"/>
      <c r="V57" s="163"/>
      <c r="W57" s="163"/>
      <c r="X57" s="163"/>
      <c r="Y57" s="163"/>
      <c r="Z57" s="163"/>
      <c r="AA57" s="163"/>
      <c r="AB57" s="163"/>
      <c r="AC57" s="163"/>
      <c r="AD57" s="163"/>
      <c r="AE57" s="163"/>
      <c r="AF57" s="163"/>
      <c r="AG57" s="163"/>
      <c r="AH57" s="163"/>
      <c r="AI57" s="163"/>
      <c r="AJ57" s="164"/>
    </row>
    <row r="58" spans="2:36" ht="57.75" customHeight="1" thickBot="1">
      <c r="B58" s="563" t="s">
        <v>1126</v>
      </c>
      <c r="C58" s="564"/>
      <c r="D58" s="565"/>
      <c r="E58" s="264"/>
      <c r="F58" s="564" t="s">
        <v>1384</v>
      </c>
      <c r="G58" s="564"/>
      <c r="H58" s="564"/>
      <c r="I58" s="564"/>
      <c r="J58" s="564"/>
      <c r="K58" s="564"/>
      <c r="L58" s="564"/>
      <c r="M58" s="564"/>
      <c r="N58" s="565"/>
      <c r="O58" s="729" t="s">
        <v>0</v>
      </c>
      <c r="P58" s="730"/>
      <c r="Q58" s="730"/>
      <c r="R58" s="730"/>
      <c r="S58" s="730"/>
      <c r="T58" s="730"/>
      <c r="U58" s="730"/>
      <c r="V58" s="730"/>
      <c r="W58" s="730"/>
      <c r="X58" s="730"/>
      <c r="Y58" s="730"/>
      <c r="Z58" s="730"/>
      <c r="AA58" s="730"/>
      <c r="AB58" s="730"/>
      <c r="AC58" s="730"/>
      <c r="AD58" s="730"/>
      <c r="AE58" s="730"/>
      <c r="AF58" s="731"/>
      <c r="AG58" s="569" t="s">
        <v>1</v>
      </c>
      <c r="AH58" s="570"/>
      <c r="AI58" s="570"/>
      <c r="AJ58" s="571"/>
    </row>
    <row r="59" spans="2:36" ht="64.5" customHeight="1">
      <c r="B59" s="612" t="s">
        <v>25</v>
      </c>
      <c r="C59" s="614" t="s">
        <v>1018</v>
      </c>
      <c r="D59" s="615"/>
      <c r="E59" s="615"/>
      <c r="F59" s="615"/>
      <c r="G59" s="615"/>
      <c r="H59" s="615"/>
      <c r="I59" s="545" t="s">
        <v>3</v>
      </c>
      <c r="J59" s="547" t="s">
        <v>26</v>
      </c>
      <c r="K59" s="547" t="s">
        <v>4</v>
      </c>
      <c r="L59" s="549" t="s">
        <v>1030</v>
      </c>
      <c r="M59" s="607" t="s">
        <v>28</v>
      </c>
      <c r="N59" s="609" t="s">
        <v>29</v>
      </c>
      <c r="O59" s="728" t="s">
        <v>43</v>
      </c>
      <c r="P59" s="658"/>
      <c r="Q59" s="659" t="s">
        <v>44</v>
      </c>
      <c r="R59" s="658"/>
      <c r="S59" s="659" t="s">
        <v>45</v>
      </c>
      <c r="T59" s="658"/>
      <c r="U59" s="659" t="s">
        <v>7</v>
      </c>
      <c r="V59" s="658"/>
      <c r="W59" s="659" t="s">
        <v>6</v>
      </c>
      <c r="X59" s="658"/>
      <c r="Y59" s="659" t="s">
        <v>46</v>
      </c>
      <c r="Z59" s="658"/>
      <c r="AA59" s="659" t="s">
        <v>5</v>
      </c>
      <c r="AB59" s="658"/>
      <c r="AC59" s="659" t="s">
        <v>8</v>
      </c>
      <c r="AD59" s="658"/>
      <c r="AE59" s="659" t="s">
        <v>9</v>
      </c>
      <c r="AF59" s="660"/>
      <c r="AG59" s="605" t="s">
        <v>10</v>
      </c>
      <c r="AH59" s="572" t="s">
        <v>11</v>
      </c>
      <c r="AI59" s="574" t="s">
        <v>12</v>
      </c>
      <c r="AJ59" s="576" t="s">
        <v>30</v>
      </c>
    </row>
    <row r="60" spans="2:36" ht="87.75" customHeight="1" thickBot="1">
      <c r="B60" s="613"/>
      <c r="C60" s="616"/>
      <c r="D60" s="617"/>
      <c r="E60" s="617"/>
      <c r="F60" s="617"/>
      <c r="G60" s="617"/>
      <c r="H60" s="617"/>
      <c r="I60" s="546"/>
      <c r="J60" s="548" t="s">
        <v>26</v>
      </c>
      <c r="K60" s="548"/>
      <c r="L60" s="550"/>
      <c r="M60" s="608"/>
      <c r="N60" s="610"/>
      <c r="O60" s="117" t="s">
        <v>31</v>
      </c>
      <c r="P60" s="118" t="s">
        <v>32</v>
      </c>
      <c r="Q60" s="119" t="s">
        <v>31</v>
      </c>
      <c r="R60" s="118" t="s">
        <v>32</v>
      </c>
      <c r="S60" s="119" t="s">
        <v>31</v>
      </c>
      <c r="T60" s="118" t="s">
        <v>32</v>
      </c>
      <c r="U60" s="119" t="s">
        <v>31</v>
      </c>
      <c r="V60" s="118" t="s">
        <v>32</v>
      </c>
      <c r="W60" s="119" t="s">
        <v>31</v>
      </c>
      <c r="X60" s="118" t="s">
        <v>32</v>
      </c>
      <c r="Y60" s="119" t="s">
        <v>31</v>
      </c>
      <c r="Z60" s="118" t="s">
        <v>32</v>
      </c>
      <c r="AA60" s="119" t="s">
        <v>31</v>
      </c>
      <c r="AB60" s="118" t="s">
        <v>33</v>
      </c>
      <c r="AC60" s="119" t="s">
        <v>31</v>
      </c>
      <c r="AD60" s="118" t="s">
        <v>33</v>
      </c>
      <c r="AE60" s="119" t="s">
        <v>31</v>
      </c>
      <c r="AF60" s="120" t="s">
        <v>33</v>
      </c>
      <c r="AG60" s="606"/>
      <c r="AH60" s="573"/>
      <c r="AI60" s="575"/>
      <c r="AJ60" s="577"/>
    </row>
    <row r="61" spans="2:36" ht="126" customHeight="1" thickBot="1">
      <c r="B61" s="121" t="s">
        <v>34</v>
      </c>
      <c r="C61" s="580" t="s">
        <v>800</v>
      </c>
      <c r="D61" s="581"/>
      <c r="E61" s="581"/>
      <c r="F61" s="581"/>
      <c r="G61" s="581"/>
      <c r="H61" s="581"/>
      <c r="I61" s="122" t="s">
        <v>799</v>
      </c>
      <c r="J61" s="123">
        <v>0.5</v>
      </c>
      <c r="K61" s="124">
        <v>0.35</v>
      </c>
      <c r="L61" s="124"/>
      <c r="M61" s="125"/>
      <c r="N61" s="126"/>
      <c r="O61" s="127">
        <f aca="true" t="shared" si="16" ref="O61:AD61">SUM(O63,O66)</f>
        <v>0</v>
      </c>
      <c r="P61" s="129">
        <f t="shared" si="16"/>
        <v>0</v>
      </c>
      <c r="Q61" s="129">
        <f t="shared" si="16"/>
        <v>0</v>
      </c>
      <c r="R61" s="129">
        <f t="shared" si="16"/>
        <v>0</v>
      </c>
      <c r="S61" s="129">
        <f t="shared" si="16"/>
        <v>0</v>
      </c>
      <c r="T61" s="129">
        <f t="shared" si="16"/>
        <v>0</v>
      </c>
      <c r="U61" s="129">
        <f t="shared" si="16"/>
        <v>0</v>
      </c>
      <c r="V61" s="129">
        <f t="shared" si="16"/>
        <v>0</v>
      </c>
      <c r="W61" s="129">
        <f t="shared" si="16"/>
        <v>0</v>
      </c>
      <c r="X61" s="129">
        <f t="shared" si="16"/>
        <v>0</v>
      </c>
      <c r="Y61" s="129">
        <f t="shared" si="16"/>
        <v>0</v>
      </c>
      <c r="Z61" s="129">
        <f t="shared" si="16"/>
        <v>0</v>
      </c>
      <c r="AA61" s="129">
        <f t="shared" si="16"/>
        <v>0</v>
      </c>
      <c r="AB61" s="129">
        <f t="shared" si="16"/>
        <v>0</v>
      </c>
      <c r="AC61" s="129">
        <f t="shared" si="16"/>
        <v>0</v>
      </c>
      <c r="AD61" s="129">
        <f t="shared" si="16"/>
        <v>0</v>
      </c>
      <c r="AE61" s="129">
        <f>SUM(AC61,AA61,Y61,W61,U61,S61,Q61,O61)</f>
        <v>0</v>
      </c>
      <c r="AF61" s="187">
        <f>AF63</f>
        <v>0</v>
      </c>
      <c r="AG61" s="131"/>
      <c r="AH61" s="132"/>
      <c r="AI61" s="132"/>
      <c r="AJ61" s="133"/>
    </row>
    <row r="62" spans="2:36" ht="3" customHeight="1" thickBot="1">
      <c r="B62" s="582"/>
      <c r="C62" s="583"/>
      <c r="D62" s="583"/>
      <c r="E62" s="583"/>
      <c r="F62" s="583"/>
      <c r="G62" s="583"/>
      <c r="H62" s="583"/>
      <c r="I62" s="583"/>
      <c r="J62" s="583"/>
      <c r="K62" s="583"/>
      <c r="L62" s="583"/>
      <c r="M62" s="583"/>
      <c r="N62" s="583"/>
      <c r="O62" s="727"/>
      <c r="P62" s="727"/>
      <c r="Q62" s="727"/>
      <c r="R62" s="727"/>
      <c r="S62" s="727"/>
      <c r="T62" s="727"/>
      <c r="U62" s="727"/>
      <c r="V62" s="727"/>
      <c r="W62" s="727"/>
      <c r="X62" s="727"/>
      <c r="Y62" s="727"/>
      <c r="Z62" s="727"/>
      <c r="AA62" s="727"/>
      <c r="AB62" s="727"/>
      <c r="AC62" s="727"/>
      <c r="AD62" s="727"/>
      <c r="AE62" s="727"/>
      <c r="AF62" s="727"/>
      <c r="AG62" s="583"/>
      <c r="AH62" s="583"/>
      <c r="AI62" s="583"/>
      <c r="AJ62" s="584"/>
    </row>
    <row r="63" spans="2:36" ht="108" customHeight="1" thickBot="1">
      <c r="B63" s="134" t="s">
        <v>13</v>
      </c>
      <c r="C63" s="112" t="s">
        <v>41</v>
      </c>
      <c r="D63" s="112" t="s">
        <v>14</v>
      </c>
      <c r="E63" s="112" t="s">
        <v>37</v>
      </c>
      <c r="F63" s="112" t="s">
        <v>38</v>
      </c>
      <c r="G63" s="112" t="s">
        <v>39</v>
      </c>
      <c r="H63" s="135" t="s">
        <v>1127</v>
      </c>
      <c r="I63" s="136" t="s">
        <v>42</v>
      </c>
      <c r="J63" s="137"/>
      <c r="K63" s="137"/>
      <c r="L63" s="137"/>
      <c r="M63" s="137"/>
      <c r="N63" s="138"/>
      <c r="O63" s="139">
        <f aca="true" t="shared" si="17" ref="O63:AD63">SUM(O64:O64)</f>
        <v>0</v>
      </c>
      <c r="P63" s="188">
        <f t="shared" si="17"/>
        <v>0</v>
      </c>
      <c r="Q63" s="139">
        <f t="shared" si="17"/>
        <v>0</v>
      </c>
      <c r="R63" s="188">
        <f t="shared" si="17"/>
        <v>0</v>
      </c>
      <c r="S63" s="139">
        <f t="shared" si="17"/>
        <v>0</v>
      </c>
      <c r="T63" s="188">
        <f t="shared" si="17"/>
        <v>0</v>
      </c>
      <c r="U63" s="139">
        <f t="shared" si="17"/>
        <v>0</v>
      </c>
      <c r="V63" s="188">
        <f t="shared" si="17"/>
        <v>0</v>
      </c>
      <c r="W63" s="139">
        <f t="shared" si="17"/>
        <v>0</v>
      </c>
      <c r="X63" s="188">
        <f t="shared" si="17"/>
        <v>0</v>
      </c>
      <c r="Y63" s="139">
        <f t="shared" si="17"/>
        <v>0</v>
      </c>
      <c r="Z63" s="188">
        <f t="shared" si="17"/>
        <v>0</v>
      </c>
      <c r="AA63" s="139">
        <f t="shared" si="17"/>
        <v>0</v>
      </c>
      <c r="AB63" s="188">
        <f t="shared" si="17"/>
        <v>0</v>
      </c>
      <c r="AC63" s="139">
        <f t="shared" si="17"/>
        <v>0</v>
      </c>
      <c r="AD63" s="188">
        <f t="shared" si="17"/>
        <v>0</v>
      </c>
      <c r="AE63" s="142">
        <f>SUM(O63,Q63,S63,U63,W63,Y63,AA63,AC63)</f>
        <v>0</v>
      </c>
      <c r="AF63" s="188">
        <f>AF64</f>
        <v>0</v>
      </c>
      <c r="AG63" s="143">
        <f>SUM(AG64:AG64)</f>
        <v>0</v>
      </c>
      <c r="AH63" s="144"/>
      <c r="AI63" s="144"/>
      <c r="AJ63" s="145"/>
    </row>
    <row r="64" spans="2:36" ht="104.25" customHeight="1" thickBot="1">
      <c r="B64" s="146" t="s">
        <v>1369</v>
      </c>
      <c r="C64" s="147"/>
      <c r="D64" s="148" t="s">
        <v>1128</v>
      </c>
      <c r="E64" s="148" t="s">
        <v>1033</v>
      </c>
      <c r="F64" s="149"/>
      <c r="G64" s="148"/>
      <c r="H64" s="150" t="s">
        <v>381</v>
      </c>
      <c r="I64" s="150" t="s">
        <v>382</v>
      </c>
      <c r="J64" s="151">
        <v>0</v>
      </c>
      <c r="K64" s="239">
        <v>2</v>
      </c>
      <c r="L64" s="153">
        <v>0</v>
      </c>
      <c r="M64" s="154"/>
      <c r="N64" s="155"/>
      <c r="O64" s="166"/>
      <c r="P64" s="157"/>
      <c r="Q64" s="157"/>
      <c r="R64" s="157"/>
      <c r="S64" s="157"/>
      <c r="T64" s="157"/>
      <c r="U64" s="157"/>
      <c r="V64" s="157"/>
      <c r="W64" s="157"/>
      <c r="X64" s="157"/>
      <c r="Y64" s="157"/>
      <c r="Z64" s="157"/>
      <c r="AA64" s="157"/>
      <c r="AB64" s="157"/>
      <c r="AC64" s="157"/>
      <c r="AD64" s="157"/>
      <c r="AE64" s="158"/>
      <c r="AF64" s="158"/>
      <c r="AG64" s="159"/>
      <c r="AH64" s="160"/>
      <c r="AI64" s="160"/>
      <c r="AJ64" s="161"/>
    </row>
    <row r="65" spans="2:36" ht="3" customHeight="1" thickBot="1">
      <c r="B65" s="162"/>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4"/>
    </row>
    <row r="66" spans="2:36" ht="108" customHeight="1" thickBot="1">
      <c r="B66" s="134" t="s">
        <v>13</v>
      </c>
      <c r="C66" s="112" t="s">
        <v>41</v>
      </c>
      <c r="D66" s="112" t="s">
        <v>14</v>
      </c>
      <c r="E66" s="112" t="s">
        <v>37</v>
      </c>
      <c r="F66" s="112" t="s">
        <v>38</v>
      </c>
      <c r="G66" s="112" t="s">
        <v>39</v>
      </c>
      <c r="H66" s="135" t="s">
        <v>1129</v>
      </c>
      <c r="I66" s="136" t="s">
        <v>42</v>
      </c>
      <c r="J66" s="137"/>
      <c r="K66" s="137"/>
      <c r="L66" s="137"/>
      <c r="M66" s="137"/>
      <c r="N66" s="138"/>
      <c r="O66" s="139">
        <f aca="true" t="shared" si="18" ref="O66:AD66">SUM(O67:O67)</f>
        <v>0</v>
      </c>
      <c r="P66" s="188">
        <f t="shared" si="18"/>
        <v>0</v>
      </c>
      <c r="Q66" s="139">
        <f t="shared" si="18"/>
        <v>0</v>
      </c>
      <c r="R66" s="188">
        <f t="shared" si="18"/>
        <v>0</v>
      </c>
      <c r="S66" s="139">
        <f t="shared" si="18"/>
        <v>0</v>
      </c>
      <c r="T66" s="188">
        <f t="shared" si="18"/>
        <v>0</v>
      </c>
      <c r="U66" s="139">
        <f t="shared" si="18"/>
        <v>0</v>
      </c>
      <c r="V66" s="188">
        <f t="shared" si="18"/>
        <v>0</v>
      </c>
      <c r="W66" s="139">
        <f t="shared" si="18"/>
        <v>0</v>
      </c>
      <c r="X66" s="188">
        <f t="shared" si="18"/>
        <v>0</v>
      </c>
      <c r="Y66" s="139">
        <f t="shared" si="18"/>
        <v>0</v>
      </c>
      <c r="Z66" s="188">
        <f t="shared" si="18"/>
        <v>0</v>
      </c>
      <c r="AA66" s="139">
        <f t="shared" si="18"/>
        <v>0</v>
      </c>
      <c r="AB66" s="188">
        <f t="shared" si="18"/>
        <v>0</v>
      </c>
      <c r="AC66" s="139">
        <f t="shared" si="18"/>
        <v>0</v>
      </c>
      <c r="AD66" s="188">
        <f t="shared" si="18"/>
        <v>0</v>
      </c>
      <c r="AE66" s="142">
        <f>SUM(O66,Q66,S66,U66,W66,Y66,AA66,AC66)</f>
        <v>0</v>
      </c>
      <c r="AF66" s="188">
        <f>AF67</f>
        <v>0</v>
      </c>
      <c r="AG66" s="143">
        <f>SUM(AG67:AG67)</f>
        <v>0</v>
      </c>
      <c r="AH66" s="144"/>
      <c r="AI66" s="144"/>
      <c r="AJ66" s="145"/>
    </row>
    <row r="67" spans="2:36" ht="104.25" customHeight="1" thickBot="1">
      <c r="B67" s="146" t="s">
        <v>1369</v>
      </c>
      <c r="C67" s="147"/>
      <c r="D67" s="148" t="s">
        <v>1128</v>
      </c>
      <c r="E67" s="148" t="s">
        <v>1033</v>
      </c>
      <c r="F67" s="149"/>
      <c r="G67" s="148"/>
      <c r="H67" s="150" t="s">
        <v>801</v>
      </c>
      <c r="I67" s="150" t="s">
        <v>383</v>
      </c>
      <c r="J67" s="151">
        <v>0</v>
      </c>
      <c r="K67" s="152">
        <v>1</v>
      </c>
      <c r="L67" s="153">
        <v>0.2738</v>
      </c>
      <c r="M67" s="154"/>
      <c r="N67" s="155"/>
      <c r="O67" s="166"/>
      <c r="P67" s="157"/>
      <c r="Q67" s="157"/>
      <c r="R67" s="157"/>
      <c r="S67" s="157"/>
      <c r="T67" s="157"/>
      <c r="U67" s="157"/>
      <c r="V67" s="157"/>
      <c r="W67" s="157"/>
      <c r="X67" s="157"/>
      <c r="Y67" s="157"/>
      <c r="Z67" s="157"/>
      <c r="AA67" s="157"/>
      <c r="AB67" s="157"/>
      <c r="AC67" s="157"/>
      <c r="AD67" s="157"/>
      <c r="AE67" s="158"/>
      <c r="AF67" s="158"/>
      <c r="AG67" s="159"/>
      <c r="AH67" s="160"/>
      <c r="AI67" s="160"/>
      <c r="AJ67" s="161"/>
    </row>
    <row r="68" spans="2:36" ht="3" customHeight="1" thickBot="1">
      <c r="B68" s="162"/>
      <c r="C68" s="163"/>
      <c r="D68" s="163"/>
      <c r="E68" s="163"/>
      <c r="F68" s="163"/>
      <c r="G68" s="163"/>
      <c r="H68" s="163"/>
      <c r="I68" s="163"/>
      <c r="J68" s="163"/>
      <c r="K68" s="163"/>
      <c r="L68" s="163"/>
      <c r="M68" s="163"/>
      <c r="N68" s="163"/>
      <c r="O68" s="163"/>
      <c r="P68" s="163"/>
      <c r="Q68" s="163"/>
      <c r="R68" s="163"/>
      <c r="S68" s="163"/>
      <c r="T68" s="163"/>
      <c r="U68" s="163"/>
      <c r="V68" s="163"/>
      <c r="W68" s="163"/>
      <c r="X68" s="163"/>
      <c r="Y68" s="163"/>
      <c r="Z68" s="163"/>
      <c r="AA68" s="163"/>
      <c r="AB68" s="163"/>
      <c r="AC68" s="163"/>
      <c r="AD68" s="163"/>
      <c r="AE68" s="163"/>
      <c r="AF68" s="163"/>
      <c r="AG68" s="163"/>
      <c r="AH68" s="163"/>
      <c r="AI68" s="163"/>
      <c r="AJ68" s="164"/>
    </row>
    <row r="69" spans="2:36" ht="55.5" customHeight="1" thickBot="1">
      <c r="B69" s="563" t="s">
        <v>1130</v>
      </c>
      <c r="C69" s="564"/>
      <c r="D69" s="565"/>
      <c r="E69" s="264"/>
      <c r="F69" s="564" t="s">
        <v>1384</v>
      </c>
      <c r="G69" s="564"/>
      <c r="H69" s="564"/>
      <c r="I69" s="564"/>
      <c r="J69" s="564"/>
      <c r="K69" s="564"/>
      <c r="L69" s="564"/>
      <c r="M69" s="564"/>
      <c r="N69" s="565"/>
      <c r="O69" s="729" t="s">
        <v>0</v>
      </c>
      <c r="P69" s="730"/>
      <c r="Q69" s="730"/>
      <c r="R69" s="730"/>
      <c r="S69" s="730"/>
      <c r="T69" s="730"/>
      <c r="U69" s="730"/>
      <c r="V69" s="730"/>
      <c r="W69" s="730"/>
      <c r="X69" s="730"/>
      <c r="Y69" s="730"/>
      <c r="Z69" s="730"/>
      <c r="AA69" s="730"/>
      <c r="AB69" s="730"/>
      <c r="AC69" s="730"/>
      <c r="AD69" s="730"/>
      <c r="AE69" s="730"/>
      <c r="AF69" s="731"/>
      <c r="AG69" s="569" t="s">
        <v>1</v>
      </c>
      <c r="AH69" s="570"/>
      <c r="AI69" s="570"/>
      <c r="AJ69" s="571"/>
    </row>
    <row r="70" spans="2:36" ht="49.5" customHeight="1">
      <c r="B70" s="612" t="s">
        <v>25</v>
      </c>
      <c r="C70" s="614" t="s">
        <v>2</v>
      </c>
      <c r="D70" s="615"/>
      <c r="E70" s="615"/>
      <c r="F70" s="615"/>
      <c r="G70" s="615"/>
      <c r="H70" s="615"/>
      <c r="I70" s="545" t="s">
        <v>3</v>
      </c>
      <c r="J70" s="547" t="s">
        <v>26</v>
      </c>
      <c r="K70" s="547" t="s">
        <v>4</v>
      </c>
      <c r="L70" s="549" t="s">
        <v>1030</v>
      </c>
      <c r="M70" s="607" t="s">
        <v>28</v>
      </c>
      <c r="N70" s="609" t="s">
        <v>29</v>
      </c>
      <c r="O70" s="728" t="s">
        <v>43</v>
      </c>
      <c r="P70" s="658"/>
      <c r="Q70" s="659" t="s">
        <v>44</v>
      </c>
      <c r="R70" s="658"/>
      <c r="S70" s="659" t="s">
        <v>45</v>
      </c>
      <c r="T70" s="658"/>
      <c r="U70" s="659" t="s">
        <v>7</v>
      </c>
      <c r="V70" s="658"/>
      <c r="W70" s="659" t="s">
        <v>6</v>
      </c>
      <c r="X70" s="658"/>
      <c r="Y70" s="659" t="s">
        <v>46</v>
      </c>
      <c r="Z70" s="658"/>
      <c r="AA70" s="659" t="s">
        <v>5</v>
      </c>
      <c r="AB70" s="658"/>
      <c r="AC70" s="659" t="s">
        <v>8</v>
      </c>
      <c r="AD70" s="658"/>
      <c r="AE70" s="659" t="s">
        <v>9</v>
      </c>
      <c r="AF70" s="660"/>
      <c r="AG70" s="605" t="s">
        <v>10</v>
      </c>
      <c r="AH70" s="572" t="s">
        <v>11</v>
      </c>
      <c r="AI70" s="574" t="s">
        <v>12</v>
      </c>
      <c r="AJ70" s="576" t="s">
        <v>30</v>
      </c>
    </row>
    <row r="71" spans="2:36" ht="80.25" customHeight="1" thickBot="1">
      <c r="B71" s="613"/>
      <c r="C71" s="616"/>
      <c r="D71" s="617"/>
      <c r="E71" s="617"/>
      <c r="F71" s="617"/>
      <c r="G71" s="617"/>
      <c r="H71" s="617"/>
      <c r="I71" s="546"/>
      <c r="J71" s="548" t="s">
        <v>26</v>
      </c>
      <c r="K71" s="548"/>
      <c r="L71" s="550"/>
      <c r="M71" s="608"/>
      <c r="N71" s="610"/>
      <c r="O71" s="117" t="s">
        <v>31</v>
      </c>
      <c r="P71" s="118" t="s">
        <v>32</v>
      </c>
      <c r="Q71" s="119" t="s">
        <v>31</v>
      </c>
      <c r="R71" s="118" t="s">
        <v>32</v>
      </c>
      <c r="S71" s="119" t="s">
        <v>31</v>
      </c>
      <c r="T71" s="118" t="s">
        <v>32</v>
      </c>
      <c r="U71" s="119" t="s">
        <v>31</v>
      </c>
      <c r="V71" s="118" t="s">
        <v>32</v>
      </c>
      <c r="W71" s="119" t="s">
        <v>31</v>
      </c>
      <c r="X71" s="118" t="s">
        <v>32</v>
      </c>
      <c r="Y71" s="119" t="s">
        <v>31</v>
      </c>
      <c r="Z71" s="118" t="s">
        <v>32</v>
      </c>
      <c r="AA71" s="119" t="s">
        <v>31</v>
      </c>
      <c r="AB71" s="118" t="s">
        <v>33</v>
      </c>
      <c r="AC71" s="119" t="s">
        <v>31</v>
      </c>
      <c r="AD71" s="118" t="s">
        <v>33</v>
      </c>
      <c r="AE71" s="119" t="s">
        <v>31</v>
      </c>
      <c r="AF71" s="120" t="s">
        <v>33</v>
      </c>
      <c r="AG71" s="606"/>
      <c r="AH71" s="573"/>
      <c r="AI71" s="575"/>
      <c r="AJ71" s="577"/>
    </row>
    <row r="72" spans="2:36" ht="137.25" customHeight="1" thickBot="1">
      <c r="B72" s="121" t="s">
        <v>34</v>
      </c>
      <c r="C72" s="580"/>
      <c r="D72" s="581"/>
      <c r="E72" s="581"/>
      <c r="F72" s="581"/>
      <c r="G72" s="581"/>
      <c r="H72" s="581"/>
      <c r="I72" s="122"/>
      <c r="J72" s="123"/>
      <c r="K72" s="124"/>
      <c r="L72" s="124"/>
      <c r="M72" s="125"/>
      <c r="N72" s="126"/>
      <c r="O72" s="127">
        <f aca="true" t="shared" si="19" ref="O72:AD72">SUM(O74,O77,O80,O83)</f>
        <v>0</v>
      </c>
      <c r="P72" s="129">
        <f t="shared" si="19"/>
        <v>0</v>
      </c>
      <c r="Q72" s="129">
        <f t="shared" si="19"/>
        <v>0</v>
      </c>
      <c r="R72" s="129">
        <f t="shared" si="19"/>
        <v>0</v>
      </c>
      <c r="S72" s="129">
        <f t="shared" si="19"/>
        <v>0</v>
      </c>
      <c r="T72" s="129">
        <f t="shared" si="19"/>
        <v>0</v>
      </c>
      <c r="U72" s="129">
        <f t="shared" si="19"/>
        <v>0</v>
      </c>
      <c r="V72" s="129">
        <f t="shared" si="19"/>
        <v>0</v>
      </c>
      <c r="W72" s="129">
        <f t="shared" si="19"/>
        <v>0</v>
      </c>
      <c r="X72" s="129">
        <f t="shared" si="19"/>
        <v>0</v>
      </c>
      <c r="Y72" s="129">
        <f t="shared" si="19"/>
        <v>0</v>
      </c>
      <c r="Z72" s="129">
        <f t="shared" si="19"/>
        <v>0</v>
      </c>
      <c r="AA72" s="129">
        <f t="shared" si="19"/>
        <v>0</v>
      </c>
      <c r="AB72" s="129">
        <f t="shared" si="19"/>
        <v>0</v>
      </c>
      <c r="AC72" s="129">
        <f t="shared" si="19"/>
        <v>0</v>
      </c>
      <c r="AD72" s="129">
        <f t="shared" si="19"/>
        <v>0</v>
      </c>
      <c r="AE72" s="129">
        <f>SUM(AC72,AA72,Y72,W72,U72,S72,Q72,O72)</f>
        <v>0</v>
      </c>
      <c r="AF72" s="187">
        <f>AF74</f>
        <v>0</v>
      </c>
      <c r="AG72" s="131"/>
      <c r="AH72" s="132"/>
      <c r="AI72" s="132"/>
      <c r="AJ72" s="133"/>
    </row>
    <row r="73" spans="2:36" ht="3" customHeight="1" thickBot="1">
      <c r="B73" s="582"/>
      <c r="C73" s="583"/>
      <c r="D73" s="583"/>
      <c r="E73" s="583"/>
      <c r="F73" s="583"/>
      <c r="G73" s="583"/>
      <c r="H73" s="583"/>
      <c r="I73" s="583"/>
      <c r="J73" s="583"/>
      <c r="K73" s="583"/>
      <c r="L73" s="583"/>
      <c r="M73" s="583"/>
      <c r="N73" s="583"/>
      <c r="O73" s="727"/>
      <c r="P73" s="727"/>
      <c r="Q73" s="727"/>
      <c r="R73" s="727"/>
      <c r="S73" s="727"/>
      <c r="T73" s="727"/>
      <c r="U73" s="727"/>
      <c r="V73" s="727"/>
      <c r="W73" s="727"/>
      <c r="X73" s="727"/>
      <c r="Y73" s="727"/>
      <c r="Z73" s="727"/>
      <c r="AA73" s="727"/>
      <c r="AB73" s="727"/>
      <c r="AC73" s="727"/>
      <c r="AD73" s="727"/>
      <c r="AE73" s="727"/>
      <c r="AF73" s="727"/>
      <c r="AG73" s="583"/>
      <c r="AH73" s="583"/>
      <c r="AI73" s="583"/>
      <c r="AJ73" s="584"/>
    </row>
    <row r="74" spans="2:36" ht="108" customHeight="1" thickBot="1">
      <c r="B74" s="134" t="s">
        <v>13</v>
      </c>
      <c r="C74" s="112" t="s">
        <v>41</v>
      </c>
      <c r="D74" s="112" t="s">
        <v>14</v>
      </c>
      <c r="E74" s="112" t="s">
        <v>37</v>
      </c>
      <c r="F74" s="112" t="s">
        <v>38</v>
      </c>
      <c r="G74" s="112" t="s">
        <v>39</v>
      </c>
      <c r="H74" s="135" t="s">
        <v>1131</v>
      </c>
      <c r="I74" s="136" t="s">
        <v>42</v>
      </c>
      <c r="J74" s="137"/>
      <c r="K74" s="137"/>
      <c r="L74" s="137"/>
      <c r="M74" s="137"/>
      <c r="N74" s="138"/>
      <c r="O74" s="139">
        <f aca="true" t="shared" si="20" ref="O74:AD74">SUM(O75:O75)</f>
        <v>0</v>
      </c>
      <c r="P74" s="188">
        <f t="shared" si="20"/>
        <v>0</v>
      </c>
      <c r="Q74" s="139">
        <f t="shared" si="20"/>
        <v>0</v>
      </c>
      <c r="R74" s="188">
        <f t="shared" si="20"/>
        <v>0</v>
      </c>
      <c r="S74" s="139">
        <f t="shared" si="20"/>
        <v>0</v>
      </c>
      <c r="T74" s="188">
        <f t="shared" si="20"/>
        <v>0</v>
      </c>
      <c r="U74" s="139">
        <f t="shared" si="20"/>
        <v>0</v>
      </c>
      <c r="V74" s="188">
        <f t="shared" si="20"/>
        <v>0</v>
      </c>
      <c r="W74" s="139">
        <f t="shared" si="20"/>
        <v>0</v>
      </c>
      <c r="X74" s="188">
        <f t="shared" si="20"/>
        <v>0</v>
      </c>
      <c r="Y74" s="139">
        <f t="shared" si="20"/>
        <v>0</v>
      </c>
      <c r="Z74" s="188">
        <f t="shared" si="20"/>
        <v>0</v>
      </c>
      <c r="AA74" s="139">
        <f t="shared" si="20"/>
        <v>0</v>
      </c>
      <c r="AB74" s="188">
        <f t="shared" si="20"/>
        <v>0</v>
      </c>
      <c r="AC74" s="139">
        <f t="shared" si="20"/>
        <v>0</v>
      </c>
      <c r="AD74" s="188">
        <f t="shared" si="20"/>
        <v>0</v>
      </c>
      <c r="AE74" s="142">
        <f>SUM(O74,Q74,S74,U74,W74,Y74,AA74,AC74)</f>
        <v>0</v>
      </c>
      <c r="AF74" s="188">
        <f>AF75</f>
        <v>0</v>
      </c>
      <c r="AG74" s="143">
        <f>SUM(AG75:AG75)</f>
        <v>0</v>
      </c>
      <c r="AH74" s="144"/>
      <c r="AI74" s="144"/>
      <c r="AJ74" s="145"/>
    </row>
    <row r="75" spans="2:36" ht="110.25" customHeight="1" thickBot="1">
      <c r="B75" s="146" t="s">
        <v>1370</v>
      </c>
      <c r="C75" s="147"/>
      <c r="D75" s="148" t="s">
        <v>1107</v>
      </c>
      <c r="E75" s="148" t="s">
        <v>1108</v>
      </c>
      <c r="F75" s="149"/>
      <c r="G75" s="148"/>
      <c r="H75" s="150" t="s">
        <v>384</v>
      </c>
      <c r="I75" s="150" t="s">
        <v>385</v>
      </c>
      <c r="J75" s="151">
        <v>0</v>
      </c>
      <c r="K75" s="196">
        <v>1</v>
      </c>
      <c r="L75" s="167">
        <v>0</v>
      </c>
      <c r="M75" s="154"/>
      <c r="N75" s="155"/>
      <c r="O75" s="166"/>
      <c r="P75" s="157"/>
      <c r="Q75" s="157"/>
      <c r="R75" s="157"/>
      <c r="S75" s="157"/>
      <c r="T75" s="157"/>
      <c r="U75" s="157"/>
      <c r="V75" s="157"/>
      <c r="W75" s="157"/>
      <c r="X75" s="157"/>
      <c r="Y75" s="157"/>
      <c r="Z75" s="157"/>
      <c r="AA75" s="157"/>
      <c r="AB75" s="157"/>
      <c r="AC75" s="157"/>
      <c r="AD75" s="157"/>
      <c r="AE75" s="158"/>
      <c r="AF75" s="158"/>
      <c r="AG75" s="159"/>
      <c r="AH75" s="160"/>
      <c r="AI75" s="160"/>
      <c r="AJ75" s="161"/>
    </row>
    <row r="76" spans="2:36" ht="3" customHeight="1" thickBot="1">
      <c r="B76" s="162"/>
      <c r="C76" s="163"/>
      <c r="D76" s="163"/>
      <c r="E76" s="163"/>
      <c r="F76" s="163"/>
      <c r="G76" s="163"/>
      <c r="H76" s="163"/>
      <c r="I76" s="163"/>
      <c r="J76" s="163"/>
      <c r="K76" s="163"/>
      <c r="L76" s="163"/>
      <c r="M76" s="163"/>
      <c r="N76" s="163"/>
      <c r="O76" s="163"/>
      <c r="P76" s="163"/>
      <c r="Q76" s="163"/>
      <c r="R76" s="163"/>
      <c r="S76" s="163"/>
      <c r="T76" s="163"/>
      <c r="U76" s="163"/>
      <c r="V76" s="163"/>
      <c r="W76" s="163"/>
      <c r="X76" s="163"/>
      <c r="Y76" s="163"/>
      <c r="Z76" s="163"/>
      <c r="AA76" s="163"/>
      <c r="AB76" s="163"/>
      <c r="AC76" s="163"/>
      <c r="AD76" s="163"/>
      <c r="AE76" s="163"/>
      <c r="AF76" s="163"/>
      <c r="AG76" s="163"/>
      <c r="AH76" s="163"/>
      <c r="AI76" s="163"/>
      <c r="AJ76" s="164"/>
    </row>
    <row r="77" spans="2:36" ht="108" customHeight="1" thickBot="1">
      <c r="B77" s="134" t="s">
        <v>13</v>
      </c>
      <c r="C77" s="112" t="s">
        <v>41</v>
      </c>
      <c r="D77" s="112" t="s">
        <v>14</v>
      </c>
      <c r="E77" s="112" t="s">
        <v>37</v>
      </c>
      <c r="F77" s="112" t="s">
        <v>38</v>
      </c>
      <c r="G77" s="112" t="s">
        <v>39</v>
      </c>
      <c r="H77" s="135" t="s">
        <v>1132</v>
      </c>
      <c r="I77" s="136" t="s">
        <v>42</v>
      </c>
      <c r="J77" s="137"/>
      <c r="K77" s="137"/>
      <c r="L77" s="137"/>
      <c r="M77" s="137"/>
      <c r="N77" s="138"/>
      <c r="O77" s="139">
        <f aca="true" t="shared" si="21" ref="O77:AD77">SUM(O78:O78)</f>
        <v>0</v>
      </c>
      <c r="P77" s="188">
        <f t="shared" si="21"/>
        <v>0</v>
      </c>
      <c r="Q77" s="139">
        <f t="shared" si="21"/>
        <v>0</v>
      </c>
      <c r="R77" s="188">
        <f t="shared" si="21"/>
        <v>0</v>
      </c>
      <c r="S77" s="139">
        <f t="shared" si="21"/>
        <v>0</v>
      </c>
      <c r="T77" s="188">
        <f t="shared" si="21"/>
        <v>0</v>
      </c>
      <c r="U77" s="139">
        <f t="shared" si="21"/>
        <v>0</v>
      </c>
      <c r="V77" s="188">
        <f t="shared" si="21"/>
        <v>0</v>
      </c>
      <c r="W77" s="139">
        <f t="shared" si="21"/>
        <v>0</v>
      </c>
      <c r="X77" s="188">
        <f t="shared" si="21"/>
        <v>0</v>
      </c>
      <c r="Y77" s="139">
        <f t="shared" si="21"/>
        <v>0</v>
      </c>
      <c r="Z77" s="188">
        <f t="shared" si="21"/>
        <v>0</v>
      </c>
      <c r="AA77" s="139">
        <f t="shared" si="21"/>
        <v>0</v>
      </c>
      <c r="AB77" s="188">
        <f t="shared" si="21"/>
        <v>0</v>
      </c>
      <c r="AC77" s="139">
        <f t="shared" si="21"/>
        <v>0</v>
      </c>
      <c r="AD77" s="188">
        <f t="shared" si="21"/>
        <v>0</v>
      </c>
      <c r="AE77" s="142">
        <f>SUM(O77,Q77,S77,U77,W77,Y77,AA77,AC77)</f>
        <v>0</v>
      </c>
      <c r="AF77" s="188">
        <f>AF78</f>
        <v>0</v>
      </c>
      <c r="AG77" s="143">
        <f>SUM(AG78:AG78)</f>
        <v>0</v>
      </c>
      <c r="AH77" s="144"/>
      <c r="AI77" s="144"/>
      <c r="AJ77" s="145"/>
    </row>
    <row r="78" spans="2:36" ht="110.25" customHeight="1" thickBot="1">
      <c r="B78" s="146" t="s">
        <v>1369</v>
      </c>
      <c r="C78" s="147"/>
      <c r="D78" s="148" t="s">
        <v>1304</v>
      </c>
      <c r="E78" s="148" t="s">
        <v>1108</v>
      </c>
      <c r="F78" s="149"/>
      <c r="G78" s="148"/>
      <c r="H78" s="150" t="s">
        <v>386</v>
      </c>
      <c r="I78" s="150" t="s">
        <v>387</v>
      </c>
      <c r="J78" s="151">
        <v>0</v>
      </c>
      <c r="K78" s="196">
        <v>1</v>
      </c>
      <c r="L78" s="167">
        <v>0</v>
      </c>
      <c r="M78" s="154"/>
      <c r="N78" s="155"/>
      <c r="O78" s="166"/>
      <c r="P78" s="157"/>
      <c r="Q78" s="157"/>
      <c r="R78" s="157"/>
      <c r="S78" s="157"/>
      <c r="T78" s="157"/>
      <c r="U78" s="157"/>
      <c r="V78" s="157"/>
      <c r="W78" s="157"/>
      <c r="X78" s="157"/>
      <c r="Y78" s="157"/>
      <c r="Z78" s="157"/>
      <c r="AA78" s="157"/>
      <c r="AB78" s="157"/>
      <c r="AC78" s="157"/>
      <c r="AD78" s="157"/>
      <c r="AE78" s="158"/>
      <c r="AF78" s="158"/>
      <c r="AG78" s="159"/>
      <c r="AH78" s="160"/>
      <c r="AI78" s="160"/>
      <c r="AJ78" s="161"/>
    </row>
    <row r="79" spans="2:36" ht="3" customHeight="1" thickBot="1">
      <c r="B79" s="162"/>
      <c r="C79" s="163"/>
      <c r="D79" s="163"/>
      <c r="E79" s="163"/>
      <c r="F79" s="163"/>
      <c r="G79" s="163"/>
      <c r="H79" s="163"/>
      <c r="I79" s="163"/>
      <c r="J79" s="163"/>
      <c r="K79" s="163"/>
      <c r="L79" s="163"/>
      <c r="M79" s="163"/>
      <c r="N79" s="163"/>
      <c r="O79" s="163"/>
      <c r="P79" s="163"/>
      <c r="Q79" s="163"/>
      <c r="R79" s="163"/>
      <c r="S79" s="163"/>
      <c r="T79" s="163"/>
      <c r="U79" s="163"/>
      <c r="V79" s="163"/>
      <c r="W79" s="163"/>
      <c r="X79" s="163"/>
      <c r="Y79" s="163"/>
      <c r="Z79" s="163"/>
      <c r="AA79" s="163"/>
      <c r="AB79" s="163"/>
      <c r="AC79" s="163"/>
      <c r="AD79" s="163"/>
      <c r="AE79" s="163"/>
      <c r="AF79" s="163"/>
      <c r="AG79" s="163"/>
      <c r="AH79" s="163"/>
      <c r="AI79" s="163"/>
      <c r="AJ79" s="164"/>
    </row>
    <row r="80" spans="2:36" ht="108" customHeight="1" thickBot="1">
      <c r="B80" s="134" t="s">
        <v>13</v>
      </c>
      <c r="C80" s="112" t="s">
        <v>41</v>
      </c>
      <c r="D80" s="112" t="s">
        <v>14</v>
      </c>
      <c r="E80" s="112" t="s">
        <v>37</v>
      </c>
      <c r="F80" s="112" t="s">
        <v>38</v>
      </c>
      <c r="G80" s="112" t="s">
        <v>39</v>
      </c>
      <c r="H80" s="135" t="s">
        <v>1133</v>
      </c>
      <c r="I80" s="136" t="s">
        <v>42</v>
      </c>
      <c r="J80" s="137"/>
      <c r="K80" s="137"/>
      <c r="L80" s="137"/>
      <c r="M80" s="137"/>
      <c r="N80" s="138"/>
      <c r="O80" s="139">
        <f aca="true" t="shared" si="22" ref="O80:AD80">SUM(O81:O81)</f>
        <v>0</v>
      </c>
      <c r="P80" s="188">
        <f t="shared" si="22"/>
        <v>0</v>
      </c>
      <c r="Q80" s="139">
        <f t="shared" si="22"/>
        <v>0</v>
      </c>
      <c r="R80" s="188">
        <f t="shared" si="22"/>
        <v>0</v>
      </c>
      <c r="S80" s="139">
        <f t="shared" si="22"/>
        <v>0</v>
      </c>
      <c r="T80" s="188">
        <f t="shared" si="22"/>
        <v>0</v>
      </c>
      <c r="U80" s="139">
        <f t="shared" si="22"/>
        <v>0</v>
      </c>
      <c r="V80" s="188">
        <f t="shared" si="22"/>
        <v>0</v>
      </c>
      <c r="W80" s="139">
        <f t="shared" si="22"/>
        <v>0</v>
      </c>
      <c r="X80" s="188">
        <f t="shared" si="22"/>
        <v>0</v>
      </c>
      <c r="Y80" s="139">
        <f t="shared" si="22"/>
        <v>0</v>
      </c>
      <c r="Z80" s="188">
        <f t="shared" si="22"/>
        <v>0</v>
      </c>
      <c r="AA80" s="139">
        <f t="shared" si="22"/>
        <v>0</v>
      </c>
      <c r="AB80" s="188">
        <f t="shared" si="22"/>
        <v>0</v>
      </c>
      <c r="AC80" s="139">
        <f t="shared" si="22"/>
        <v>0</v>
      </c>
      <c r="AD80" s="188">
        <f t="shared" si="22"/>
        <v>0</v>
      </c>
      <c r="AE80" s="142">
        <f>SUM(O80,Q80,S80,U80,W80,Y80,AA80,AC80)</f>
        <v>0</v>
      </c>
      <c r="AF80" s="188">
        <f>AF81</f>
        <v>0</v>
      </c>
      <c r="AG80" s="143">
        <f>SUM(AG81:AG81)</f>
        <v>0</v>
      </c>
      <c r="AH80" s="144"/>
      <c r="AI80" s="144"/>
      <c r="AJ80" s="145"/>
    </row>
    <row r="81" spans="2:36" ht="110.25" customHeight="1" thickBot="1">
      <c r="B81" s="146" t="s">
        <v>1370</v>
      </c>
      <c r="C81" s="147"/>
      <c r="D81" s="148" t="s">
        <v>1107</v>
      </c>
      <c r="E81" s="148" t="s">
        <v>1108</v>
      </c>
      <c r="F81" s="149"/>
      <c r="G81" s="148"/>
      <c r="H81" s="150" t="s">
        <v>388</v>
      </c>
      <c r="I81" s="150" t="s">
        <v>389</v>
      </c>
      <c r="J81" s="151">
        <v>0</v>
      </c>
      <c r="K81" s="196">
        <v>1</v>
      </c>
      <c r="L81" s="167">
        <v>0</v>
      </c>
      <c r="M81" s="154"/>
      <c r="N81" s="155"/>
      <c r="O81" s="166"/>
      <c r="P81" s="157"/>
      <c r="Q81" s="157"/>
      <c r="R81" s="157"/>
      <c r="S81" s="157"/>
      <c r="T81" s="157"/>
      <c r="U81" s="157"/>
      <c r="V81" s="157"/>
      <c r="W81" s="157"/>
      <c r="X81" s="157"/>
      <c r="Y81" s="157"/>
      <c r="Z81" s="157"/>
      <c r="AA81" s="157"/>
      <c r="AB81" s="157"/>
      <c r="AC81" s="157"/>
      <c r="AD81" s="157"/>
      <c r="AE81" s="158"/>
      <c r="AF81" s="158"/>
      <c r="AG81" s="159"/>
      <c r="AH81" s="160"/>
      <c r="AI81" s="160"/>
      <c r="AJ81" s="161"/>
    </row>
    <row r="82" spans="2:36" ht="3" customHeight="1" thickBot="1">
      <c r="B82" s="162"/>
      <c r="C82" s="163"/>
      <c r="D82" s="163"/>
      <c r="E82" s="163"/>
      <c r="F82" s="163"/>
      <c r="G82" s="163"/>
      <c r="H82" s="163"/>
      <c r="I82" s="163"/>
      <c r="J82" s="163"/>
      <c r="K82" s="163"/>
      <c r="L82" s="163"/>
      <c r="M82" s="163"/>
      <c r="N82" s="163"/>
      <c r="O82" s="163"/>
      <c r="P82" s="163"/>
      <c r="Q82" s="163"/>
      <c r="R82" s="163"/>
      <c r="S82" s="163"/>
      <c r="T82" s="163"/>
      <c r="U82" s="163"/>
      <c r="V82" s="163"/>
      <c r="W82" s="163"/>
      <c r="X82" s="163"/>
      <c r="Y82" s="163"/>
      <c r="Z82" s="163"/>
      <c r="AA82" s="163"/>
      <c r="AB82" s="163"/>
      <c r="AC82" s="163"/>
      <c r="AD82" s="163"/>
      <c r="AE82" s="163"/>
      <c r="AF82" s="163"/>
      <c r="AG82" s="163"/>
      <c r="AH82" s="163"/>
      <c r="AI82" s="163"/>
      <c r="AJ82" s="164"/>
    </row>
    <row r="83" spans="2:36" ht="108" customHeight="1" thickBot="1">
      <c r="B83" s="134" t="s">
        <v>13</v>
      </c>
      <c r="C83" s="112" t="s">
        <v>41</v>
      </c>
      <c r="D83" s="112" t="s">
        <v>14</v>
      </c>
      <c r="E83" s="112" t="s">
        <v>37</v>
      </c>
      <c r="F83" s="112" t="s">
        <v>38</v>
      </c>
      <c r="G83" s="112" t="s">
        <v>39</v>
      </c>
      <c r="H83" s="135" t="s">
        <v>1134</v>
      </c>
      <c r="I83" s="136" t="s">
        <v>42</v>
      </c>
      <c r="J83" s="137"/>
      <c r="K83" s="137"/>
      <c r="L83" s="137"/>
      <c r="M83" s="137"/>
      <c r="N83" s="138"/>
      <c r="O83" s="139">
        <f aca="true" t="shared" si="23" ref="O83:AD83">SUM(O84:O84)</f>
        <v>0</v>
      </c>
      <c r="P83" s="188">
        <f t="shared" si="23"/>
        <v>0</v>
      </c>
      <c r="Q83" s="139">
        <f t="shared" si="23"/>
        <v>0</v>
      </c>
      <c r="R83" s="188">
        <f t="shared" si="23"/>
        <v>0</v>
      </c>
      <c r="S83" s="139">
        <f t="shared" si="23"/>
        <v>0</v>
      </c>
      <c r="T83" s="188">
        <f t="shared" si="23"/>
        <v>0</v>
      </c>
      <c r="U83" s="139">
        <f t="shared" si="23"/>
        <v>0</v>
      </c>
      <c r="V83" s="188">
        <f t="shared" si="23"/>
        <v>0</v>
      </c>
      <c r="W83" s="139">
        <f t="shared" si="23"/>
        <v>0</v>
      </c>
      <c r="X83" s="188">
        <f t="shared" si="23"/>
        <v>0</v>
      </c>
      <c r="Y83" s="139">
        <f t="shared" si="23"/>
        <v>0</v>
      </c>
      <c r="Z83" s="188">
        <f t="shared" si="23"/>
        <v>0</v>
      </c>
      <c r="AA83" s="139">
        <f t="shared" si="23"/>
        <v>0</v>
      </c>
      <c r="AB83" s="188">
        <f t="shared" si="23"/>
        <v>0</v>
      </c>
      <c r="AC83" s="139">
        <f t="shared" si="23"/>
        <v>0</v>
      </c>
      <c r="AD83" s="188">
        <f t="shared" si="23"/>
        <v>0</v>
      </c>
      <c r="AE83" s="142">
        <f>SUM(O83,Q83,S83,U83,W83,Y83,AA83,AC83)</f>
        <v>0</v>
      </c>
      <c r="AF83" s="188">
        <f>AF84</f>
        <v>0</v>
      </c>
      <c r="AG83" s="143">
        <f>SUM(AG84:AG84)</f>
        <v>0</v>
      </c>
      <c r="AH83" s="144"/>
      <c r="AI83" s="144"/>
      <c r="AJ83" s="145"/>
    </row>
    <row r="84" spans="2:36" ht="110.25" customHeight="1" thickBot="1">
      <c r="B84" s="169" t="s">
        <v>1369</v>
      </c>
      <c r="C84" s="170"/>
      <c r="D84" s="171" t="s">
        <v>1128</v>
      </c>
      <c r="E84" s="148" t="s">
        <v>1033</v>
      </c>
      <c r="F84" s="172"/>
      <c r="G84" s="171"/>
      <c r="H84" s="173" t="s">
        <v>390</v>
      </c>
      <c r="I84" s="173" t="s">
        <v>391</v>
      </c>
      <c r="J84" s="174">
        <v>0</v>
      </c>
      <c r="K84" s="240">
        <v>2</v>
      </c>
      <c r="L84" s="241">
        <v>1</v>
      </c>
      <c r="M84" s="177"/>
      <c r="N84" s="178"/>
      <c r="O84" s="179"/>
      <c r="P84" s="180"/>
      <c r="Q84" s="180"/>
      <c r="R84" s="180"/>
      <c r="S84" s="180"/>
      <c r="T84" s="180"/>
      <c r="U84" s="180"/>
      <c r="V84" s="180"/>
      <c r="W84" s="180"/>
      <c r="X84" s="180"/>
      <c r="Y84" s="180"/>
      <c r="Z84" s="180"/>
      <c r="AA84" s="180"/>
      <c r="AB84" s="180"/>
      <c r="AC84" s="180"/>
      <c r="AD84" s="180"/>
      <c r="AE84" s="181"/>
      <c r="AF84" s="181"/>
      <c r="AG84" s="182"/>
      <c r="AH84" s="183"/>
      <c r="AI84" s="183"/>
      <c r="AJ84" s="184"/>
    </row>
    <row r="85" ht="3" customHeight="1"/>
  </sheetData>
  <sheetProtection/>
  <mergeCells count="117">
    <mergeCell ref="B5:D5"/>
    <mergeCell ref="F5:N5"/>
    <mergeCell ref="O5:AF5"/>
    <mergeCell ref="AG5:AJ5"/>
    <mergeCell ref="B2:AJ2"/>
    <mergeCell ref="B3:AJ3"/>
    <mergeCell ref="B4:H4"/>
    <mergeCell ref="I4:N4"/>
    <mergeCell ref="O4:Q4"/>
    <mergeCell ref="R4:T4"/>
    <mergeCell ref="U4:AJ4"/>
    <mergeCell ref="AE6:AF6"/>
    <mergeCell ref="AG6:AG7"/>
    <mergeCell ref="M6:M7"/>
    <mergeCell ref="N6:N7"/>
    <mergeCell ref="AI6:AI7"/>
    <mergeCell ref="O6:P6"/>
    <mergeCell ref="S6:T6"/>
    <mergeCell ref="U6:V6"/>
    <mergeCell ref="AH6:AH7"/>
    <mergeCell ref="Y6:Z6"/>
    <mergeCell ref="AA6:AB6"/>
    <mergeCell ref="AC6:AD6"/>
    <mergeCell ref="B6:B7"/>
    <mergeCell ref="I6:I7"/>
    <mergeCell ref="K6:K7"/>
    <mergeCell ref="C6:H7"/>
    <mergeCell ref="J6:J7"/>
    <mergeCell ref="L6:L7"/>
    <mergeCell ref="B42:B43"/>
    <mergeCell ref="C42:H43"/>
    <mergeCell ref="I42:I43"/>
    <mergeCell ref="J42:J43"/>
    <mergeCell ref="AJ6:AJ7"/>
    <mergeCell ref="Q6:R6"/>
    <mergeCell ref="C8:H8"/>
    <mergeCell ref="B9:AJ9"/>
    <mergeCell ref="B28:AJ28"/>
    <mergeCell ref="W6:X6"/>
    <mergeCell ref="L59:L60"/>
    <mergeCell ref="AG42:AG43"/>
    <mergeCell ref="AH42:AH43"/>
    <mergeCell ref="AI42:AI43"/>
    <mergeCell ref="AE42:AF42"/>
    <mergeCell ref="L42:L43"/>
    <mergeCell ref="M42:M43"/>
    <mergeCell ref="N42:N43"/>
    <mergeCell ref="O42:P42"/>
    <mergeCell ref="Q42:R42"/>
    <mergeCell ref="C44:H44"/>
    <mergeCell ref="B45:AJ45"/>
    <mergeCell ref="U42:V42"/>
    <mergeCell ref="W42:X42"/>
    <mergeCell ref="Y42:Z42"/>
    <mergeCell ref="U59:V59"/>
    <mergeCell ref="B58:D58"/>
    <mergeCell ref="F58:N58"/>
    <mergeCell ref="K42:K43"/>
    <mergeCell ref="B59:B60"/>
    <mergeCell ref="C59:H60"/>
    <mergeCell ref="I59:I60"/>
    <mergeCell ref="J59:J60"/>
    <mergeCell ref="K59:K60"/>
    <mergeCell ref="S42:T42"/>
    <mergeCell ref="B37:AJ37"/>
    <mergeCell ref="B41:D41"/>
    <mergeCell ref="F41:N41"/>
    <mergeCell ref="O41:AF41"/>
    <mergeCell ref="AG41:AJ41"/>
    <mergeCell ref="AH70:AH71"/>
    <mergeCell ref="AI70:AI71"/>
    <mergeCell ref="AJ70:AJ71"/>
    <mergeCell ref="AG59:AG60"/>
    <mergeCell ref="O58:AF58"/>
    <mergeCell ref="AG58:AJ58"/>
    <mergeCell ref="AI59:AI60"/>
    <mergeCell ref="AJ59:AJ60"/>
    <mergeCell ref="AJ42:AJ43"/>
    <mergeCell ref="AA59:AB59"/>
    <mergeCell ref="Y59:Z59"/>
    <mergeCell ref="W59:X59"/>
    <mergeCell ref="AA42:AB42"/>
    <mergeCell ref="AC42:AD42"/>
    <mergeCell ref="C61:H61"/>
    <mergeCell ref="B62:AJ62"/>
    <mergeCell ref="B69:D69"/>
    <mergeCell ref="F69:N69"/>
    <mergeCell ref="O69:AF69"/>
    <mergeCell ref="AG69:AJ69"/>
    <mergeCell ref="C70:H71"/>
    <mergeCell ref="I70:I71"/>
    <mergeCell ref="J70:J71"/>
    <mergeCell ref="K70:K71"/>
    <mergeCell ref="L70:L71"/>
    <mergeCell ref="U70:V70"/>
    <mergeCell ref="M70:M71"/>
    <mergeCell ref="N70:N71"/>
    <mergeCell ref="O70:P70"/>
    <mergeCell ref="S70:T70"/>
    <mergeCell ref="M59:M60"/>
    <mergeCell ref="N59:N60"/>
    <mergeCell ref="O59:P59"/>
    <mergeCell ref="Q59:R59"/>
    <mergeCell ref="S59:T59"/>
    <mergeCell ref="AH59:AH60"/>
    <mergeCell ref="AC59:AD59"/>
    <mergeCell ref="AE59:AF59"/>
    <mergeCell ref="B70:B71"/>
    <mergeCell ref="C72:H72"/>
    <mergeCell ref="B73:AJ73"/>
    <mergeCell ref="W70:X70"/>
    <mergeCell ref="Y70:Z70"/>
    <mergeCell ref="AA70:AB70"/>
    <mergeCell ref="AC70:AD70"/>
    <mergeCell ref="AE70:AF70"/>
    <mergeCell ref="AG70:AG71"/>
    <mergeCell ref="Q70:R70"/>
  </mergeCells>
  <printOptions/>
  <pageMargins left="0.7" right="0.7" top="0.75" bottom="0.75" header="0.3" footer="0.3"/>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sheetPr>
    <tabColor theme="9" tint="0.39998000860214233"/>
  </sheetPr>
  <dimension ref="B1:AK40"/>
  <sheetViews>
    <sheetView zoomScale="75" zoomScaleNormal="75" zoomScalePageLayoutView="0" workbookViewId="0" topLeftCell="A1">
      <selection activeCell="B4" sqref="B4:H4"/>
    </sheetView>
  </sheetViews>
  <sheetFormatPr defaultColWidth="11.421875" defaultRowHeight="15"/>
  <cols>
    <col min="1" max="1" width="4.57421875" style="115" customWidth="1"/>
    <col min="2" max="2" width="26.00390625" style="185" customWidth="1"/>
    <col min="3" max="3" width="14.57421875" style="185" customWidth="1"/>
    <col min="4" max="4" width="31.7109375" style="115" customWidth="1"/>
    <col min="5" max="5" width="15.28125" style="115" customWidth="1"/>
    <col min="6" max="7" width="11.421875" style="115" customWidth="1"/>
    <col min="8" max="8" width="34.140625" style="186" customWidth="1"/>
    <col min="9" max="9" width="19.8515625" style="186" customWidth="1"/>
    <col min="10" max="10" width="4.8515625" style="186" customWidth="1"/>
    <col min="11" max="12" width="5.7109375" style="115" customWidth="1"/>
    <col min="13" max="13" width="6.57421875" style="115" customWidth="1"/>
    <col min="14" max="14" width="6.140625" style="115" customWidth="1"/>
    <col min="15" max="32" width="10.140625" style="115" customWidth="1"/>
    <col min="33" max="33" width="5.140625" style="185" customWidth="1"/>
    <col min="34" max="34" width="5.421875" style="115" customWidth="1"/>
    <col min="35" max="35" width="4.8515625" style="115" customWidth="1"/>
    <col min="36" max="36" width="7.140625" style="115" customWidth="1"/>
    <col min="37" max="16384" width="11.421875" style="115" customWidth="1"/>
  </cols>
  <sheetData>
    <row r="1" spans="2:36" ht="12.75" thickBot="1">
      <c r="B1" s="113"/>
      <c r="C1" s="113"/>
      <c r="D1" s="113"/>
      <c r="E1" s="113"/>
      <c r="F1" s="113"/>
      <c r="G1" s="113"/>
      <c r="H1" s="114"/>
      <c r="I1" s="114"/>
      <c r="J1" s="114"/>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row>
    <row r="2" spans="2:36" ht="12">
      <c r="B2" s="732" t="s">
        <v>829</v>
      </c>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4"/>
    </row>
    <row r="3" spans="2:36" ht="12.75" thickBot="1">
      <c r="B3" s="735" t="s">
        <v>1808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7"/>
    </row>
    <row r="4" spans="2:36" ht="33.75" customHeight="1">
      <c r="B4" s="557" t="s">
        <v>20</v>
      </c>
      <c r="C4" s="558"/>
      <c r="D4" s="558"/>
      <c r="E4" s="558"/>
      <c r="F4" s="558"/>
      <c r="G4" s="558"/>
      <c r="H4" s="559"/>
      <c r="I4" s="754" t="s">
        <v>1017</v>
      </c>
      <c r="J4" s="754"/>
      <c r="K4" s="754"/>
      <c r="L4" s="754"/>
      <c r="M4" s="754"/>
      <c r="N4" s="754"/>
      <c r="O4" s="754"/>
      <c r="P4" s="642">
        <f>SUM(AB5)</f>
        <v>13050200</v>
      </c>
      <c r="Q4" s="643"/>
      <c r="R4" s="643"/>
      <c r="S4" s="643"/>
      <c r="T4" s="644"/>
      <c r="U4" s="560" t="s">
        <v>22</v>
      </c>
      <c r="V4" s="561"/>
      <c r="W4" s="561"/>
      <c r="X4" s="561"/>
      <c r="Y4" s="561"/>
      <c r="Z4" s="561"/>
      <c r="AA4" s="561"/>
      <c r="AB4" s="561"/>
      <c r="AC4" s="561"/>
      <c r="AD4" s="561"/>
      <c r="AE4" s="561"/>
      <c r="AF4" s="561"/>
      <c r="AG4" s="561"/>
      <c r="AH4" s="561"/>
      <c r="AI4" s="561"/>
      <c r="AJ4" s="562"/>
    </row>
    <row r="5" spans="2:36" ht="39" customHeight="1" thickBot="1">
      <c r="B5" s="563" t="s">
        <v>1524</v>
      </c>
      <c r="C5" s="564"/>
      <c r="D5" s="564"/>
      <c r="E5" s="564"/>
      <c r="F5" s="564" t="s">
        <v>1525</v>
      </c>
      <c r="G5" s="564"/>
      <c r="H5" s="564"/>
      <c r="I5" s="564"/>
      <c r="J5" s="564"/>
      <c r="K5" s="564"/>
      <c r="L5" s="564"/>
      <c r="M5" s="564"/>
      <c r="N5" s="565"/>
      <c r="O5" s="749" t="s">
        <v>841</v>
      </c>
      <c r="P5" s="749"/>
      <c r="Q5" s="749"/>
      <c r="R5" s="749"/>
      <c r="S5" s="749"/>
      <c r="T5" s="749"/>
      <c r="U5" s="749"/>
      <c r="V5" s="749"/>
      <c r="W5" s="749"/>
      <c r="X5" s="749"/>
      <c r="Y5" s="749"/>
      <c r="Z5" s="749"/>
      <c r="AA5" s="749"/>
      <c r="AB5" s="648">
        <f>SUM(AE8)</f>
        <v>13050200</v>
      </c>
      <c r="AC5" s="649"/>
      <c r="AD5" s="649"/>
      <c r="AE5" s="649"/>
      <c r="AF5" s="650"/>
      <c r="AG5" s="569" t="s">
        <v>1</v>
      </c>
      <c r="AH5" s="570"/>
      <c r="AI5" s="570"/>
      <c r="AJ5" s="571"/>
    </row>
    <row r="6" spans="2:36" ht="36.75" customHeight="1">
      <c r="B6" s="612" t="s">
        <v>25</v>
      </c>
      <c r="C6" s="614" t="s">
        <v>1018</v>
      </c>
      <c r="D6" s="615"/>
      <c r="E6" s="615"/>
      <c r="F6" s="615"/>
      <c r="G6" s="615"/>
      <c r="H6" s="615"/>
      <c r="I6" s="545" t="s">
        <v>3</v>
      </c>
      <c r="J6" s="547" t="s">
        <v>26</v>
      </c>
      <c r="K6" s="547" t="s">
        <v>4</v>
      </c>
      <c r="L6" s="549" t="s">
        <v>843</v>
      </c>
      <c r="M6" s="607" t="s">
        <v>28</v>
      </c>
      <c r="N6" s="609" t="s">
        <v>29</v>
      </c>
      <c r="O6" s="661" t="s">
        <v>43</v>
      </c>
      <c r="P6" s="657"/>
      <c r="Q6" s="656" t="s">
        <v>44</v>
      </c>
      <c r="R6" s="657"/>
      <c r="S6" s="656" t="s">
        <v>45</v>
      </c>
      <c r="T6" s="657"/>
      <c r="U6" s="656" t="s">
        <v>7</v>
      </c>
      <c r="V6" s="657"/>
      <c r="W6" s="656" t="s">
        <v>6</v>
      </c>
      <c r="X6" s="657"/>
      <c r="Y6" s="656" t="s">
        <v>46</v>
      </c>
      <c r="Z6" s="657"/>
      <c r="AA6" s="656" t="s">
        <v>5</v>
      </c>
      <c r="AB6" s="658"/>
      <c r="AC6" s="659" t="s">
        <v>8</v>
      </c>
      <c r="AD6" s="658"/>
      <c r="AE6" s="659" t="s">
        <v>9</v>
      </c>
      <c r="AF6" s="660"/>
      <c r="AG6" s="605" t="s">
        <v>10</v>
      </c>
      <c r="AH6" s="572" t="s">
        <v>11</v>
      </c>
      <c r="AI6" s="574" t="s">
        <v>12</v>
      </c>
      <c r="AJ6" s="576" t="s">
        <v>30</v>
      </c>
    </row>
    <row r="7" spans="2:36" ht="76.5" customHeight="1" thickBot="1">
      <c r="B7" s="613"/>
      <c r="C7" s="616"/>
      <c r="D7" s="617"/>
      <c r="E7" s="617"/>
      <c r="F7" s="617"/>
      <c r="G7" s="617"/>
      <c r="H7" s="617"/>
      <c r="I7" s="546"/>
      <c r="J7" s="548" t="s">
        <v>26</v>
      </c>
      <c r="K7" s="548"/>
      <c r="L7" s="550"/>
      <c r="M7" s="608"/>
      <c r="N7" s="610"/>
      <c r="O7" s="253" t="s">
        <v>31</v>
      </c>
      <c r="P7" s="254" t="s">
        <v>32</v>
      </c>
      <c r="Q7" s="255" t="s">
        <v>31</v>
      </c>
      <c r="R7" s="254" t="s">
        <v>32</v>
      </c>
      <c r="S7" s="255" t="s">
        <v>31</v>
      </c>
      <c r="T7" s="254" t="s">
        <v>32</v>
      </c>
      <c r="U7" s="255" t="s">
        <v>31</v>
      </c>
      <c r="V7" s="254" t="s">
        <v>32</v>
      </c>
      <c r="W7" s="255" t="s">
        <v>31</v>
      </c>
      <c r="X7" s="254" t="s">
        <v>32</v>
      </c>
      <c r="Y7" s="255" t="s">
        <v>31</v>
      </c>
      <c r="Z7" s="254" t="s">
        <v>32</v>
      </c>
      <c r="AA7" s="255" t="s">
        <v>31</v>
      </c>
      <c r="AB7" s="254" t="s">
        <v>33</v>
      </c>
      <c r="AC7" s="255" t="s">
        <v>31</v>
      </c>
      <c r="AD7" s="254" t="s">
        <v>33</v>
      </c>
      <c r="AE7" s="255" t="s">
        <v>31</v>
      </c>
      <c r="AF7" s="256" t="s">
        <v>33</v>
      </c>
      <c r="AG7" s="606"/>
      <c r="AH7" s="573"/>
      <c r="AI7" s="575"/>
      <c r="AJ7" s="577"/>
    </row>
    <row r="8" spans="2:36" ht="78" customHeight="1" thickBot="1">
      <c r="B8" s="289" t="s">
        <v>844</v>
      </c>
      <c r="C8" s="580" t="s">
        <v>355</v>
      </c>
      <c r="D8" s="581"/>
      <c r="E8" s="581"/>
      <c r="F8" s="581"/>
      <c r="G8" s="581"/>
      <c r="H8" s="581"/>
      <c r="I8" s="290" t="s">
        <v>356</v>
      </c>
      <c r="J8" s="325">
        <v>0</v>
      </c>
      <c r="K8" s="293">
        <v>1</v>
      </c>
      <c r="L8" s="293" t="s">
        <v>1019</v>
      </c>
      <c r="M8" s="318"/>
      <c r="N8" s="324"/>
      <c r="O8" s="343">
        <f>SUM(O10)</f>
        <v>200</v>
      </c>
      <c r="P8" s="344"/>
      <c r="Q8" s="344"/>
      <c r="R8" s="344"/>
      <c r="S8" s="344">
        <f>SUM(S10,S16,S22,S26)</f>
        <v>13050000</v>
      </c>
      <c r="T8" s="344"/>
      <c r="U8" s="344"/>
      <c r="V8" s="344"/>
      <c r="W8" s="344"/>
      <c r="X8" s="344"/>
      <c r="Y8" s="344"/>
      <c r="Z8" s="344"/>
      <c r="AA8" s="344"/>
      <c r="AB8" s="344"/>
      <c r="AC8" s="344"/>
      <c r="AD8" s="344"/>
      <c r="AE8" s="344">
        <f>SUM(S8,O8)</f>
        <v>13050200</v>
      </c>
      <c r="AF8" s="345"/>
      <c r="AG8" s="297"/>
      <c r="AH8" s="298"/>
      <c r="AI8" s="298"/>
      <c r="AJ8" s="299"/>
    </row>
    <row r="9" spans="2:36" ht="5.25" customHeight="1" thickBot="1">
      <c r="B9" s="582"/>
      <c r="C9" s="583"/>
      <c r="D9" s="583"/>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4"/>
    </row>
    <row r="10" spans="2:36" ht="64.5" customHeight="1" thickBot="1">
      <c r="B10" s="258" t="s">
        <v>13</v>
      </c>
      <c r="C10" s="112" t="s">
        <v>41</v>
      </c>
      <c r="D10" s="112" t="s">
        <v>14</v>
      </c>
      <c r="E10" s="112" t="s">
        <v>37</v>
      </c>
      <c r="F10" s="112" t="s">
        <v>38</v>
      </c>
      <c r="G10" s="112" t="s">
        <v>39</v>
      </c>
      <c r="H10" s="259" t="s">
        <v>1020</v>
      </c>
      <c r="I10" s="260" t="s">
        <v>42</v>
      </c>
      <c r="J10" s="284">
        <f>J11</f>
        <v>0</v>
      </c>
      <c r="K10" s="339">
        <f>K11</f>
        <v>4</v>
      </c>
      <c r="L10" s="284">
        <f>L11</f>
        <v>1</v>
      </c>
      <c r="M10" s="284"/>
      <c r="N10" s="285"/>
      <c r="O10" s="346">
        <f>O11</f>
        <v>200</v>
      </c>
      <c r="P10" s="347"/>
      <c r="Q10" s="257"/>
      <c r="R10" s="347"/>
      <c r="S10" s="257">
        <f>S11</f>
        <v>20000</v>
      </c>
      <c r="T10" s="347"/>
      <c r="U10" s="257"/>
      <c r="V10" s="347"/>
      <c r="W10" s="257"/>
      <c r="X10" s="347"/>
      <c r="Y10" s="257"/>
      <c r="Z10" s="347"/>
      <c r="AA10" s="257"/>
      <c r="AB10" s="347"/>
      <c r="AC10" s="257"/>
      <c r="AD10" s="347"/>
      <c r="AE10" s="257">
        <f>SUM(O10,S10)</f>
        <v>20200</v>
      </c>
      <c r="AF10" s="347"/>
      <c r="AG10" s="287"/>
      <c r="AH10" s="301"/>
      <c r="AI10" s="301"/>
      <c r="AJ10" s="302"/>
    </row>
    <row r="11" spans="2:36" ht="17.25" customHeight="1">
      <c r="B11" s="585" t="s">
        <v>359</v>
      </c>
      <c r="C11" s="147"/>
      <c r="D11" s="715" t="s">
        <v>1339</v>
      </c>
      <c r="E11" s="715" t="s">
        <v>849</v>
      </c>
      <c r="F11" s="715"/>
      <c r="G11" s="715"/>
      <c r="H11" s="591" t="s">
        <v>1021</v>
      </c>
      <c r="I11" s="594" t="s">
        <v>360</v>
      </c>
      <c r="J11" s="636">
        <v>0</v>
      </c>
      <c r="K11" s="621">
        <v>4</v>
      </c>
      <c r="L11" s="636">
        <v>1</v>
      </c>
      <c r="M11" s="600"/>
      <c r="N11" s="632"/>
      <c r="O11" s="918">
        <v>200</v>
      </c>
      <c r="P11" s="664"/>
      <c r="Q11" s="664"/>
      <c r="R11" s="664"/>
      <c r="S11" s="664">
        <v>20000</v>
      </c>
      <c r="T11" s="664"/>
      <c r="U11" s="664"/>
      <c r="V11" s="664"/>
      <c r="W11" s="664"/>
      <c r="X11" s="664"/>
      <c r="Y11" s="664"/>
      <c r="Z11" s="664"/>
      <c r="AA11" s="664"/>
      <c r="AB11" s="664"/>
      <c r="AC11" s="664"/>
      <c r="AD11" s="664"/>
      <c r="AE11" s="666"/>
      <c r="AF11" s="666"/>
      <c r="AG11" s="668"/>
      <c r="AH11" s="630"/>
      <c r="AI11" s="630"/>
      <c r="AJ11" s="623"/>
    </row>
    <row r="12" spans="2:36" ht="17.25" customHeight="1">
      <c r="B12" s="586"/>
      <c r="C12" s="326"/>
      <c r="D12" s="694"/>
      <c r="E12" s="694"/>
      <c r="F12" s="694"/>
      <c r="G12" s="694"/>
      <c r="H12" s="592"/>
      <c r="I12" s="594"/>
      <c r="J12" s="594"/>
      <c r="K12" s="621"/>
      <c r="L12" s="594"/>
      <c r="M12" s="600"/>
      <c r="N12" s="632"/>
      <c r="O12" s="919"/>
      <c r="P12" s="665"/>
      <c r="Q12" s="665"/>
      <c r="R12" s="665"/>
      <c r="S12" s="665"/>
      <c r="T12" s="665"/>
      <c r="U12" s="665"/>
      <c r="V12" s="665"/>
      <c r="W12" s="665"/>
      <c r="X12" s="665"/>
      <c r="Y12" s="665"/>
      <c r="Z12" s="665"/>
      <c r="AA12" s="665"/>
      <c r="AB12" s="665"/>
      <c r="AC12" s="665"/>
      <c r="AD12" s="665"/>
      <c r="AE12" s="666"/>
      <c r="AF12" s="666"/>
      <c r="AG12" s="669"/>
      <c r="AH12" s="630"/>
      <c r="AI12" s="630"/>
      <c r="AJ12" s="623"/>
    </row>
    <row r="13" spans="2:36" ht="17.25" customHeight="1">
      <c r="B13" s="586"/>
      <c r="C13" s="326"/>
      <c r="D13" s="694"/>
      <c r="E13" s="694"/>
      <c r="F13" s="694"/>
      <c r="G13" s="694"/>
      <c r="H13" s="592"/>
      <c r="I13" s="594"/>
      <c r="J13" s="594"/>
      <c r="K13" s="621"/>
      <c r="L13" s="594"/>
      <c r="M13" s="600"/>
      <c r="N13" s="632"/>
      <c r="O13" s="919"/>
      <c r="P13" s="665"/>
      <c r="Q13" s="665"/>
      <c r="R13" s="665"/>
      <c r="S13" s="665"/>
      <c r="T13" s="665"/>
      <c r="U13" s="665"/>
      <c r="V13" s="665"/>
      <c r="W13" s="665"/>
      <c r="X13" s="665"/>
      <c r="Y13" s="665"/>
      <c r="Z13" s="665"/>
      <c r="AA13" s="665"/>
      <c r="AB13" s="665"/>
      <c r="AC13" s="665"/>
      <c r="AD13" s="665"/>
      <c r="AE13" s="666"/>
      <c r="AF13" s="666"/>
      <c r="AG13" s="669"/>
      <c r="AH13" s="630"/>
      <c r="AI13" s="630"/>
      <c r="AJ13" s="623"/>
    </row>
    <row r="14" spans="2:36" ht="17.25" customHeight="1" thickBot="1">
      <c r="B14" s="587"/>
      <c r="C14" s="327"/>
      <c r="D14" s="663"/>
      <c r="E14" s="663"/>
      <c r="F14" s="663"/>
      <c r="G14" s="663"/>
      <c r="H14" s="593"/>
      <c r="I14" s="595"/>
      <c r="J14" s="595"/>
      <c r="K14" s="622"/>
      <c r="L14" s="595"/>
      <c r="M14" s="601"/>
      <c r="N14" s="633"/>
      <c r="O14" s="920"/>
      <c r="P14" s="673"/>
      <c r="Q14" s="673"/>
      <c r="R14" s="673"/>
      <c r="S14" s="673"/>
      <c r="T14" s="673"/>
      <c r="U14" s="673"/>
      <c r="V14" s="673"/>
      <c r="W14" s="673"/>
      <c r="X14" s="673"/>
      <c r="Y14" s="673"/>
      <c r="Z14" s="673"/>
      <c r="AA14" s="673"/>
      <c r="AB14" s="673"/>
      <c r="AC14" s="673"/>
      <c r="AD14" s="673"/>
      <c r="AE14" s="667"/>
      <c r="AF14" s="667"/>
      <c r="AG14" s="670"/>
      <c r="AH14" s="631"/>
      <c r="AI14" s="631"/>
      <c r="AJ14" s="624"/>
    </row>
    <row r="15" spans="2:36" ht="4.5" customHeight="1" thickBot="1">
      <c r="B15" s="625"/>
      <c r="C15" s="626"/>
      <c r="D15" s="626"/>
      <c r="E15" s="626"/>
      <c r="F15" s="626"/>
      <c r="G15" s="626"/>
      <c r="H15" s="626"/>
      <c r="I15" s="626"/>
      <c r="J15" s="626"/>
      <c r="K15" s="626"/>
      <c r="L15" s="626"/>
      <c r="M15" s="626"/>
      <c r="N15" s="626"/>
      <c r="O15" s="626"/>
      <c r="P15" s="626"/>
      <c r="Q15" s="626"/>
      <c r="R15" s="626"/>
      <c r="S15" s="626"/>
      <c r="T15" s="626"/>
      <c r="U15" s="626"/>
      <c r="V15" s="626"/>
      <c r="W15" s="626"/>
      <c r="X15" s="626"/>
      <c r="Y15" s="626"/>
      <c r="Z15" s="626"/>
      <c r="AA15" s="626"/>
      <c r="AB15" s="626"/>
      <c r="AC15" s="626"/>
      <c r="AD15" s="626"/>
      <c r="AE15" s="626"/>
      <c r="AF15" s="626"/>
      <c r="AG15" s="626"/>
      <c r="AH15" s="626"/>
      <c r="AI15" s="626"/>
      <c r="AJ15" s="627"/>
    </row>
    <row r="16" spans="2:36" ht="36" customHeight="1" thickBot="1">
      <c r="B16" s="258" t="s">
        <v>13</v>
      </c>
      <c r="C16" s="112" t="s">
        <v>41</v>
      </c>
      <c r="D16" s="112" t="s">
        <v>14</v>
      </c>
      <c r="E16" s="112" t="s">
        <v>40</v>
      </c>
      <c r="F16" s="112" t="s">
        <v>38</v>
      </c>
      <c r="G16" s="112" t="s">
        <v>39</v>
      </c>
      <c r="H16" s="259" t="s">
        <v>1022</v>
      </c>
      <c r="I16" s="260" t="s">
        <v>42</v>
      </c>
      <c r="J16" s="112">
        <f>J17</f>
        <v>0</v>
      </c>
      <c r="K16" s="352">
        <f>K17</f>
        <v>7</v>
      </c>
      <c r="L16" s="352">
        <f>L17</f>
        <v>2</v>
      </c>
      <c r="M16" s="261"/>
      <c r="N16" s="262"/>
      <c r="O16" s="346"/>
      <c r="P16" s="347"/>
      <c r="Q16" s="257"/>
      <c r="R16" s="347"/>
      <c r="S16" s="257">
        <f>S17</f>
        <v>20000</v>
      </c>
      <c r="T16" s="347"/>
      <c r="U16" s="257"/>
      <c r="V16" s="347"/>
      <c r="W16" s="257"/>
      <c r="X16" s="347"/>
      <c r="Y16" s="257"/>
      <c r="Z16" s="347"/>
      <c r="AA16" s="257"/>
      <c r="AB16" s="347"/>
      <c r="AC16" s="257"/>
      <c r="AD16" s="347"/>
      <c r="AE16" s="257">
        <f>SUM(S16)</f>
        <v>20000</v>
      </c>
      <c r="AF16" s="347"/>
      <c r="AG16" s="287"/>
      <c r="AH16" s="301"/>
      <c r="AI16" s="301"/>
      <c r="AJ16" s="302"/>
    </row>
    <row r="17" spans="2:36" ht="16.5" customHeight="1">
      <c r="B17" s="585" t="s">
        <v>359</v>
      </c>
      <c r="C17" s="687"/>
      <c r="D17" s="662" t="s">
        <v>1023</v>
      </c>
      <c r="E17" s="662" t="s">
        <v>849</v>
      </c>
      <c r="F17" s="662"/>
      <c r="G17" s="662"/>
      <c r="H17" s="688" t="s">
        <v>361</v>
      </c>
      <c r="I17" s="690" t="s">
        <v>362</v>
      </c>
      <c r="J17" s="692">
        <v>0</v>
      </c>
      <c r="K17" s="680">
        <v>7</v>
      </c>
      <c r="L17" s="692">
        <v>2</v>
      </c>
      <c r="M17" s="683"/>
      <c r="N17" s="685"/>
      <c r="O17" s="752"/>
      <c r="P17" s="752"/>
      <c r="Q17" s="752"/>
      <c r="R17" s="752"/>
      <c r="S17" s="752">
        <v>20000</v>
      </c>
      <c r="T17" s="752"/>
      <c r="U17" s="752"/>
      <c r="V17" s="752"/>
      <c r="W17" s="752"/>
      <c r="X17" s="752"/>
      <c r="Y17" s="752"/>
      <c r="Z17" s="752"/>
      <c r="AA17" s="752"/>
      <c r="AB17" s="752"/>
      <c r="AC17" s="752"/>
      <c r="AD17" s="752"/>
      <c r="AE17" s="666"/>
      <c r="AF17" s="666"/>
      <c r="AG17" s="712"/>
      <c r="AH17" s="630"/>
      <c r="AI17" s="683"/>
      <c r="AJ17" s="671"/>
    </row>
    <row r="18" spans="2:36" ht="12">
      <c r="B18" s="586"/>
      <c r="C18" s="589"/>
      <c r="D18" s="694"/>
      <c r="E18" s="694"/>
      <c r="F18" s="694"/>
      <c r="G18" s="694"/>
      <c r="H18" s="688"/>
      <c r="I18" s="690"/>
      <c r="J18" s="594"/>
      <c r="K18" s="740"/>
      <c r="L18" s="594"/>
      <c r="M18" s="683"/>
      <c r="N18" s="685"/>
      <c r="O18" s="707"/>
      <c r="P18" s="707"/>
      <c r="Q18" s="707"/>
      <c r="R18" s="707"/>
      <c r="S18" s="707"/>
      <c r="T18" s="707"/>
      <c r="U18" s="707"/>
      <c r="V18" s="707"/>
      <c r="W18" s="707"/>
      <c r="X18" s="707"/>
      <c r="Y18" s="707"/>
      <c r="Z18" s="707"/>
      <c r="AA18" s="707"/>
      <c r="AB18" s="707"/>
      <c r="AC18" s="707"/>
      <c r="AD18" s="707"/>
      <c r="AE18" s="666"/>
      <c r="AF18" s="666"/>
      <c r="AG18" s="713"/>
      <c r="AH18" s="630"/>
      <c r="AI18" s="683"/>
      <c r="AJ18" s="671"/>
    </row>
    <row r="19" spans="2:36" ht="12">
      <c r="B19" s="586"/>
      <c r="C19" s="589"/>
      <c r="D19" s="694"/>
      <c r="E19" s="694"/>
      <c r="F19" s="694"/>
      <c r="G19" s="694"/>
      <c r="H19" s="688"/>
      <c r="I19" s="690"/>
      <c r="J19" s="594"/>
      <c r="K19" s="740"/>
      <c r="L19" s="594"/>
      <c r="M19" s="683"/>
      <c r="N19" s="685"/>
      <c r="O19" s="707"/>
      <c r="P19" s="707"/>
      <c r="Q19" s="707"/>
      <c r="R19" s="707"/>
      <c r="S19" s="707"/>
      <c r="T19" s="707"/>
      <c r="U19" s="707"/>
      <c r="V19" s="707"/>
      <c r="W19" s="707"/>
      <c r="X19" s="707"/>
      <c r="Y19" s="707"/>
      <c r="Z19" s="707"/>
      <c r="AA19" s="707"/>
      <c r="AB19" s="707"/>
      <c r="AC19" s="707"/>
      <c r="AD19" s="707"/>
      <c r="AE19" s="666"/>
      <c r="AF19" s="666"/>
      <c r="AG19" s="713"/>
      <c r="AH19" s="630"/>
      <c r="AI19" s="683"/>
      <c r="AJ19" s="671"/>
    </row>
    <row r="20" spans="2:37" ht="12.75" thickBot="1">
      <c r="B20" s="587"/>
      <c r="C20" s="590"/>
      <c r="D20" s="663"/>
      <c r="E20" s="663"/>
      <c r="F20" s="663"/>
      <c r="G20" s="663"/>
      <c r="H20" s="689"/>
      <c r="I20" s="691"/>
      <c r="J20" s="595"/>
      <c r="K20" s="741"/>
      <c r="L20" s="595"/>
      <c r="M20" s="684"/>
      <c r="N20" s="686"/>
      <c r="O20" s="708"/>
      <c r="P20" s="708"/>
      <c r="Q20" s="708"/>
      <c r="R20" s="708"/>
      <c r="S20" s="708"/>
      <c r="T20" s="708"/>
      <c r="U20" s="708"/>
      <c r="V20" s="708"/>
      <c r="W20" s="708"/>
      <c r="X20" s="708"/>
      <c r="Y20" s="708"/>
      <c r="Z20" s="708"/>
      <c r="AA20" s="708"/>
      <c r="AB20" s="708"/>
      <c r="AC20" s="708"/>
      <c r="AD20" s="708"/>
      <c r="AE20" s="667"/>
      <c r="AF20" s="667"/>
      <c r="AG20" s="714"/>
      <c r="AH20" s="631"/>
      <c r="AI20" s="684"/>
      <c r="AJ20" s="672"/>
      <c r="AK20" s="360"/>
    </row>
    <row r="21" spans="2:37" ht="4.5" customHeight="1" thickBot="1">
      <c r="B21" s="625"/>
      <c r="C21" s="626"/>
      <c r="D21" s="626"/>
      <c r="E21" s="626"/>
      <c r="F21" s="626"/>
      <c r="G21" s="626"/>
      <c r="H21" s="626"/>
      <c r="I21" s="626"/>
      <c r="J21" s="626"/>
      <c r="K21" s="626"/>
      <c r="L21" s="626"/>
      <c r="M21" s="626"/>
      <c r="N21" s="626"/>
      <c r="O21" s="626"/>
      <c r="P21" s="626"/>
      <c r="Q21" s="626"/>
      <c r="R21" s="626"/>
      <c r="S21" s="626"/>
      <c r="T21" s="626"/>
      <c r="U21" s="626"/>
      <c r="V21" s="626"/>
      <c r="W21" s="626"/>
      <c r="X21" s="626"/>
      <c r="Y21" s="626"/>
      <c r="Z21" s="626"/>
      <c r="AA21" s="626"/>
      <c r="AB21" s="626"/>
      <c r="AC21" s="626"/>
      <c r="AD21" s="626"/>
      <c r="AE21" s="626"/>
      <c r="AF21" s="626"/>
      <c r="AG21" s="626"/>
      <c r="AH21" s="626"/>
      <c r="AI21" s="626"/>
      <c r="AJ21" s="627"/>
      <c r="AK21" s="360"/>
    </row>
    <row r="22" spans="2:37" ht="74.25" customHeight="1" thickBot="1">
      <c r="B22" s="258" t="s">
        <v>13</v>
      </c>
      <c r="C22" s="112" t="s">
        <v>41</v>
      </c>
      <c r="D22" s="112" t="s">
        <v>14</v>
      </c>
      <c r="E22" s="112" t="s">
        <v>40</v>
      </c>
      <c r="F22" s="112" t="s">
        <v>38</v>
      </c>
      <c r="G22" s="112" t="s">
        <v>39</v>
      </c>
      <c r="H22" s="259" t="s">
        <v>1024</v>
      </c>
      <c r="I22" s="260" t="s">
        <v>42</v>
      </c>
      <c r="J22" s="112">
        <f>J23</f>
        <v>0</v>
      </c>
      <c r="K22" s="364">
        <f>K23</f>
        <v>0.65</v>
      </c>
      <c r="L22" s="364">
        <f>L23</f>
        <v>0.4</v>
      </c>
      <c r="M22" s="261"/>
      <c r="N22" s="262"/>
      <c r="O22" s="346"/>
      <c r="P22" s="347"/>
      <c r="Q22" s="257"/>
      <c r="R22" s="347"/>
      <c r="S22" s="257">
        <f>S23</f>
        <v>10000</v>
      </c>
      <c r="T22" s="347"/>
      <c r="U22" s="257"/>
      <c r="V22" s="347"/>
      <c r="W22" s="257"/>
      <c r="X22" s="347"/>
      <c r="Y22" s="257"/>
      <c r="Z22" s="347"/>
      <c r="AA22" s="257"/>
      <c r="AB22" s="347"/>
      <c r="AC22" s="257"/>
      <c r="AD22" s="347"/>
      <c r="AE22" s="340">
        <f>SUM(S22)</f>
        <v>10000</v>
      </c>
      <c r="AF22" s="347"/>
      <c r="AG22" s="287"/>
      <c r="AH22" s="301"/>
      <c r="AI22" s="301"/>
      <c r="AJ22" s="302"/>
      <c r="AK22" s="360"/>
    </row>
    <row r="23" spans="2:37" ht="21" customHeight="1">
      <c r="B23" s="585" t="s">
        <v>359</v>
      </c>
      <c r="C23" s="147"/>
      <c r="D23" s="715" t="s">
        <v>1340</v>
      </c>
      <c r="E23" s="715" t="s">
        <v>849</v>
      </c>
      <c r="F23" s="717"/>
      <c r="G23" s="717"/>
      <c r="H23" s="701" t="s">
        <v>363</v>
      </c>
      <c r="I23" s="702" t="s">
        <v>356</v>
      </c>
      <c r="J23" s="636">
        <v>0</v>
      </c>
      <c r="K23" s="719">
        <v>0.65</v>
      </c>
      <c r="L23" s="725">
        <v>0.4</v>
      </c>
      <c r="M23" s="705"/>
      <c r="N23" s="709"/>
      <c r="O23" s="706"/>
      <c r="P23" s="706"/>
      <c r="Q23" s="706"/>
      <c r="R23" s="706"/>
      <c r="S23" s="706">
        <v>10000</v>
      </c>
      <c r="T23" s="706"/>
      <c r="U23" s="706"/>
      <c r="V23" s="706"/>
      <c r="W23" s="706"/>
      <c r="X23" s="706"/>
      <c r="Y23" s="706"/>
      <c r="Z23" s="706"/>
      <c r="AA23" s="706"/>
      <c r="AB23" s="706"/>
      <c r="AC23" s="706"/>
      <c r="AD23" s="706"/>
      <c r="AE23" s="666"/>
      <c r="AF23" s="666"/>
      <c r="AG23" s="712"/>
      <c r="AH23" s="683"/>
      <c r="AI23" s="683"/>
      <c r="AJ23" s="671"/>
      <c r="AK23" s="360"/>
    </row>
    <row r="24" spans="2:37" ht="21" customHeight="1">
      <c r="B24" s="586"/>
      <c r="C24" s="326"/>
      <c r="D24" s="694"/>
      <c r="E24" s="694"/>
      <c r="F24" s="696"/>
      <c r="G24" s="696"/>
      <c r="H24" s="592"/>
      <c r="I24" s="703"/>
      <c r="J24" s="594"/>
      <c r="K24" s="742"/>
      <c r="L24" s="720"/>
      <c r="M24" s="744"/>
      <c r="N24" s="746"/>
      <c r="O24" s="707"/>
      <c r="P24" s="707"/>
      <c r="Q24" s="707"/>
      <c r="R24" s="707"/>
      <c r="S24" s="707"/>
      <c r="T24" s="707"/>
      <c r="U24" s="707"/>
      <c r="V24" s="707"/>
      <c r="W24" s="707"/>
      <c r="X24" s="707"/>
      <c r="Y24" s="707"/>
      <c r="Z24" s="707"/>
      <c r="AA24" s="707"/>
      <c r="AB24" s="707"/>
      <c r="AC24" s="707"/>
      <c r="AD24" s="707"/>
      <c r="AE24" s="740"/>
      <c r="AF24" s="740"/>
      <c r="AG24" s="713"/>
      <c r="AH24" s="683"/>
      <c r="AI24" s="683"/>
      <c r="AJ24" s="671"/>
      <c r="AK24" s="360"/>
    </row>
    <row r="25" spans="2:36" ht="21" customHeight="1" thickBot="1">
      <c r="B25" s="587"/>
      <c r="C25" s="327"/>
      <c r="D25" s="663"/>
      <c r="E25" s="663"/>
      <c r="F25" s="697"/>
      <c r="G25" s="697"/>
      <c r="H25" s="593"/>
      <c r="I25" s="704"/>
      <c r="J25" s="595"/>
      <c r="K25" s="743"/>
      <c r="L25" s="721"/>
      <c r="M25" s="745"/>
      <c r="N25" s="747"/>
      <c r="O25" s="708"/>
      <c r="P25" s="708"/>
      <c r="Q25" s="708"/>
      <c r="R25" s="708"/>
      <c r="S25" s="708"/>
      <c r="T25" s="708"/>
      <c r="U25" s="708"/>
      <c r="V25" s="708"/>
      <c r="W25" s="708"/>
      <c r="X25" s="708"/>
      <c r="Y25" s="708"/>
      <c r="Z25" s="708"/>
      <c r="AA25" s="708"/>
      <c r="AB25" s="708"/>
      <c r="AC25" s="708"/>
      <c r="AD25" s="708"/>
      <c r="AE25" s="741"/>
      <c r="AF25" s="741"/>
      <c r="AG25" s="714"/>
      <c r="AH25" s="684"/>
      <c r="AI25" s="684"/>
      <c r="AJ25" s="672"/>
    </row>
    <row r="26" spans="2:37" ht="74.25" customHeight="1" thickBot="1">
      <c r="B26" s="258" t="s">
        <v>13</v>
      </c>
      <c r="C26" s="112" t="s">
        <v>41</v>
      </c>
      <c r="D26" s="112" t="s">
        <v>14</v>
      </c>
      <c r="E26" s="112" t="s">
        <v>40</v>
      </c>
      <c r="F26" s="112" t="s">
        <v>38</v>
      </c>
      <c r="G26" s="112" t="s">
        <v>39</v>
      </c>
      <c r="H26" s="259" t="s">
        <v>1025</v>
      </c>
      <c r="I26" s="260" t="s">
        <v>42</v>
      </c>
      <c r="J26" s="469">
        <f>J27</f>
        <v>0.75</v>
      </c>
      <c r="K26" s="364">
        <f>K27</f>
        <v>0.95</v>
      </c>
      <c r="L26" s="364">
        <f>L27</f>
        <v>0.8</v>
      </c>
      <c r="M26" s="261"/>
      <c r="N26" s="262"/>
      <c r="O26" s="346"/>
      <c r="P26" s="347"/>
      <c r="Q26" s="257"/>
      <c r="R26" s="347"/>
      <c r="S26" s="257">
        <f>S27</f>
        <v>13000000</v>
      </c>
      <c r="T26" s="347"/>
      <c r="U26" s="257"/>
      <c r="V26" s="347"/>
      <c r="W26" s="257"/>
      <c r="X26" s="347"/>
      <c r="Y26" s="257"/>
      <c r="Z26" s="347"/>
      <c r="AA26" s="257"/>
      <c r="AB26" s="347"/>
      <c r="AC26" s="257"/>
      <c r="AD26" s="347"/>
      <c r="AE26" s="340">
        <f>SUM(S26)</f>
        <v>13000000</v>
      </c>
      <c r="AF26" s="347"/>
      <c r="AG26" s="287"/>
      <c r="AH26" s="301"/>
      <c r="AI26" s="301"/>
      <c r="AJ26" s="302"/>
      <c r="AK26" s="360"/>
    </row>
    <row r="27" spans="2:37" ht="21" customHeight="1">
      <c r="B27" s="585" t="s">
        <v>357</v>
      </c>
      <c r="C27" s="147"/>
      <c r="D27" s="715" t="s">
        <v>1341</v>
      </c>
      <c r="E27" s="715" t="s">
        <v>849</v>
      </c>
      <c r="F27" s="715"/>
      <c r="G27" s="715"/>
      <c r="H27" s="701" t="s">
        <v>813</v>
      </c>
      <c r="I27" s="702" t="s">
        <v>358</v>
      </c>
      <c r="J27" s="725">
        <v>0.75</v>
      </c>
      <c r="K27" s="719">
        <v>0.95</v>
      </c>
      <c r="L27" s="725">
        <v>0.8</v>
      </c>
      <c r="M27" s="705"/>
      <c r="N27" s="709"/>
      <c r="O27" s="706"/>
      <c r="P27" s="706"/>
      <c r="Q27" s="706"/>
      <c r="R27" s="706"/>
      <c r="S27" s="706">
        <v>13000000</v>
      </c>
      <c r="T27" s="706"/>
      <c r="U27" s="706"/>
      <c r="V27" s="706"/>
      <c r="W27" s="706"/>
      <c r="X27" s="706"/>
      <c r="Y27" s="706"/>
      <c r="Z27" s="706"/>
      <c r="AA27" s="706"/>
      <c r="AB27" s="706"/>
      <c r="AC27" s="706"/>
      <c r="AD27" s="706"/>
      <c r="AE27" s="666"/>
      <c r="AF27" s="666"/>
      <c r="AG27" s="712"/>
      <c r="AH27" s="683"/>
      <c r="AI27" s="683"/>
      <c r="AJ27" s="671"/>
      <c r="AK27" s="360"/>
    </row>
    <row r="28" spans="2:37" ht="21" customHeight="1">
      <c r="B28" s="586"/>
      <c r="C28" s="326"/>
      <c r="D28" s="694"/>
      <c r="E28" s="694"/>
      <c r="F28" s="694"/>
      <c r="G28" s="694"/>
      <c r="H28" s="592"/>
      <c r="I28" s="703"/>
      <c r="J28" s="594"/>
      <c r="K28" s="742"/>
      <c r="L28" s="720"/>
      <c r="M28" s="744"/>
      <c r="N28" s="746"/>
      <c r="O28" s="707"/>
      <c r="P28" s="707"/>
      <c r="Q28" s="707"/>
      <c r="R28" s="707"/>
      <c r="S28" s="707"/>
      <c r="T28" s="707"/>
      <c r="U28" s="707"/>
      <c r="V28" s="707"/>
      <c r="W28" s="707"/>
      <c r="X28" s="707"/>
      <c r="Y28" s="707"/>
      <c r="Z28" s="707"/>
      <c r="AA28" s="707"/>
      <c r="AB28" s="707"/>
      <c r="AC28" s="707"/>
      <c r="AD28" s="707"/>
      <c r="AE28" s="740"/>
      <c r="AF28" s="740"/>
      <c r="AG28" s="713"/>
      <c r="AH28" s="683"/>
      <c r="AI28" s="683"/>
      <c r="AJ28" s="671"/>
      <c r="AK28" s="360"/>
    </row>
    <row r="29" spans="2:36" ht="21" customHeight="1" thickBot="1">
      <c r="B29" s="587"/>
      <c r="C29" s="327"/>
      <c r="D29" s="663"/>
      <c r="E29" s="663"/>
      <c r="F29" s="663"/>
      <c r="G29" s="663"/>
      <c r="H29" s="593"/>
      <c r="I29" s="704"/>
      <c r="J29" s="595"/>
      <c r="K29" s="743"/>
      <c r="L29" s="721"/>
      <c r="M29" s="745"/>
      <c r="N29" s="747"/>
      <c r="O29" s="708"/>
      <c r="P29" s="708"/>
      <c r="Q29" s="708"/>
      <c r="R29" s="708"/>
      <c r="S29" s="708"/>
      <c r="T29" s="708"/>
      <c r="U29" s="708"/>
      <c r="V29" s="708"/>
      <c r="W29" s="708"/>
      <c r="X29" s="708"/>
      <c r="Y29" s="708"/>
      <c r="Z29" s="708"/>
      <c r="AA29" s="708"/>
      <c r="AB29" s="708"/>
      <c r="AC29" s="708"/>
      <c r="AD29" s="708"/>
      <c r="AE29" s="741"/>
      <c r="AF29" s="741"/>
      <c r="AG29" s="714"/>
      <c r="AH29" s="684"/>
      <c r="AI29" s="684"/>
      <c r="AJ29" s="672"/>
    </row>
    <row r="31" spans="4:5" ht="12">
      <c r="D31" s="312"/>
      <c r="E31" s="312"/>
    </row>
    <row r="32" spans="4:5" ht="12">
      <c r="D32" s="312"/>
      <c r="E32" s="312"/>
    </row>
    <row r="33" spans="9:10" ht="12">
      <c r="I33" s="386"/>
      <c r="J33" s="386"/>
    </row>
    <row r="34" spans="9:10" ht="12">
      <c r="I34" s="386"/>
      <c r="J34" s="386"/>
    </row>
    <row r="40" spans="9:10" ht="12">
      <c r="I40" s="194"/>
      <c r="J40" s="194"/>
    </row>
  </sheetData>
  <sheetProtection/>
  <mergeCells count="173">
    <mergeCell ref="B5:E5"/>
    <mergeCell ref="F5:N5"/>
    <mergeCell ref="O5:AA5"/>
    <mergeCell ref="AB5:AF5"/>
    <mergeCell ref="AG5:AJ5"/>
    <mergeCell ref="B2:AJ2"/>
    <mergeCell ref="B3:AJ3"/>
    <mergeCell ref="B4:H4"/>
    <mergeCell ref="I4:O4"/>
    <mergeCell ref="P4:T4"/>
    <mergeCell ref="U4:AJ4"/>
    <mergeCell ref="L6:L7"/>
    <mergeCell ref="M6:M7"/>
    <mergeCell ref="N6:N7"/>
    <mergeCell ref="O6:P6"/>
    <mergeCell ref="Q6:R6"/>
    <mergeCell ref="S6:T6"/>
    <mergeCell ref="AJ6:AJ7"/>
    <mergeCell ref="C8:H8"/>
    <mergeCell ref="B9:AJ9"/>
    <mergeCell ref="U6:V6"/>
    <mergeCell ref="W6:X6"/>
    <mergeCell ref="Y6:Z6"/>
    <mergeCell ref="AA6:AB6"/>
    <mergeCell ref="B6:B7"/>
    <mergeCell ref="C6:H7"/>
    <mergeCell ref="I6:I7"/>
    <mergeCell ref="I11:I14"/>
    <mergeCell ref="J11:J14"/>
    <mergeCell ref="K11:K14"/>
    <mergeCell ref="AG6:AG7"/>
    <mergeCell ref="AH6:AH7"/>
    <mergeCell ref="AI6:AI7"/>
    <mergeCell ref="J6:J7"/>
    <mergeCell ref="K6:K7"/>
    <mergeCell ref="AC6:AD6"/>
    <mergeCell ref="AE6:AF6"/>
    <mergeCell ref="B11:B14"/>
    <mergeCell ref="D11:D14"/>
    <mergeCell ref="E11:E14"/>
    <mergeCell ref="F11:F14"/>
    <mergeCell ref="G11:G14"/>
    <mergeCell ref="H11:H14"/>
    <mergeCell ref="L11:L14"/>
    <mergeCell ref="M11:M14"/>
    <mergeCell ref="N11:N14"/>
    <mergeCell ref="O11:O14"/>
    <mergeCell ref="P11:P14"/>
    <mergeCell ref="Q11:Q14"/>
    <mergeCell ref="W11:W14"/>
    <mergeCell ref="X11:X14"/>
    <mergeCell ref="Y11:Y14"/>
    <mergeCell ref="Z11:Z14"/>
    <mergeCell ref="AA11:AA14"/>
    <mergeCell ref="AB11:AB14"/>
    <mergeCell ref="N17:N20"/>
    <mergeCell ref="O17:O20"/>
    <mergeCell ref="P17:P20"/>
    <mergeCell ref="Q17:Q20"/>
    <mergeCell ref="U11:U14"/>
    <mergeCell ref="V11:V14"/>
    <mergeCell ref="R11:R14"/>
    <mergeCell ref="S11:S14"/>
    <mergeCell ref="T11:T14"/>
    <mergeCell ref="H17:H20"/>
    <mergeCell ref="I17:I20"/>
    <mergeCell ref="J17:J20"/>
    <mergeCell ref="K17:K20"/>
    <mergeCell ref="L17:L20"/>
    <mergeCell ref="M17:M20"/>
    <mergeCell ref="AH11:AH14"/>
    <mergeCell ref="AI11:AI14"/>
    <mergeCell ref="AJ11:AJ14"/>
    <mergeCell ref="B15:AJ15"/>
    <mergeCell ref="B17:B20"/>
    <mergeCell ref="C17:C20"/>
    <mergeCell ref="D17:D20"/>
    <mergeCell ref="E17:E20"/>
    <mergeCell ref="F17:F20"/>
    <mergeCell ref="G17:G20"/>
    <mergeCell ref="Y17:Y20"/>
    <mergeCell ref="Z17:Z20"/>
    <mergeCell ref="AD11:AD14"/>
    <mergeCell ref="AE11:AE14"/>
    <mergeCell ref="AF11:AF14"/>
    <mergeCell ref="AG11:AG14"/>
    <mergeCell ref="AC11:AC14"/>
    <mergeCell ref="AG17:AG20"/>
    <mergeCell ref="AB17:AB20"/>
    <mergeCell ref="AC17:AC20"/>
    <mergeCell ref="AH17:AH20"/>
    <mergeCell ref="AI17:AI20"/>
    <mergeCell ref="R17:R20"/>
    <mergeCell ref="S17:S20"/>
    <mergeCell ref="T17:T20"/>
    <mergeCell ref="U17:U20"/>
    <mergeCell ref="V17:V20"/>
    <mergeCell ref="W17:W20"/>
    <mergeCell ref="X17:X20"/>
    <mergeCell ref="AA17:AA20"/>
    <mergeCell ref="AD17:AD20"/>
    <mergeCell ref="AE17:AE20"/>
    <mergeCell ref="AF17:AF20"/>
    <mergeCell ref="R23:R25"/>
    <mergeCell ref="S23:S25"/>
    <mergeCell ref="T23:T25"/>
    <mergeCell ref="U23:U25"/>
    <mergeCell ref="V23:V25"/>
    <mergeCell ref="W23:W25"/>
    <mergeCell ref="AC23:AC25"/>
    <mergeCell ref="L23:L25"/>
    <mergeCell ref="M23:M25"/>
    <mergeCell ref="N23:N25"/>
    <mergeCell ref="O23:O25"/>
    <mergeCell ref="P23:P25"/>
    <mergeCell ref="Q23:Q25"/>
    <mergeCell ref="F23:F25"/>
    <mergeCell ref="G23:G25"/>
    <mergeCell ref="H23:H25"/>
    <mergeCell ref="I23:I25"/>
    <mergeCell ref="J23:J25"/>
    <mergeCell ref="K23:K25"/>
    <mergeCell ref="AD23:AD25"/>
    <mergeCell ref="AE23:AE25"/>
    <mergeCell ref="AF23:AF25"/>
    <mergeCell ref="AG23:AG25"/>
    <mergeCell ref="AJ17:AJ20"/>
    <mergeCell ref="B21:AJ21"/>
    <mergeCell ref="B23:B25"/>
    <mergeCell ref="D23:D25"/>
    <mergeCell ref="E23:E25"/>
    <mergeCell ref="AH23:AH25"/>
    <mergeCell ref="Y23:Y25"/>
    <mergeCell ref="Z23:Z25"/>
    <mergeCell ref="AA23:AA25"/>
    <mergeCell ref="AB23:AB25"/>
    <mergeCell ref="X23:X25"/>
    <mergeCell ref="X27:X29"/>
    <mergeCell ref="Y27:Y29"/>
    <mergeCell ref="Z27:Z29"/>
    <mergeCell ref="AA27:AA29"/>
    <mergeCell ref="R27:R29"/>
    <mergeCell ref="S27:S29"/>
    <mergeCell ref="T27:T29"/>
    <mergeCell ref="U27:U29"/>
    <mergeCell ref="V27:V29"/>
    <mergeCell ref="W27:W29"/>
    <mergeCell ref="I27:I29"/>
    <mergeCell ref="AJ27:AJ29"/>
    <mergeCell ref="J27:J29"/>
    <mergeCell ref="K27:K29"/>
    <mergeCell ref="L27:L29"/>
    <mergeCell ref="M27:M29"/>
    <mergeCell ref="N27:N29"/>
    <mergeCell ref="O27:O29"/>
    <mergeCell ref="P27:P29"/>
    <mergeCell ref="Q27:Q29"/>
    <mergeCell ref="AH27:AH29"/>
    <mergeCell ref="AI27:AI29"/>
    <mergeCell ref="AI23:AI25"/>
    <mergeCell ref="AJ23:AJ25"/>
    <mergeCell ref="B27:B29"/>
    <mergeCell ref="D27:D29"/>
    <mergeCell ref="E27:E29"/>
    <mergeCell ref="F27:F29"/>
    <mergeCell ref="G27:G29"/>
    <mergeCell ref="H27:H29"/>
    <mergeCell ref="AB27:AB29"/>
    <mergeCell ref="AC27:AC29"/>
    <mergeCell ref="AD27:AD29"/>
    <mergeCell ref="AE27:AE29"/>
    <mergeCell ref="AF27:AF29"/>
    <mergeCell ref="AG27:AG29"/>
  </mergeCells>
  <printOptions/>
  <pageMargins left="0.7" right="0.7" top="0.75" bottom="0.75" header="0.3" footer="0.3"/>
  <pageSetup orientation="portrait" paperSize="9"/>
  <legacyDrawing r:id="rId2"/>
</worksheet>
</file>

<file path=xl/worksheets/sheet18.xml><?xml version="1.0" encoding="utf-8"?>
<worksheet xmlns="http://schemas.openxmlformats.org/spreadsheetml/2006/main" xmlns:r="http://schemas.openxmlformats.org/officeDocument/2006/relationships">
  <sheetPr>
    <tabColor theme="8" tint="0.39998000860214233"/>
  </sheetPr>
  <dimension ref="A2:AT88"/>
  <sheetViews>
    <sheetView zoomScale="75" zoomScaleNormal="75" zoomScalePageLayoutView="0" workbookViewId="0" topLeftCell="A1">
      <selection activeCell="B5" sqref="B5:H5"/>
    </sheetView>
  </sheetViews>
  <sheetFormatPr defaultColWidth="9.140625" defaultRowHeight="15"/>
  <cols>
    <col min="1" max="1" width="4.7109375" style="115" customWidth="1"/>
    <col min="2" max="2" width="29.00390625" style="115" customWidth="1"/>
    <col min="3" max="3" width="9.140625" style="115" customWidth="1"/>
    <col min="4" max="4" width="39.140625" style="115" customWidth="1"/>
    <col min="5" max="5" width="28.140625" style="115" customWidth="1"/>
    <col min="6" max="6" width="9.140625" style="115" customWidth="1"/>
    <col min="7" max="7" width="12.8515625" style="115" customWidth="1"/>
    <col min="8" max="8" width="18.8515625" style="115" customWidth="1"/>
    <col min="9" max="9" width="26.7109375" style="115" customWidth="1"/>
    <col min="10" max="10" width="19.7109375" style="115" customWidth="1"/>
    <col min="11" max="11" width="20.140625" style="115" customWidth="1"/>
    <col min="12" max="16384" width="9.140625" style="115" customWidth="1"/>
  </cols>
  <sheetData>
    <row r="1" ht="12"/>
    <row r="2" spans="2:36" ht="12.75" thickBot="1">
      <c r="B2" s="113"/>
      <c r="C2" s="113"/>
      <c r="D2" s="113"/>
      <c r="E2" s="113"/>
      <c r="F2" s="113"/>
      <c r="G2" s="113"/>
      <c r="H2" s="114"/>
      <c r="I2" s="114"/>
      <c r="J2" s="114"/>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row>
    <row r="3" spans="2:36" ht="12">
      <c r="B3" s="732" t="s">
        <v>829</v>
      </c>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733"/>
      <c r="AJ3" s="734"/>
    </row>
    <row r="4" spans="2:36" ht="16.5" customHeight="1" thickBot="1">
      <c r="B4" s="735" t="s">
        <v>1808</v>
      </c>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7"/>
    </row>
    <row r="5" spans="2:36" ht="12">
      <c r="B5" s="557" t="s">
        <v>20</v>
      </c>
      <c r="C5" s="558"/>
      <c r="D5" s="558"/>
      <c r="E5" s="558"/>
      <c r="F5" s="558"/>
      <c r="G5" s="558"/>
      <c r="H5" s="559"/>
      <c r="I5" s="560" t="s">
        <v>1135</v>
      </c>
      <c r="J5" s="561"/>
      <c r="K5" s="561"/>
      <c r="L5" s="561"/>
      <c r="M5" s="561"/>
      <c r="N5" s="561"/>
      <c r="O5" s="561"/>
      <c r="P5" s="561"/>
      <c r="Q5" s="561"/>
      <c r="R5" s="561"/>
      <c r="S5" s="561"/>
      <c r="T5" s="562"/>
      <c r="U5" s="560" t="s">
        <v>22</v>
      </c>
      <c r="V5" s="561"/>
      <c r="W5" s="561"/>
      <c r="X5" s="561"/>
      <c r="Y5" s="561"/>
      <c r="Z5" s="561"/>
      <c r="AA5" s="561"/>
      <c r="AB5" s="561"/>
      <c r="AC5" s="561"/>
      <c r="AD5" s="561"/>
      <c r="AE5" s="561"/>
      <c r="AF5" s="561"/>
      <c r="AG5" s="561"/>
      <c r="AH5" s="561"/>
      <c r="AI5" s="561"/>
      <c r="AJ5" s="562"/>
    </row>
    <row r="6" spans="2:36" ht="67.5" customHeight="1" thickBot="1">
      <c r="B6" s="563" t="s">
        <v>1526</v>
      </c>
      <c r="C6" s="564"/>
      <c r="D6" s="565"/>
      <c r="E6" s="279"/>
      <c r="F6" s="564" t="s">
        <v>1527</v>
      </c>
      <c r="G6" s="564"/>
      <c r="H6" s="564"/>
      <c r="I6" s="564"/>
      <c r="J6" s="564"/>
      <c r="K6" s="564"/>
      <c r="L6" s="564"/>
      <c r="M6" s="564"/>
      <c r="N6" s="565"/>
      <c r="O6" s="729" t="s">
        <v>0</v>
      </c>
      <c r="P6" s="730"/>
      <c r="Q6" s="730"/>
      <c r="R6" s="730"/>
      <c r="S6" s="730"/>
      <c r="T6" s="730"/>
      <c r="U6" s="730"/>
      <c r="V6" s="730"/>
      <c r="W6" s="730"/>
      <c r="X6" s="730"/>
      <c r="Y6" s="730"/>
      <c r="Z6" s="730"/>
      <c r="AA6" s="730"/>
      <c r="AB6" s="730"/>
      <c r="AC6" s="730"/>
      <c r="AD6" s="730"/>
      <c r="AE6" s="730"/>
      <c r="AF6" s="731"/>
      <c r="AG6" s="569" t="s">
        <v>1</v>
      </c>
      <c r="AH6" s="570"/>
      <c r="AI6" s="570"/>
      <c r="AJ6" s="571"/>
    </row>
    <row r="7" spans="2:36" ht="33.75" customHeight="1">
      <c r="B7" s="612" t="s">
        <v>25</v>
      </c>
      <c r="C7" s="614" t="s">
        <v>828</v>
      </c>
      <c r="D7" s="615"/>
      <c r="E7" s="615"/>
      <c r="F7" s="615"/>
      <c r="G7" s="615"/>
      <c r="H7" s="615"/>
      <c r="I7" s="545" t="s">
        <v>3</v>
      </c>
      <c r="J7" s="547" t="s">
        <v>26</v>
      </c>
      <c r="K7" s="547" t="s">
        <v>4</v>
      </c>
      <c r="L7" s="549" t="s">
        <v>843</v>
      </c>
      <c r="M7" s="607" t="s">
        <v>28</v>
      </c>
      <c r="N7" s="609" t="s">
        <v>29</v>
      </c>
      <c r="O7" s="728" t="s">
        <v>43</v>
      </c>
      <c r="P7" s="658"/>
      <c r="Q7" s="659" t="s">
        <v>44</v>
      </c>
      <c r="R7" s="658"/>
      <c r="S7" s="659" t="s">
        <v>45</v>
      </c>
      <c r="T7" s="658"/>
      <c r="U7" s="659" t="s">
        <v>7</v>
      </c>
      <c r="V7" s="658"/>
      <c r="W7" s="659" t="s">
        <v>6</v>
      </c>
      <c r="X7" s="658"/>
      <c r="Y7" s="659" t="s">
        <v>46</v>
      </c>
      <c r="Z7" s="658"/>
      <c r="AA7" s="659" t="s">
        <v>5</v>
      </c>
      <c r="AB7" s="658"/>
      <c r="AC7" s="659" t="s">
        <v>8</v>
      </c>
      <c r="AD7" s="658"/>
      <c r="AE7" s="659" t="s">
        <v>9</v>
      </c>
      <c r="AF7" s="660"/>
      <c r="AG7" s="605" t="s">
        <v>10</v>
      </c>
      <c r="AH7" s="572" t="s">
        <v>11</v>
      </c>
      <c r="AI7" s="574" t="s">
        <v>12</v>
      </c>
      <c r="AJ7" s="576" t="s">
        <v>30</v>
      </c>
    </row>
    <row r="8" spans="2:36" ht="78.75" customHeight="1" thickBot="1">
      <c r="B8" s="613"/>
      <c r="C8" s="616"/>
      <c r="D8" s="617"/>
      <c r="E8" s="617"/>
      <c r="F8" s="617"/>
      <c r="G8" s="617"/>
      <c r="H8" s="617"/>
      <c r="I8" s="546"/>
      <c r="J8" s="548" t="s">
        <v>26</v>
      </c>
      <c r="K8" s="548"/>
      <c r="L8" s="550"/>
      <c r="M8" s="608"/>
      <c r="N8" s="610"/>
      <c r="O8" s="117" t="s">
        <v>31</v>
      </c>
      <c r="P8" s="118" t="s">
        <v>32</v>
      </c>
      <c r="Q8" s="119" t="s">
        <v>31</v>
      </c>
      <c r="R8" s="118" t="s">
        <v>32</v>
      </c>
      <c r="S8" s="119" t="s">
        <v>31</v>
      </c>
      <c r="T8" s="118" t="s">
        <v>32</v>
      </c>
      <c r="U8" s="119" t="s">
        <v>31</v>
      </c>
      <c r="V8" s="118" t="s">
        <v>32</v>
      </c>
      <c r="W8" s="119" t="s">
        <v>31</v>
      </c>
      <c r="X8" s="118" t="s">
        <v>32</v>
      </c>
      <c r="Y8" s="119" t="s">
        <v>31</v>
      </c>
      <c r="Z8" s="118" t="s">
        <v>32</v>
      </c>
      <c r="AA8" s="119" t="s">
        <v>31</v>
      </c>
      <c r="AB8" s="118" t="s">
        <v>33</v>
      </c>
      <c r="AC8" s="119" t="s">
        <v>31</v>
      </c>
      <c r="AD8" s="118" t="s">
        <v>33</v>
      </c>
      <c r="AE8" s="119" t="s">
        <v>31</v>
      </c>
      <c r="AF8" s="120" t="s">
        <v>33</v>
      </c>
      <c r="AG8" s="606"/>
      <c r="AH8" s="573"/>
      <c r="AI8" s="575"/>
      <c r="AJ8" s="577"/>
    </row>
    <row r="9" spans="2:36" ht="60" customHeight="1" thickBot="1">
      <c r="B9" s="121" t="s">
        <v>34</v>
      </c>
      <c r="C9" s="580" t="s">
        <v>1136</v>
      </c>
      <c r="D9" s="581"/>
      <c r="E9" s="581"/>
      <c r="F9" s="581"/>
      <c r="G9" s="581"/>
      <c r="H9" s="581"/>
      <c r="I9" s="122" t="s">
        <v>1136</v>
      </c>
      <c r="J9" s="325" t="s">
        <v>1136</v>
      </c>
      <c r="K9" s="365" t="s">
        <v>1136</v>
      </c>
      <c r="L9" s="398" t="s">
        <v>1136</v>
      </c>
      <c r="M9" s="318" t="s">
        <v>1136</v>
      </c>
      <c r="N9" s="315" t="s">
        <v>1136</v>
      </c>
      <c r="O9" s="343">
        <f>O11</f>
        <v>0</v>
      </c>
      <c r="P9" s="343">
        <f>P11</f>
        <v>0</v>
      </c>
      <c r="Q9" s="343">
        <f>Q11</f>
        <v>0</v>
      </c>
      <c r="R9" s="343">
        <f aca="true" t="shared" si="0" ref="R9:AD9">R11</f>
        <v>0</v>
      </c>
      <c r="S9" s="343">
        <f t="shared" si="0"/>
        <v>0</v>
      </c>
      <c r="T9" s="343">
        <f t="shared" si="0"/>
        <v>0</v>
      </c>
      <c r="U9" s="343">
        <f t="shared" si="0"/>
        <v>0</v>
      </c>
      <c r="V9" s="343">
        <f t="shared" si="0"/>
        <v>0</v>
      </c>
      <c r="W9" s="343">
        <f t="shared" si="0"/>
        <v>0</v>
      </c>
      <c r="X9" s="343">
        <f t="shared" si="0"/>
        <v>0</v>
      </c>
      <c r="Y9" s="343">
        <f t="shared" si="0"/>
        <v>0</v>
      </c>
      <c r="Z9" s="343">
        <f t="shared" si="0"/>
        <v>0</v>
      </c>
      <c r="AA9" s="343">
        <f t="shared" si="0"/>
        <v>0</v>
      </c>
      <c r="AB9" s="343">
        <f t="shared" si="0"/>
        <v>0</v>
      </c>
      <c r="AC9" s="343">
        <f t="shared" si="0"/>
        <v>0</v>
      </c>
      <c r="AD9" s="343">
        <f t="shared" si="0"/>
        <v>0</v>
      </c>
      <c r="AE9" s="344">
        <f>AE11</f>
        <v>0</v>
      </c>
      <c r="AF9" s="345">
        <f>AF11+AF20+AF25</f>
        <v>0</v>
      </c>
      <c r="AG9" s="132" t="s">
        <v>1137</v>
      </c>
      <c r="AH9" s="132"/>
      <c r="AI9" s="132"/>
      <c r="AJ9" s="133"/>
    </row>
    <row r="10" spans="2:36" ht="12.75" thickBot="1">
      <c r="B10" s="582"/>
      <c r="C10" s="583"/>
      <c r="D10" s="583"/>
      <c r="E10" s="583"/>
      <c r="F10" s="583"/>
      <c r="G10" s="583"/>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4"/>
    </row>
    <row r="11" spans="2:36" ht="60.75" thickBot="1">
      <c r="B11" s="134" t="s">
        <v>13</v>
      </c>
      <c r="C11" s="112" t="s">
        <v>41</v>
      </c>
      <c r="D11" s="112" t="s">
        <v>14</v>
      </c>
      <c r="E11" s="112" t="s">
        <v>37</v>
      </c>
      <c r="F11" s="112" t="s">
        <v>38</v>
      </c>
      <c r="G11" s="112" t="s">
        <v>39</v>
      </c>
      <c r="H11" s="135" t="s">
        <v>15</v>
      </c>
      <c r="I11" s="242" t="s">
        <v>42</v>
      </c>
      <c r="J11" s="243"/>
      <c r="K11" s="243" t="s">
        <v>1138</v>
      </c>
      <c r="L11" s="243"/>
      <c r="M11" s="243"/>
      <c r="N11" s="244"/>
      <c r="O11" s="346">
        <f>SUM(O12:O13)</f>
        <v>0</v>
      </c>
      <c r="P11" s="347">
        <f>SUM(P12:P13)</f>
        <v>0</v>
      </c>
      <c r="Q11" s="252">
        <f>SUM(Q12:Q13)</f>
        <v>0</v>
      </c>
      <c r="R11" s="347">
        <f>SUM(R12:R13)</f>
        <v>0</v>
      </c>
      <c r="S11" s="252"/>
      <c r="T11" s="347"/>
      <c r="U11" s="252"/>
      <c r="V11" s="347"/>
      <c r="W11" s="252"/>
      <c r="X11" s="347"/>
      <c r="Y11" s="252"/>
      <c r="Z11" s="347"/>
      <c r="AA11" s="252"/>
      <c r="AB11" s="347"/>
      <c r="AC11" s="252"/>
      <c r="AD11" s="347"/>
      <c r="AE11" s="252">
        <f>(Q11+S11+U11+W11+Y11+AA11+AC11)</f>
        <v>0</v>
      </c>
      <c r="AF11" s="347">
        <f>AF12</f>
        <v>0</v>
      </c>
      <c r="AG11" s="132" t="s">
        <v>1137</v>
      </c>
      <c r="AH11" s="144"/>
      <c r="AI11" s="144"/>
      <c r="AJ11" s="145"/>
    </row>
    <row r="12" spans="2:36" ht="12">
      <c r="B12" s="787" t="s">
        <v>1342</v>
      </c>
      <c r="C12" s="208"/>
      <c r="D12" s="148" t="s">
        <v>1139</v>
      </c>
      <c r="E12" s="304" t="s">
        <v>1140</v>
      </c>
      <c r="F12" s="269" t="s">
        <v>816</v>
      </c>
      <c r="G12" s="269" t="s">
        <v>816</v>
      </c>
      <c r="H12" s="692" t="s">
        <v>604</v>
      </c>
      <c r="I12" s="594" t="s">
        <v>1141</v>
      </c>
      <c r="J12" s="636" t="s">
        <v>1142</v>
      </c>
      <c r="K12" s="810" t="s">
        <v>604</v>
      </c>
      <c r="L12" s="812">
        <v>1</v>
      </c>
      <c r="M12" s="600">
        <v>0</v>
      </c>
      <c r="N12" s="812">
        <v>1</v>
      </c>
      <c r="O12" s="399"/>
      <c r="P12" s="400"/>
      <c r="Q12" s="401"/>
      <c r="R12" s="402"/>
      <c r="S12" s="402"/>
      <c r="T12" s="402"/>
      <c r="U12" s="402"/>
      <c r="V12" s="402"/>
      <c r="W12" s="402"/>
      <c r="X12" s="402"/>
      <c r="Y12" s="402"/>
      <c r="Z12" s="402"/>
      <c r="AA12" s="402"/>
      <c r="AB12" s="402"/>
      <c r="AC12" s="403"/>
      <c r="AD12" s="403"/>
      <c r="AE12" s="666"/>
      <c r="AF12" s="666"/>
      <c r="AG12" s="213"/>
      <c r="AH12" s="630"/>
      <c r="AI12" s="630"/>
      <c r="AJ12" s="623"/>
    </row>
    <row r="13" spans="2:36" ht="24">
      <c r="B13" s="787"/>
      <c r="C13" s="208"/>
      <c r="D13" s="308" t="s">
        <v>1143</v>
      </c>
      <c r="E13" s="271" t="s">
        <v>1144</v>
      </c>
      <c r="F13" s="269" t="s">
        <v>816</v>
      </c>
      <c r="G13" s="269" t="s">
        <v>816</v>
      </c>
      <c r="H13" s="693"/>
      <c r="I13" s="693"/>
      <c r="J13" s="693"/>
      <c r="K13" s="811"/>
      <c r="L13" s="804"/>
      <c r="M13" s="804"/>
      <c r="N13" s="804"/>
      <c r="O13" s="404"/>
      <c r="P13" s="400"/>
      <c r="Q13" s="405"/>
      <c r="R13" s="403"/>
      <c r="S13" s="403"/>
      <c r="T13" s="403"/>
      <c r="U13" s="403"/>
      <c r="V13" s="403"/>
      <c r="W13" s="403"/>
      <c r="X13" s="403"/>
      <c r="Y13" s="403"/>
      <c r="Z13" s="403"/>
      <c r="AA13" s="403"/>
      <c r="AB13" s="403"/>
      <c r="AC13" s="403"/>
      <c r="AD13" s="403"/>
      <c r="AE13" s="666"/>
      <c r="AF13" s="666"/>
      <c r="AG13" s="213"/>
      <c r="AH13" s="630"/>
      <c r="AI13" s="630"/>
      <c r="AJ13" s="623"/>
    </row>
    <row r="14" spans="2:36" ht="12">
      <c r="B14" s="328"/>
      <c r="C14" s="328"/>
      <c r="D14" s="312"/>
      <c r="E14" s="312"/>
      <c r="F14" s="406"/>
      <c r="G14" s="437"/>
      <c r="H14" s="330"/>
      <c r="I14" s="330"/>
      <c r="J14" s="330"/>
      <c r="K14" s="470"/>
      <c r="L14" s="332"/>
      <c r="M14" s="332"/>
      <c r="N14" s="332"/>
      <c r="O14" s="407"/>
      <c r="P14" s="408"/>
      <c r="Q14" s="409"/>
      <c r="R14" s="410"/>
      <c r="S14" s="410"/>
      <c r="T14" s="410"/>
      <c r="U14" s="410"/>
      <c r="V14" s="410"/>
      <c r="W14" s="410"/>
      <c r="X14" s="410"/>
      <c r="Y14" s="410"/>
      <c r="Z14" s="410"/>
      <c r="AA14" s="410"/>
      <c r="AB14" s="410"/>
      <c r="AC14" s="410"/>
      <c r="AD14" s="410"/>
      <c r="AE14" s="411"/>
      <c r="AF14" s="411"/>
      <c r="AG14" s="412"/>
      <c r="AH14" s="338"/>
      <c r="AI14" s="338"/>
      <c r="AJ14" s="413"/>
    </row>
    <row r="15" spans="2:36" ht="67.5" customHeight="1" thickBot="1">
      <c r="B15" s="563" t="s">
        <v>1528</v>
      </c>
      <c r="C15" s="564"/>
      <c r="D15" s="565"/>
      <c r="E15" s="279"/>
      <c r="F15" s="564" t="s">
        <v>1529</v>
      </c>
      <c r="G15" s="564"/>
      <c r="H15" s="564"/>
      <c r="I15" s="564"/>
      <c r="J15" s="564"/>
      <c r="K15" s="564"/>
      <c r="L15" s="564"/>
      <c r="M15" s="564"/>
      <c r="N15" s="565"/>
      <c r="O15" s="729" t="s">
        <v>0</v>
      </c>
      <c r="P15" s="730"/>
      <c r="Q15" s="730"/>
      <c r="R15" s="730"/>
      <c r="S15" s="730"/>
      <c r="T15" s="730"/>
      <c r="U15" s="730"/>
      <c r="V15" s="730"/>
      <c r="W15" s="730"/>
      <c r="X15" s="730"/>
      <c r="Y15" s="730"/>
      <c r="Z15" s="730"/>
      <c r="AA15" s="730"/>
      <c r="AB15" s="730"/>
      <c r="AC15" s="730"/>
      <c r="AD15" s="730"/>
      <c r="AE15" s="730"/>
      <c r="AF15" s="731"/>
      <c r="AG15" s="569" t="s">
        <v>1</v>
      </c>
      <c r="AH15" s="570"/>
      <c r="AI15" s="570"/>
      <c r="AJ15" s="571"/>
    </row>
    <row r="16" spans="2:36" ht="35.25" customHeight="1">
      <c r="B16" s="612" t="s">
        <v>25</v>
      </c>
      <c r="C16" s="614" t="s">
        <v>827</v>
      </c>
      <c r="D16" s="615"/>
      <c r="E16" s="615"/>
      <c r="F16" s="615"/>
      <c r="G16" s="615"/>
      <c r="H16" s="615"/>
      <c r="I16" s="545" t="s">
        <v>3</v>
      </c>
      <c r="J16" s="547" t="s">
        <v>26</v>
      </c>
      <c r="K16" s="547" t="s">
        <v>4</v>
      </c>
      <c r="L16" s="549" t="s">
        <v>843</v>
      </c>
      <c r="M16" s="607" t="s">
        <v>28</v>
      </c>
      <c r="N16" s="609" t="s">
        <v>29</v>
      </c>
      <c r="O16" s="728" t="s">
        <v>43</v>
      </c>
      <c r="P16" s="658"/>
      <c r="Q16" s="659" t="s">
        <v>44</v>
      </c>
      <c r="R16" s="658"/>
      <c r="S16" s="659" t="s">
        <v>45</v>
      </c>
      <c r="T16" s="658"/>
      <c r="U16" s="659" t="s">
        <v>7</v>
      </c>
      <c r="V16" s="658"/>
      <c r="W16" s="659" t="s">
        <v>6</v>
      </c>
      <c r="X16" s="658"/>
      <c r="Y16" s="659" t="s">
        <v>46</v>
      </c>
      <c r="Z16" s="658"/>
      <c r="AA16" s="659" t="s">
        <v>5</v>
      </c>
      <c r="AB16" s="658"/>
      <c r="AC16" s="659" t="s">
        <v>8</v>
      </c>
      <c r="AD16" s="658"/>
      <c r="AE16" s="659" t="s">
        <v>9</v>
      </c>
      <c r="AF16" s="660"/>
      <c r="AG16" s="605" t="s">
        <v>10</v>
      </c>
      <c r="AH16" s="572" t="s">
        <v>11</v>
      </c>
      <c r="AI16" s="574" t="s">
        <v>12</v>
      </c>
      <c r="AJ16" s="576" t="s">
        <v>30</v>
      </c>
    </row>
    <row r="17" spans="2:36" ht="75.75" customHeight="1" thickBot="1">
      <c r="B17" s="613"/>
      <c r="C17" s="616"/>
      <c r="D17" s="617"/>
      <c r="E17" s="617"/>
      <c r="F17" s="617"/>
      <c r="G17" s="617"/>
      <c r="H17" s="617"/>
      <c r="I17" s="546"/>
      <c r="J17" s="548" t="s">
        <v>26</v>
      </c>
      <c r="K17" s="548"/>
      <c r="L17" s="550"/>
      <c r="M17" s="608"/>
      <c r="N17" s="610"/>
      <c r="O17" s="117" t="s">
        <v>31</v>
      </c>
      <c r="P17" s="118" t="s">
        <v>32</v>
      </c>
      <c r="Q17" s="119" t="s">
        <v>31</v>
      </c>
      <c r="R17" s="118" t="s">
        <v>32</v>
      </c>
      <c r="S17" s="119" t="s">
        <v>31</v>
      </c>
      <c r="T17" s="118" t="s">
        <v>32</v>
      </c>
      <c r="U17" s="119" t="s">
        <v>31</v>
      </c>
      <c r="V17" s="118" t="s">
        <v>32</v>
      </c>
      <c r="W17" s="119" t="s">
        <v>31</v>
      </c>
      <c r="X17" s="118" t="s">
        <v>32</v>
      </c>
      <c r="Y17" s="119" t="s">
        <v>31</v>
      </c>
      <c r="Z17" s="118" t="s">
        <v>32</v>
      </c>
      <c r="AA17" s="119" t="s">
        <v>31</v>
      </c>
      <c r="AB17" s="118" t="s">
        <v>33</v>
      </c>
      <c r="AC17" s="119" t="s">
        <v>31</v>
      </c>
      <c r="AD17" s="118" t="s">
        <v>33</v>
      </c>
      <c r="AE17" s="119" t="s">
        <v>31</v>
      </c>
      <c r="AF17" s="120" t="s">
        <v>33</v>
      </c>
      <c r="AG17" s="606"/>
      <c r="AH17" s="573"/>
      <c r="AI17" s="575"/>
      <c r="AJ17" s="577"/>
    </row>
    <row r="18" spans="2:36" ht="60.75" thickBot="1">
      <c r="B18" s="121" t="s">
        <v>34</v>
      </c>
      <c r="C18" s="580" t="s">
        <v>605</v>
      </c>
      <c r="D18" s="581"/>
      <c r="E18" s="581"/>
      <c r="F18" s="581"/>
      <c r="G18" s="581"/>
      <c r="H18" s="581"/>
      <c r="I18" s="122" t="s">
        <v>606</v>
      </c>
      <c r="J18" s="325" t="s">
        <v>113</v>
      </c>
      <c r="K18" s="365" t="s">
        <v>607</v>
      </c>
      <c r="L18" s="471">
        <v>0.1</v>
      </c>
      <c r="M18" s="318">
        <v>0</v>
      </c>
      <c r="N18" s="315">
        <v>0.1</v>
      </c>
      <c r="O18" s="343">
        <f>O20+O25+O30</f>
        <v>0</v>
      </c>
      <c r="P18" s="343">
        <f aca="true" t="shared" si="1" ref="P18:AC18">P20+P25+P30</f>
        <v>0</v>
      </c>
      <c r="Q18" s="343">
        <f t="shared" si="1"/>
        <v>0</v>
      </c>
      <c r="R18" s="343">
        <f t="shared" si="1"/>
        <v>0</v>
      </c>
      <c r="S18" s="343">
        <f t="shared" si="1"/>
        <v>0</v>
      </c>
      <c r="T18" s="343">
        <f t="shared" si="1"/>
        <v>0</v>
      </c>
      <c r="U18" s="343">
        <f t="shared" si="1"/>
        <v>0</v>
      </c>
      <c r="V18" s="343">
        <f t="shared" si="1"/>
        <v>0</v>
      </c>
      <c r="W18" s="343">
        <f t="shared" si="1"/>
        <v>0</v>
      </c>
      <c r="X18" s="343">
        <f t="shared" si="1"/>
        <v>0</v>
      </c>
      <c r="Y18" s="343">
        <f t="shared" si="1"/>
        <v>0</v>
      </c>
      <c r="Z18" s="343">
        <f t="shared" si="1"/>
        <v>0</v>
      </c>
      <c r="AA18" s="343">
        <f t="shared" si="1"/>
        <v>0</v>
      </c>
      <c r="AB18" s="343">
        <f t="shared" si="1"/>
        <v>0</v>
      </c>
      <c r="AC18" s="343">
        <f t="shared" si="1"/>
        <v>0</v>
      </c>
      <c r="AD18" s="343">
        <f>AD20+AD25+AD30</f>
        <v>0</v>
      </c>
      <c r="AE18" s="344">
        <f>O18+Q18+S18+U18+W18+Y18+AA18+AC18</f>
        <v>0</v>
      </c>
      <c r="AF18" s="345">
        <f>P18+R18+T18+V18+X18+Z18+AB18+AD18</f>
        <v>0</v>
      </c>
      <c r="AG18" s="132" t="s">
        <v>1137</v>
      </c>
      <c r="AH18" s="132"/>
      <c r="AI18" s="132"/>
      <c r="AJ18" s="133"/>
    </row>
    <row r="19" spans="2:36" ht="12.75" thickBot="1">
      <c r="B19" s="625"/>
      <c r="C19" s="626"/>
      <c r="D19" s="626"/>
      <c r="E19" s="626"/>
      <c r="F19" s="626"/>
      <c r="G19" s="626"/>
      <c r="H19" s="626"/>
      <c r="I19" s="626"/>
      <c r="J19" s="626"/>
      <c r="K19" s="626"/>
      <c r="L19" s="626"/>
      <c r="M19" s="626"/>
      <c r="N19" s="626"/>
      <c r="O19" s="626"/>
      <c r="P19" s="626"/>
      <c r="Q19" s="626"/>
      <c r="R19" s="626"/>
      <c r="S19" s="626"/>
      <c r="T19" s="626"/>
      <c r="U19" s="626"/>
      <c r="V19" s="626"/>
      <c r="W19" s="626"/>
      <c r="X19" s="626"/>
      <c r="Y19" s="626"/>
      <c r="Z19" s="626"/>
      <c r="AA19" s="626"/>
      <c r="AB19" s="626"/>
      <c r="AC19" s="626"/>
      <c r="AD19" s="626"/>
      <c r="AE19" s="626"/>
      <c r="AF19" s="626"/>
      <c r="AG19" s="626"/>
      <c r="AH19" s="626"/>
      <c r="AI19" s="626"/>
      <c r="AJ19" s="627"/>
    </row>
    <row r="20" spans="2:36" ht="60.75" thickBot="1">
      <c r="B20" s="134" t="s">
        <v>13</v>
      </c>
      <c r="C20" s="112" t="s">
        <v>41</v>
      </c>
      <c r="D20" s="112" t="s">
        <v>14</v>
      </c>
      <c r="E20" s="112" t="s">
        <v>40</v>
      </c>
      <c r="F20" s="112" t="s">
        <v>38</v>
      </c>
      <c r="G20" s="112" t="s">
        <v>39</v>
      </c>
      <c r="H20" s="135" t="s">
        <v>16</v>
      </c>
      <c r="I20" s="242" t="s">
        <v>42</v>
      </c>
      <c r="J20" s="112"/>
      <c r="K20" s="352"/>
      <c r="L20" s="352"/>
      <c r="M20" s="137"/>
      <c r="N20" s="138"/>
      <c r="O20" s="346"/>
      <c r="P20" s="347"/>
      <c r="Q20" s="252"/>
      <c r="R20" s="347"/>
      <c r="S20" s="252"/>
      <c r="T20" s="347"/>
      <c r="U20" s="252"/>
      <c r="V20" s="347"/>
      <c r="W20" s="252"/>
      <c r="X20" s="347"/>
      <c r="Y20" s="252"/>
      <c r="Z20" s="347"/>
      <c r="AA20" s="252"/>
      <c r="AB20" s="347"/>
      <c r="AC20" s="252"/>
      <c r="AD20" s="347"/>
      <c r="AE20" s="252">
        <f>(Q20+S20+U20+W20+Y20+AA20+AC20)</f>
        <v>0</v>
      </c>
      <c r="AF20" s="347">
        <f>AF21</f>
        <v>0</v>
      </c>
      <c r="AG20" s="132" t="s">
        <v>1137</v>
      </c>
      <c r="AH20" s="144"/>
      <c r="AI20" s="144"/>
      <c r="AJ20" s="145"/>
    </row>
    <row r="21" spans="2:36" ht="23.25" customHeight="1">
      <c r="B21" s="787" t="s">
        <v>1342</v>
      </c>
      <c r="C21" s="414"/>
      <c r="D21" s="148" t="s">
        <v>1139</v>
      </c>
      <c r="E21" s="304" t="s">
        <v>1140</v>
      </c>
      <c r="F21" s="269" t="s">
        <v>816</v>
      </c>
      <c r="G21" s="269" t="s">
        <v>816</v>
      </c>
      <c r="H21" s="688" t="s">
        <v>608</v>
      </c>
      <c r="I21" s="690" t="s">
        <v>609</v>
      </c>
      <c r="J21" s="692">
        <v>0</v>
      </c>
      <c r="K21" s="798" t="s">
        <v>610</v>
      </c>
      <c r="L21" s="800">
        <v>0</v>
      </c>
      <c r="M21" s="801">
        <v>0</v>
      </c>
      <c r="N21" s="802">
        <v>0</v>
      </c>
      <c r="O21" s="415"/>
      <c r="P21" s="416"/>
      <c r="Q21" s="348"/>
      <c r="R21" s="348"/>
      <c r="S21" s="348"/>
      <c r="T21" s="348"/>
      <c r="U21" s="348"/>
      <c r="V21" s="348"/>
      <c r="W21" s="348"/>
      <c r="X21" s="348"/>
      <c r="Y21" s="348"/>
      <c r="Z21" s="348"/>
      <c r="AA21" s="348"/>
      <c r="AB21" s="348"/>
      <c r="AC21" s="348"/>
      <c r="AD21" s="348"/>
      <c r="AE21" s="666"/>
      <c r="AF21" s="666"/>
      <c r="AG21" s="392"/>
      <c r="AH21" s="630"/>
      <c r="AI21" s="683"/>
      <c r="AJ21" s="671"/>
    </row>
    <row r="22" spans="2:36" ht="24">
      <c r="B22" s="787"/>
      <c r="C22" s="414"/>
      <c r="D22" s="271" t="s">
        <v>1145</v>
      </c>
      <c r="E22" s="271" t="s">
        <v>1146</v>
      </c>
      <c r="F22" s="269" t="s">
        <v>816</v>
      </c>
      <c r="G22" s="269" t="s">
        <v>816</v>
      </c>
      <c r="H22" s="688"/>
      <c r="I22" s="690"/>
      <c r="J22" s="594"/>
      <c r="K22" s="799"/>
      <c r="L22" s="792"/>
      <c r="M22" s="801"/>
      <c r="N22" s="803"/>
      <c r="O22" s="415"/>
      <c r="P22" s="348"/>
      <c r="Q22" s="348"/>
      <c r="R22" s="348"/>
      <c r="S22" s="348"/>
      <c r="T22" s="348"/>
      <c r="U22" s="348"/>
      <c r="V22" s="348"/>
      <c r="W22" s="348"/>
      <c r="X22" s="348"/>
      <c r="Y22" s="348"/>
      <c r="Z22" s="348"/>
      <c r="AA22" s="348"/>
      <c r="AB22" s="348"/>
      <c r="AC22" s="348"/>
      <c r="AD22" s="348"/>
      <c r="AE22" s="666"/>
      <c r="AF22" s="666"/>
      <c r="AG22" s="392"/>
      <c r="AH22" s="630"/>
      <c r="AI22" s="683"/>
      <c r="AJ22" s="671"/>
    </row>
    <row r="23" spans="2:37" ht="12">
      <c r="B23" s="328"/>
      <c r="C23" s="328"/>
      <c r="D23" s="312"/>
      <c r="E23" s="312"/>
      <c r="F23" s="417"/>
      <c r="G23" s="312"/>
      <c r="H23" s="330"/>
      <c r="I23" s="330"/>
      <c r="J23" s="330"/>
      <c r="K23" s="418"/>
      <c r="L23" s="419"/>
      <c r="M23" s="420"/>
      <c r="N23" s="419"/>
      <c r="O23" s="411"/>
      <c r="P23" s="411"/>
      <c r="Q23" s="411"/>
      <c r="R23" s="411"/>
      <c r="S23" s="411"/>
      <c r="T23" s="411"/>
      <c r="U23" s="411"/>
      <c r="V23" s="411"/>
      <c r="W23" s="411"/>
      <c r="X23" s="411"/>
      <c r="Y23" s="411"/>
      <c r="Z23" s="411"/>
      <c r="AA23" s="411"/>
      <c r="AB23" s="411"/>
      <c r="AC23" s="411"/>
      <c r="AD23" s="411"/>
      <c r="AE23" s="411"/>
      <c r="AF23" s="411"/>
      <c r="AG23" s="421"/>
      <c r="AH23" s="338"/>
      <c r="AI23" s="420"/>
      <c r="AJ23" s="422"/>
      <c r="AK23" s="423"/>
    </row>
    <row r="24" spans="1:46" ht="12.75" thickBot="1">
      <c r="A24" s="424"/>
      <c r="B24" s="786"/>
      <c r="C24" s="786"/>
      <c r="D24" s="786"/>
      <c r="E24" s="786"/>
      <c r="F24" s="786"/>
      <c r="G24" s="786"/>
      <c r="H24" s="786"/>
      <c r="I24" s="786"/>
      <c r="J24" s="786"/>
      <c r="K24" s="786"/>
      <c r="L24" s="786"/>
      <c r="M24" s="786"/>
      <c r="N24" s="786"/>
      <c r="O24" s="786"/>
      <c r="P24" s="786"/>
      <c r="Q24" s="786"/>
      <c r="R24" s="786"/>
      <c r="S24" s="786"/>
      <c r="T24" s="786"/>
      <c r="U24" s="786"/>
      <c r="V24" s="786"/>
      <c r="W24" s="786"/>
      <c r="X24" s="786"/>
      <c r="Y24" s="786"/>
      <c r="Z24" s="786"/>
      <c r="AA24" s="786"/>
      <c r="AB24" s="786"/>
      <c r="AC24" s="786"/>
      <c r="AD24" s="786"/>
      <c r="AE24" s="786"/>
      <c r="AF24" s="786"/>
      <c r="AG24" s="786"/>
      <c r="AH24" s="786"/>
      <c r="AI24" s="786"/>
      <c r="AJ24" s="786"/>
      <c r="AK24" s="425"/>
      <c r="AL24" s="424"/>
      <c r="AM24" s="424"/>
      <c r="AN24" s="424"/>
      <c r="AO24" s="424"/>
      <c r="AP24" s="424"/>
      <c r="AQ24" s="424"/>
      <c r="AR24" s="424"/>
      <c r="AS24" s="424"/>
      <c r="AT24" s="424"/>
    </row>
    <row r="25" spans="2:37" ht="60.75" thickBot="1">
      <c r="B25" s="245" t="s">
        <v>13</v>
      </c>
      <c r="C25" s="246" t="s">
        <v>41</v>
      </c>
      <c r="D25" s="246" t="s">
        <v>14</v>
      </c>
      <c r="E25" s="246" t="s">
        <v>40</v>
      </c>
      <c r="F25" s="246" t="s">
        <v>38</v>
      </c>
      <c r="G25" s="246" t="s">
        <v>39</v>
      </c>
      <c r="H25" s="247" t="s">
        <v>17</v>
      </c>
      <c r="I25" s="248" t="s">
        <v>42</v>
      </c>
      <c r="J25" s="246"/>
      <c r="K25" s="426"/>
      <c r="L25" s="426"/>
      <c r="M25" s="249"/>
      <c r="N25" s="250"/>
      <c r="O25" s="427">
        <f>SUM(O26:O27)</f>
        <v>0</v>
      </c>
      <c r="P25" s="428">
        <f>SUM(P26:P27)</f>
        <v>0</v>
      </c>
      <c r="Q25" s="429">
        <f>SUM(Q26:Q27)</f>
        <v>0</v>
      </c>
      <c r="R25" s="428">
        <f>SUM(R26:R27)</f>
        <v>0</v>
      </c>
      <c r="S25" s="429"/>
      <c r="T25" s="428"/>
      <c r="U25" s="429"/>
      <c r="V25" s="428"/>
      <c r="W25" s="429"/>
      <c r="X25" s="428"/>
      <c r="Y25" s="429"/>
      <c r="Z25" s="428"/>
      <c r="AA25" s="429"/>
      <c r="AB25" s="428"/>
      <c r="AC25" s="429"/>
      <c r="AD25" s="428"/>
      <c r="AE25" s="430">
        <f>(Q25+S25+U25+W25+Y25+AA25+AC25)</f>
        <v>0</v>
      </c>
      <c r="AF25" s="428"/>
      <c r="AG25" s="132" t="s">
        <v>1137</v>
      </c>
      <c r="AH25" s="431"/>
      <c r="AI25" s="431"/>
      <c r="AJ25" s="432"/>
      <c r="AK25" s="423"/>
    </row>
    <row r="26" spans="2:37" ht="23.25" customHeight="1">
      <c r="B26" s="787" t="s">
        <v>1342</v>
      </c>
      <c r="C26" s="147"/>
      <c r="D26" s="148" t="s">
        <v>1147</v>
      </c>
      <c r="E26" s="148" t="s">
        <v>1148</v>
      </c>
      <c r="F26" s="269" t="s">
        <v>816</v>
      </c>
      <c r="G26" s="269" t="s">
        <v>816</v>
      </c>
      <c r="H26" s="701" t="s">
        <v>1795</v>
      </c>
      <c r="I26" s="702" t="s">
        <v>1799</v>
      </c>
      <c r="J26" s="796">
        <v>0</v>
      </c>
      <c r="K26" s="719" t="s">
        <v>1798</v>
      </c>
      <c r="L26" s="719">
        <v>0</v>
      </c>
      <c r="M26" s="719">
        <v>0</v>
      </c>
      <c r="N26" s="793">
        <v>0</v>
      </c>
      <c r="O26" s="433"/>
      <c r="P26" s="434"/>
      <c r="Q26" s="435"/>
      <c r="R26" s="434"/>
      <c r="S26" s="434"/>
      <c r="T26" s="434"/>
      <c r="U26" s="434"/>
      <c r="V26" s="434"/>
      <c r="W26" s="434"/>
      <c r="X26" s="434"/>
      <c r="Y26" s="434"/>
      <c r="Z26" s="434"/>
      <c r="AA26" s="434"/>
      <c r="AB26" s="434"/>
      <c r="AC26" s="348"/>
      <c r="AD26" s="348"/>
      <c r="AE26" s="666"/>
      <c r="AF26" s="666"/>
      <c r="AG26" s="392"/>
      <c r="AH26" s="683"/>
      <c r="AI26" s="683"/>
      <c r="AJ26" s="671"/>
      <c r="AK26" s="423"/>
    </row>
    <row r="27" spans="2:37" ht="38.25" customHeight="1">
      <c r="B27" s="787"/>
      <c r="C27" s="436"/>
      <c r="D27" s="308" t="s">
        <v>1149</v>
      </c>
      <c r="E27" s="308" t="s">
        <v>1150</v>
      </c>
      <c r="F27" s="269" t="s">
        <v>816</v>
      </c>
      <c r="G27" s="269" t="s">
        <v>816</v>
      </c>
      <c r="H27" s="791"/>
      <c r="I27" s="782"/>
      <c r="J27" s="797"/>
      <c r="K27" s="795"/>
      <c r="L27" s="792"/>
      <c r="M27" s="795"/>
      <c r="N27" s="794"/>
      <c r="O27" s="415"/>
      <c r="P27" s="348"/>
      <c r="Q27" s="400"/>
      <c r="R27" s="348"/>
      <c r="S27" s="348"/>
      <c r="T27" s="348"/>
      <c r="U27" s="348"/>
      <c r="V27" s="348"/>
      <c r="W27" s="348"/>
      <c r="X27" s="348"/>
      <c r="Y27" s="348"/>
      <c r="Z27" s="348"/>
      <c r="AA27" s="348"/>
      <c r="AB27" s="348"/>
      <c r="AC27" s="348"/>
      <c r="AD27" s="348"/>
      <c r="AE27" s="740"/>
      <c r="AF27" s="740"/>
      <c r="AG27" s="392"/>
      <c r="AH27" s="683"/>
      <c r="AI27" s="683"/>
      <c r="AJ27" s="671"/>
      <c r="AK27" s="423"/>
    </row>
    <row r="28" spans="2:33" ht="12">
      <c r="B28" s="185"/>
      <c r="C28" s="185"/>
      <c r="H28" s="186"/>
      <c r="I28" s="186"/>
      <c r="J28" s="186"/>
      <c r="AG28" s="185"/>
    </row>
    <row r="29" spans="1:46" ht="12.75" thickBot="1">
      <c r="A29" s="424"/>
      <c r="B29" s="786"/>
      <c r="C29" s="786"/>
      <c r="D29" s="786"/>
      <c r="E29" s="786"/>
      <c r="F29" s="786"/>
      <c r="G29" s="786"/>
      <c r="H29" s="786"/>
      <c r="I29" s="786"/>
      <c r="J29" s="786"/>
      <c r="K29" s="786"/>
      <c r="L29" s="786"/>
      <c r="M29" s="786"/>
      <c r="N29" s="786"/>
      <c r="O29" s="786"/>
      <c r="P29" s="786"/>
      <c r="Q29" s="786"/>
      <c r="R29" s="786"/>
      <c r="S29" s="786"/>
      <c r="T29" s="786"/>
      <c r="U29" s="786"/>
      <c r="V29" s="786"/>
      <c r="W29" s="786"/>
      <c r="X29" s="786"/>
      <c r="Y29" s="786"/>
      <c r="Z29" s="786"/>
      <c r="AA29" s="786"/>
      <c r="AB29" s="786"/>
      <c r="AC29" s="786"/>
      <c r="AD29" s="786"/>
      <c r="AE29" s="786"/>
      <c r="AF29" s="786"/>
      <c r="AG29" s="786"/>
      <c r="AH29" s="786"/>
      <c r="AI29" s="786"/>
      <c r="AJ29" s="786"/>
      <c r="AK29" s="425"/>
      <c r="AL29" s="424"/>
      <c r="AM29" s="424"/>
      <c r="AN29" s="424"/>
      <c r="AO29" s="424"/>
      <c r="AP29" s="424"/>
      <c r="AQ29" s="424"/>
      <c r="AR29" s="424"/>
      <c r="AS29" s="424"/>
      <c r="AT29" s="424"/>
    </row>
    <row r="30" spans="2:37" ht="60.75" thickBot="1">
      <c r="B30" s="245" t="s">
        <v>13</v>
      </c>
      <c r="C30" s="246" t="s">
        <v>41</v>
      </c>
      <c r="D30" s="246" t="s">
        <v>14</v>
      </c>
      <c r="E30" s="246" t="s">
        <v>40</v>
      </c>
      <c r="F30" s="246" t="s">
        <v>38</v>
      </c>
      <c r="G30" s="246" t="s">
        <v>39</v>
      </c>
      <c r="H30" s="247" t="s">
        <v>825</v>
      </c>
      <c r="I30" s="248" t="s">
        <v>42</v>
      </c>
      <c r="J30" s="246"/>
      <c r="K30" s="426"/>
      <c r="L30" s="426"/>
      <c r="M30" s="249"/>
      <c r="N30" s="250"/>
      <c r="O30" s="427">
        <f>SUM(O31:O32)</f>
        <v>0</v>
      </c>
      <c r="P30" s="428">
        <f>SUM(P31:P32)</f>
        <v>0</v>
      </c>
      <c r="Q30" s="429">
        <f>SUM(Q31:Q32)</f>
        <v>0</v>
      </c>
      <c r="R30" s="428">
        <f>SUM(R31:R32)</f>
        <v>0</v>
      </c>
      <c r="S30" s="344"/>
      <c r="T30" s="428"/>
      <c r="U30" s="429"/>
      <c r="V30" s="428"/>
      <c r="W30" s="429"/>
      <c r="X30" s="428"/>
      <c r="Y30" s="429"/>
      <c r="Z30" s="428"/>
      <c r="AA30" s="429"/>
      <c r="AB30" s="428"/>
      <c r="AC30" s="429"/>
      <c r="AD30" s="428"/>
      <c r="AE30" s="430">
        <f>(Q30+S30+U30+W30+Y30+AA30+AC30)</f>
        <v>0</v>
      </c>
      <c r="AF30" s="428"/>
      <c r="AG30" s="132" t="s">
        <v>1137</v>
      </c>
      <c r="AH30" s="431"/>
      <c r="AI30" s="431"/>
      <c r="AJ30" s="432"/>
      <c r="AK30" s="423"/>
    </row>
    <row r="31" spans="2:37" ht="23.25" customHeight="1">
      <c r="B31" s="787" t="s">
        <v>1342</v>
      </c>
      <c r="C31" s="147"/>
      <c r="D31" s="148" t="s">
        <v>1151</v>
      </c>
      <c r="E31" s="148" t="s">
        <v>1148</v>
      </c>
      <c r="F31" s="269" t="s">
        <v>816</v>
      </c>
      <c r="G31" s="269" t="s">
        <v>816</v>
      </c>
      <c r="H31" s="701" t="s">
        <v>1796</v>
      </c>
      <c r="I31" s="702" t="s">
        <v>1799</v>
      </c>
      <c r="J31" s="636">
        <v>0</v>
      </c>
      <c r="K31" s="719" t="s">
        <v>1797</v>
      </c>
      <c r="L31" s="719">
        <v>0</v>
      </c>
      <c r="M31" s="719">
        <v>0</v>
      </c>
      <c r="N31" s="719">
        <v>0</v>
      </c>
      <c r="O31" s="433"/>
      <c r="P31" s="434"/>
      <c r="Q31" s="435"/>
      <c r="R31" s="434"/>
      <c r="S31" s="434"/>
      <c r="T31" s="434"/>
      <c r="U31" s="434"/>
      <c r="V31" s="434"/>
      <c r="W31" s="434"/>
      <c r="X31" s="434"/>
      <c r="Y31" s="434"/>
      <c r="Z31" s="434"/>
      <c r="AA31" s="434"/>
      <c r="AB31" s="434"/>
      <c r="AC31" s="348"/>
      <c r="AD31" s="348"/>
      <c r="AE31" s="666"/>
      <c r="AF31" s="666"/>
      <c r="AG31" s="392"/>
      <c r="AH31" s="683"/>
      <c r="AI31" s="683"/>
      <c r="AJ31" s="671"/>
      <c r="AK31" s="423"/>
    </row>
    <row r="32" spans="2:37" ht="75.75" customHeight="1">
      <c r="B32" s="787"/>
      <c r="C32" s="436"/>
      <c r="D32" s="308" t="s">
        <v>1152</v>
      </c>
      <c r="E32" s="308" t="s">
        <v>1150</v>
      </c>
      <c r="F32" s="269" t="s">
        <v>816</v>
      </c>
      <c r="G32" s="269" t="s">
        <v>816</v>
      </c>
      <c r="H32" s="791"/>
      <c r="I32" s="782"/>
      <c r="J32" s="693"/>
      <c r="K32" s="795"/>
      <c r="L32" s="792"/>
      <c r="M32" s="795"/>
      <c r="N32" s="792"/>
      <c r="O32" s="415"/>
      <c r="P32" s="348"/>
      <c r="Q32" s="400"/>
      <c r="R32" s="348"/>
      <c r="S32" s="348"/>
      <c r="T32" s="348"/>
      <c r="U32" s="348"/>
      <c r="V32" s="348"/>
      <c r="W32" s="348"/>
      <c r="X32" s="348"/>
      <c r="Y32" s="348"/>
      <c r="Z32" s="348"/>
      <c r="AA32" s="348"/>
      <c r="AB32" s="348"/>
      <c r="AC32" s="348"/>
      <c r="AD32" s="348"/>
      <c r="AE32" s="740"/>
      <c r="AF32" s="740"/>
      <c r="AG32" s="392"/>
      <c r="AH32" s="683"/>
      <c r="AI32" s="683"/>
      <c r="AJ32" s="671"/>
      <c r="AK32" s="423"/>
    </row>
    <row r="33" spans="2:37" ht="12">
      <c r="B33" s="328"/>
      <c r="C33" s="328"/>
      <c r="D33" s="312"/>
      <c r="E33" s="312"/>
      <c r="F33" s="406"/>
      <c r="G33" s="312"/>
      <c r="H33" s="330"/>
      <c r="I33" s="330"/>
      <c r="J33" s="330"/>
      <c r="K33" s="439"/>
      <c r="L33" s="440"/>
      <c r="M33" s="439"/>
      <c r="N33" s="440"/>
      <c r="O33" s="411"/>
      <c r="P33" s="411"/>
      <c r="Q33" s="408"/>
      <c r="R33" s="411"/>
      <c r="S33" s="411"/>
      <c r="T33" s="411"/>
      <c r="U33" s="411"/>
      <c r="V33" s="411"/>
      <c r="W33" s="411"/>
      <c r="X33" s="411"/>
      <c r="Y33" s="411"/>
      <c r="Z33" s="411"/>
      <c r="AA33" s="411"/>
      <c r="AB33" s="411"/>
      <c r="AC33" s="411"/>
      <c r="AD33" s="411"/>
      <c r="AE33" s="418"/>
      <c r="AF33" s="418"/>
      <c r="AG33" s="441"/>
      <c r="AH33" s="420"/>
      <c r="AI33" s="420"/>
      <c r="AJ33" s="422"/>
      <c r="AK33" s="423"/>
    </row>
    <row r="34" spans="2:36" ht="67.5" customHeight="1" thickBot="1">
      <c r="B34" s="563" t="s">
        <v>1530</v>
      </c>
      <c r="C34" s="564"/>
      <c r="D34" s="565"/>
      <c r="E34" s="279"/>
      <c r="F34" s="564" t="s">
        <v>1531</v>
      </c>
      <c r="G34" s="564"/>
      <c r="H34" s="564"/>
      <c r="I34" s="564"/>
      <c r="J34" s="564"/>
      <c r="K34" s="564"/>
      <c r="L34" s="564"/>
      <c r="M34" s="564"/>
      <c r="N34" s="565"/>
      <c r="O34" s="729" t="s">
        <v>0</v>
      </c>
      <c r="P34" s="730"/>
      <c r="Q34" s="730"/>
      <c r="R34" s="730"/>
      <c r="S34" s="730"/>
      <c r="T34" s="730"/>
      <c r="U34" s="730"/>
      <c r="V34" s="730"/>
      <c r="W34" s="730"/>
      <c r="X34" s="730"/>
      <c r="Y34" s="730"/>
      <c r="Z34" s="730"/>
      <c r="AA34" s="730"/>
      <c r="AB34" s="730"/>
      <c r="AC34" s="730"/>
      <c r="AD34" s="730"/>
      <c r="AE34" s="730"/>
      <c r="AF34" s="731"/>
      <c r="AG34" s="569" t="s">
        <v>1</v>
      </c>
      <c r="AH34" s="570"/>
      <c r="AI34" s="570"/>
      <c r="AJ34" s="571"/>
    </row>
    <row r="35" spans="2:36" ht="38.25" customHeight="1">
      <c r="B35" s="612" t="s">
        <v>25</v>
      </c>
      <c r="C35" s="614" t="s">
        <v>826</v>
      </c>
      <c r="D35" s="615"/>
      <c r="E35" s="615"/>
      <c r="F35" s="615"/>
      <c r="G35" s="615"/>
      <c r="H35" s="615"/>
      <c r="I35" s="545" t="s">
        <v>3</v>
      </c>
      <c r="J35" s="547" t="s">
        <v>26</v>
      </c>
      <c r="K35" s="547" t="s">
        <v>4</v>
      </c>
      <c r="L35" s="549" t="s">
        <v>843</v>
      </c>
      <c r="M35" s="607" t="s">
        <v>28</v>
      </c>
      <c r="N35" s="609" t="s">
        <v>29</v>
      </c>
      <c r="O35" s="728" t="s">
        <v>43</v>
      </c>
      <c r="P35" s="658"/>
      <c r="Q35" s="659" t="s">
        <v>44</v>
      </c>
      <c r="R35" s="658"/>
      <c r="S35" s="659" t="s">
        <v>45</v>
      </c>
      <c r="T35" s="658"/>
      <c r="U35" s="659" t="s">
        <v>7</v>
      </c>
      <c r="V35" s="658"/>
      <c r="W35" s="659" t="s">
        <v>6</v>
      </c>
      <c r="X35" s="658"/>
      <c r="Y35" s="659" t="s">
        <v>46</v>
      </c>
      <c r="Z35" s="658"/>
      <c r="AA35" s="659" t="s">
        <v>5</v>
      </c>
      <c r="AB35" s="658"/>
      <c r="AC35" s="659" t="s">
        <v>8</v>
      </c>
      <c r="AD35" s="658"/>
      <c r="AE35" s="659" t="s">
        <v>9</v>
      </c>
      <c r="AF35" s="660"/>
      <c r="AG35" s="605" t="s">
        <v>10</v>
      </c>
      <c r="AH35" s="572" t="s">
        <v>11</v>
      </c>
      <c r="AI35" s="574" t="s">
        <v>12</v>
      </c>
      <c r="AJ35" s="576" t="s">
        <v>30</v>
      </c>
    </row>
    <row r="36" spans="2:36" ht="90" customHeight="1" thickBot="1">
      <c r="B36" s="613"/>
      <c r="C36" s="616"/>
      <c r="D36" s="617"/>
      <c r="E36" s="617"/>
      <c r="F36" s="617"/>
      <c r="G36" s="617"/>
      <c r="H36" s="617"/>
      <c r="I36" s="546"/>
      <c r="J36" s="548" t="s">
        <v>26</v>
      </c>
      <c r="K36" s="548"/>
      <c r="L36" s="550"/>
      <c r="M36" s="608"/>
      <c r="N36" s="610"/>
      <c r="O36" s="117" t="s">
        <v>31</v>
      </c>
      <c r="P36" s="118" t="s">
        <v>32</v>
      </c>
      <c r="Q36" s="119" t="s">
        <v>31</v>
      </c>
      <c r="R36" s="118" t="s">
        <v>32</v>
      </c>
      <c r="S36" s="119" t="s">
        <v>31</v>
      </c>
      <c r="T36" s="118" t="s">
        <v>32</v>
      </c>
      <c r="U36" s="119" t="s">
        <v>31</v>
      </c>
      <c r="V36" s="118" t="s">
        <v>32</v>
      </c>
      <c r="W36" s="119" t="s">
        <v>31</v>
      </c>
      <c r="X36" s="118" t="s">
        <v>32</v>
      </c>
      <c r="Y36" s="119" t="s">
        <v>31</v>
      </c>
      <c r="Z36" s="118" t="s">
        <v>32</v>
      </c>
      <c r="AA36" s="119" t="s">
        <v>31</v>
      </c>
      <c r="AB36" s="118" t="s">
        <v>33</v>
      </c>
      <c r="AC36" s="119" t="s">
        <v>31</v>
      </c>
      <c r="AD36" s="118" t="s">
        <v>33</v>
      </c>
      <c r="AE36" s="119" t="s">
        <v>31</v>
      </c>
      <c r="AF36" s="120" t="s">
        <v>33</v>
      </c>
      <c r="AG36" s="606"/>
      <c r="AH36" s="573"/>
      <c r="AI36" s="575"/>
      <c r="AJ36" s="577"/>
    </row>
    <row r="37" spans="2:36" ht="72.75" thickBot="1">
      <c r="B37" s="121" t="s">
        <v>34</v>
      </c>
      <c r="C37" s="580" t="s">
        <v>611</v>
      </c>
      <c r="D37" s="581"/>
      <c r="E37" s="581"/>
      <c r="F37" s="581"/>
      <c r="G37" s="581"/>
      <c r="H37" s="581"/>
      <c r="I37" s="122" t="s">
        <v>612</v>
      </c>
      <c r="J37" s="325" t="s">
        <v>113</v>
      </c>
      <c r="K37" s="365" t="s">
        <v>1153</v>
      </c>
      <c r="L37" s="471">
        <v>0.1</v>
      </c>
      <c r="M37" s="318">
        <v>0</v>
      </c>
      <c r="N37" s="315">
        <v>0.1</v>
      </c>
      <c r="O37" s="343">
        <f>O39+O44+O49+O53+O57+O61+O65+O70+O75+O80+O85</f>
        <v>0</v>
      </c>
      <c r="P37" s="343">
        <f aca="true" t="shared" si="2" ref="P37:AD37">P39+P44+P49+P53+P57+P61+P65+P70+P75+P80+P85</f>
        <v>0</v>
      </c>
      <c r="Q37" s="343">
        <f t="shared" si="2"/>
        <v>0</v>
      </c>
      <c r="R37" s="343">
        <f t="shared" si="2"/>
        <v>0</v>
      </c>
      <c r="S37" s="343">
        <f t="shared" si="2"/>
        <v>2000000</v>
      </c>
      <c r="T37" s="343">
        <f t="shared" si="2"/>
        <v>0</v>
      </c>
      <c r="U37" s="343">
        <f t="shared" si="2"/>
        <v>0</v>
      </c>
      <c r="V37" s="343">
        <f t="shared" si="2"/>
        <v>0</v>
      </c>
      <c r="W37" s="343">
        <f t="shared" si="2"/>
        <v>0</v>
      </c>
      <c r="X37" s="343">
        <f t="shared" si="2"/>
        <v>0</v>
      </c>
      <c r="Y37" s="343">
        <f t="shared" si="2"/>
        <v>0</v>
      </c>
      <c r="Z37" s="343">
        <f t="shared" si="2"/>
        <v>0</v>
      </c>
      <c r="AA37" s="343">
        <f t="shared" si="2"/>
        <v>0</v>
      </c>
      <c r="AB37" s="343">
        <f t="shared" si="2"/>
        <v>0</v>
      </c>
      <c r="AC37" s="343">
        <f t="shared" si="2"/>
        <v>0</v>
      </c>
      <c r="AD37" s="343">
        <f t="shared" si="2"/>
        <v>0</v>
      </c>
      <c r="AE37" s="344">
        <f>O37+Q37+S37+U37+W37+Y37+AA37+AC37</f>
        <v>2000000</v>
      </c>
      <c r="AF37" s="345">
        <f>P37+R37+T37+V37+X37+Z37+AB37+AD37</f>
        <v>0</v>
      </c>
      <c r="AG37" s="132" t="s">
        <v>1137</v>
      </c>
      <c r="AH37" s="132"/>
      <c r="AI37" s="132"/>
      <c r="AJ37" s="133"/>
    </row>
    <row r="38" spans="1:46" ht="12.75" thickBot="1">
      <c r="A38" s="424"/>
      <c r="B38" s="786"/>
      <c r="C38" s="786"/>
      <c r="D38" s="786"/>
      <c r="E38" s="786"/>
      <c r="F38" s="786"/>
      <c r="G38" s="786"/>
      <c r="H38" s="786"/>
      <c r="I38" s="786"/>
      <c r="J38" s="786"/>
      <c r="K38" s="786"/>
      <c r="L38" s="786"/>
      <c r="M38" s="786"/>
      <c r="N38" s="786"/>
      <c r="O38" s="786"/>
      <c r="P38" s="786"/>
      <c r="Q38" s="786"/>
      <c r="R38" s="786"/>
      <c r="S38" s="786"/>
      <c r="T38" s="786"/>
      <c r="U38" s="786"/>
      <c r="V38" s="786"/>
      <c r="W38" s="786"/>
      <c r="X38" s="786"/>
      <c r="Y38" s="786"/>
      <c r="Z38" s="786"/>
      <c r="AA38" s="786"/>
      <c r="AB38" s="786"/>
      <c r="AC38" s="786"/>
      <c r="AD38" s="786"/>
      <c r="AE38" s="786"/>
      <c r="AF38" s="786"/>
      <c r="AG38" s="786"/>
      <c r="AH38" s="786"/>
      <c r="AI38" s="786"/>
      <c r="AJ38" s="786"/>
      <c r="AK38" s="425"/>
      <c r="AL38" s="424"/>
      <c r="AM38" s="424"/>
      <c r="AN38" s="424"/>
      <c r="AO38" s="424"/>
      <c r="AP38" s="424"/>
      <c r="AQ38" s="424"/>
      <c r="AR38" s="424"/>
      <c r="AS38" s="424"/>
      <c r="AT38" s="424"/>
    </row>
    <row r="39" spans="2:37" ht="60.75" thickBot="1">
      <c r="B39" s="245" t="s">
        <v>13</v>
      </c>
      <c r="C39" s="246" t="s">
        <v>41</v>
      </c>
      <c r="D39" s="246" t="s">
        <v>14</v>
      </c>
      <c r="E39" s="246" t="s">
        <v>40</v>
      </c>
      <c r="F39" s="246" t="s">
        <v>38</v>
      </c>
      <c r="G39" s="246" t="s">
        <v>39</v>
      </c>
      <c r="H39" s="247" t="s">
        <v>823</v>
      </c>
      <c r="I39" s="248" t="s">
        <v>42</v>
      </c>
      <c r="J39" s="246"/>
      <c r="K39" s="426"/>
      <c r="L39" s="426"/>
      <c r="M39" s="249"/>
      <c r="N39" s="250"/>
      <c r="O39" s="427">
        <f>SUM(O40:O41)</f>
        <v>0</v>
      </c>
      <c r="P39" s="428">
        <f>SUM(P40:P41)</f>
        <v>0</v>
      </c>
      <c r="Q39" s="429">
        <f>SUM(Q40:Q41)</f>
        <v>0</v>
      </c>
      <c r="R39" s="428">
        <f>SUM(R40:R41)</f>
        <v>0</v>
      </c>
      <c r="S39" s="429">
        <v>1000000</v>
      </c>
      <c r="T39" s="428"/>
      <c r="U39" s="429"/>
      <c r="V39" s="428"/>
      <c r="W39" s="429"/>
      <c r="X39" s="428"/>
      <c r="Y39" s="429"/>
      <c r="Z39" s="428"/>
      <c r="AA39" s="429"/>
      <c r="AB39" s="428"/>
      <c r="AC39" s="429"/>
      <c r="AD39" s="428"/>
      <c r="AE39" s="430">
        <f>(Q39+S39+U39+W39+Y39+AA39+AC39)</f>
        <v>1000000</v>
      </c>
      <c r="AF39" s="428">
        <f>AF40</f>
        <v>0</v>
      </c>
      <c r="AG39" s="132" t="s">
        <v>1137</v>
      </c>
      <c r="AH39" s="431"/>
      <c r="AI39" s="431"/>
      <c r="AJ39" s="432"/>
      <c r="AK39" s="423"/>
    </row>
    <row r="40" spans="2:37" ht="36.75" customHeight="1">
      <c r="B40" s="787" t="s">
        <v>1342</v>
      </c>
      <c r="C40" s="147"/>
      <c r="D40" s="148" t="s">
        <v>1155</v>
      </c>
      <c r="E40" s="148" t="s">
        <v>1156</v>
      </c>
      <c r="F40" s="269" t="s">
        <v>816</v>
      </c>
      <c r="G40" s="269" t="s">
        <v>816</v>
      </c>
      <c r="H40" s="701" t="s">
        <v>613</v>
      </c>
      <c r="I40" s="702" t="s">
        <v>1157</v>
      </c>
      <c r="J40" s="636" t="s">
        <v>1158</v>
      </c>
      <c r="K40" s="719" t="s">
        <v>614</v>
      </c>
      <c r="L40" s="719" t="s">
        <v>615</v>
      </c>
      <c r="M40" s="719">
        <v>0</v>
      </c>
      <c r="N40" s="719" t="s">
        <v>615</v>
      </c>
      <c r="O40" s="433"/>
      <c r="P40" s="434"/>
      <c r="Q40" s="435"/>
      <c r="R40" s="434"/>
      <c r="S40" s="434"/>
      <c r="T40" s="434"/>
      <c r="U40" s="434"/>
      <c r="V40" s="434"/>
      <c r="W40" s="434"/>
      <c r="X40" s="434"/>
      <c r="Y40" s="434"/>
      <c r="Z40" s="434"/>
      <c r="AA40" s="434"/>
      <c r="AB40" s="434"/>
      <c r="AC40" s="348"/>
      <c r="AD40" s="348"/>
      <c r="AE40" s="666"/>
      <c r="AF40" s="666"/>
      <c r="AG40" s="392"/>
      <c r="AH40" s="683"/>
      <c r="AI40" s="683"/>
      <c r="AJ40" s="671"/>
      <c r="AK40" s="423"/>
    </row>
    <row r="41" spans="2:37" ht="36" customHeight="1">
      <c r="B41" s="787"/>
      <c r="C41" s="436"/>
      <c r="D41" s="308" t="s">
        <v>1159</v>
      </c>
      <c r="E41" s="308" t="s">
        <v>1160</v>
      </c>
      <c r="F41" s="269" t="s">
        <v>816</v>
      </c>
      <c r="G41" s="269" t="s">
        <v>816</v>
      </c>
      <c r="H41" s="791"/>
      <c r="I41" s="782"/>
      <c r="J41" s="693"/>
      <c r="K41" s="795"/>
      <c r="L41" s="792"/>
      <c r="M41" s="795"/>
      <c r="N41" s="792"/>
      <c r="O41" s="415"/>
      <c r="P41" s="348"/>
      <c r="Q41" s="400"/>
      <c r="R41" s="348"/>
      <c r="S41" s="348"/>
      <c r="T41" s="348"/>
      <c r="U41" s="348"/>
      <c r="V41" s="348"/>
      <c r="W41" s="348"/>
      <c r="X41" s="348"/>
      <c r="Y41" s="348"/>
      <c r="Z41" s="348"/>
      <c r="AA41" s="348"/>
      <c r="AB41" s="348"/>
      <c r="AC41" s="348"/>
      <c r="AD41" s="348"/>
      <c r="AE41" s="740"/>
      <c r="AF41" s="740"/>
      <c r="AG41" s="392"/>
      <c r="AH41" s="683"/>
      <c r="AI41" s="683"/>
      <c r="AJ41" s="671"/>
      <c r="AK41" s="423"/>
    </row>
    <row r="42" spans="2:33" ht="12">
      <c r="B42" s="185"/>
      <c r="C42" s="185"/>
      <c r="H42" s="186"/>
      <c r="I42" s="186"/>
      <c r="J42" s="186"/>
      <c r="AG42" s="185"/>
    </row>
    <row r="43" spans="1:46" ht="12.75" thickBot="1">
      <c r="A43" s="424"/>
      <c r="B43" s="786"/>
      <c r="C43" s="786"/>
      <c r="D43" s="786"/>
      <c r="E43" s="786"/>
      <c r="F43" s="786"/>
      <c r="G43" s="786"/>
      <c r="H43" s="786"/>
      <c r="I43" s="786"/>
      <c r="J43" s="786"/>
      <c r="K43" s="786"/>
      <c r="L43" s="786"/>
      <c r="M43" s="786"/>
      <c r="N43" s="786"/>
      <c r="O43" s="786"/>
      <c r="P43" s="786"/>
      <c r="Q43" s="786"/>
      <c r="R43" s="786"/>
      <c r="S43" s="786"/>
      <c r="T43" s="786"/>
      <c r="U43" s="786"/>
      <c r="V43" s="786"/>
      <c r="W43" s="786"/>
      <c r="X43" s="786"/>
      <c r="Y43" s="786"/>
      <c r="Z43" s="786"/>
      <c r="AA43" s="786"/>
      <c r="AB43" s="786"/>
      <c r="AC43" s="786"/>
      <c r="AD43" s="786"/>
      <c r="AE43" s="786"/>
      <c r="AF43" s="786"/>
      <c r="AG43" s="786"/>
      <c r="AH43" s="786"/>
      <c r="AI43" s="786"/>
      <c r="AJ43" s="786"/>
      <c r="AK43" s="425"/>
      <c r="AL43" s="424"/>
      <c r="AM43" s="424"/>
      <c r="AN43" s="424"/>
      <c r="AO43" s="424"/>
      <c r="AP43" s="424"/>
      <c r="AQ43" s="424"/>
      <c r="AR43" s="424"/>
      <c r="AS43" s="424"/>
      <c r="AT43" s="424"/>
    </row>
    <row r="44" spans="2:37" ht="60.75" thickBot="1">
      <c r="B44" s="245" t="s">
        <v>13</v>
      </c>
      <c r="C44" s="246" t="s">
        <v>41</v>
      </c>
      <c r="D44" s="246" t="s">
        <v>14</v>
      </c>
      <c r="E44" s="246" t="s">
        <v>40</v>
      </c>
      <c r="F44" s="246" t="s">
        <v>38</v>
      </c>
      <c r="G44" s="246" t="s">
        <v>39</v>
      </c>
      <c r="H44" s="247" t="s">
        <v>821</v>
      </c>
      <c r="I44" s="248" t="s">
        <v>42</v>
      </c>
      <c r="J44" s="246"/>
      <c r="K44" s="426"/>
      <c r="L44" s="426"/>
      <c r="M44" s="249"/>
      <c r="N44" s="250"/>
      <c r="O44" s="427">
        <f>SUM(O45:O46)</f>
        <v>0</v>
      </c>
      <c r="P44" s="428">
        <f>SUM(P45:P46)</f>
        <v>0</v>
      </c>
      <c r="Q44" s="429">
        <f>SUM(Q45:Q46)</f>
        <v>0</v>
      </c>
      <c r="R44" s="428">
        <f>SUM(R45:R46)</f>
        <v>0</v>
      </c>
      <c r="S44" s="344"/>
      <c r="T44" s="428"/>
      <c r="U44" s="429"/>
      <c r="V44" s="428"/>
      <c r="W44" s="429"/>
      <c r="X44" s="428"/>
      <c r="Y44" s="429"/>
      <c r="Z44" s="428"/>
      <c r="AA44" s="429"/>
      <c r="AB44" s="428"/>
      <c r="AC44" s="429"/>
      <c r="AD44" s="428"/>
      <c r="AE44" s="430">
        <f>(Q44+S44+U44+W44+Y44+AA44+AC44)</f>
        <v>0</v>
      </c>
      <c r="AF44" s="428">
        <f>AF45</f>
        <v>0</v>
      </c>
      <c r="AG44" s="132" t="s">
        <v>1137</v>
      </c>
      <c r="AH44" s="431"/>
      <c r="AI44" s="431"/>
      <c r="AJ44" s="432"/>
      <c r="AK44" s="423"/>
    </row>
    <row r="45" spans="2:37" ht="25.5" customHeight="1">
      <c r="B45" s="787" t="s">
        <v>1342</v>
      </c>
      <c r="C45" s="147"/>
      <c r="D45" s="148" t="s">
        <v>1161</v>
      </c>
      <c r="E45" s="148" t="s">
        <v>1162</v>
      </c>
      <c r="F45" s="269" t="s">
        <v>816</v>
      </c>
      <c r="G45" s="269" t="s">
        <v>816</v>
      </c>
      <c r="H45" s="701" t="s">
        <v>616</v>
      </c>
      <c r="I45" s="702" t="s">
        <v>617</v>
      </c>
      <c r="J45" s="636">
        <v>1</v>
      </c>
      <c r="K45" s="719" t="s">
        <v>618</v>
      </c>
      <c r="L45" s="719" t="s">
        <v>616</v>
      </c>
      <c r="M45" s="719">
        <v>0</v>
      </c>
      <c r="N45" s="719" t="s">
        <v>616</v>
      </c>
      <c r="O45" s="433"/>
      <c r="P45" s="434"/>
      <c r="Q45" s="435"/>
      <c r="R45" s="434"/>
      <c r="S45" s="434"/>
      <c r="T45" s="434"/>
      <c r="U45" s="434"/>
      <c r="V45" s="434"/>
      <c r="W45" s="434"/>
      <c r="X45" s="434"/>
      <c r="Y45" s="434"/>
      <c r="Z45" s="434"/>
      <c r="AA45" s="434"/>
      <c r="AB45" s="434"/>
      <c r="AC45" s="348"/>
      <c r="AD45" s="348"/>
      <c r="AE45" s="666"/>
      <c r="AF45" s="666"/>
      <c r="AG45" s="392"/>
      <c r="AH45" s="683"/>
      <c r="AI45" s="683"/>
      <c r="AJ45" s="671"/>
      <c r="AK45" s="423"/>
    </row>
    <row r="46" spans="2:37" ht="51.75" customHeight="1">
      <c r="B46" s="787"/>
      <c r="C46" s="436"/>
      <c r="D46" s="308" t="s">
        <v>1163</v>
      </c>
      <c r="E46" s="308" t="s">
        <v>1164</v>
      </c>
      <c r="F46" s="269" t="s">
        <v>816</v>
      </c>
      <c r="G46" s="269" t="s">
        <v>816</v>
      </c>
      <c r="H46" s="791"/>
      <c r="I46" s="782"/>
      <c r="J46" s="693"/>
      <c r="K46" s="795"/>
      <c r="L46" s="795"/>
      <c r="M46" s="795"/>
      <c r="N46" s="795"/>
      <c r="O46" s="415"/>
      <c r="P46" s="348"/>
      <c r="Q46" s="400"/>
      <c r="R46" s="348"/>
      <c r="S46" s="348"/>
      <c r="T46" s="348"/>
      <c r="U46" s="348"/>
      <c r="V46" s="348"/>
      <c r="W46" s="348"/>
      <c r="X46" s="348"/>
      <c r="Y46" s="348"/>
      <c r="Z46" s="348"/>
      <c r="AA46" s="348"/>
      <c r="AB46" s="348"/>
      <c r="AC46" s="348"/>
      <c r="AD46" s="348"/>
      <c r="AE46" s="740"/>
      <c r="AF46" s="740"/>
      <c r="AG46" s="392"/>
      <c r="AH46" s="683"/>
      <c r="AI46" s="683"/>
      <c r="AJ46" s="671"/>
      <c r="AK46" s="423"/>
    </row>
    <row r="47" spans="2:33" ht="12">
      <c r="B47" s="185"/>
      <c r="C47" s="185"/>
      <c r="H47" s="186"/>
      <c r="I47" s="186"/>
      <c r="J47" s="186"/>
      <c r="AG47" s="185"/>
    </row>
    <row r="48" spans="1:46" ht="12.75" thickBot="1">
      <c r="A48" s="424"/>
      <c r="B48" s="786"/>
      <c r="C48" s="786"/>
      <c r="D48" s="786"/>
      <c r="E48" s="786"/>
      <c r="F48" s="786"/>
      <c r="G48" s="786"/>
      <c r="H48" s="786"/>
      <c r="I48" s="786"/>
      <c r="J48" s="786"/>
      <c r="K48" s="786"/>
      <c r="L48" s="786"/>
      <c r="M48" s="786"/>
      <c r="N48" s="786"/>
      <c r="O48" s="786"/>
      <c r="P48" s="786"/>
      <c r="Q48" s="786"/>
      <c r="R48" s="786"/>
      <c r="S48" s="786"/>
      <c r="T48" s="786"/>
      <c r="U48" s="786"/>
      <c r="V48" s="786"/>
      <c r="W48" s="786"/>
      <c r="X48" s="786"/>
      <c r="Y48" s="786"/>
      <c r="Z48" s="786"/>
      <c r="AA48" s="786"/>
      <c r="AB48" s="786"/>
      <c r="AC48" s="786"/>
      <c r="AD48" s="786"/>
      <c r="AE48" s="786"/>
      <c r="AF48" s="786"/>
      <c r="AG48" s="786"/>
      <c r="AH48" s="786"/>
      <c r="AI48" s="786"/>
      <c r="AJ48" s="786"/>
      <c r="AK48" s="425"/>
      <c r="AL48" s="424"/>
      <c r="AM48" s="424"/>
      <c r="AN48" s="424"/>
      <c r="AO48" s="424"/>
      <c r="AP48" s="424"/>
      <c r="AQ48" s="424"/>
      <c r="AR48" s="424"/>
      <c r="AS48" s="424"/>
      <c r="AT48" s="424"/>
    </row>
    <row r="49" spans="2:37" ht="60.75" thickBot="1">
      <c r="B49" s="245" t="s">
        <v>13</v>
      </c>
      <c r="C49" s="246" t="s">
        <v>41</v>
      </c>
      <c r="D49" s="246" t="s">
        <v>14</v>
      </c>
      <c r="E49" s="246" t="s">
        <v>40</v>
      </c>
      <c r="F49" s="246" t="s">
        <v>38</v>
      </c>
      <c r="G49" s="246" t="s">
        <v>39</v>
      </c>
      <c r="H49" s="247" t="s">
        <v>819</v>
      </c>
      <c r="I49" s="248" t="s">
        <v>42</v>
      </c>
      <c r="J49" s="246"/>
      <c r="K49" s="426"/>
      <c r="L49" s="426"/>
      <c r="M49" s="249"/>
      <c r="N49" s="250"/>
      <c r="O49" s="427"/>
      <c r="P49" s="428"/>
      <c r="Q49" s="429"/>
      <c r="R49" s="428"/>
      <c r="S49" s="429">
        <v>1000000</v>
      </c>
      <c r="T49" s="428"/>
      <c r="U49" s="429"/>
      <c r="V49" s="428"/>
      <c r="W49" s="429"/>
      <c r="X49" s="428"/>
      <c r="Y49" s="429"/>
      <c r="Z49" s="428"/>
      <c r="AA49" s="429"/>
      <c r="AB49" s="428"/>
      <c r="AC49" s="429"/>
      <c r="AD49" s="428"/>
      <c r="AE49" s="430">
        <f>(Q49+S49+U49+W49+Y49+AA49+AC49)</f>
        <v>1000000</v>
      </c>
      <c r="AF49" s="428">
        <f>AF50</f>
        <v>0</v>
      </c>
      <c r="AG49" s="132" t="s">
        <v>1137</v>
      </c>
      <c r="AH49" s="431"/>
      <c r="AI49" s="431"/>
      <c r="AJ49" s="432"/>
      <c r="AK49" s="423"/>
    </row>
    <row r="50" spans="2:37" ht="78" customHeight="1">
      <c r="B50" s="787" t="s">
        <v>1342</v>
      </c>
      <c r="C50" s="147"/>
      <c r="D50" s="148" t="s">
        <v>1165</v>
      </c>
      <c r="E50" s="148" t="s">
        <v>1166</v>
      </c>
      <c r="F50" s="269" t="s">
        <v>816</v>
      </c>
      <c r="G50" s="269" t="s">
        <v>816</v>
      </c>
      <c r="H50" s="701" t="s">
        <v>619</v>
      </c>
      <c r="I50" s="702" t="s">
        <v>620</v>
      </c>
      <c r="J50" s="636">
        <v>0</v>
      </c>
      <c r="K50" s="719" t="s">
        <v>621</v>
      </c>
      <c r="L50" s="719">
        <v>0</v>
      </c>
      <c r="M50" s="719">
        <v>0</v>
      </c>
      <c r="N50" s="719">
        <v>0</v>
      </c>
      <c r="O50" s="433"/>
      <c r="P50" s="434"/>
      <c r="Q50" s="435"/>
      <c r="R50" s="434"/>
      <c r="S50" s="434"/>
      <c r="T50" s="434"/>
      <c r="U50" s="434"/>
      <c r="V50" s="434"/>
      <c r="W50" s="434"/>
      <c r="X50" s="434"/>
      <c r="Y50" s="434"/>
      <c r="Z50" s="434"/>
      <c r="AA50" s="434"/>
      <c r="AB50" s="434"/>
      <c r="AC50" s="348"/>
      <c r="AD50" s="348"/>
      <c r="AE50" s="666"/>
      <c r="AF50" s="666"/>
      <c r="AG50" s="392"/>
      <c r="AH50" s="683"/>
      <c r="AI50" s="683"/>
      <c r="AJ50" s="671"/>
      <c r="AK50" s="423"/>
    </row>
    <row r="51" spans="2:37" ht="69.75" customHeight="1">
      <c r="B51" s="787"/>
      <c r="C51" s="436"/>
      <c r="D51" s="308" t="s">
        <v>1167</v>
      </c>
      <c r="E51" s="308" t="s">
        <v>1168</v>
      </c>
      <c r="F51" s="269" t="s">
        <v>816</v>
      </c>
      <c r="G51" s="269" t="s">
        <v>816</v>
      </c>
      <c r="H51" s="791"/>
      <c r="I51" s="782"/>
      <c r="J51" s="693"/>
      <c r="K51" s="795"/>
      <c r="L51" s="792"/>
      <c r="M51" s="795"/>
      <c r="N51" s="792"/>
      <c r="O51" s="415"/>
      <c r="P51" s="348"/>
      <c r="Q51" s="400"/>
      <c r="R51" s="348"/>
      <c r="S51" s="348"/>
      <c r="T51" s="348"/>
      <c r="U51" s="348"/>
      <c r="V51" s="348"/>
      <c r="W51" s="348"/>
      <c r="X51" s="348"/>
      <c r="Y51" s="348"/>
      <c r="Z51" s="348"/>
      <c r="AA51" s="348"/>
      <c r="AB51" s="348"/>
      <c r="AC51" s="348"/>
      <c r="AD51" s="348"/>
      <c r="AE51" s="740"/>
      <c r="AF51" s="740"/>
      <c r="AG51" s="392"/>
      <c r="AH51" s="683"/>
      <c r="AI51" s="683"/>
      <c r="AJ51" s="671"/>
      <c r="AK51" s="423"/>
    </row>
    <row r="52" spans="1:46" ht="12.75" thickBot="1">
      <c r="A52" s="424"/>
      <c r="B52" s="786"/>
      <c r="C52" s="786"/>
      <c r="D52" s="786"/>
      <c r="E52" s="786"/>
      <c r="F52" s="786"/>
      <c r="G52" s="786"/>
      <c r="H52" s="786"/>
      <c r="I52" s="786"/>
      <c r="J52" s="786"/>
      <c r="K52" s="786"/>
      <c r="L52" s="786"/>
      <c r="M52" s="786"/>
      <c r="N52" s="786"/>
      <c r="O52" s="786"/>
      <c r="P52" s="786"/>
      <c r="Q52" s="786"/>
      <c r="R52" s="786"/>
      <c r="S52" s="786"/>
      <c r="T52" s="786"/>
      <c r="U52" s="786"/>
      <c r="V52" s="786"/>
      <c r="W52" s="786"/>
      <c r="X52" s="786"/>
      <c r="Y52" s="786"/>
      <c r="Z52" s="786"/>
      <c r="AA52" s="786"/>
      <c r="AB52" s="786"/>
      <c r="AC52" s="786"/>
      <c r="AD52" s="786"/>
      <c r="AE52" s="786"/>
      <c r="AF52" s="786"/>
      <c r="AG52" s="786"/>
      <c r="AH52" s="786"/>
      <c r="AI52" s="786"/>
      <c r="AJ52" s="786"/>
      <c r="AK52" s="425"/>
      <c r="AL52" s="424"/>
      <c r="AM52" s="424"/>
      <c r="AN52" s="424"/>
      <c r="AO52" s="424"/>
      <c r="AP52" s="424"/>
      <c r="AQ52" s="424"/>
      <c r="AR52" s="424"/>
      <c r="AS52" s="424"/>
      <c r="AT52" s="424"/>
    </row>
    <row r="53" spans="2:37" ht="60.75" thickBot="1">
      <c r="B53" s="245" t="s">
        <v>13</v>
      </c>
      <c r="C53" s="246" t="s">
        <v>41</v>
      </c>
      <c r="D53" s="246" t="s">
        <v>14</v>
      </c>
      <c r="E53" s="246" t="s">
        <v>40</v>
      </c>
      <c r="F53" s="246" t="s">
        <v>38</v>
      </c>
      <c r="G53" s="246" t="s">
        <v>39</v>
      </c>
      <c r="H53" s="247" t="s">
        <v>817</v>
      </c>
      <c r="I53" s="248" t="s">
        <v>42</v>
      </c>
      <c r="J53" s="246"/>
      <c r="K53" s="426"/>
      <c r="L53" s="426"/>
      <c r="M53" s="249"/>
      <c r="N53" s="250"/>
      <c r="O53" s="427"/>
      <c r="P53" s="428"/>
      <c r="Q53" s="429"/>
      <c r="R53" s="428"/>
      <c r="S53" s="429"/>
      <c r="T53" s="428"/>
      <c r="U53" s="429"/>
      <c r="V53" s="428"/>
      <c r="W53" s="429"/>
      <c r="X53" s="428"/>
      <c r="Y53" s="429"/>
      <c r="Z53" s="428"/>
      <c r="AA53" s="429"/>
      <c r="AB53" s="428"/>
      <c r="AC53" s="429"/>
      <c r="AD53" s="428"/>
      <c r="AE53" s="430">
        <f>(Q53+S53+U53+W53+Y53+AA53+AC53)</f>
        <v>0</v>
      </c>
      <c r="AF53" s="428">
        <f>AF54</f>
        <v>0</v>
      </c>
      <c r="AG53" s="132" t="s">
        <v>1137</v>
      </c>
      <c r="AH53" s="431"/>
      <c r="AI53" s="431"/>
      <c r="AJ53" s="432"/>
      <c r="AK53" s="423"/>
    </row>
    <row r="54" spans="2:37" ht="64.5" customHeight="1">
      <c r="B54" s="787" t="s">
        <v>1342</v>
      </c>
      <c r="C54" s="147"/>
      <c r="D54" s="148" t="s">
        <v>1169</v>
      </c>
      <c r="E54" s="148" t="s">
        <v>1170</v>
      </c>
      <c r="F54" s="269" t="s">
        <v>816</v>
      </c>
      <c r="G54" s="269" t="s">
        <v>816</v>
      </c>
      <c r="H54" s="701" t="s">
        <v>1171</v>
      </c>
      <c r="I54" s="702" t="s">
        <v>1172</v>
      </c>
      <c r="J54" s="636">
        <v>0</v>
      </c>
      <c r="K54" s="636" t="s">
        <v>622</v>
      </c>
      <c r="L54" s="719">
        <v>1</v>
      </c>
      <c r="M54" s="719">
        <v>0</v>
      </c>
      <c r="N54" s="793">
        <v>1</v>
      </c>
      <c r="O54" s="433"/>
      <c r="P54" s="434"/>
      <c r="Q54" s="435"/>
      <c r="R54" s="434"/>
      <c r="S54" s="434"/>
      <c r="T54" s="434"/>
      <c r="U54" s="434"/>
      <c r="V54" s="434"/>
      <c r="W54" s="434"/>
      <c r="X54" s="434"/>
      <c r="Y54" s="434"/>
      <c r="Z54" s="434"/>
      <c r="AA54" s="434"/>
      <c r="AB54" s="434"/>
      <c r="AC54" s="348"/>
      <c r="AD54" s="348"/>
      <c r="AE54" s="666"/>
      <c r="AF54" s="666"/>
      <c r="AG54" s="392"/>
      <c r="AH54" s="683"/>
      <c r="AI54" s="683"/>
      <c r="AJ54" s="671"/>
      <c r="AK54" s="423"/>
    </row>
    <row r="55" spans="2:37" ht="86.25" customHeight="1">
      <c r="B55" s="787"/>
      <c r="C55" s="436"/>
      <c r="D55" s="308" t="s">
        <v>1173</v>
      </c>
      <c r="E55" s="308" t="s">
        <v>1174</v>
      </c>
      <c r="F55" s="269" t="s">
        <v>816</v>
      </c>
      <c r="G55" s="269" t="s">
        <v>816</v>
      </c>
      <c r="H55" s="791"/>
      <c r="I55" s="782"/>
      <c r="J55" s="693"/>
      <c r="K55" s="693"/>
      <c r="L55" s="792"/>
      <c r="M55" s="795"/>
      <c r="N55" s="794"/>
      <c r="O55" s="415"/>
      <c r="P55" s="348"/>
      <c r="Q55" s="400"/>
      <c r="R55" s="348"/>
      <c r="S55" s="348"/>
      <c r="T55" s="348"/>
      <c r="U55" s="348"/>
      <c r="V55" s="348"/>
      <c r="W55" s="348"/>
      <c r="X55" s="348"/>
      <c r="Y55" s="348"/>
      <c r="Z55" s="348"/>
      <c r="AA55" s="348"/>
      <c r="AB55" s="348"/>
      <c r="AC55" s="348"/>
      <c r="AD55" s="348"/>
      <c r="AE55" s="740"/>
      <c r="AF55" s="740"/>
      <c r="AG55" s="392"/>
      <c r="AH55" s="683"/>
      <c r="AI55" s="683"/>
      <c r="AJ55" s="671"/>
      <c r="AK55" s="423"/>
    </row>
    <row r="56" spans="2:33" ht="12.75" thickBot="1">
      <c r="B56" s="185"/>
      <c r="C56" s="185"/>
      <c r="H56" s="186"/>
      <c r="I56" s="186"/>
      <c r="J56" s="186"/>
      <c r="AG56" s="185"/>
    </row>
    <row r="57" spans="2:37" ht="60.75" thickBot="1">
      <c r="B57" s="245" t="s">
        <v>13</v>
      </c>
      <c r="C57" s="246" t="s">
        <v>41</v>
      </c>
      <c r="D57" s="246" t="s">
        <v>14</v>
      </c>
      <c r="E57" s="246" t="s">
        <v>40</v>
      </c>
      <c r="F57" s="246" t="s">
        <v>38</v>
      </c>
      <c r="G57" s="246" t="s">
        <v>39</v>
      </c>
      <c r="H57" s="247" t="s">
        <v>1175</v>
      </c>
      <c r="I57" s="248" t="s">
        <v>42</v>
      </c>
      <c r="J57" s="246"/>
      <c r="K57" s="426"/>
      <c r="L57" s="426"/>
      <c r="M57" s="249"/>
      <c r="N57" s="250"/>
      <c r="O57" s="427"/>
      <c r="P57" s="428"/>
      <c r="Q57" s="429"/>
      <c r="R57" s="428"/>
      <c r="S57" s="429"/>
      <c r="T57" s="428"/>
      <c r="U57" s="429"/>
      <c r="V57" s="428"/>
      <c r="W57" s="429"/>
      <c r="X57" s="428"/>
      <c r="Y57" s="429"/>
      <c r="Z57" s="428"/>
      <c r="AA57" s="429"/>
      <c r="AB57" s="428"/>
      <c r="AC57" s="429"/>
      <c r="AD57" s="428"/>
      <c r="AE57" s="430">
        <f>(Q57+S57+U57+W57+Y57+AA57+AC57)</f>
        <v>0</v>
      </c>
      <c r="AF57" s="428"/>
      <c r="AG57" s="132" t="s">
        <v>1137</v>
      </c>
      <c r="AH57" s="431"/>
      <c r="AI57" s="431"/>
      <c r="AJ57" s="432"/>
      <c r="AK57" s="423"/>
    </row>
    <row r="58" spans="2:37" ht="36.75" customHeight="1">
      <c r="B58" s="585" t="s">
        <v>1154</v>
      </c>
      <c r="C58" s="147"/>
      <c r="D58" s="148" t="s">
        <v>1169</v>
      </c>
      <c r="E58" s="148" t="s">
        <v>1170</v>
      </c>
      <c r="F58" s="269" t="s">
        <v>816</v>
      </c>
      <c r="G58" s="269" t="s">
        <v>816</v>
      </c>
      <c r="H58" s="788" t="s">
        <v>1176</v>
      </c>
      <c r="I58" s="702" t="s">
        <v>1177</v>
      </c>
      <c r="J58" s="725">
        <v>0.4</v>
      </c>
      <c r="K58" s="719" t="s">
        <v>623</v>
      </c>
      <c r="L58" s="719" t="s">
        <v>623</v>
      </c>
      <c r="M58" s="719">
        <v>0</v>
      </c>
      <c r="N58" s="793" t="s">
        <v>623</v>
      </c>
      <c r="O58" s="433"/>
      <c r="P58" s="434"/>
      <c r="Q58" s="435"/>
      <c r="R58" s="434"/>
      <c r="S58" s="434"/>
      <c r="T58" s="434"/>
      <c r="U58" s="434"/>
      <c r="V58" s="434"/>
      <c r="W58" s="434"/>
      <c r="X58" s="434"/>
      <c r="Y58" s="434"/>
      <c r="Z58" s="434"/>
      <c r="AA58" s="434"/>
      <c r="AB58" s="434"/>
      <c r="AC58" s="348"/>
      <c r="AD58" s="348"/>
      <c r="AE58" s="348"/>
      <c r="AF58" s="348"/>
      <c r="AG58" s="392"/>
      <c r="AH58" s="683"/>
      <c r="AI58" s="683"/>
      <c r="AJ58" s="671"/>
      <c r="AK58" s="423"/>
    </row>
    <row r="59" spans="2:37" ht="33" customHeight="1">
      <c r="B59" s="780"/>
      <c r="C59" s="436"/>
      <c r="D59" s="308" t="s">
        <v>1178</v>
      </c>
      <c r="E59" s="308" t="s">
        <v>1179</v>
      </c>
      <c r="F59" s="269" t="s">
        <v>816</v>
      </c>
      <c r="G59" s="269" t="s">
        <v>816</v>
      </c>
      <c r="H59" s="785"/>
      <c r="I59" s="782"/>
      <c r="J59" s="693"/>
      <c r="K59" s="795"/>
      <c r="L59" s="792"/>
      <c r="M59" s="795"/>
      <c r="N59" s="794"/>
      <c r="O59" s="415"/>
      <c r="P59" s="348"/>
      <c r="Q59" s="400"/>
      <c r="R59" s="348"/>
      <c r="S59" s="348"/>
      <c r="T59" s="348"/>
      <c r="U59" s="348"/>
      <c r="V59" s="348"/>
      <c r="W59" s="348"/>
      <c r="X59" s="348"/>
      <c r="Y59" s="348"/>
      <c r="Z59" s="348"/>
      <c r="AA59" s="348"/>
      <c r="AB59" s="348"/>
      <c r="AC59" s="348"/>
      <c r="AD59" s="348"/>
      <c r="AE59" s="379"/>
      <c r="AF59" s="379"/>
      <c r="AG59" s="446"/>
      <c r="AH59" s="683"/>
      <c r="AI59" s="683"/>
      <c r="AJ59" s="671"/>
      <c r="AK59" s="423"/>
    </row>
    <row r="60" spans="1:46" ht="12.75" thickBot="1">
      <c r="A60" s="424"/>
      <c r="B60" s="786"/>
      <c r="C60" s="786"/>
      <c r="D60" s="786"/>
      <c r="E60" s="786"/>
      <c r="F60" s="786"/>
      <c r="G60" s="786"/>
      <c r="H60" s="786"/>
      <c r="I60" s="786"/>
      <c r="J60" s="786"/>
      <c r="K60" s="786"/>
      <c r="L60" s="786"/>
      <c r="M60" s="786"/>
      <c r="N60" s="786"/>
      <c r="O60" s="786"/>
      <c r="P60" s="786"/>
      <c r="Q60" s="786"/>
      <c r="R60" s="786"/>
      <c r="S60" s="786"/>
      <c r="T60" s="786"/>
      <c r="U60" s="786"/>
      <c r="V60" s="786"/>
      <c r="W60" s="786"/>
      <c r="X60" s="786"/>
      <c r="Y60" s="786"/>
      <c r="Z60" s="786"/>
      <c r="AA60" s="786"/>
      <c r="AB60" s="786"/>
      <c r="AC60" s="786"/>
      <c r="AD60" s="786"/>
      <c r="AE60" s="786"/>
      <c r="AF60" s="786"/>
      <c r="AG60" s="786"/>
      <c r="AH60" s="786"/>
      <c r="AI60" s="786"/>
      <c r="AJ60" s="786"/>
      <c r="AK60" s="425"/>
      <c r="AL60" s="424"/>
      <c r="AM60" s="424"/>
      <c r="AN60" s="424"/>
      <c r="AO60" s="424"/>
      <c r="AP60" s="424"/>
      <c r="AQ60" s="424"/>
      <c r="AR60" s="424"/>
      <c r="AS60" s="424"/>
      <c r="AT60" s="424"/>
    </row>
    <row r="61" spans="2:37" ht="60.75" thickBot="1">
      <c r="B61" s="245" t="s">
        <v>13</v>
      </c>
      <c r="C61" s="246" t="s">
        <v>41</v>
      </c>
      <c r="D61" s="246" t="s">
        <v>14</v>
      </c>
      <c r="E61" s="246" t="s">
        <v>40</v>
      </c>
      <c r="F61" s="246" t="s">
        <v>38</v>
      </c>
      <c r="G61" s="246" t="s">
        <v>39</v>
      </c>
      <c r="H61" s="247" t="s">
        <v>1180</v>
      </c>
      <c r="I61" s="248" t="s">
        <v>42</v>
      </c>
      <c r="J61" s="246"/>
      <c r="K61" s="426"/>
      <c r="L61" s="426"/>
      <c r="M61" s="249"/>
      <c r="N61" s="250"/>
      <c r="O61" s="427"/>
      <c r="P61" s="428"/>
      <c r="Q61" s="429"/>
      <c r="R61" s="428"/>
      <c r="S61" s="429"/>
      <c r="T61" s="428"/>
      <c r="U61" s="429"/>
      <c r="V61" s="428"/>
      <c r="W61" s="429"/>
      <c r="X61" s="428"/>
      <c r="Y61" s="429"/>
      <c r="Z61" s="428"/>
      <c r="AA61" s="429"/>
      <c r="AB61" s="428"/>
      <c r="AC61" s="429"/>
      <c r="AD61" s="428"/>
      <c r="AE61" s="430">
        <f>(Q61+S61+U61+W61+Y61+AA61+AC61)</f>
        <v>0</v>
      </c>
      <c r="AF61" s="428"/>
      <c r="AG61" s="132" t="s">
        <v>1137</v>
      </c>
      <c r="AH61" s="431"/>
      <c r="AI61" s="431"/>
      <c r="AJ61" s="432"/>
      <c r="AK61" s="423"/>
    </row>
    <row r="62" spans="2:37" ht="36.75" customHeight="1">
      <c r="B62" s="787" t="s">
        <v>1342</v>
      </c>
      <c r="C62" s="147"/>
      <c r="D62" s="148" t="s">
        <v>1181</v>
      </c>
      <c r="E62" s="148" t="s">
        <v>1182</v>
      </c>
      <c r="F62" s="269" t="s">
        <v>816</v>
      </c>
      <c r="G62" s="269" t="s">
        <v>816</v>
      </c>
      <c r="H62" s="701" t="s">
        <v>624</v>
      </c>
      <c r="I62" s="702" t="s">
        <v>625</v>
      </c>
      <c r="J62" s="636">
        <v>22</v>
      </c>
      <c r="K62" s="719" t="s">
        <v>624</v>
      </c>
      <c r="L62" s="719" t="s">
        <v>626</v>
      </c>
      <c r="M62" s="719">
        <v>0</v>
      </c>
      <c r="N62" s="793" t="s">
        <v>626</v>
      </c>
      <c r="O62" s="433"/>
      <c r="P62" s="434"/>
      <c r="Q62" s="435"/>
      <c r="R62" s="434"/>
      <c r="S62" s="434"/>
      <c r="T62" s="434"/>
      <c r="U62" s="434"/>
      <c r="V62" s="434"/>
      <c r="W62" s="434"/>
      <c r="X62" s="434"/>
      <c r="Y62" s="434"/>
      <c r="Z62" s="434"/>
      <c r="AA62" s="434"/>
      <c r="AB62" s="434"/>
      <c r="AC62" s="348"/>
      <c r="AD62" s="348"/>
      <c r="AE62" s="666"/>
      <c r="AF62" s="666"/>
      <c r="AG62" s="392"/>
      <c r="AH62" s="683"/>
      <c r="AI62" s="683"/>
      <c r="AJ62" s="671"/>
      <c r="AK62" s="423"/>
    </row>
    <row r="63" spans="2:37" ht="33" customHeight="1">
      <c r="B63" s="787"/>
      <c r="C63" s="436"/>
      <c r="D63" s="308" t="s">
        <v>1183</v>
      </c>
      <c r="E63" s="308" t="s">
        <v>1184</v>
      </c>
      <c r="F63" s="269" t="s">
        <v>816</v>
      </c>
      <c r="G63" s="269" t="s">
        <v>816</v>
      </c>
      <c r="H63" s="791"/>
      <c r="I63" s="782"/>
      <c r="J63" s="693"/>
      <c r="K63" s="795"/>
      <c r="L63" s="792"/>
      <c r="M63" s="795"/>
      <c r="N63" s="794"/>
      <c r="O63" s="415"/>
      <c r="P63" s="348"/>
      <c r="Q63" s="400"/>
      <c r="R63" s="348"/>
      <c r="S63" s="348"/>
      <c r="T63" s="348"/>
      <c r="U63" s="348"/>
      <c r="V63" s="348"/>
      <c r="W63" s="348"/>
      <c r="X63" s="348"/>
      <c r="Y63" s="348"/>
      <c r="Z63" s="348"/>
      <c r="AA63" s="348"/>
      <c r="AB63" s="348"/>
      <c r="AC63" s="348"/>
      <c r="AD63" s="348"/>
      <c r="AE63" s="740"/>
      <c r="AF63" s="740"/>
      <c r="AG63" s="392"/>
      <c r="AH63" s="683"/>
      <c r="AI63" s="683"/>
      <c r="AJ63" s="671"/>
      <c r="AK63" s="423"/>
    </row>
    <row r="64" spans="2:33" ht="12.75" thickBot="1">
      <c r="B64" s="185"/>
      <c r="C64" s="185"/>
      <c r="H64" s="186"/>
      <c r="I64" s="186"/>
      <c r="J64" s="186"/>
      <c r="AG64" s="185"/>
    </row>
    <row r="65" spans="2:36" ht="60.75" thickBot="1">
      <c r="B65" s="134" t="s">
        <v>13</v>
      </c>
      <c r="C65" s="112" t="s">
        <v>41</v>
      </c>
      <c r="D65" s="112" t="s">
        <v>14</v>
      </c>
      <c r="E65" s="112" t="s">
        <v>37</v>
      </c>
      <c r="F65" s="112" t="s">
        <v>38</v>
      </c>
      <c r="G65" s="112" t="s">
        <v>39</v>
      </c>
      <c r="H65" s="135" t="s">
        <v>1185</v>
      </c>
      <c r="I65" s="242" t="s">
        <v>42</v>
      </c>
      <c r="J65" s="243"/>
      <c r="K65" s="243" t="s">
        <v>1138</v>
      </c>
      <c r="L65" s="243"/>
      <c r="M65" s="243"/>
      <c r="N65" s="244"/>
      <c r="O65" s="346"/>
      <c r="P65" s="347"/>
      <c r="Q65" s="252"/>
      <c r="R65" s="347"/>
      <c r="S65" s="252"/>
      <c r="T65" s="347"/>
      <c r="U65" s="252"/>
      <c r="V65" s="347"/>
      <c r="W65" s="252"/>
      <c r="X65" s="347"/>
      <c r="Y65" s="252"/>
      <c r="Z65" s="347"/>
      <c r="AA65" s="252"/>
      <c r="AB65" s="347"/>
      <c r="AC65" s="252"/>
      <c r="AD65" s="347"/>
      <c r="AE65" s="252">
        <f>(Q65+S65+U65+W65+Y65+AA65+AC65)</f>
        <v>0</v>
      </c>
      <c r="AF65" s="347">
        <f>AF66</f>
        <v>0</v>
      </c>
      <c r="AG65" s="132" t="s">
        <v>1137</v>
      </c>
      <c r="AH65" s="144"/>
      <c r="AI65" s="144"/>
      <c r="AJ65" s="145"/>
    </row>
    <row r="66" spans="2:36" ht="36.75" customHeight="1">
      <c r="B66" s="787" t="s">
        <v>1342</v>
      </c>
      <c r="C66" s="208"/>
      <c r="D66" s="148" t="s">
        <v>1186</v>
      </c>
      <c r="E66" s="304" t="s">
        <v>1187</v>
      </c>
      <c r="F66" s="269" t="s">
        <v>816</v>
      </c>
      <c r="G66" s="269" t="s">
        <v>816</v>
      </c>
      <c r="H66" s="692" t="s">
        <v>627</v>
      </c>
      <c r="I66" s="594" t="s">
        <v>628</v>
      </c>
      <c r="J66" s="725">
        <v>0</v>
      </c>
      <c r="K66" s="621" t="s">
        <v>629</v>
      </c>
      <c r="L66" s="599" t="s">
        <v>1188</v>
      </c>
      <c r="M66" s="600">
        <v>0</v>
      </c>
      <c r="N66" s="599" t="s">
        <v>630</v>
      </c>
      <c r="O66" s="399"/>
      <c r="P66" s="400"/>
      <c r="Q66" s="401"/>
      <c r="R66" s="402"/>
      <c r="S66" s="402"/>
      <c r="T66" s="402"/>
      <c r="U66" s="402"/>
      <c r="V66" s="402"/>
      <c r="W66" s="402"/>
      <c r="X66" s="402"/>
      <c r="Y66" s="402"/>
      <c r="Z66" s="402"/>
      <c r="AA66" s="402"/>
      <c r="AB66" s="402"/>
      <c r="AC66" s="403"/>
      <c r="AD66" s="403"/>
      <c r="AE66" s="666"/>
      <c r="AF66" s="666"/>
      <c r="AG66" s="213"/>
      <c r="AH66" s="630"/>
      <c r="AI66" s="630"/>
      <c r="AJ66" s="623"/>
    </row>
    <row r="67" spans="2:36" ht="84" customHeight="1">
      <c r="B67" s="787"/>
      <c r="C67" s="208"/>
      <c r="D67" s="308" t="s">
        <v>1189</v>
      </c>
      <c r="E67" s="271" t="s">
        <v>1190</v>
      </c>
      <c r="F67" s="269" t="s">
        <v>816</v>
      </c>
      <c r="G67" s="269" t="s">
        <v>816</v>
      </c>
      <c r="H67" s="693"/>
      <c r="I67" s="693"/>
      <c r="J67" s="693"/>
      <c r="K67" s="805"/>
      <c r="L67" s="804"/>
      <c r="M67" s="804"/>
      <c r="N67" s="804"/>
      <c r="O67" s="404"/>
      <c r="P67" s="400"/>
      <c r="Q67" s="405"/>
      <c r="R67" s="403"/>
      <c r="S67" s="403"/>
      <c r="T67" s="403"/>
      <c r="U67" s="403"/>
      <c r="V67" s="403"/>
      <c r="W67" s="403"/>
      <c r="X67" s="403"/>
      <c r="Y67" s="403"/>
      <c r="Z67" s="403"/>
      <c r="AA67" s="403"/>
      <c r="AB67" s="403"/>
      <c r="AC67" s="403"/>
      <c r="AD67" s="403"/>
      <c r="AE67" s="666"/>
      <c r="AF67" s="666"/>
      <c r="AG67" s="213"/>
      <c r="AH67" s="630"/>
      <c r="AI67" s="630"/>
      <c r="AJ67" s="623"/>
    </row>
    <row r="68" spans="2:36" ht="12">
      <c r="B68" s="328"/>
      <c r="C68" s="328"/>
      <c r="D68" s="312"/>
      <c r="E68" s="312"/>
      <c r="F68" s="406"/>
      <c r="G68" s="312"/>
      <c r="H68" s="330"/>
      <c r="I68" s="330"/>
      <c r="J68" s="330"/>
      <c r="K68" s="331"/>
      <c r="L68" s="332"/>
      <c r="M68" s="332"/>
      <c r="N68" s="332"/>
      <c r="O68" s="407"/>
      <c r="P68" s="408"/>
      <c r="Q68" s="409"/>
      <c r="R68" s="410"/>
      <c r="S68" s="410"/>
      <c r="T68" s="410"/>
      <c r="U68" s="410"/>
      <c r="V68" s="410"/>
      <c r="W68" s="410"/>
      <c r="X68" s="410"/>
      <c r="Y68" s="410"/>
      <c r="Z68" s="410"/>
      <c r="AA68" s="410"/>
      <c r="AB68" s="410"/>
      <c r="AC68" s="410"/>
      <c r="AD68" s="410"/>
      <c r="AE68" s="411"/>
      <c r="AF68" s="411"/>
      <c r="AG68" s="412"/>
      <c r="AH68" s="338"/>
      <c r="AI68" s="338"/>
      <c r="AJ68" s="413"/>
    </row>
    <row r="69" spans="2:36" ht="12.75" thickBot="1">
      <c r="B69" s="625"/>
      <c r="C69" s="626"/>
      <c r="D69" s="626"/>
      <c r="E69" s="626"/>
      <c r="F69" s="626"/>
      <c r="G69" s="626"/>
      <c r="H69" s="626"/>
      <c r="I69" s="626"/>
      <c r="J69" s="626"/>
      <c r="K69" s="626"/>
      <c r="L69" s="626"/>
      <c r="M69" s="626"/>
      <c r="N69" s="626"/>
      <c r="O69" s="626"/>
      <c r="P69" s="626"/>
      <c r="Q69" s="626"/>
      <c r="R69" s="626"/>
      <c r="S69" s="626"/>
      <c r="T69" s="626"/>
      <c r="U69" s="626"/>
      <c r="V69" s="626"/>
      <c r="W69" s="626"/>
      <c r="X69" s="626"/>
      <c r="Y69" s="626"/>
      <c r="Z69" s="626"/>
      <c r="AA69" s="626"/>
      <c r="AB69" s="626"/>
      <c r="AC69" s="626"/>
      <c r="AD69" s="626"/>
      <c r="AE69" s="626"/>
      <c r="AF69" s="626"/>
      <c r="AG69" s="626"/>
      <c r="AH69" s="626"/>
      <c r="AI69" s="626"/>
      <c r="AJ69" s="627"/>
    </row>
    <row r="70" spans="2:36" ht="60.75" thickBot="1">
      <c r="B70" s="134" t="s">
        <v>13</v>
      </c>
      <c r="C70" s="112" t="s">
        <v>41</v>
      </c>
      <c r="D70" s="112" t="s">
        <v>14</v>
      </c>
      <c r="E70" s="112" t="s">
        <v>40</v>
      </c>
      <c r="F70" s="112" t="s">
        <v>38</v>
      </c>
      <c r="G70" s="112" t="s">
        <v>39</v>
      </c>
      <c r="H70" s="135" t="s">
        <v>1191</v>
      </c>
      <c r="I70" s="242" t="s">
        <v>42</v>
      </c>
      <c r="J70" s="112"/>
      <c r="K70" s="352"/>
      <c r="L70" s="352"/>
      <c r="M70" s="137"/>
      <c r="N70" s="138"/>
      <c r="O70" s="346"/>
      <c r="P70" s="347"/>
      <c r="Q70" s="252"/>
      <c r="R70" s="347"/>
      <c r="S70" s="252"/>
      <c r="T70" s="347"/>
      <c r="U70" s="252"/>
      <c r="V70" s="347"/>
      <c r="W70" s="252"/>
      <c r="X70" s="347"/>
      <c r="Y70" s="252"/>
      <c r="Z70" s="347"/>
      <c r="AA70" s="252"/>
      <c r="AB70" s="347"/>
      <c r="AC70" s="252"/>
      <c r="AD70" s="347"/>
      <c r="AE70" s="252">
        <f>(Q70+S70+U70+W70+Y70+AA70+AC70)</f>
        <v>0</v>
      </c>
      <c r="AF70" s="347">
        <f>AF71</f>
        <v>0</v>
      </c>
      <c r="AG70" s="132" t="s">
        <v>1137</v>
      </c>
      <c r="AH70" s="144"/>
      <c r="AI70" s="144"/>
      <c r="AJ70" s="145"/>
    </row>
    <row r="71" spans="2:36" ht="34.5" customHeight="1">
      <c r="B71" s="787" t="s">
        <v>1342</v>
      </c>
      <c r="C71" s="414"/>
      <c r="D71" s="148" t="s">
        <v>1155</v>
      </c>
      <c r="E71" s="148" t="s">
        <v>1156</v>
      </c>
      <c r="F71" s="269" t="s">
        <v>816</v>
      </c>
      <c r="G71" s="269" t="s">
        <v>816</v>
      </c>
      <c r="H71" s="688" t="s">
        <v>631</v>
      </c>
      <c r="I71" s="690" t="s">
        <v>632</v>
      </c>
      <c r="J71" s="692">
        <v>0</v>
      </c>
      <c r="K71" s="798" t="s">
        <v>631</v>
      </c>
      <c r="L71" s="800" t="s">
        <v>633</v>
      </c>
      <c r="M71" s="801">
        <v>0</v>
      </c>
      <c r="N71" s="802" t="s">
        <v>633</v>
      </c>
      <c r="O71" s="415"/>
      <c r="P71" s="416"/>
      <c r="Q71" s="348"/>
      <c r="R71" s="348"/>
      <c r="S71" s="348"/>
      <c r="T71" s="348"/>
      <c r="U71" s="348"/>
      <c r="V71" s="348"/>
      <c r="W71" s="348"/>
      <c r="X71" s="348"/>
      <c r="Y71" s="348"/>
      <c r="Z71" s="348"/>
      <c r="AA71" s="348"/>
      <c r="AB71" s="348"/>
      <c r="AC71" s="348"/>
      <c r="AD71" s="348"/>
      <c r="AE71" s="666"/>
      <c r="AF71" s="666"/>
      <c r="AG71" s="392"/>
      <c r="AH71" s="630"/>
      <c r="AI71" s="683"/>
      <c r="AJ71" s="671"/>
    </row>
    <row r="72" spans="2:36" ht="78.75" customHeight="1">
      <c r="B72" s="787"/>
      <c r="C72" s="414"/>
      <c r="D72" s="308" t="s">
        <v>1192</v>
      </c>
      <c r="E72" s="308" t="s">
        <v>1160</v>
      </c>
      <c r="F72" s="269" t="s">
        <v>816</v>
      </c>
      <c r="G72" s="269" t="s">
        <v>816</v>
      </c>
      <c r="H72" s="688"/>
      <c r="I72" s="690"/>
      <c r="J72" s="594"/>
      <c r="K72" s="799"/>
      <c r="L72" s="792"/>
      <c r="M72" s="801"/>
      <c r="N72" s="803"/>
      <c r="O72" s="415"/>
      <c r="P72" s="348"/>
      <c r="Q72" s="348"/>
      <c r="R72" s="348"/>
      <c r="S72" s="348"/>
      <c r="T72" s="348"/>
      <c r="U72" s="348"/>
      <c r="V72" s="348"/>
      <c r="W72" s="348"/>
      <c r="X72" s="348"/>
      <c r="Y72" s="348"/>
      <c r="Z72" s="348"/>
      <c r="AA72" s="348"/>
      <c r="AB72" s="348"/>
      <c r="AC72" s="348"/>
      <c r="AD72" s="348"/>
      <c r="AE72" s="666"/>
      <c r="AF72" s="666"/>
      <c r="AG72" s="392"/>
      <c r="AH72" s="630"/>
      <c r="AI72" s="683"/>
      <c r="AJ72" s="671"/>
    </row>
    <row r="73" spans="2:36" ht="12">
      <c r="B73" s="328"/>
      <c r="C73" s="328"/>
      <c r="D73" s="312"/>
      <c r="E73" s="312"/>
      <c r="F73" s="417"/>
      <c r="G73" s="312"/>
      <c r="H73" s="330"/>
      <c r="I73" s="330"/>
      <c r="J73" s="330"/>
      <c r="K73" s="418"/>
      <c r="L73" s="419"/>
      <c r="M73" s="420"/>
      <c r="N73" s="419"/>
      <c r="O73" s="411"/>
      <c r="P73" s="411"/>
      <c r="Q73" s="411"/>
      <c r="R73" s="411"/>
      <c r="S73" s="411"/>
      <c r="T73" s="411"/>
      <c r="U73" s="411"/>
      <c r="V73" s="411"/>
      <c r="W73" s="411"/>
      <c r="X73" s="411"/>
      <c r="Y73" s="411"/>
      <c r="Z73" s="411"/>
      <c r="AA73" s="411"/>
      <c r="AB73" s="411"/>
      <c r="AC73" s="411"/>
      <c r="AD73" s="411"/>
      <c r="AE73" s="411"/>
      <c r="AF73" s="411"/>
      <c r="AG73" s="421"/>
      <c r="AH73" s="338"/>
      <c r="AI73" s="420"/>
      <c r="AJ73" s="422"/>
    </row>
    <row r="74" spans="2:36" ht="12.75" thickBot="1">
      <c r="B74" s="786"/>
      <c r="C74" s="786"/>
      <c r="D74" s="786"/>
      <c r="E74" s="786"/>
      <c r="F74" s="786"/>
      <c r="G74" s="786"/>
      <c r="H74" s="786"/>
      <c r="I74" s="786"/>
      <c r="J74" s="786"/>
      <c r="K74" s="786"/>
      <c r="L74" s="786"/>
      <c r="M74" s="786"/>
      <c r="N74" s="786"/>
      <c r="O74" s="786"/>
      <c r="P74" s="786"/>
      <c r="Q74" s="786"/>
      <c r="R74" s="786"/>
      <c r="S74" s="786"/>
      <c r="T74" s="786"/>
      <c r="U74" s="786"/>
      <c r="V74" s="786"/>
      <c r="W74" s="786"/>
      <c r="X74" s="786"/>
      <c r="Y74" s="786"/>
      <c r="Z74" s="786"/>
      <c r="AA74" s="786"/>
      <c r="AB74" s="786"/>
      <c r="AC74" s="786"/>
      <c r="AD74" s="786"/>
      <c r="AE74" s="786"/>
      <c r="AF74" s="786"/>
      <c r="AG74" s="786"/>
      <c r="AH74" s="786"/>
      <c r="AI74" s="786"/>
      <c r="AJ74" s="786"/>
    </row>
    <row r="75" spans="2:36" ht="60.75" thickBot="1">
      <c r="B75" s="245" t="s">
        <v>13</v>
      </c>
      <c r="C75" s="246" t="s">
        <v>41</v>
      </c>
      <c r="D75" s="246" t="s">
        <v>14</v>
      </c>
      <c r="E75" s="246" t="s">
        <v>40</v>
      </c>
      <c r="F75" s="246" t="s">
        <v>38</v>
      </c>
      <c r="G75" s="246" t="s">
        <v>39</v>
      </c>
      <c r="H75" s="247" t="s">
        <v>1193</v>
      </c>
      <c r="I75" s="248" t="s">
        <v>42</v>
      </c>
      <c r="J75" s="246"/>
      <c r="K75" s="426"/>
      <c r="L75" s="426"/>
      <c r="M75" s="249"/>
      <c r="N75" s="250"/>
      <c r="O75" s="427">
        <f>SUM(O76:O77)</f>
        <v>0</v>
      </c>
      <c r="P75" s="428">
        <f>SUM(P76:P77)</f>
        <v>0</v>
      </c>
      <c r="Q75" s="429">
        <f>SUM(Q76:Q77)</f>
        <v>0</v>
      </c>
      <c r="R75" s="428">
        <f>SUM(R76:R77)</f>
        <v>0</v>
      </c>
      <c r="S75" s="429"/>
      <c r="T75" s="428"/>
      <c r="U75" s="429"/>
      <c r="V75" s="428"/>
      <c r="W75" s="429"/>
      <c r="X75" s="428"/>
      <c r="Y75" s="429"/>
      <c r="Z75" s="428"/>
      <c r="AA75" s="429"/>
      <c r="AB75" s="428"/>
      <c r="AC75" s="429"/>
      <c r="AD75" s="428"/>
      <c r="AE75" s="430">
        <f>(Q75+S75+U75+W75+Y75+AA75+AC75)</f>
        <v>0</v>
      </c>
      <c r="AF75" s="428">
        <f>AF76</f>
        <v>0</v>
      </c>
      <c r="AG75" s="132" t="s">
        <v>1137</v>
      </c>
      <c r="AH75" s="431"/>
      <c r="AI75" s="431"/>
      <c r="AJ75" s="432"/>
    </row>
    <row r="76" spans="2:36" ht="36.75" customHeight="1">
      <c r="B76" s="787" t="s">
        <v>1342</v>
      </c>
      <c r="C76" s="147"/>
      <c r="D76" s="148" t="s">
        <v>1194</v>
      </c>
      <c r="E76" s="148" t="s">
        <v>1195</v>
      </c>
      <c r="F76" s="269" t="s">
        <v>816</v>
      </c>
      <c r="G76" s="269" t="s">
        <v>816</v>
      </c>
      <c r="H76" s="701" t="s">
        <v>634</v>
      </c>
      <c r="I76" s="702" t="s">
        <v>635</v>
      </c>
      <c r="J76" s="796">
        <v>0</v>
      </c>
      <c r="K76" s="719" t="s">
        <v>636</v>
      </c>
      <c r="L76" s="719">
        <v>0</v>
      </c>
      <c r="M76" s="719">
        <v>0</v>
      </c>
      <c r="N76" s="793">
        <v>0</v>
      </c>
      <c r="O76" s="433"/>
      <c r="P76" s="434"/>
      <c r="Q76" s="435"/>
      <c r="R76" s="434"/>
      <c r="S76" s="434"/>
      <c r="T76" s="434"/>
      <c r="U76" s="434"/>
      <c r="V76" s="434"/>
      <c r="W76" s="434"/>
      <c r="X76" s="434"/>
      <c r="Y76" s="434"/>
      <c r="Z76" s="434"/>
      <c r="AA76" s="434"/>
      <c r="AB76" s="434"/>
      <c r="AC76" s="348"/>
      <c r="AD76" s="348"/>
      <c r="AE76" s="666"/>
      <c r="AF76" s="666"/>
      <c r="AG76" s="392"/>
      <c r="AH76" s="683"/>
      <c r="AI76" s="683"/>
      <c r="AJ76" s="671"/>
    </row>
    <row r="77" spans="2:36" ht="75" customHeight="1">
      <c r="B77" s="787"/>
      <c r="C77" s="436"/>
      <c r="D77" s="308" t="s">
        <v>1196</v>
      </c>
      <c r="E77" s="308" t="s">
        <v>1197</v>
      </c>
      <c r="F77" s="269" t="s">
        <v>816</v>
      </c>
      <c r="G77" s="269" t="s">
        <v>816</v>
      </c>
      <c r="H77" s="791"/>
      <c r="I77" s="782"/>
      <c r="J77" s="797"/>
      <c r="K77" s="795"/>
      <c r="L77" s="792"/>
      <c r="M77" s="795"/>
      <c r="N77" s="794"/>
      <c r="O77" s="415"/>
      <c r="P77" s="348"/>
      <c r="Q77" s="400"/>
      <c r="R77" s="348"/>
      <c r="S77" s="348"/>
      <c r="T77" s="348"/>
      <c r="U77" s="348"/>
      <c r="V77" s="348"/>
      <c r="W77" s="348"/>
      <c r="X77" s="348"/>
      <c r="Y77" s="348"/>
      <c r="Z77" s="348"/>
      <c r="AA77" s="348"/>
      <c r="AB77" s="348"/>
      <c r="AC77" s="348"/>
      <c r="AD77" s="348"/>
      <c r="AE77" s="740"/>
      <c r="AF77" s="740"/>
      <c r="AG77" s="392"/>
      <c r="AH77" s="683"/>
      <c r="AI77" s="683"/>
      <c r="AJ77" s="671"/>
    </row>
    <row r="78" spans="2:33" ht="12">
      <c r="B78" s="185"/>
      <c r="C78" s="185"/>
      <c r="H78" s="186"/>
      <c r="I78" s="186"/>
      <c r="J78" s="186"/>
      <c r="AG78" s="185"/>
    </row>
    <row r="79" spans="2:36" ht="12.75" thickBot="1">
      <c r="B79" s="786"/>
      <c r="C79" s="786"/>
      <c r="D79" s="786"/>
      <c r="E79" s="786"/>
      <c r="F79" s="786"/>
      <c r="G79" s="786"/>
      <c r="H79" s="786"/>
      <c r="I79" s="786"/>
      <c r="J79" s="786"/>
      <c r="K79" s="786"/>
      <c r="L79" s="786"/>
      <c r="M79" s="786"/>
      <c r="N79" s="786"/>
      <c r="O79" s="786"/>
      <c r="P79" s="786"/>
      <c r="Q79" s="786"/>
      <c r="R79" s="786"/>
      <c r="S79" s="786"/>
      <c r="T79" s="786"/>
      <c r="U79" s="786"/>
      <c r="V79" s="786"/>
      <c r="W79" s="786"/>
      <c r="X79" s="786"/>
      <c r="Y79" s="786"/>
      <c r="Z79" s="786"/>
      <c r="AA79" s="786"/>
      <c r="AB79" s="786"/>
      <c r="AC79" s="786"/>
      <c r="AD79" s="786"/>
      <c r="AE79" s="786"/>
      <c r="AF79" s="786"/>
      <c r="AG79" s="786"/>
      <c r="AH79" s="786"/>
      <c r="AI79" s="786"/>
      <c r="AJ79" s="786"/>
    </row>
    <row r="80" spans="2:36" ht="60.75" thickBot="1">
      <c r="B80" s="245" t="s">
        <v>13</v>
      </c>
      <c r="C80" s="246" t="s">
        <v>41</v>
      </c>
      <c r="D80" s="246" t="s">
        <v>14</v>
      </c>
      <c r="E80" s="246" t="s">
        <v>40</v>
      </c>
      <c r="F80" s="246" t="s">
        <v>38</v>
      </c>
      <c r="G80" s="246" t="s">
        <v>39</v>
      </c>
      <c r="H80" s="247" t="s">
        <v>1198</v>
      </c>
      <c r="I80" s="248" t="s">
        <v>42</v>
      </c>
      <c r="J80" s="246"/>
      <c r="K80" s="426"/>
      <c r="L80" s="426"/>
      <c r="M80" s="249"/>
      <c r="N80" s="250"/>
      <c r="O80" s="427">
        <f>SUM(O81:O82)</f>
        <v>0</v>
      </c>
      <c r="P80" s="428">
        <f>SUM(P81:P82)</f>
        <v>0</v>
      </c>
      <c r="Q80" s="429">
        <f>SUM(Q81:Q82)</f>
        <v>0</v>
      </c>
      <c r="R80" s="428">
        <f>SUM(R81:R82)</f>
        <v>0</v>
      </c>
      <c r="S80" s="344"/>
      <c r="T80" s="428"/>
      <c r="U80" s="429"/>
      <c r="V80" s="428"/>
      <c r="W80" s="429"/>
      <c r="X80" s="428"/>
      <c r="Y80" s="429"/>
      <c r="Z80" s="428"/>
      <c r="AA80" s="429"/>
      <c r="AB80" s="428"/>
      <c r="AC80" s="429"/>
      <c r="AD80" s="428"/>
      <c r="AE80" s="430">
        <f>(Q80+S80+U80+W80+Y80+AA80+AC80)</f>
        <v>0</v>
      </c>
      <c r="AF80" s="428">
        <f>AF81</f>
        <v>0</v>
      </c>
      <c r="AG80" s="132" t="s">
        <v>1137</v>
      </c>
      <c r="AH80" s="431"/>
      <c r="AI80" s="431"/>
      <c r="AJ80" s="432"/>
    </row>
    <row r="81" spans="2:36" ht="60.75" customHeight="1">
      <c r="B81" s="787" t="s">
        <v>1342</v>
      </c>
      <c r="C81" s="147"/>
      <c r="D81" s="148" t="s">
        <v>1199</v>
      </c>
      <c r="E81" s="148" t="s">
        <v>1200</v>
      </c>
      <c r="F81" s="269" t="s">
        <v>816</v>
      </c>
      <c r="G81" s="269" t="s">
        <v>816</v>
      </c>
      <c r="H81" s="701" t="s">
        <v>637</v>
      </c>
      <c r="I81" s="702" t="s">
        <v>638</v>
      </c>
      <c r="J81" s="636">
        <v>0</v>
      </c>
      <c r="K81" s="705" t="s">
        <v>1201</v>
      </c>
      <c r="L81" s="705" t="s">
        <v>639</v>
      </c>
      <c r="M81" s="705">
        <v>0</v>
      </c>
      <c r="N81" s="705" t="s">
        <v>639</v>
      </c>
      <c r="O81" s="433"/>
      <c r="P81" s="434"/>
      <c r="Q81" s="435"/>
      <c r="R81" s="434"/>
      <c r="S81" s="434"/>
      <c r="T81" s="434"/>
      <c r="U81" s="434"/>
      <c r="V81" s="434"/>
      <c r="W81" s="434"/>
      <c r="X81" s="434"/>
      <c r="Y81" s="434"/>
      <c r="Z81" s="434"/>
      <c r="AA81" s="434"/>
      <c r="AB81" s="434"/>
      <c r="AC81" s="348"/>
      <c r="AD81" s="348"/>
      <c r="AE81" s="666"/>
      <c r="AF81" s="666"/>
      <c r="AG81" s="392"/>
      <c r="AH81" s="683"/>
      <c r="AI81" s="683"/>
      <c r="AJ81" s="671"/>
    </row>
    <row r="82" spans="2:36" ht="99.75" customHeight="1">
      <c r="B82" s="787"/>
      <c r="C82" s="326"/>
      <c r="D82" s="308" t="s">
        <v>1202</v>
      </c>
      <c r="E82" s="308" t="s">
        <v>1203</v>
      </c>
      <c r="F82" s="269" t="s">
        <v>816</v>
      </c>
      <c r="G82" s="269" t="s">
        <v>816</v>
      </c>
      <c r="H82" s="592"/>
      <c r="I82" s="703"/>
      <c r="J82" s="594"/>
      <c r="K82" s="744"/>
      <c r="L82" s="769"/>
      <c r="M82" s="744"/>
      <c r="N82" s="769"/>
      <c r="O82" s="384"/>
      <c r="P82" s="442"/>
      <c r="Q82" s="443"/>
      <c r="R82" s="442"/>
      <c r="S82" s="442"/>
      <c r="T82" s="442"/>
      <c r="U82" s="442"/>
      <c r="V82" s="442"/>
      <c r="W82" s="442"/>
      <c r="X82" s="442"/>
      <c r="Y82" s="442"/>
      <c r="Z82" s="442"/>
      <c r="AA82" s="442"/>
      <c r="AB82" s="442"/>
      <c r="AC82" s="348"/>
      <c r="AD82" s="348"/>
      <c r="AE82" s="740"/>
      <c r="AF82" s="740"/>
      <c r="AG82" s="392"/>
      <c r="AH82" s="683"/>
      <c r="AI82" s="683"/>
      <c r="AJ82" s="671"/>
    </row>
    <row r="83" spans="2:33" ht="12">
      <c r="B83" s="185"/>
      <c r="C83" s="185"/>
      <c r="H83" s="186"/>
      <c r="I83" s="186"/>
      <c r="J83" s="186"/>
      <c r="AG83" s="185"/>
    </row>
    <row r="84" spans="2:36" ht="12.75" thickBot="1">
      <c r="B84" s="786"/>
      <c r="C84" s="786"/>
      <c r="D84" s="786"/>
      <c r="E84" s="786"/>
      <c r="F84" s="786"/>
      <c r="G84" s="786"/>
      <c r="H84" s="786"/>
      <c r="I84" s="786"/>
      <c r="J84" s="786"/>
      <c r="K84" s="786"/>
      <c r="L84" s="786"/>
      <c r="M84" s="786"/>
      <c r="N84" s="786"/>
      <c r="O84" s="786"/>
      <c r="P84" s="786"/>
      <c r="Q84" s="786"/>
      <c r="R84" s="786"/>
      <c r="S84" s="786"/>
      <c r="T84" s="786"/>
      <c r="U84" s="786"/>
      <c r="V84" s="786"/>
      <c r="W84" s="786"/>
      <c r="X84" s="786"/>
      <c r="Y84" s="786"/>
      <c r="Z84" s="786"/>
      <c r="AA84" s="786"/>
      <c r="AB84" s="786"/>
      <c r="AC84" s="786"/>
      <c r="AD84" s="786"/>
      <c r="AE84" s="786"/>
      <c r="AF84" s="786"/>
      <c r="AG84" s="786"/>
      <c r="AH84" s="786"/>
      <c r="AI84" s="786"/>
      <c r="AJ84" s="786"/>
    </row>
    <row r="85" spans="2:36" ht="60.75" thickBot="1">
      <c r="B85" s="245" t="s">
        <v>13</v>
      </c>
      <c r="C85" s="246" t="s">
        <v>41</v>
      </c>
      <c r="D85" s="246" t="s">
        <v>14</v>
      </c>
      <c r="E85" s="246" t="s">
        <v>40</v>
      </c>
      <c r="F85" s="246" t="s">
        <v>38</v>
      </c>
      <c r="G85" s="246" t="s">
        <v>39</v>
      </c>
      <c r="H85" s="247" t="s">
        <v>846</v>
      </c>
      <c r="I85" s="248" t="s">
        <v>42</v>
      </c>
      <c r="J85" s="246"/>
      <c r="K85" s="426"/>
      <c r="L85" s="426"/>
      <c r="M85" s="249"/>
      <c r="N85" s="250"/>
      <c r="O85" s="427">
        <f>SUM(O86:O87)</f>
        <v>0</v>
      </c>
      <c r="P85" s="428">
        <f>SUM(P86:P87)</f>
        <v>0</v>
      </c>
      <c r="Q85" s="429">
        <f>SUM(Q86:Q87)</f>
        <v>0</v>
      </c>
      <c r="R85" s="428">
        <f>SUM(R86:R87)</f>
        <v>0</v>
      </c>
      <c r="S85" s="429"/>
      <c r="T85" s="428"/>
      <c r="U85" s="429"/>
      <c r="V85" s="428"/>
      <c r="W85" s="429"/>
      <c r="X85" s="428"/>
      <c r="Y85" s="429"/>
      <c r="Z85" s="428"/>
      <c r="AA85" s="429"/>
      <c r="AB85" s="428"/>
      <c r="AC85" s="429"/>
      <c r="AD85" s="428"/>
      <c r="AE85" s="430">
        <f>(Q85+S85+U85+W85+Y85+AA85+AC85)</f>
        <v>0</v>
      </c>
      <c r="AF85" s="428">
        <f>AF86</f>
        <v>0</v>
      </c>
      <c r="AG85" s="132" t="s">
        <v>1137</v>
      </c>
      <c r="AH85" s="431"/>
      <c r="AI85" s="431"/>
      <c r="AJ85" s="432"/>
    </row>
    <row r="86" spans="2:36" ht="48.75" customHeight="1">
      <c r="B86" s="787" t="s">
        <v>1342</v>
      </c>
      <c r="C86" s="147"/>
      <c r="D86" s="308" t="s">
        <v>1204</v>
      </c>
      <c r="E86" s="148" t="s">
        <v>1205</v>
      </c>
      <c r="F86" s="269" t="s">
        <v>816</v>
      </c>
      <c r="G86" s="269" t="s">
        <v>816</v>
      </c>
      <c r="H86" s="701" t="s">
        <v>640</v>
      </c>
      <c r="I86" s="702" t="s">
        <v>1206</v>
      </c>
      <c r="J86" s="636">
        <v>0</v>
      </c>
      <c r="K86" s="719" t="s">
        <v>641</v>
      </c>
      <c r="L86" s="719" t="s">
        <v>642</v>
      </c>
      <c r="M86" s="719">
        <v>0</v>
      </c>
      <c r="N86" s="719" t="s">
        <v>642</v>
      </c>
      <c r="O86" s="433"/>
      <c r="P86" s="434"/>
      <c r="Q86" s="435"/>
      <c r="R86" s="434"/>
      <c r="S86" s="434"/>
      <c r="T86" s="434"/>
      <c r="U86" s="434"/>
      <c r="V86" s="434"/>
      <c r="W86" s="434"/>
      <c r="X86" s="434"/>
      <c r="Y86" s="434"/>
      <c r="Z86" s="434"/>
      <c r="AA86" s="434"/>
      <c r="AB86" s="434"/>
      <c r="AC86" s="348"/>
      <c r="AD86" s="348"/>
      <c r="AE86" s="666"/>
      <c r="AF86" s="666"/>
      <c r="AG86" s="392"/>
      <c r="AH86" s="683"/>
      <c r="AI86" s="683"/>
      <c r="AJ86" s="671"/>
    </row>
    <row r="87" spans="2:36" ht="180" customHeight="1">
      <c r="B87" s="787"/>
      <c r="C87" s="436"/>
      <c r="D87" s="308" t="s">
        <v>1207</v>
      </c>
      <c r="E87" s="308" t="s">
        <v>1208</v>
      </c>
      <c r="F87" s="269" t="s">
        <v>816</v>
      </c>
      <c r="G87" s="269" t="s">
        <v>816</v>
      </c>
      <c r="H87" s="791"/>
      <c r="I87" s="782"/>
      <c r="J87" s="693"/>
      <c r="K87" s="795"/>
      <c r="L87" s="792"/>
      <c r="M87" s="795"/>
      <c r="N87" s="792"/>
      <c r="O87" s="415"/>
      <c r="P87" s="348"/>
      <c r="Q87" s="400"/>
      <c r="R87" s="348"/>
      <c r="S87" s="348"/>
      <c r="T87" s="348"/>
      <c r="U87" s="348"/>
      <c r="V87" s="348"/>
      <c r="W87" s="348"/>
      <c r="X87" s="348"/>
      <c r="Y87" s="348"/>
      <c r="Z87" s="348"/>
      <c r="AA87" s="348"/>
      <c r="AB87" s="348"/>
      <c r="AC87" s="348"/>
      <c r="AD87" s="348"/>
      <c r="AE87" s="740"/>
      <c r="AF87" s="740"/>
      <c r="AG87" s="392"/>
      <c r="AH87" s="683"/>
      <c r="AI87" s="683"/>
      <c r="AJ87" s="671"/>
    </row>
    <row r="88" spans="2:33" ht="12">
      <c r="B88" s="185"/>
      <c r="C88" s="185"/>
      <c r="H88" s="186"/>
      <c r="I88" s="186"/>
      <c r="J88" s="186"/>
      <c r="AG88" s="185"/>
    </row>
  </sheetData>
  <sheetProtection/>
  <mergeCells count="289">
    <mergeCell ref="B3:AJ3"/>
    <mergeCell ref="B4:AJ4"/>
    <mergeCell ref="B5:H5"/>
    <mergeCell ref="I5:T5"/>
    <mergeCell ref="U5:AJ5"/>
    <mergeCell ref="B6:D6"/>
    <mergeCell ref="F6:N6"/>
    <mergeCell ref="O6:AF6"/>
    <mergeCell ref="AG6:AJ6"/>
    <mergeCell ref="AE7:AF7"/>
    <mergeCell ref="AG7:AG8"/>
    <mergeCell ref="M7:M8"/>
    <mergeCell ref="N7:N8"/>
    <mergeCell ref="O7:P7"/>
    <mergeCell ref="Q7:R7"/>
    <mergeCell ref="S7:T7"/>
    <mergeCell ref="U7:V7"/>
    <mergeCell ref="B7:B8"/>
    <mergeCell ref="C7:H8"/>
    <mergeCell ref="I7:I8"/>
    <mergeCell ref="J7:J8"/>
    <mergeCell ref="K7:K8"/>
    <mergeCell ref="L7:L8"/>
    <mergeCell ref="AJ12:AJ13"/>
    <mergeCell ref="J12:J13"/>
    <mergeCell ref="K12:K13"/>
    <mergeCell ref="W7:X7"/>
    <mergeCell ref="Y7:Z7"/>
    <mergeCell ref="AA7:AB7"/>
    <mergeCell ref="AC7:AD7"/>
    <mergeCell ref="AF12:AF13"/>
    <mergeCell ref="AH12:AH13"/>
    <mergeCell ref="AH7:AH8"/>
    <mergeCell ref="AA16:AB16"/>
    <mergeCell ref="AC16:AD16"/>
    <mergeCell ref="AI7:AI8"/>
    <mergeCell ref="AJ7:AJ8"/>
    <mergeCell ref="C9:H9"/>
    <mergeCell ref="B10:AJ10"/>
    <mergeCell ref="B12:B13"/>
    <mergeCell ref="H12:H13"/>
    <mergeCell ref="I12:I13"/>
    <mergeCell ref="AI12:AI13"/>
    <mergeCell ref="O16:P16"/>
    <mergeCell ref="Q16:R16"/>
    <mergeCell ref="S16:T16"/>
    <mergeCell ref="U16:V16"/>
    <mergeCell ref="W16:X16"/>
    <mergeCell ref="Y16:Z16"/>
    <mergeCell ref="L12:L13"/>
    <mergeCell ref="M12:M13"/>
    <mergeCell ref="N12:N13"/>
    <mergeCell ref="AE12:AE13"/>
    <mergeCell ref="B16:B17"/>
    <mergeCell ref="C16:H17"/>
    <mergeCell ref="I16:I17"/>
    <mergeCell ref="J16:J17"/>
    <mergeCell ref="K16:K17"/>
    <mergeCell ref="L16:L17"/>
    <mergeCell ref="AF21:AF22"/>
    <mergeCell ref="AH21:AH22"/>
    <mergeCell ref="AI21:AI22"/>
    <mergeCell ref="AJ21:AJ22"/>
    <mergeCell ref="B15:D15"/>
    <mergeCell ref="F15:N15"/>
    <mergeCell ref="O15:AF15"/>
    <mergeCell ref="AG15:AJ15"/>
    <mergeCell ref="M16:M17"/>
    <mergeCell ref="N16:N17"/>
    <mergeCell ref="C18:H18"/>
    <mergeCell ref="B19:AJ19"/>
    <mergeCell ref="B21:B22"/>
    <mergeCell ref="H21:H22"/>
    <mergeCell ref="I21:I22"/>
    <mergeCell ref="J21:J22"/>
    <mergeCell ref="K21:K22"/>
    <mergeCell ref="L21:L22"/>
    <mergeCell ref="M21:M22"/>
    <mergeCell ref="N21:N22"/>
    <mergeCell ref="AF26:AF27"/>
    <mergeCell ref="AH26:AH27"/>
    <mergeCell ref="AI26:AI27"/>
    <mergeCell ref="AJ26:AJ27"/>
    <mergeCell ref="AE16:AF16"/>
    <mergeCell ref="AG16:AG17"/>
    <mergeCell ref="AH16:AH17"/>
    <mergeCell ref="AI16:AI17"/>
    <mergeCell ref="AJ16:AJ17"/>
    <mergeCell ref="AE21:AE22"/>
    <mergeCell ref="B24:AJ24"/>
    <mergeCell ref="B26:B27"/>
    <mergeCell ref="H26:H27"/>
    <mergeCell ref="I26:I27"/>
    <mergeCell ref="J26:J27"/>
    <mergeCell ref="K26:K27"/>
    <mergeCell ref="L26:L27"/>
    <mergeCell ref="M26:M27"/>
    <mergeCell ref="N26:N27"/>
    <mergeCell ref="AE26:AE27"/>
    <mergeCell ref="N31:N32"/>
    <mergeCell ref="AE31:AE32"/>
    <mergeCell ref="AF31:AF32"/>
    <mergeCell ref="AH31:AH32"/>
    <mergeCell ref="AI31:AI32"/>
    <mergeCell ref="AJ31:AJ32"/>
    <mergeCell ref="AH35:AH36"/>
    <mergeCell ref="AI35:AI36"/>
    <mergeCell ref="B29:AJ29"/>
    <mergeCell ref="B31:B32"/>
    <mergeCell ref="H31:H32"/>
    <mergeCell ref="I31:I32"/>
    <mergeCell ref="J31:J32"/>
    <mergeCell ref="K31:K32"/>
    <mergeCell ref="L31:L32"/>
    <mergeCell ref="M31:M32"/>
    <mergeCell ref="W35:X35"/>
    <mergeCell ref="Y35:Z35"/>
    <mergeCell ref="AA35:AB35"/>
    <mergeCell ref="AC35:AD35"/>
    <mergeCell ref="AE35:AF35"/>
    <mergeCell ref="AG35:AG36"/>
    <mergeCell ref="M35:M36"/>
    <mergeCell ref="N35:N36"/>
    <mergeCell ref="O35:P35"/>
    <mergeCell ref="Q35:R35"/>
    <mergeCell ref="S35:T35"/>
    <mergeCell ref="U35:V35"/>
    <mergeCell ref="B34:D34"/>
    <mergeCell ref="F34:N34"/>
    <mergeCell ref="O34:AF34"/>
    <mergeCell ref="AG34:AJ34"/>
    <mergeCell ref="B35:B36"/>
    <mergeCell ref="C35:H36"/>
    <mergeCell ref="I35:I36"/>
    <mergeCell ref="J35:J36"/>
    <mergeCell ref="K35:K36"/>
    <mergeCell ref="L35:L36"/>
    <mergeCell ref="N40:N41"/>
    <mergeCell ref="AE40:AE41"/>
    <mergeCell ref="AF40:AF41"/>
    <mergeCell ref="AH40:AH41"/>
    <mergeCell ref="AI40:AI41"/>
    <mergeCell ref="AJ40:AJ41"/>
    <mergeCell ref="AJ35:AJ36"/>
    <mergeCell ref="C37:H37"/>
    <mergeCell ref="B38:AJ38"/>
    <mergeCell ref="B40:B41"/>
    <mergeCell ref="H40:H41"/>
    <mergeCell ref="I40:I41"/>
    <mergeCell ref="J40:J41"/>
    <mergeCell ref="K40:K41"/>
    <mergeCell ref="L40:L41"/>
    <mergeCell ref="M40:M41"/>
    <mergeCell ref="N45:N46"/>
    <mergeCell ref="AE45:AE46"/>
    <mergeCell ref="AF45:AF46"/>
    <mergeCell ref="AH45:AH46"/>
    <mergeCell ref="AI45:AI46"/>
    <mergeCell ref="AJ45:AJ46"/>
    <mergeCell ref="AI50:AI51"/>
    <mergeCell ref="AJ50:AJ51"/>
    <mergeCell ref="B43:AJ43"/>
    <mergeCell ref="B45:B46"/>
    <mergeCell ref="H45:H46"/>
    <mergeCell ref="I45:I46"/>
    <mergeCell ref="J45:J46"/>
    <mergeCell ref="K45:K46"/>
    <mergeCell ref="L45:L46"/>
    <mergeCell ref="M45:M46"/>
    <mergeCell ref="L50:L51"/>
    <mergeCell ref="M50:M51"/>
    <mergeCell ref="N50:N51"/>
    <mergeCell ref="AE50:AE51"/>
    <mergeCell ref="AF50:AF51"/>
    <mergeCell ref="AH50:AH51"/>
    <mergeCell ref="AF54:AF55"/>
    <mergeCell ref="AH54:AH55"/>
    <mergeCell ref="AI54:AI55"/>
    <mergeCell ref="AJ54:AJ55"/>
    <mergeCell ref="B48:AJ48"/>
    <mergeCell ref="B50:B51"/>
    <mergeCell ref="H50:H51"/>
    <mergeCell ref="I50:I51"/>
    <mergeCell ref="J50:J51"/>
    <mergeCell ref="K50:K51"/>
    <mergeCell ref="B52:AJ52"/>
    <mergeCell ref="B54:B55"/>
    <mergeCell ref="H54:H55"/>
    <mergeCell ref="I54:I55"/>
    <mergeCell ref="J54:J55"/>
    <mergeCell ref="K54:K55"/>
    <mergeCell ref="L54:L55"/>
    <mergeCell ref="M54:M55"/>
    <mergeCell ref="N54:N55"/>
    <mergeCell ref="AE54:AE55"/>
    <mergeCell ref="AJ62:AJ63"/>
    <mergeCell ref="B58:B59"/>
    <mergeCell ref="H58:H59"/>
    <mergeCell ref="I58:I59"/>
    <mergeCell ref="J58:J59"/>
    <mergeCell ref="K58:K59"/>
    <mergeCell ref="L58:L59"/>
    <mergeCell ref="M58:M59"/>
    <mergeCell ref="N58:N59"/>
    <mergeCell ref="AH58:AH59"/>
    <mergeCell ref="M62:M63"/>
    <mergeCell ref="N62:N63"/>
    <mergeCell ref="AE62:AE63"/>
    <mergeCell ref="AF62:AF63"/>
    <mergeCell ref="AH62:AH63"/>
    <mergeCell ref="AI62:AI63"/>
    <mergeCell ref="AE66:AE67"/>
    <mergeCell ref="AI58:AI59"/>
    <mergeCell ref="AJ58:AJ59"/>
    <mergeCell ref="B60:AJ60"/>
    <mergeCell ref="B62:B63"/>
    <mergeCell ref="H62:H63"/>
    <mergeCell ref="I62:I63"/>
    <mergeCell ref="J62:J63"/>
    <mergeCell ref="K62:K63"/>
    <mergeCell ref="L62:L63"/>
    <mergeCell ref="AI71:AI72"/>
    <mergeCell ref="AJ71:AJ72"/>
    <mergeCell ref="B66:B67"/>
    <mergeCell ref="H66:H67"/>
    <mergeCell ref="I66:I67"/>
    <mergeCell ref="J66:J67"/>
    <mergeCell ref="K66:K67"/>
    <mergeCell ref="L66:L67"/>
    <mergeCell ref="M66:M67"/>
    <mergeCell ref="N66:N67"/>
    <mergeCell ref="L71:L72"/>
    <mergeCell ref="M71:M72"/>
    <mergeCell ref="N71:N72"/>
    <mergeCell ref="AE71:AE72"/>
    <mergeCell ref="AF71:AF72"/>
    <mergeCell ref="AH71:AH72"/>
    <mergeCell ref="AF66:AF67"/>
    <mergeCell ref="AH66:AH67"/>
    <mergeCell ref="AI66:AI67"/>
    <mergeCell ref="AJ66:AJ67"/>
    <mergeCell ref="B69:AJ69"/>
    <mergeCell ref="B71:B72"/>
    <mergeCell ref="H71:H72"/>
    <mergeCell ref="I71:I72"/>
    <mergeCell ref="J71:J72"/>
    <mergeCell ref="K71:K72"/>
    <mergeCell ref="N76:N77"/>
    <mergeCell ref="AE76:AE77"/>
    <mergeCell ref="AF76:AF77"/>
    <mergeCell ref="AH76:AH77"/>
    <mergeCell ref="AI76:AI77"/>
    <mergeCell ref="AJ76:AJ77"/>
    <mergeCell ref="AI81:AI82"/>
    <mergeCell ref="AJ81:AJ82"/>
    <mergeCell ref="B74:AJ74"/>
    <mergeCell ref="B76:B77"/>
    <mergeCell ref="H76:H77"/>
    <mergeCell ref="I76:I77"/>
    <mergeCell ref="J76:J77"/>
    <mergeCell ref="K76:K77"/>
    <mergeCell ref="L76:L77"/>
    <mergeCell ref="M76:M77"/>
    <mergeCell ref="L81:L82"/>
    <mergeCell ref="M81:M82"/>
    <mergeCell ref="N81:N82"/>
    <mergeCell ref="AE81:AE82"/>
    <mergeCell ref="AF81:AF82"/>
    <mergeCell ref="AH81:AH82"/>
    <mergeCell ref="N86:N87"/>
    <mergeCell ref="AE86:AE87"/>
    <mergeCell ref="AF86:AF87"/>
    <mergeCell ref="AH86:AH87"/>
    <mergeCell ref="B79:AJ79"/>
    <mergeCell ref="B81:B82"/>
    <mergeCell ref="H81:H82"/>
    <mergeCell ref="I81:I82"/>
    <mergeCell ref="J81:J82"/>
    <mergeCell ref="K81:K82"/>
    <mergeCell ref="B84:AJ84"/>
    <mergeCell ref="B86:B87"/>
    <mergeCell ref="H86:H87"/>
    <mergeCell ref="I86:I87"/>
    <mergeCell ref="J86:J87"/>
    <mergeCell ref="K86:K87"/>
    <mergeCell ref="AI86:AI87"/>
    <mergeCell ref="AJ86:AJ87"/>
    <mergeCell ref="L86:L87"/>
    <mergeCell ref="M86:M87"/>
  </mergeCells>
  <printOptions/>
  <pageMargins left="0.7" right="0.7" top="0.75" bottom="0.75" header="0.3" footer="0.3"/>
  <pageSetup orientation="portrait" paperSize="9"/>
  <legacyDrawing r:id="rId2"/>
</worksheet>
</file>

<file path=xl/worksheets/sheet19.xml><?xml version="1.0" encoding="utf-8"?>
<worksheet xmlns="http://schemas.openxmlformats.org/spreadsheetml/2006/main" xmlns:r="http://schemas.openxmlformats.org/officeDocument/2006/relationships">
  <dimension ref="B1:AK36"/>
  <sheetViews>
    <sheetView zoomScale="110" zoomScaleNormal="110" zoomScalePageLayoutView="0" workbookViewId="0" topLeftCell="A1">
      <selection activeCell="K8" sqref="K8"/>
    </sheetView>
  </sheetViews>
  <sheetFormatPr defaultColWidth="11.421875" defaultRowHeight="15"/>
  <cols>
    <col min="1" max="1" width="4.57421875" style="1" customWidth="1"/>
    <col min="2" max="2" width="15.8515625" style="92" customWidth="1"/>
    <col min="3" max="3" width="10.00390625" style="92" customWidth="1"/>
    <col min="4" max="4" width="27.7109375" style="1" customWidth="1"/>
    <col min="5" max="5" width="10.00390625" style="1" customWidth="1"/>
    <col min="6" max="7" width="11.421875" style="1" customWidth="1"/>
    <col min="8" max="8" width="19.28125" style="93" customWidth="1"/>
    <col min="9" max="9" width="15.7109375" style="93" customWidth="1"/>
    <col min="10" max="10" width="4.8515625" style="93" customWidth="1"/>
    <col min="11" max="12" width="5.7109375" style="1" customWidth="1"/>
    <col min="13" max="13" width="6.57421875" style="1" customWidth="1"/>
    <col min="14" max="14" width="6.140625" style="1" customWidth="1"/>
    <col min="15" max="32" width="5.00390625" style="1" customWidth="1"/>
    <col min="33" max="33" width="5.140625" style="94" customWidth="1"/>
    <col min="34" max="34" width="5.421875" style="1" customWidth="1"/>
    <col min="35" max="35" width="4.8515625" style="1" customWidth="1"/>
    <col min="36" max="36" width="7.140625" style="1" customWidth="1"/>
    <col min="37" max="16384" width="11.421875" style="1" customWidth="1"/>
  </cols>
  <sheetData>
    <row r="1" spans="2:36" ht="15.75" thickBot="1">
      <c r="B1" s="2"/>
      <c r="C1" s="2"/>
      <c r="D1" s="3"/>
      <c r="E1" s="3"/>
      <c r="F1" s="3"/>
      <c r="G1" s="3"/>
      <c r="H1" s="4"/>
      <c r="I1" s="4"/>
      <c r="J1" s="4"/>
      <c r="K1" s="3"/>
      <c r="L1" s="3"/>
      <c r="M1" s="3"/>
      <c r="N1" s="3"/>
      <c r="O1" s="3"/>
      <c r="P1" s="3"/>
      <c r="Q1" s="3"/>
      <c r="R1" s="3"/>
      <c r="S1" s="3"/>
      <c r="T1" s="3"/>
      <c r="U1" s="3"/>
      <c r="V1" s="3"/>
      <c r="W1" s="3"/>
      <c r="X1" s="3"/>
      <c r="Y1" s="3"/>
      <c r="Z1" s="3"/>
      <c r="AA1" s="3"/>
      <c r="AB1" s="3"/>
      <c r="AC1" s="3"/>
      <c r="AD1" s="3"/>
      <c r="AE1" s="3"/>
      <c r="AF1" s="3"/>
      <c r="AG1" s="3"/>
      <c r="AH1" s="3"/>
      <c r="AI1" s="3"/>
      <c r="AJ1" s="3"/>
    </row>
    <row r="2" spans="2:36" ht="15">
      <c r="B2" s="988" t="s">
        <v>18</v>
      </c>
      <c r="C2" s="989"/>
      <c r="D2" s="989"/>
      <c r="E2" s="989"/>
      <c r="F2" s="989"/>
      <c r="G2" s="989"/>
      <c r="H2" s="989"/>
      <c r="I2" s="989"/>
      <c r="J2" s="989"/>
      <c r="K2" s="989"/>
      <c r="L2" s="989"/>
      <c r="M2" s="989"/>
      <c r="N2" s="989"/>
      <c r="O2" s="989"/>
      <c r="P2" s="989"/>
      <c r="Q2" s="989"/>
      <c r="R2" s="989"/>
      <c r="S2" s="989"/>
      <c r="T2" s="989"/>
      <c r="U2" s="989"/>
      <c r="V2" s="989"/>
      <c r="W2" s="989"/>
      <c r="X2" s="989"/>
      <c r="Y2" s="989"/>
      <c r="Z2" s="989"/>
      <c r="AA2" s="989"/>
      <c r="AB2" s="989"/>
      <c r="AC2" s="989"/>
      <c r="AD2" s="989"/>
      <c r="AE2" s="989"/>
      <c r="AF2" s="989"/>
      <c r="AG2" s="989"/>
      <c r="AH2" s="989"/>
      <c r="AI2" s="989"/>
      <c r="AJ2" s="990"/>
    </row>
    <row r="3" spans="2:36" ht="15.75" thickBot="1">
      <c r="B3" s="991" t="s">
        <v>19</v>
      </c>
      <c r="C3" s="992"/>
      <c r="D3" s="992"/>
      <c r="E3" s="992"/>
      <c r="F3" s="992"/>
      <c r="G3" s="992"/>
      <c r="H3" s="992"/>
      <c r="I3" s="992"/>
      <c r="J3" s="992"/>
      <c r="K3" s="992"/>
      <c r="L3" s="992"/>
      <c r="M3" s="992"/>
      <c r="N3" s="992"/>
      <c r="O3" s="992"/>
      <c r="P3" s="992"/>
      <c r="Q3" s="992"/>
      <c r="R3" s="992"/>
      <c r="S3" s="992"/>
      <c r="T3" s="992"/>
      <c r="U3" s="992"/>
      <c r="V3" s="992"/>
      <c r="W3" s="992"/>
      <c r="X3" s="992"/>
      <c r="Y3" s="992"/>
      <c r="Z3" s="992"/>
      <c r="AA3" s="992"/>
      <c r="AB3" s="992"/>
      <c r="AC3" s="992"/>
      <c r="AD3" s="992"/>
      <c r="AE3" s="992"/>
      <c r="AF3" s="992"/>
      <c r="AG3" s="992"/>
      <c r="AH3" s="992"/>
      <c r="AI3" s="992"/>
      <c r="AJ3" s="993"/>
    </row>
    <row r="4" spans="2:36" ht="33.75" customHeight="1">
      <c r="B4" s="994" t="s">
        <v>20</v>
      </c>
      <c r="C4" s="995"/>
      <c r="D4" s="995"/>
      <c r="E4" s="995"/>
      <c r="F4" s="995"/>
      <c r="G4" s="995"/>
      <c r="H4" s="996"/>
      <c r="I4" s="999" t="s">
        <v>21</v>
      </c>
      <c r="J4" s="1000"/>
      <c r="K4" s="1000"/>
      <c r="L4" s="1000"/>
      <c r="M4" s="1000"/>
      <c r="N4" s="1000"/>
      <c r="O4" s="1000"/>
      <c r="P4" s="1000"/>
      <c r="Q4" s="1000"/>
      <c r="R4" s="1000"/>
      <c r="S4" s="1000"/>
      <c r="T4" s="1001"/>
      <c r="U4" s="999" t="s">
        <v>22</v>
      </c>
      <c r="V4" s="1002"/>
      <c r="W4" s="1002"/>
      <c r="X4" s="1002"/>
      <c r="Y4" s="1002"/>
      <c r="Z4" s="1002"/>
      <c r="AA4" s="1002"/>
      <c r="AB4" s="1002"/>
      <c r="AC4" s="1002"/>
      <c r="AD4" s="1002"/>
      <c r="AE4" s="1002"/>
      <c r="AF4" s="1002"/>
      <c r="AG4" s="1002"/>
      <c r="AH4" s="1002"/>
      <c r="AI4" s="1002"/>
      <c r="AJ4" s="1003"/>
    </row>
    <row r="5" spans="2:36" ht="39" customHeight="1" thickBot="1">
      <c r="B5" s="977" t="s">
        <v>23</v>
      </c>
      <c r="C5" s="978"/>
      <c r="D5" s="979"/>
      <c r="E5" s="5"/>
      <c r="F5" s="980" t="s">
        <v>24</v>
      </c>
      <c r="G5" s="980"/>
      <c r="H5" s="980"/>
      <c r="I5" s="980"/>
      <c r="J5" s="980"/>
      <c r="K5" s="980"/>
      <c r="L5" s="980"/>
      <c r="M5" s="980"/>
      <c r="N5" s="981"/>
      <c r="O5" s="982" t="s">
        <v>0</v>
      </c>
      <c r="P5" s="983"/>
      <c r="Q5" s="983"/>
      <c r="R5" s="983"/>
      <c r="S5" s="983"/>
      <c r="T5" s="983"/>
      <c r="U5" s="983"/>
      <c r="V5" s="983"/>
      <c r="W5" s="983"/>
      <c r="X5" s="983"/>
      <c r="Y5" s="983"/>
      <c r="Z5" s="983"/>
      <c r="AA5" s="983"/>
      <c r="AB5" s="983"/>
      <c r="AC5" s="983"/>
      <c r="AD5" s="983"/>
      <c r="AE5" s="983"/>
      <c r="AF5" s="984"/>
      <c r="AG5" s="985" t="s">
        <v>1</v>
      </c>
      <c r="AH5" s="986"/>
      <c r="AI5" s="986"/>
      <c r="AJ5" s="987"/>
    </row>
    <row r="6" spans="2:36" ht="16.5" customHeight="1">
      <c r="B6" s="969" t="s">
        <v>25</v>
      </c>
      <c r="C6" s="1010" t="s">
        <v>2</v>
      </c>
      <c r="D6" s="1011"/>
      <c r="E6" s="1011"/>
      <c r="F6" s="1011"/>
      <c r="G6" s="1011"/>
      <c r="H6" s="1011"/>
      <c r="I6" s="971" t="s">
        <v>3</v>
      </c>
      <c r="J6" s="973" t="s">
        <v>26</v>
      </c>
      <c r="K6" s="973" t="s">
        <v>4</v>
      </c>
      <c r="L6" s="975" t="s">
        <v>27</v>
      </c>
      <c r="M6" s="1016" t="s">
        <v>28</v>
      </c>
      <c r="N6" s="1018" t="s">
        <v>29</v>
      </c>
      <c r="O6" s="1004" t="s">
        <v>43</v>
      </c>
      <c r="P6" s="998"/>
      <c r="Q6" s="997" t="s">
        <v>44</v>
      </c>
      <c r="R6" s="998"/>
      <c r="S6" s="997" t="s">
        <v>45</v>
      </c>
      <c r="T6" s="998"/>
      <c r="U6" s="997" t="s">
        <v>7</v>
      </c>
      <c r="V6" s="998"/>
      <c r="W6" s="997" t="s">
        <v>6</v>
      </c>
      <c r="X6" s="998"/>
      <c r="Y6" s="997" t="s">
        <v>46</v>
      </c>
      <c r="Z6" s="998"/>
      <c r="AA6" s="997" t="s">
        <v>5</v>
      </c>
      <c r="AB6" s="998"/>
      <c r="AC6" s="997" t="s">
        <v>8</v>
      </c>
      <c r="AD6" s="998"/>
      <c r="AE6" s="997" t="s">
        <v>9</v>
      </c>
      <c r="AF6" s="1020"/>
      <c r="AG6" s="1027" t="s">
        <v>10</v>
      </c>
      <c r="AH6" s="1021" t="s">
        <v>11</v>
      </c>
      <c r="AI6" s="1023" t="s">
        <v>12</v>
      </c>
      <c r="AJ6" s="1025" t="s">
        <v>30</v>
      </c>
    </row>
    <row r="7" spans="2:36" ht="76.5" customHeight="1" thickBot="1">
      <c r="B7" s="970"/>
      <c r="C7" s="1012"/>
      <c r="D7" s="1013"/>
      <c r="E7" s="1013"/>
      <c r="F7" s="1013"/>
      <c r="G7" s="1013"/>
      <c r="H7" s="1013"/>
      <c r="I7" s="972"/>
      <c r="J7" s="974" t="s">
        <v>26</v>
      </c>
      <c r="K7" s="974"/>
      <c r="L7" s="976"/>
      <c r="M7" s="1017"/>
      <c r="N7" s="1019"/>
      <c r="O7" s="6" t="s">
        <v>31</v>
      </c>
      <c r="P7" s="98" t="s">
        <v>32</v>
      </c>
      <c r="Q7" s="7" t="s">
        <v>31</v>
      </c>
      <c r="R7" s="98" t="s">
        <v>32</v>
      </c>
      <c r="S7" s="7" t="s">
        <v>31</v>
      </c>
      <c r="T7" s="98" t="s">
        <v>32</v>
      </c>
      <c r="U7" s="7" t="s">
        <v>31</v>
      </c>
      <c r="V7" s="98" t="s">
        <v>32</v>
      </c>
      <c r="W7" s="7" t="s">
        <v>31</v>
      </c>
      <c r="X7" s="98" t="s">
        <v>32</v>
      </c>
      <c r="Y7" s="7" t="s">
        <v>31</v>
      </c>
      <c r="Z7" s="98" t="s">
        <v>32</v>
      </c>
      <c r="AA7" s="7" t="s">
        <v>31</v>
      </c>
      <c r="AB7" s="98" t="s">
        <v>33</v>
      </c>
      <c r="AC7" s="7" t="s">
        <v>31</v>
      </c>
      <c r="AD7" s="98" t="s">
        <v>33</v>
      </c>
      <c r="AE7" s="7" t="s">
        <v>31</v>
      </c>
      <c r="AF7" s="99" t="s">
        <v>33</v>
      </c>
      <c r="AG7" s="1028"/>
      <c r="AH7" s="1022"/>
      <c r="AI7" s="1024"/>
      <c r="AJ7" s="1026"/>
    </row>
    <row r="8" spans="2:36" ht="78" customHeight="1" thickBot="1">
      <c r="B8" s="8" t="s">
        <v>34</v>
      </c>
      <c r="C8" s="1014" t="s">
        <v>35</v>
      </c>
      <c r="D8" s="1015"/>
      <c r="E8" s="1015"/>
      <c r="F8" s="1015"/>
      <c r="G8" s="1015"/>
      <c r="H8" s="1015"/>
      <c r="I8" s="105" t="s">
        <v>36</v>
      </c>
      <c r="J8" s="9"/>
      <c r="K8" s="10"/>
      <c r="L8" s="10"/>
      <c r="M8" s="11"/>
      <c r="N8" s="106"/>
      <c r="O8" s="12">
        <f aca="true" t="shared" si="0" ref="O8:AD8">O10+O16+O22</f>
        <v>0</v>
      </c>
      <c r="P8" s="13">
        <f t="shared" si="0"/>
        <v>0</v>
      </c>
      <c r="Q8" s="13">
        <f t="shared" si="0"/>
        <v>0</v>
      </c>
      <c r="R8" s="13">
        <f t="shared" si="0"/>
        <v>0</v>
      </c>
      <c r="S8" s="13">
        <f t="shared" si="0"/>
        <v>0</v>
      </c>
      <c r="T8" s="13">
        <f t="shared" si="0"/>
        <v>0</v>
      </c>
      <c r="U8" s="13">
        <f t="shared" si="0"/>
        <v>0</v>
      </c>
      <c r="V8" s="13">
        <f t="shared" si="0"/>
        <v>0</v>
      </c>
      <c r="W8" s="13">
        <f t="shared" si="0"/>
        <v>0</v>
      </c>
      <c r="X8" s="13">
        <f t="shared" si="0"/>
        <v>0</v>
      </c>
      <c r="Y8" s="13">
        <f t="shared" si="0"/>
        <v>0</v>
      </c>
      <c r="Z8" s="13">
        <f t="shared" si="0"/>
        <v>0</v>
      </c>
      <c r="AA8" s="13">
        <f t="shared" si="0"/>
        <v>0</v>
      </c>
      <c r="AB8" s="13">
        <f t="shared" si="0"/>
        <v>0</v>
      </c>
      <c r="AC8" s="13">
        <f t="shared" si="0"/>
        <v>0</v>
      </c>
      <c r="AD8" s="13">
        <f t="shared" si="0"/>
        <v>0</v>
      </c>
      <c r="AE8" s="13">
        <f>+AE10+AE16+AE22</f>
        <v>0</v>
      </c>
      <c r="AF8" s="14">
        <f>AF10+AF16+AF22</f>
        <v>0</v>
      </c>
      <c r="AG8" s="15">
        <f>AG10+AG16+AG22</f>
        <v>0</v>
      </c>
      <c r="AH8" s="16"/>
      <c r="AI8" s="16"/>
      <c r="AJ8" s="17"/>
    </row>
    <row r="9" spans="2:36" ht="5.25" customHeight="1" thickBot="1">
      <c r="B9" s="1005"/>
      <c r="C9" s="1006"/>
      <c r="D9" s="1006"/>
      <c r="E9" s="1006"/>
      <c r="F9" s="1006"/>
      <c r="G9" s="1006"/>
      <c r="H9" s="1006"/>
      <c r="I9" s="1006"/>
      <c r="J9" s="1006"/>
      <c r="K9" s="1006"/>
      <c r="L9" s="1006"/>
      <c r="M9" s="1006"/>
      <c r="N9" s="1006"/>
      <c r="O9" s="1006"/>
      <c r="P9" s="1006"/>
      <c r="Q9" s="1006"/>
      <c r="R9" s="1006"/>
      <c r="S9" s="1006"/>
      <c r="T9" s="1006"/>
      <c r="U9" s="1006"/>
      <c r="V9" s="1006"/>
      <c r="W9" s="1006"/>
      <c r="X9" s="1006"/>
      <c r="Y9" s="1006"/>
      <c r="Z9" s="1006"/>
      <c r="AA9" s="1006"/>
      <c r="AB9" s="1006"/>
      <c r="AC9" s="1006"/>
      <c r="AD9" s="1006"/>
      <c r="AE9" s="1006"/>
      <c r="AF9" s="1006"/>
      <c r="AG9" s="1006"/>
      <c r="AH9" s="1006"/>
      <c r="AI9" s="1006"/>
      <c r="AJ9" s="1007"/>
    </row>
    <row r="10" spans="2:36" ht="105.75" customHeight="1" thickBot="1">
      <c r="B10" s="18" t="s">
        <v>13</v>
      </c>
      <c r="C10" s="19" t="s">
        <v>41</v>
      </c>
      <c r="D10" s="19" t="s">
        <v>14</v>
      </c>
      <c r="E10" s="19" t="s">
        <v>37</v>
      </c>
      <c r="F10" s="20" t="s">
        <v>38</v>
      </c>
      <c r="G10" s="20" t="s">
        <v>39</v>
      </c>
      <c r="H10" s="107" t="s">
        <v>15</v>
      </c>
      <c r="I10" s="109" t="s">
        <v>42</v>
      </c>
      <c r="J10" s="110"/>
      <c r="K10" s="110"/>
      <c r="L10" s="110"/>
      <c r="M10" s="110"/>
      <c r="N10" s="111"/>
      <c r="O10" s="22">
        <f>SUM(O11:O14)</f>
        <v>0</v>
      </c>
      <c r="P10" s="23">
        <f>SUM(P11:P14)</f>
        <v>0</v>
      </c>
      <c r="Q10" s="24">
        <f>SUM(Q11:Q14)</f>
        <v>0</v>
      </c>
      <c r="R10" s="23">
        <f>SUM(R11:R14)</f>
        <v>0</v>
      </c>
      <c r="S10" s="24"/>
      <c r="T10" s="23"/>
      <c r="U10" s="24"/>
      <c r="V10" s="23"/>
      <c r="W10" s="24"/>
      <c r="X10" s="23"/>
      <c r="Y10" s="24"/>
      <c r="Z10" s="23"/>
      <c r="AA10" s="24"/>
      <c r="AB10" s="23"/>
      <c r="AC10" s="24"/>
      <c r="AD10" s="23"/>
      <c r="AE10" s="25">
        <f>O10+Q10</f>
        <v>0</v>
      </c>
      <c r="AF10" s="23">
        <f>AF11</f>
        <v>0</v>
      </c>
      <c r="AG10" s="26">
        <f>SUM(AG11:AG14)</f>
        <v>0</v>
      </c>
      <c r="AH10" s="27"/>
      <c r="AI10" s="27"/>
      <c r="AJ10" s="28"/>
    </row>
    <row r="11" spans="2:36" ht="17.25" customHeight="1">
      <c r="B11" s="928"/>
      <c r="C11" s="100"/>
      <c r="D11" s="29"/>
      <c r="E11" s="29"/>
      <c r="F11" s="30"/>
      <c r="G11" s="31"/>
      <c r="H11" s="962"/>
      <c r="I11" s="963"/>
      <c r="J11" s="42"/>
      <c r="K11" s="965"/>
      <c r="L11" s="108"/>
      <c r="M11" s="967"/>
      <c r="N11" s="1008"/>
      <c r="O11" s="33"/>
      <c r="P11" s="34"/>
      <c r="Q11" s="35"/>
      <c r="R11" s="36"/>
      <c r="S11" s="36"/>
      <c r="T11" s="36"/>
      <c r="U11" s="36"/>
      <c r="V11" s="36"/>
      <c r="W11" s="36"/>
      <c r="X11" s="36"/>
      <c r="Y11" s="36"/>
      <c r="Z11" s="36"/>
      <c r="AA11" s="36"/>
      <c r="AB11" s="36"/>
      <c r="AC11" s="37"/>
      <c r="AD11" s="37"/>
      <c r="AE11" s="943"/>
      <c r="AF11" s="943"/>
      <c r="AG11" s="39"/>
      <c r="AH11" s="949"/>
      <c r="AI11" s="949"/>
      <c r="AJ11" s="951"/>
    </row>
    <row r="12" spans="2:36" ht="17.25" customHeight="1">
      <c r="B12" s="929"/>
      <c r="C12" s="101"/>
      <c r="D12" s="40"/>
      <c r="E12" s="40"/>
      <c r="F12" s="41"/>
      <c r="G12" s="31"/>
      <c r="H12" s="932"/>
      <c r="I12" s="963"/>
      <c r="J12" s="42"/>
      <c r="K12" s="965"/>
      <c r="L12" s="32"/>
      <c r="M12" s="967"/>
      <c r="N12" s="1008"/>
      <c r="O12" s="43"/>
      <c r="P12" s="34"/>
      <c r="Q12" s="44"/>
      <c r="R12" s="37"/>
      <c r="S12" s="37"/>
      <c r="T12" s="37"/>
      <c r="U12" s="37"/>
      <c r="V12" s="37"/>
      <c r="W12" s="37"/>
      <c r="X12" s="37"/>
      <c r="Y12" s="37"/>
      <c r="Z12" s="37"/>
      <c r="AA12" s="37"/>
      <c r="AB12" s="37"/>
      <c r="AC12" s="37"/>
      <c r="AD12" s="37"/>
      <c r="AE12" s="943"/>
      <c r="AF12" s="943"/>
      <c r="AG12" s="39"/>
      <c r="AH12" s="949"/>
      <c r="AI12" s="949"/>
      <c r="AJ12" s="951"/>
    </row>
    <row r="13" spans="2:36" ht="17.25" customHeight="1">
      <c r="B13" s="929"/>
      <c r="C13" s="101"/>
      <c r="D13" s="40"/>
      <c r="E13" s="40"/>
      <c r="F13" s="45"/>
      <c r="G13" s="31"/>
      <c r="H13" s="932"/>
      <c r="I13" s="963"/>
      <c r="J13" s="42"/>
      <c r="K13" s="965"/>
      <c r="L13" s="32"/>
      <c r="M13" s="967"/>
      <c r="N13" s="1008"/>
      <c r="O13" s="33"/>
      <c r="P13" s="34"/>
      <c r="Q13" s="46"/>
      <c r="R13" s="37"/>
      <c r="S13" s="37"/>
      <c r="T13" s="37"/>
      <c r="U13" s="37"/>
      <c r="V13" s="37"/>
      <c r="W13" s="37"/>
      <c r="X13" s="37"/>
      <c r="Y13" s="37"/>
      <c r="Z13" s="37"/>
      <c r="AA13" s="37"/>
      <c r="AB13" s="37"/>
      <c r="AC13" s="37"/>
      <c r="AD13" s="37"/>
      <c r="AE13" s="943"/>
      <c r="AF13" s="943"/>
      <c r="AG13" s="47"/>
      <c r="AH13" s="949"/>
      <c r="AI13" s="949"/>
      <c r="AJ13" s="951"/>
    </row>
    <row r="14" spans="2:36" ht="17.25" customHeight="1" thickBot="1">
      <c r="B14" s="930"/>
      <c r="C14" s="102"/>
      <c r="D14" s="48"/>
      <c r="E14" s="48"/>
      <c r="F14" s="49"/>
      <c r="G14" s="50"/>
      <c r="H14" s="933"/>
      <c r="I14" s="964"/>
      <c r="J14" s="51"/>
      <c r="K14" s="966"/>
      <c r="L14" s="52"/>
      <c r="M14" s="968"/>
      <c r="N14" s="1009"/>
      <c r="O14" s="53"/>
      <c r="P14" s="54"/>
      <c r="Q14" s="55"/>
      <c r="R14" s="56"/>
      <c r="S14" s="56"/>
      <c r="T14" s="56"/>
      <c r="U14" s="56"/>
      <c r="V14" s="56"/>
      <c r="W14" s="56"/>
      <c r="X14" s="56"/>
      <c r="Y14" s="56"/>
      <c r="Z14" s="56"/>
      <c r="AA14" s="56"/>
      <c r="AB14" s="56"/>
      <c r="AC14" s="56"/>
      <c r="AD14" s="56"/>
      <c r="AE14" s="948"/>
      <c r="AF14" s="948"/>
      <c r="AG14" s="58"/>
      <c r="AH14" s="950"/>
      <c r="AI14" s="950"/>
      <c r="AJ14" s="952"/>
    </row>
    <row r="15" spans="2:36" ht="4.5" customHeight="1" thickBot="1">
      <c r="B15" s="925"/>
      <c r="C15" s="926"/>
      <c r="D15" s="926"/>
      <c r="E15" s="926"/>
      <c r="F15" s="926"/>
      <c r="G15" s="926"/>
      <c r="H15" s="926"/>
      <c r="I15" s="926"/>
      <c r="J15" s="926"/>
      <c r="K15" s="926"/>
      <c r="L15" s="926"/>
      <c r="M15" s="926"/>
      <c r="N15" s="926"/>
      <c r="O15" s="926"/>
      <c r="P15" s="926"/>
      <c r="Q15" s="926"/>
      <c r="R15" s="926"/>
      <c r="S15" s="926"/>
      <c r="T15" s="926"/>
      <c r="U15" s="926"/>
      <c r="V15" s="926"/>
      <c r="W15" s="926"/>
      <c r="X15" s="926"/>
      <c r="Y15" s="926"/>
      <c r="Z15" s="926"/>
      <c r="AA15" s="926"/>
      <c r="AB15" s="926"/>
      <c r="AC15" s="926"/>
      <c r="AD15" s="926"/>
      <c r="AE15" s="926"/>
      <c r="AF15" s="926"/>
      <c r="AG15" s="926"/>
      <c r="AH15" s="926"/>
      <c r="AI15" s="926"/>
      <c r="AJ15" s="927"/>
    </row>
    <row r="16" spans="2:36" ht="36" customHeight="1" thickBot="1">
      <c r="B16" s="18" t="s">
        <v>13</v>
      </c>
      <c r="C16" s="19" t="s">
        <v>41</v>
      </c>
      <c r="D16" s="19" t="s">
        <v>14</v>
      </c>
      <c r="E16" s="19" t="s">
        <v>40</v>
      </c>
      <c r="F16" s="20" t="s">
        <v>38</v>
      </c>
      <c r="G16" s="20" t="s">
        <v>39</v>
      </c>
      <c r="H16" s="107" t="s">
        <v>16</v>
      </c>
      <c r="I16" s="109" t="s">
        <v>42</v>
      </c>
      <c r="J16" s="21"/>
      <c r="K16" s="59"/>
      <c r="L16" s="59"/>
      <c r="M16" s="60"/>
      <c r="N16" s="61"/>
      <c r="O16" s="22">
        <f>SUM(O17:O20)</f>
        <v>0</v>
      </c>
      <c r="P16" s="23">
        <f>SUM(P17:P20)</f>
        <v>0</v>
      </c>
      <c r="Q16" s="24">
        <f>SUM(Q17:Q20)</f>
        <v>0</v>
      </c>
      <c r="R16" s="23">
        <f>SUM(R17:R20)</f>
        <v>0</v>
      </c>
      <c r="S16" s="24"/>
      <c r="T16" s="23"/>
      <c r="U16" s="24"/>
      <c r="V16" s="23"/>
      <c r="W16" s="24"/>
      <c r="X16" s="23"/>
      <c r="Y16" s="24"/>
      <c r="Z16" s="23"/>
      <c r="AA16" s="24"/>
      <c r="AB16" s="23"/>
      <c r="AC16" s="24"/>
      <c r="AD16" s="23"/>
      <c r="AE16" s="24">
        <f>AE17</f>
        <v>0</v>
      </c>
      <c r="AF16" s="23">
        <f>AF17</f>
        <v>0</v>
      </c>
      <c r="AG16" s="26">
        <f>SUM(AG17:AG20)</f>
        <v>0</v>
      </c>
      <c r="AH16" s="27"/>
      <c r="AI16" s="27"/>
      <c r="AJ16" s="28"/>
    </row>
    <row r="17" spans="2:36" ht="15">
      <c r="B17" s="953"/>
      <c r="C17" s="103"/>
      <c r="D17" s="62"/>
      <c r="E17" s="62"/>
      <c r="F17" s="63"/>
      <c r="G17" s="31"/>
      <c r="H17" s="955"/>
      <c r="I17" s="957"/>
      <c r="J17" s="64"/>
      <c r="K17" s="959"/>
      <c r="L17" s="65"/>
      <c r="M17" s="960"/>
      <c r="N17" s="946"/>
      <c r="O17" s="66"/>
      <c r="P17" s="38"/>
      <c r="Q17" s="38"/>
      <c r="R17" s="38"/>
      <c r="S17" s="38"/>
      <c r="T17" s="38"/>
      <c r="U17" s="38"/>
      <c r="V17" s="38"/>
      <c r="W17" s="38"/>
      <c r="X17" s="38"/>
      <c r="Y17" s="38"/>
      <c r="Z17" s="38"/>
      <c r="AA17" s="38"/>
      <c r="AB17" s="38"/>
      <c r="AC17" s="38"/>
      <c r="AD17" s="38"/>
      <c r="AE17" s="943"/>
      <c r="AF17" s="943"/>
      <c r="AG17" s="67"/>
      <c r="AH17" s="949"/>
      <c r="AI17" s="921"/>
      <c r="AJ17" s="923"/>
    </row>
    <row r="18" spans="2:36" ht="15">
      <c r="B18" s="953"/>
      <c r="C18" s="103"/>
      <c r="D18" s="62"/>
      <c r="E18" s="62"/>
      <c r="F18" s="63"/>
      <c r="G18" s="31"/>
      <c r="H18" s="955"/>
      <c r="I18" s="957"/>
      <c r="J18" s="64"/>
      <c r="K18" s="944"/>
      <c r="L18" s="65"/>
      <c r="M18" s="960"/>
      <c r="N18" s="946"/>
      <c r="O18" s="66"/>
      <c r="P18" s="38"/>
      <c r="Q18" s="38"/>
      <c r="R18" s="38"/>
      <c r="S18" s="38"/>
      <c r="T18" s="38"/>
      <c r="U18" s="38"/>
      <c r="V18" s="38"/>
      <c r="W18" s="38"/>
      <c r="X18" s="38"/>
      <c r="Y18" s="38"/>
      <c r="Z18" s="38"/>
      <c r="AA18" s="38"/>
      <c r="AB18" s="38"/>
      <c r="AC18" s="38"/>
      <c r="AD18" s="38"/>
      <c r="AE18" s="943"/>
      <c r="AF18" s="943"/>
      <c r="AG18" s="67"/>
      <c r="AH18" s="949"/>
      <c r="AI18" s="921"/>
      <c r="AJ18" s="923"/>
    </row>
    <row r="19" spans="2:36" ht="15">
      <c r="B19" s="953"/>
      <c r="C19" s="103"/>
      <c r="D19" s="62"/>
      <c r="E19" s="62"/>
      <c r="F19" s="68"/>
      <c r="G19" s="31"/>
      <c r="H19" s="955"/>
      <c r="I19" s="957"/>
      <c r="J19" s="64"/>
      <c r="K19" s="944"/>
      <c r="L19" s="65"/>
      <c r="M19" s="960"/>
      <c r="N19" s="946"/>
      <c r="O19" s="66"/>
      <c r="P19" s="38"/>
      <c r="Q19" s="38"/>
      <c r="R19" s="38"/>
      <c r="S19" s="38"/>
      <c r="T19" s="38"/>
      <c r="U19" s="38"/>
      <c r="V19" s="38"/>
      <c r="W19" s="38"/>
      <c r="X19" s="38"/>
      <c r="Y19" s="38"/>
      <c r="Z19" s="38"/>
      <c r="AA19" s="38"/>
      <c r="AB19" s="38"/>
      <c r="AC19" s="38"/>
      <c r="AD19" s="38"/>
      <c r="AE19" s="943"/>
      <c r="AF19" s="943"/>
      <c r="AG19" s="69"/>
      <c r="AH19" s="949"/>
      <c r="AI19" s="921"/>
      <c r="AJ19" s="923"/>
    </row>
    <row r="20" spans="2:37" ht="15.75" thickBot="1">
      <c r="B20" s="954"/>
      <c r="C20" s="104"/>
      <c r="D20" s="70"/>
      <c r="E20" s="70"/>
      <c r="F20" s="71"/>
      <c r="G20" s="50"/>
      <c r="H20" s="956"/>
      <c r="I20" s="958"/>
      <c r="J20" s="72"/>
      <c r="K20" s="945"/>
      <c r="L20" s="73"/>
      <c r="M20" s="961"/>
      <c r="N20" s="947"/>
      <c r="O20" s="74"/>
      <c r="P20" s="57"/>
      <c r="Q20" s="57"/>
      <c r="R20" s="57"/>
      <c r="S20" s="57"/>
      <c r="T20" s="57"/>
      <c r="U20" s="57"/>
      <c r="V20" s="57"/>
      <c r="W20" s="57"/>
      <c r="X20" s="57"/>
      <c r="Y20" s="57"/>
      <c r="Z20" s="57"/>
      <c r="AA20" s="57"/>
      <c r="AB20" s="57"/>
      <c r="AC20" s="57"/>
      <c r="AD20" s="57"/>
      <c r="AE20" s="948"/>
      <c r="AF20" s="948"/>
      <c r="AG20" s="75"/>
      <c r="AH20" s="950"/>
      <c r="AI20" s="922"/>
      <c r="AJ20" s="924"/>
      <c r="AK20" s="76"/>
    </row>
    <row r="21" spans="2:37" ht="4.5" customHeight="1" thickBot="1">
      <c r="B21" s="925"/>
      <c r="C21" s="926"/>
      <c r="D21" s="926"/>
      <c r="E21" s="926"/>
      <c r="F21" s="926"/>
      <c r="G21" s="926"/>
      <c r="H21" s="926"/>
      <c r="I21" s="926"/>
      <c r="J21" s="926"/>
      <c r="K21" s="926"/>
      <c r="L21" s="926"/>
      <c r="M21" s="926"/>
      <c r="N21" s="926"/>
      <c r="O21" s="926"/>
      <c r="P21" s="926"/>
      <c r="Q21" s="926"/>
      <c r="R21" s="926"/>
      <c r="S21" s="926"/>
      <c r="T21" s="926"/>
      <c r="U21" s="926"/>
      <c r="V21" s="926"/>
      <c r="W21" s="926"/>
      <c r="X21" s="926"/>
      <c r="Y21" s="926"/>
      <c r="Z21" s="926"/>
      <c r="AA21" s="926"/>
      <c r="AB21" s="926"/>
      <c r="AC21" s="926"/>
      <c r="AD21" s="926"/>
      <c r="AE21" s="926"/>
      <c r="AF21" s="926"/>
      <c r="AG21" s="926"/>
      <c r="AH21" s="926"/>
      <c r="AI21" s="926"/>
      <c r="AJ21" s="927"/>
      <c r="AK21" s="76"/>
    </row>
    <row r="22" spans="2:37" ht="74.25" customHeight="1" thickBot="1">
      <c r="B22" s="18" t="s">
        <v>13</v>
      </c>
      <c r="C22" s="19" t="s">
        <v>41</v>
      </c>
      <c r="D22" s="19" t="s">
        <v>14</v>
      </c>
      <c r="E22" s="19" t="s">
        <v>40</v>
      </c>
      <c r="F22" s="20" t="s">
        <v>38</v>
      </c>
      <c r="G22" s="20" t="s">
        <v>39</v>
      </c>
      <c r="H22" s="107" t="s">
        <v>17</v>
      </c>
      <c r="I22" s="109" t="s">
        <v>42</v>
      </c>
      <c r="J22" s="21"/>
      <c r="K22" s="77"/>
      <c r="L22" s="59"/>
      <c r="M22" s="60"/>
      <c r="N22" s="61"/>
      <c r="O22" s="22">
        <f>SUM(O23:O25)</f>
        <v>0</v>
      </c>
      <c r="P22" s="23">
        <f>SUM(P23:P25)</f>
        <v>0</v>
      </c>
      <c r="Q22" s="24">
        <f>SUM(Q23:Q25)</f>
        <v>0</v>
      </c>
      <c r="R22" s="23">
        <f>SUM(R23:R25)</f>
        <v>0</v>
      </c>
      <c r="S22" s="24"/>
      <c r="T22" s="23"/>
      <c r="U22" s="24"/>
      <c r="V22" s="23"/>
      <c r="W22" s="24"/>
      <c r="X22" s="23"/>
      <c r="Y22" s="24"/>
      <c r="Z22" s="23"/>
      <c r="AA22" s="24"/>
      <c r="AB22" s="23"/>
      <c r="AC22" s="24"/>
      <c r="AD22" s="23"/>
      <c r="AE22" s="78">
        <f>AE23</f>
        <v>0</v>
      </c>
      <c r="AF22" s="23">
        <f>AF23</f>
        <v>0</v>
      </c>
      <c r="AG22" s="26">
        <f>SUM(AG23:AG25)</f>
        <v>0</v>
      </c>
      <c r="AH22" s="27"/>
      <c r="AI22" s="27"/>
      <c r="AJ22" s="28"/>
      <c r="AK22" s="76"/>
    </row>
    <row r="23" spans="2:37" ht="21" customHeight="1">
      <c r="B23" s="928"/>
      <c r="C23" s="100"/>
      <c r="D23" s="29"/>
      <c r="E23" s="29"/>
      <c r="F23" s="79"/>
      <c r="G23" s="80"/>
      <c r="H23" s="931"/>
      <c r="I23" s="934"/>
      <c r="J23" s="81"/>
      <c r="K23" s="937"/>
      <c r="L23" s="82"/>
      <c r="M23" s="937"/>
      <c r="N23" s="940"/>
      <c r="O23" s="83"/>
      <c r="P23" s="84"/>
      <c r="Q23" s="85"/>
      <c r="R23" s="84"/>
      <c r="S23" s="84"/>
      <c r="T23" s="84"/>
      <c r="U23" s="84"/>
      <c r="V23" s="84"/>
      <c r="W23" s="84"/>
      <c r="X23" s="84"/>
      <c r="Y23" s="84"/>
      <c r="Z23" s="84"/>
      <c r="AA23" s="84"/>
      <c r="AB23" s="84"/>
      <c r="AC23" s="38"/>
      <c r="AD23" s="38"/>
      <c r="AE23" s="943"/>
      <c r="AF23" s="943"/>
      <c r="AG23" s="67"/>
      <c r="AH23" s="921"/>
      <c r="AI23" s="921"/>
      <c r="AJ23" s="923"/>
      <c r="AK23" s="76"/>
    </row>
    <row r="24" spans="2:37" ht="21" customHeight="1">
      <c r="B24" s="929"/>
      <c r="C24" s="101"/>
      <c r="D24" s="40"/>
      <c r="E24" s="40"/>
      <c r="F24" s="86"/>
      <c r="G24" s="31"/>
      <c r="H24" s="932"/>
      <c r="I24" s="935"/>
      <c r="J24" s="42"/>
      <c r="K24" s="938"/>
      <c r="L24" s="65"/>
      <c r="M24" s="938"/>
      <c r="N24" s="941"/>
      <c r="O24" s="87"/>
      <c r="P24" s="88"/>
      <c r="Q24" s="89"/>
      <c r="R24" s="88"/>
      <c r="S24" s="88"/>
      <c r="T24" s="88"/>
      <c r="U24" s="88"/>
      <c r="V24" s="88"/>
      <c r="W24" s="88"/>
      <c r="X24" s="88"/>
      <c r="Y24" s="88"/>
      <c r="Z24" s="88"/>
      <c r="AA24" s="88"/>
      <c r="AB24" s="88"/>
      <c r="AC24" s="38"/>
      <c r="AD24" s="38"/>
      <c r="AE24" s="944"/>
      <c r="AF24" s="944"/>
      <c r="AG24" s="67"/>
      <c r="AH24" s="921"/>
      <c r="AI24" s="921"/>
      <c r="AJ24" s="923"/>
      <c r="AK24" s="76"/>
    </row>
    <row r="25" spans="2:36" ht="21" customHeight="1" thickBot="1">
      <c r="B25" s="930"/>
      <c r="C25" s="102"/>
      <c r="D25" s="48"/>
      <c r="E25" s="48"/>
      <c r="F25" s="90"/>
      <c r="G25" s="50"/>
      <c r="H25" s="933"/>
      <c r="I25" s="936"/>
      <c r="J25" s="51"/>
      <c r="K25" s="939"/>
      <c r="L25" s="73"/>
      <c r="M25" s="939"/>
      <c r="N25" s="942"/>
      <c r="O25" s="74"/>
      <c r="P25" s="57"/>
      <c r="Q25" s="54"/>
      <c r="R25" s="57"/>
      <c r="S25" s="57"/>
      <c r="T25" s="57"/>
      <c r="U25" s="57"/>
      <c r="V25" s="57"/>
      <c r="W25" s="57"/>
      <c r="X25" s="57"/>
      <c r="Y25" s="57"/>
      <c r="Z25" s="57"/>
      <c r="AA25" s="57"/>
      <c r="AB25" s="57"/>
      <c r="AC25" s="57"/>
      <c r="AD25" s="57"/>
      <c r="AE25" s="945"/>
      <c r="AF25" s="945"/>
      <c r="AG25" s="91"/>
      <c r="AH25" s="922"/>
      <c r="AI25" s="922"/>
      <c r="AJ25" s="924"/>
    </row>
    <row r="27" spans="4:5" ht="15">
      <c r="D27" s="95"/>
      <c r="E27" s="95"/>
    </row>
    <row r="28" spans="4:5" ht="15">
      <c r="D28" s="95"/>
      <c r="E28" s="95"/>
    </row>
    <row r="29" spans="9:10" ht="15">
      <c r="I29" s="96"/>
      <c r="J29" s="96"/>
    </row>
    <row r="30" spans="9:10" ht="15">
      <c r="I30" s="96"/>
      <c r="J30" s="96"/>
    </row>
    <row r="36" spans="9:10" ht="15">
      <c r="I36" s="97"/>
      <c r="J36" s="97"/>
    </row>
  </sheetData>
  <sheetProtection/>
  <mergeCells count="67">
    <mergeCell ref="AE11:AE14"/>
    <mergeCell ref="AE6:AF6"/>
    <mergeCell ref="AH6:AH7"/>
    <mergeCell ref="AI6:AI7"/>
    <mergeCell ref="AJ6:AJ7"/>
    <mergeCell ref="U6:V6"/>
    <mergeCell ref="AC6:AD6"/>
    <mergeCell ref="AG6:AG7"/>
    <mergeCell ref="O6:P6"/>
    <mergeCell ref="Q6:R6"/>
    <mergeCell ref="B9:AJ9"/>
    <mergeCell ref="N11:N14"/>
    <mergeCell ref="S6:T6"/>
    <mergeCell ref="C6:H7"/>
    <mergeCell ref="C8:H8"/>
    <mergeCell ref="B11:B14"/>
    <mergeCell ref="M6:M7"/>
    <mergeCell ref="N6:N7"/>
    <mergeCell ref="O5:AF5"/>
    <mergeCell ref="AG5:AJ5"/>
    <mergeCell ref="B2:AJ2"/>
    <mergeCell ref="B3:AJ3"/>
    <mergeCell ref="B4:H4"/>
    <mergeCell ref="Y6:Z6"/>
    <mergeCell ref="AA6:AB6"/>
    <mergeCell ref="W6:X6"/>
    <mergeCell ref="I4:T4"/>
    <mergeCell ref="U4:AJ4"/>
    <mergeCell ref="B6:B7"/>
    <mergeCell ref="I6:I7"/>
    <mergeCell ref="J6:J7"/>
    <mergeCell ref="K6:K7"/>
    <mergeCell ref="L6:L7"/>
    <mergeCell ref="B5:D5"/>
    <mergeCell ref="F5:N5"/>
    <mergeCell ref="K17:K20"/>
    <mergeCell ref="M17:M20"/>
    <mergeCell ref="H11:H14"/>
    <mergeCell ref="I11:I14"/>
    <mergeCell ref="K11:K14"/>
    <mergeCell ref="M11:M14"/>
    <mergeCell ref="AI17:AI20"/>
    <mergeCell ref="AJ17:AJ20"/>
    <mergeCell ref="AF11:AF14"/>
    <mergeCell ref="AH11:AH14"/>
    <mergeCell ref="AI11:AI14"/>
    <mergeCell ref="AJ11:AJ14"/>
    <mergeCell ref="B15:AJ15"/>
    <mergeCell ref="B17:B20"/>
    <mergeCell ref="H17:H20"/>
    <mergeCell ref="I17:I20"/>
    <mergeCell ref="AF23:AF25"/>
    <mergeCell ref="AH23:AH25"/>
    <mergeCell ref="N17:N20"/>
    <mergeCell ref="AE17:AE20"/>
    <mergeCell ref="AF17:AF20"/>
    <mergeCell ref="AH17:AH20"/>
    <mergeCell ref="AI23:AI25"/>
    <mergeCell ref="AJ23:AJ25"/>
    <mergeCell ref="B21:AJ21"/>
    <mergeCell ref="B23:B25"/>
    <mergeCell ref="H23:H25"/>
    <mergeCell ref="I23:I25"/>
    <mergeCell ref="K23:K25"/>
    <mergeCell ref="M23:M25"/>
    <mergeCell ref="N23:N25"/>
    <mergeCell ref="AE23:AE25"/>
  </mergeCells>
  <printOptions/>
  <pageMargins left="0.7" right="0.7" top="0.75" bottom="0.75" header="0.3" footer="0.3"/>
  <pageSetup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tabColor theme="8" tint="0.39998000860214233"/>
  </sheetPr>
  <dimension ref="B1:AJ97"/>
  <sheetViews>
    <sheetView zoomScale="75" zoomScaleNormal="75" zoomScalePageLayoutView="0" workbookViewId="0" topLeftCell="A1">
      <selection activeCell="I6" sqref="I6:I7"/>
    </sheetView>
  </sheetViews>
  <sheetFormatPr defaultColWidth="11.421875" defaultRowHeight="15"/>
  <cols>
    <col min="1" max="1" width="4.7109375" style="115" customWidth="1"/>
    <col min="2" max="3" width="15.8515625" style="185" customWidth="1"/>
    <col min="4" max="4" width="35.7109375" style="115" customWidth="1"/>
    <col min="5" max="5" width="25.8515625" style="115" customWidth="1"/>
    <col min="6" max="7" width="11.421875" style="115" customWidth="1"/>
    <col min="8" max="8" width="19.28125" style="186" customWidth="1"/>
    <col min="9" max="9" width="15.7109375" style="186" customWidth="1"/>
    <col min="10" max="10" width="4.8515625" style="186" customWidth="1"/>
    <col min="11" max="12" width="5.7109375" style="115" customWidth="1"/>
    <col min="13" max="13" width="6.57421875" style="115" customWidth="1"/>
    <col min="14" max="14" width="6.140625" style="115" customWidth="1"/>
    <col min="15" max="32" width="11.421875" style="313" customWidth="1"/>
    <col min="33" max="33" width="5.140625" style="185" customWidth="1"/>
    <col min="34" max="34" width="5.421875" style="115" customWidth="1"/>
    <col min="35" max="35" width="4.8515625" style="115" customWidth="1"/>
    <col min="36" max="36" width="7.140625" style="115" customWidth="1"/>
    <col min="37" max="16384" width="11.421875" style="115" customWidth="1"/>
  </cols>
  <sheetData>
    <row r="1" spans="2:36" ht="12.75" thickBot="1">
      <c r="B1" s="113"/>
      <c r="C1" s="113"/>
      <c r="D1" s="113"/>
      <c r="E1" s="113"/>
      <c r="F1" s="113"/>
      <c r="G1" s="113"/>
      <c r="H1" s="114"/>
      <c r="I1" s="114"/>
      <c r="J1" s="114"/>
      <c r="K1" s="113"/>
      <c r="L1" s="113"/>
      <c r="M1" s="113"/>
      <c r="N1" s="113"/>
      <c r="O1" s="288"/>
      <c r="P1" s="288"/>
      <c r="Q1" s="288"/>
      <c r="R1" s="288"/>
      <c r="S1" s="288"/>
      <c r="T1" s="288"/>
      <c r="U1" s="288"/>
      <c r="V1" s="288"/>
      <c r="W1" s="288"/>
      <c r="X1" s="288"/>
      <c r="Y1" s="288"/>
      <c r="Z1" s="288"/>
      <c r="AA1" s="288"/>
      <c r="AB1" s="288"/>
      <c r="AC1" s="288"/>
      <c r="AD1" s="288"/>
      <c r="AE1" s="288"/>
      <c r="AF1" s="288"/>
      <c r="AG1" s="113"/>
      <c r="AH1" s="113"/>
      <c r="AI1" s="113"/>
      <c r="AJ1" s="113"/>
    </row>
    <row r="2" spans="2:36" ht="12.75">
      <c r="B2" s="551" t="s">
        <v>829</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3"/>
    </row>
    <row r="3" spans="2:36" ht="13.5" thickBot="1">
      <c r="B3" s="554" t="s">
        <v>1808</v>
      </c>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6"/>
    </row>
    <row r="4" spans="2:36" ht="33.75" customHeight="1">
      <c r="B4" s="557" t="s">
        <v>1385</v>
      </c>
      <c r="C4" s="558"/>
      <c r="D4" s="558"/>
      <c r="E4" s="558"/>
      <c r="F4" s="558"/>
      <c r="G4" s="558"/>
      <c r="H4" s="559"/>
      <c r="I4" s="560" t="s">
        <v>1408</v>
      </c>
      <c r="J4" s="561"/>
      <c r="K4" s="561"/>
      <c r="L4" s="561"/>
      <c r="M4" s="561"/>
      <c r="N4" s="561"/>
      <c r="O4" s="561"/>
      <c r="P4" s="561"/>
      <c r="Q4" s="561"/>
      <c r="R4" s="561"/>
      <c r="S4" s="561"/>
      <c r="T4" s="562"/>
      <c r="U4" s="560" t="s">
        <v>22</v>
      </c>
      <c r="V4" s="561"/>
      <c r="W4" s="561"/>
      <c r="X4" s="561"/>
      <c r="Y4" s="561"/>
      <c r="Z4" s="561"/>
      <c r="AA4" s="561"/>
      <c r="AB4" s="561"/>
      <c r="AC4" s="561"/>
      <c r="AD4" s="561"/>
      <c r="AE4" s="561"/>
      <c r="AF4" s="561"/>
      <c r="AG4" s="561"/>
      <c r="AH4" s="561"/>
      <c r="AI4" s="561"/>
      <c r="AJ4" s="562"/>
    </row>
    <row r="5" spans="2:36" ht="39" customHeight="1" thickBot="1">
      <c r="B5" s="563" t="s">
        <v>1489</v>
      </c>
      <c r="C5" s="564"/>
      <c r="D5" s="565"/>
      <c r="E5" s="264"/>
      <c r="F5" s="564" t="s">
        <v>1490</v>
      </c>
      <c r="G5" s="564"/>
      <c r="H5" s="564"/>
      <c r="I5" s="564"/>
      <c r="J5" s="564"/>
      <c r="K5" s="564"/>
      <c r="L5" s="564"/>
      <c r="M5" s="564"/>
      <c r="N5" s="565"/>
      <c r="O5" s="566" t="s">
        <v>0</v>
      </c>
      <c r="P5" s="567"/>
      <c r="Q5" s="567"/>
      <c r="R5" s="567"/>
      <c r="S5" s="567"/>
      <c r="T5" s="567"/>
      <c r="U5" s="567"/>
      <c r="V5" s="567"/>
      <c r="W5" s="567"/>
      <c r="X5" s="567"/>
      <c r="Y5" s="567"/>
      <c r="Z5" s="567"/>
      <c r="AA5" s="567"/>
      <c r="AB5" s="567"/>
      <c r="AC5" s="567"/>
      <c r="AD5" s="567"/>
      <c r="AE5" s="567"/>
      <c r="AF5" s="568"/>
      <c r="AG5" s="569" t="s">
        <v>1</v>
      </c>
      <c r="AH5" s="570"/>
      <c r="AI5" s="570"/>
      <c r="AJ5" s="571"/>
    </row>
    <row r="6" spans="2:36" ht="42.75" customHeight="1">
      <c r="B6" s="612" t="s">
        <v>25</v>
      </c>
      <c r="C6" s="614" t="s">
        <v>2</v>
      </c>
      <c r="D6" s="615"/>
      <c r="E6" s="615"/>
      <c r="F6" s="615"/>
      <c r="G6" s="615"/>
      <c r="H6" s="615"/>
      <c r="I6" s="545" t="s">
        <v>3</v>
      </c>
      <c r="J6" s="547" t="s">
        <v>26</v>
      </c>
      <c r="K6" s="547" t="s">
        <v>4</v>
      </c>
      <c r="L6" s="549" t="s">
        <v>1387</v>
      </c>
      <c r="M6" s="607" t="s">
        <v>28</v>
      </c>
      <c r="N6" s="609" t="s">
        <v>29</v>
      </c>
      <c r="O6" s="611" t="s">
        <v>43</v>
      </c>
      <c r="P6" s="579"/>
      <c r="Q6" s="578" t="s">
        <v>44</v>
      </c>
      <c r="R6" s="579"/>
      <c r="S6" s="578" t="s">
        <v>45</v>
      </c>
      <c r="T6" s="579"/>
      <c r="U6" s="578" t="s">
        <v>7</v>
      </c>
      <c r="V6" s="579"/>
      <c r="W6" s="578" t="s">
        <v>6</v>
      </c>
      <c r="X6" s="579"/>
      <c r="Y6" s="578" t="s">
        <v>46</v>
      </c>
      <c r="Z6" s="579"/>
      <c r="AA6" s="578" t="s">
        <v>5</v>
      </c>
      <c r="AB6" s="579"/>
      <c r="AC6" s="578" t="s">
        <v>8</v>
      </c>
      <c r="AD6" s="579"/>
      <c r="AE6" s="578" t="s">
        <v>9</v>
      </c>
      <c r="AF6" s="604"/>
      <c r="AG6" s="605" t="s">
        <v>10</v>
      </c>
      <c r="AH6" s="572" t="s">
        <v>11</v>
      </c>
      <c r="AI6" s="574" t="s">
        <v>12</v>
      </c>
      <c r="AJ6" s="576" t="s">
        <v>30</v>
      </c>
    </row>
    <row r="7" spans="2:36" ht="76.5" customHeight="1" thickBot="1">
      <c r="B7" s="613"/>
      <c r="C7" s="616"/>
      <c r="D7" s="617"/>
      <c r="E7" s="617"/>
      <c r="F7" s="617"/>
      <c r="G7" s="617"/>
      <c r="H7" s="617"/>
      <c r="I7" s="546"/>
      <c r="J7" s="548" t="s">
        <v>26</v>
      </c>
      <c r="K7" s="548"/>
      <c r="L7" s="550"/>
      <c r="M7" s="608"/>
      <c r="N7" s="610"/>
      <c r="O7" s="280" t="s">
        <v>31</v>
      </c>
      <c r="P7" s="281" t="s">
        <v>32</v>
      </c>
      <c r="Q7" s="282" t="s">
        <v>31</v>
      </c>
      <c r="R7" s="281" t="s">
        <v>32</v>
      </c>
      <c r="S7" s="282" t="s">
        <v>31</v>
      </c>
      <c r="T7" s="281" t="s">
        <v>32</v>
      </c>
      <c r="U7" s="282" t="s">
        <v>31</v>
      </c>
      <c r="V7" s="281" t="s">
        <v>32</v>
      </c>
      <c r="W7" s="282" t="s">
        <v>31</v>
      </c>
      <c r="X7" s="281" t="s">
        <v>32</v>
      </c>
      <c r="Y7" s="282" t="s">
        <v>31</v>
      </c>
      <c r="Z7" s="281" t="s">
        <v>32</v>
      </c>
      <c r="AA7" s="282" t="s">
        <v>31</v>
      </c>
      <c r="AB7" s="281" t="s">
        <v>33</v>
      </c>
      <c r="AC7" s="282" t="s">
        <v>31</v>
      </c>
      <c r="AD7" s="281" t="s">
        <v>33</v>
      </c>
      <c r="AE7" s="282" t="s">
        <v>31</v>
      </c>
      <c r="AF7" s="283" t="s">
        <v>33</v>
      </c>
      <c r="AG7" s="606"/>
      <c r="AH7" s="573"/>
      <c r="AI7" s="575"/>
      <c r="AJ7" s="577"/>
    </row>
    <row r="8" spans="2:36" ht="123.75" customHeight="1" thickBot="1">
      <c r="B8" s="289" t="s">
        <v>1388</v>
      </c>
      <c r="C8" s="580" t="s">
        <v>65</v>
      </c>
      <c r="D8" s="581"/>
      <c r="E8" s="581"/>
      <c r="F8" s="581"/>
      <c r="G8" s="581"/>
      <c r="H8" s="581"/>
      <c r="I8" s="290" t="s">
        <v>66</v>
      </c>
      <c r="J8" s="314" t="s">
        <v>67</v>
      </c>
      <c r="K8" s="314" t="s">
        <v>67</v>
      </c>
      <c r="L8" s="314" t="s">
        <v>67</v>
      </c>
      <c r="M8" s="314" t="s">
        <v>67</v>
      </c>
      <c r="N8" s="314"/>
      <c r="O8" s="294"/>
      <c r="P8" s="295"/>
      <c r="Q8" s="295"/>
      <c r="R8" s="295"/>
      <c r="S8" s="295"/>
      <c r="T8" s="295"/>
      <c r="U8" s="295"/>
      <c r="V8" s="295"/>
      <c r="W8" s="295"/>
      <c r="X8" s="295"/>
      <c r="Y8" s="295"/>
      <c r="Z8" s="295"/>
      <c r="AA8" s="295"/>
      <c r="AB8" s="295"/>
      <c r="AC8" s="295"/>
      <c r="AD8" s="295"/>
      <c r="AE8" s="295">
        <f>SUM(AE11)</f>
        <v>167975885</v>
      </c>
      <c r="AF8" s="296"/>
      <c r="AG8" s="297"/>
      <c r="AH8" s="298"/>
      <c r="AI8" s="298"/>
      <c r="AJ8" s="299"/>
    </row>
    <row r="9" spans="2:36" ht="5.25" customHeight="1" thickBot="1">
      <c r="B9" s="582"/>
      <c r="C9" s="583"/>
      <c r="D9" s="583"/>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4"/>
    </row>
    <row r="10" spans="2:36" ht="105.75" customHeight="1" thickBot="1">
      <c r="B10" s="258" t="s">
        <v>13</v>
      </c>
      <c r="C10" s="112" t="s">
        <v>41</v>
      </c>
      <c r="D10" s="112" t="s">
        <v>14</v>
      </c>
      <c r="E10" s="112" t="s">
        <v>37</v>
      </c>
      <c r="F10" s="112" t="s">
        <v>38</v>
      </c>
      <c r="G10" s="112" t="s">
        <v>39</v>
      </c>
      <c r="H10" s="259" t="s">
        <v>15</v>
      </c>
      <c r="I10" s="260" t="s">
        <v>42</v>
      </c>
      <c r="J10" s="284"/>
      <c r="K10" s="284"/>
      <c r="L10" s="284"/>
      <c r="M10" s="284"/>
      <c r="N10" s="285"/>
      <c r="O10" s="300"/>
      <c r="P10" s="140"/>
      <c r="Q10" s="286"/>
      <c r="R10" s="140"/>
      <c r="S10" s="286"/>
      <c r="T10" s="140"/>
      <c r="U10" s="286"/>
      <c r="V10" s="140"/>
      <c r="W10" s="286"/>
      <c r="X10" s="140"/>
      <c r="Y10" s="286"/>
      <c r="Z10" s="140"/>
      <c r="AA10" s="286"/>
      <c r="AB10" s="140"/>
      <c r="AC10" s="286"/>
      <c r="AD10" s="140"/>
      <c r="AE10" s="286"/>
      <c r="AF10" s="140"/>
      <c r="AG10" s="287"/>
      <c r="AH10" s="301"/>
      <c r="AI10" s="301"/>
      <c r="AJ10" s="302"/>
    </row>
    <row r="11" spans="2:36" ht="36.75" customHeight="1">
      <c r="B11" s="585" t="s">
        <v>1409</v>
      </c>
      <c r="C11" s="588"/>
      <c r="D11" s="303" t="s">
        <v>1410</v>
      </c>
      <c r="E11" s="304" t="s">
        <v>1411</v>
      </c>
      <c r="F11" s="305" t="s">
        <v>816</v>
      </c>
      <c r="G11" s="321">
        <v>1</v>
      </c>
      <c r="H11" s="591" t="s">
        <v>68</v>
      </c>
      <c r="I11" s="594" t="s">
        <v>69</v>
      </c>
      <c r="J11" s="636">
        <v>0</v>
      </c>
      <c r="K11" s="621" t="s">
        <v>1412</v>
      </c>
      <c r="L11" s="621" t="s">
        <v>1413</v>
      </c>
      <c r="M11" s="621">
        <v>0</v>
      </c>
      <c r="N11" s="621"/>
      <c r="O11" s="618"/>
      <c r="P11" s="618"/>
      <c r="Q11" s="618">
        <v>132239573</v>
      </c>
      <c r="R11" s="618"/>
      <c r="S11" s="618"/>
      <c r="T11" s="618"/>
      <c r="U11" s="618"/>
      <c r="V11" s="618"/>
      <c r="W11" s="618"/>
      <c r="X11" s="618"/>
      <c r="Y11" s="618"/>
      <c r="Z11" s="618"/>
      <c r="AA11" s="618"/>
      <c r="AB11" s="618"/>
      <c r="AC11" s="618">
        <v>35736312</v>
      </c>
      <c r="AD11" s="618"/>
      <c r="AE11" s="628">
        <f>SUM(O11,Q11,S11,U11,W11,Y11,AA11,AC11)</f>
        <v>167975885</v>
      </c>
      <c r="AF11" s="628"/>
      <c r="AG11" s="213"/>
      <c r="AH11" s="630"/>
      <c r="AI11" s="630"/>
      <c r="AJ11" s="623"/>
    </row>
    <row r="12" spans="2:36" ht="36.75" customHeight="1">
      <c r="B12" s="586"/>
      <c r="C12" s="589"/>
      <c r="D12" s="306" t="s">
        <v>1414</v>
      </c>
      <c r="E12" s="271" t="s">
        <v>1415</v>
      </c>
      <c r="F12" s="269" t="s">
        <v>816</v>
      </c>
      <c r="G12" s="322" t="s">
        <v>1392</v>
      </c>
      <c r="H12" s="592"/>
      <c r="I12" s="594"/>
      <c r="J12" s="594"/>
      <c r="K12" s="621"/>
      <c r="L12" s="621"/>
      <c r="M12" s="621"/>
      <c r="N12" s="621"/>
      <c r="O12" s="619"/>
      <c r="P12" s="619"/>
      <c r="Q12" s="619"/>
      <c r="R12" s="619"/>
      <c r="S12" s="619"/>
      <c r="T12" s="619"/>
      <c r="U12" s="619"/>
      <c r="V12" s="619"/>
      <c r="W12" s="619"/>
      <c r="X12" s="619"/>
      <c r="Y12" s="619"/>
      <c r="Z12" s="619"/>
      <c r="AA12" s="619"/>
      <c r="AB12" s="619"/>
      <c r="AC12" s="619"/>
      <c r="AD12" s="619"/>
      <c r="AE12" s="628"/>
      <c r="AF12" s="628"/>
      <c r="AG12" s="213"/>
      <c r="AH12" s="630"/>
      <c r="AI12" s="630"/>
      <c r="AJ12" s="623"/>
    </row>
    <row r="13" spans="2:36" ht="26.25" customHeight="1">
      <c r="B13" s="586"/>
      <c r="C13" s="589"/>
      <c r="D13" s="306" t="s">
        <v>1416</v>
      </c>
      <c r="E13" s="271" t="s">
        <v>1417</v>
      </c>
      <c r="F13" s="269" t="s">
        <v>816</v>
      </c>
      <c r="G13" s="271">
        <v>1</v>
      </c>
      <c r="H13" s="592"/>
      <c r="I13" s="594"/>
      <c r="J13" s="594"/>
      <c r="K13" s="621"/>
      <c r="L13" s="621"/>
      <c r="M13" s="621"/>
      <c r="N13" s="621"/>
      <c r="O13" s="619"/>
      <c r="P13" s="619"/>
      <c r="Q13" s="619"/>
      <c r="R13" s="619"/>
      <c r="S13" s="619"/>
      <c r="T13" s="619"/>
      <c r="U13" s="619"/>
      <c r="V13" s="619"/>
      <c r="W13" s="619"/>
      <c r="X13" s="619"/>
      <c r="Y13" s="619"/>
      <c r="Z13" s="619"/>
      <c r="AA13" s="619"/>
      <c r="AB13" s="619"/>
      <c r="AC13" s="619"/>
      <c r="AD13" s="619"/>
      <c r="AE13" s="628"/>
      <c r="AF13" s="628"/>
      <c r="AG13" s="213"/>
      <c r="AH13" s="630"/>
      <c r="AI13" s="630"/>
      <c r="AJ13" s="623"/>
    </row>
    <row r="14" spans="2:36" ht="35.25" customHeight="1">
      <c r="B14" s="586"/>
      <c r="C14" s="589"/>
      <c r="D14" s="306" t="s">
        <v>1418</v>
      </c>
      <c r="E14" s="323" t="s">
        <v>1419</v>
      </c>
      <c r="F14" s="309" t="s">
        <v>816</v>
      </c>
      <c r="G14" s="322">
        <v>1</v>
      </c>
      <c r="H14" s="592"/>
      <c r="I14" s="594"/>
      <c r="J14" s="594"/>
      <c r="K14" s="621"/>
      <c r="L14" s="621"/>
      <c r="M14" s="621"/>
      <c r="N14" s="621"/>
      <c r="O14" s="638"/>
      <c r="P14" s="638"/>
      <c r="Q14" s="638"/>
      <c r="R14" s="638"/>
      <c r="S14" s="638"/>
      <c r="T14" s="638"/>
      <c r="U14" s="638"/>
      <c r="V14" s="638"/>
      <c r="W14" s="638"/>
      <c r="X14" s="638"/>
      <c r="Y14" s="638"/>
      <c r="Z14" s="638"/>
      <c r="AA14" s="638"/>
      <c r="AB14" s="638"/>
      <c r="AC14" s="638"/>
      <c r="AD14" s="638"/>
      <c r="AE14" s="628"/>
      <c r="AF14" s="628"/>
      <c r="AG14" s="319"/>
      <c r="AH14" s="630"/>
      <c r="AI14" s="630"/>
      <c r="AJ14" s="623"/>
    </row>
    <row r="15" spans="2:36" ht="4.5" customHeight="1" thickBot="1">
      <c r="B15" s="625"/>
      <c r="C15" s="626"/>
      <c r="D15" s="626"/>
      <c r="E15" s="626"/>
      <c r="F15" s="626"/>
      <c r="G15" s="626"/>
      <c r="H15" s="626"/>
      <c r="I15" s="626"/>
      <c r="J15" s="626"/>
      <c r="K15" s="626"/>
      <c r="L15" s="626"/>
      <c r="M15" s="626"/>
      <c r="N15" s="626"/>
      <c r="O15" s="626"/>
      <c r="P15" s="626"/>
      <c r="Q15" s="626"/>
      <c r="R15" s="626"/>
      <c r="S15" s="626"/>
      <c r="T15" s="626"/>
      <c r="U15" s="626"/>
      <c r="V15" s="626"/>
      <c r="W15" s="626"/>
      <c r="X15" s="626"/>
      <c r="Y15" s="626"/>
      <c r="Z15" s="626"/>
      <c r="AA15" s="626"/>
      <c r="AB15" s="626"/>
      <c r="AC15" s="626"/>
      <c r="AD15" s="626"/>
      <c r="AE15" s="626"/>
      <c r="AF15" s="626"/>
      <c r="AG15" s="626"/>
      <c r="AH15" s="626"/>
      <c r="AI15" s="626"/>
      <c r="AJ15" s="627"/>
    </row>
    <row r="16" ht="12"/>
    <row r="17" spans="4:5" ht="12">
      <c r="D17" s="312"/>
      <c r="E17" s="312"/>
    </row>
    <row r="18" spans="2:36" ht="27.75" customHeight="1">
      <c r="B18" s="557" t="s">
        <v>1385</v>
      </c>
      <c r="C18" s="558"/>
      <c r="D18" s="558"/>
      <c r="E18" s="558"/>
      <c r="F18" s="558"/>
      <c r="G18" s="558"/>
      <c r="H18" s="559"/>
      <c r="I18" s="560" t="s">
        <v>1408</v>
      </c>
      <c r="J18" s="561"/>
      <c r="K18" s="561"/>
      <c r="L18" s="561"/>
      <c r="M18" s="561"/>
      <c r="N18" s="561"/>
      <c r="O18" s="561"/>
      <c r="P18" s="561"/>
      <c r="Q18" s="561"/>
      <c r="R18" s="561"/>
      <c r="S18" s="561"/>
      <c r="T18" s="562"/>
      <c r="U18" s="560" t="s">
        <v>22</v>
      </c>
      <c r="V18" s="561"/>
      <c r="W18" s="561"/>
      <c r="X18" s="561"/>
      <c r="Y18" s="561"/>
      <c r="Z18" s="561"/>
      <c r="AA18" s="561"/>
      <c r="AB18" s="561"/>
      <c r="AC18" s="561"/>
      <c r="AD18" s="561"/>
      <c r="AE18" s="561"/>
      <c r="AF18" s="561"/>
      <c r="AG18" s="561"/>
      <c r="AH18" s="561"/>
      <c r="AI18" s="561"/>
      <c r="AJ18" s="562"/>
    </row>
    <row r="19" spans="2:36" ht="52.5" customHeight="1" thickBot="1">
      <c r="B19" s="563" t="s">
        <v>1491</v>
      </c>
      <c r="C19" s="564"/>
      <c r="D19" s="565"/>
      <c r="E19" s="264"/>
      <c r="F19" s="564" t="s">
        <v>1490</v>
      </c>
      <c r="G19" s="564"/>
      <c r="H19" s="564"/>
      <c r="I19" s="564"/>
      <c r="J19" s="564"/>
      <c r="K19" s="564"/>
      <c r="L19" s="564"/>
      <c r="M19" s="564"/>
      <c r="N19" s="565"/>
      <c r="O19" s="566" t="s">
        <v>0</v>
      </c>
      <c r="P19" s="567"/>
      <c r="Q19" s="567"/>
      <c r="R19" s="567"/>
      <c r="S19" s="567"/>
      <c r="T19" s="567"/>
      <c r="U19" s="567"/>
      <c r="V19" s="567"/>
      <c r="W19" s="567"/>
      <c r="X19" s="567"/>
      <c r="Y19" s="567"/>
      <c r="Z19" s="567"/>
      <c r="AA19" s="567"/>
      <c r="AB19" s="567"/>
      <c r="AC19" s="567"/>
      <c r="AD19" s="567"/>
      <c r="AE19" s="567"/>
      <c r="AF19" s="568"/>
      <c r="AG19" s="569" t="s">
        <v>1</v>
      </c>
      <c r="AH19" s="570"/>
      <c r="AI19" s="570"/>
      <c r="AJ19" s="571"/>
    </row>
    <row r="20" spans="2:36" ht="45" customHeight="1">
      <c r="B20" s="612" t="s">
        <v>25</v>
      </c>
      <c r="C20" s="614" t="s">
        <v>2</v>
      </c>
      <c r="D20" s="615"/>
      <c r="E20" s="615"/>
      <c r="F20" s="615"/>
      <c r="G20" s="615"/>
      <c r="H20" s="615"/>
      <c r="I20" s="545" t="s">
        <v>3</v>
      </c>
      <c r="J20" s="547" t="s">
        <v>26</v>
      </c>
      <c r="K20" s="547" t="s">
        <v>4</v>
      </c>
      <c r="L20" s="549" t="s">
        <v>1387</v>
      </c>
      <c r="M20" s="607" t="s">
        <v>28</v>
      </c>
      <c r="N20" s="609" t="s">
        <v>29</v>
      </c>
      <c r="O20" s="611" t="s">
        <v>43</v>
      </c>
      <c r="P20" s="579"/>
      <c r="Q20" s="578" t="s">
        <v>44</v>
      </c>
      <c r="R20" s="579"/>
      <c r="S20" s="578" t="s">
        <v>45</v>
      </c>
      <c r="T20" s="579"/>
      <c r="U20" s="578" t="s">
        <v>7</v>
      </c>
      <c r="V20" s="579"/>
      <c r="W20" s="578" t="s">
        <v>6</v>
      </c>
      <c r="X20" s="579"/>
      <c r="Y20" s="578" t="s">
        <v>46</v>
      </c>
      <c r="Z20" s="579"/>
      <c r="AA20" s="578" t="s">
        <v>5</v>
      </c>
      <c r="AB20" s="579"/>
      <c r="AC20" s="578" t="s">
        <v>8</v>
      </c>
      <c r="AD20" s="579"/>
      <c r="AE20" s="578" t="s">
        <v>9</v>
      </c>
      <c r="AF20" s="604"/>
      <c r="AG20" s="605" t="s">
        <v>10</v>
      </c>
      <c r="AH20" s="572" t="s">
        <v>11</v>
      </c>
      <c r="AI20" s="574" t="s">
        <v>12</v>
      </c>
      <c r="AJ20" s="576" t="s">
        <v>30</v>
      </c>
    </row>
    <row r="21" spans="2:36" ht="84.75" customHeight="1" thickBot="1">
      <c r="B21" s="613"/>
      <c r="C21" s="616"/>
      <c r="D21" s="617"/>
      <c r="E21" s="617"/>
      <c r="F21" s="617"/>
      <c r="G21" s="617"/>
      <c r="H21" s="617"/>
      <c r="I21" s="546"/>
      <c r="J21" s="548" t="s">
        <v>26</v>
      </c>
      <c r="K21" s="548"/>
      <c r="L21" s="550"/>
      <c r="M21" s="608"/>
      <c r="N21" s="610"/>
      <c r="O21" s="280" t="s">
        <v>31</v>
      </c>
      <c r="P21" s="281" t="s">
        <v>32</v>
      </c>
      <c r="Q21" s="282" t="s">
        <v>31</v>
      </c>
      <c r="R21" s="281" t="s">
        <v>32</v>
      </c>
      <c r="S21" s="282" t="s">
        <v>31</v>
      </c>
      <c r="T21" s="281" t="s">
        <v>32</v>
      </c>
      <c r="U21" s="282" t="s">
        <v>31</v>
      </c>
      <c r="V21" s="281" t="s">
        <v>32</v>
      </c>
      <c r="W21" s="282" t="s">
        <v>31</v>
      </c>
      <c r="X21" s="281" t="s">
        <v>32</v>
      </c>
      <c r="Y21" s="282" t="s">
        <v>31</v>
      </c>
      <c r="Z21" s="281" t="s">
        <v>32</v>
      </c>
      <c r="AA21" s="282" t="s">
        <v>31</v>
      </c>
      <c r="AB21" s="281" t="s">
        <v>33</v>
      </c>
      <c r="AC21" s="282" t="s">
        <v>31</v>
      </c>
      <c r="AD21" s="281" t="s">
        <v>33</v>
      </c>
      <c r="AE21" s="282" t="s">
        <v>31</v>
      </c>
      <c r="AF21" s="283" t="s">
        <v>33</v>
      </c>
      <c r="AG21" s="606"/>
      <c r="AH21" s="573"/>
      <c r="AI21" s="575"/>
      <c r="AJ21" s="577"/>
    </row>
    <row r="22" spans="2:36" ht="96" customHeight="1" thickBot="1">
      <c r="B22" s="289" t="s">
        <v>1388</v>
      </c>
      <c r="C22" s="580" t="s">
        <v>70</v>
      </c>
      <c r="D22" s="581"/>
      <c r="E22" s="581"/>
      <c r="F22" s="581"/>
      <c r="G22" s="581"/>
      <c r="H22" s="581"/>
      <c r="I22" s="290" t="s">
        <v>71</v>
      </c>
      <c r="J22" s="291">
        <v>0.1</v>
      </c>
      <c r="K22" s="291">
        <v>0.1</v>
      </c>
      <c r="L22" s="291">
        <v>0.02</v>
      </c>
      <c r="M22" s="291">
        <v>0</v>
      </c>
      <c r="N22" s="291"/>
      <c r="O22" s="294"/>
      <c r="P22" s="295"/>
      <c r="Q22" s="295"/>
      <c r="R22" s="295"/>
      <c r="S22" s="295"/>
      <c r="T22" s="295"/>
      <c r="U22" s="295"/>
      <c r="V22" s="295"/>
      <c r="W22" s="295"/>
      <c r="X22" s="295"/>
      <c r="Y22" s="295"/>
      <c r="Z22" s="295"/>
      <c r="AA22" s="295"/>
      <c r="AB22" s="295"/>
      <c r="AC22" s="295"/>
      <c r="AD22" s="295"/>
      <c r="AE22" s="295">
        <f>SUM(AE25)</f>
        <v>8148018</v>
      </c>
      <c r="AF22" s="296"/>
      <c r="AG22" s="297"/>
      <c r="AH22" s="298"/>
      <c r="AI22" s="298"/>
      <c r="AJ22" s="299"/>
    </row>
    <row r="23" spans="2:36" ht="12.75" thickBot="1">
      <c r="B23" s="582"/>
      <c r="C23" s="583"/>
      <c r="D23" s="583"/>
      <c r="E23" s="583"/>
      <c r="F23" s="583"/>
      <c r="G23" s="583"/>
      <c r="H23" s="583"/>
      <c r="I23" s="583"/>
      <c r="J23" s="583"/>
      <c r="K23" s="583"/>
      <c r="L23" s="583"/>
      <c r="M23" s="583"/>
      <c r="N23" s="583"/>
      <c r="O23" s="583"/>
      <c r="P23" s="583"/>
      <c r="Q23" s="583"/>
      <c r="R23" s="583"/>
      <c r="S23" s="583"/>
      <c r="T23" s="583"/>
      <c r="U23" s="583"/>
      <c r="V23" s="583"/>
      <c r="W23" s="583"/>
      <c r="X23" s="583"/>
      <c r="Y23" s="583"/>
      <c r="Z23" s="583"/>
      <c r="AA23" s="583"/>
      <c r="AB23" s="583"/>
      <c r="AC23" s="583"/>
      <c r="AD23" s="583"/>
      <c r="AE23" s="583"/>
      <c r="AF23" s="583"/>
      <c r="AG23" s="583"/>
      <c r="AH23" s="583"/>
      <c r="AI23" s="583"/>
      <c r="AJ23" s="584"/>
    </row>
    <row r="24" spans="2:36" ht="72.75" customHeight="1" thickBot="1">
      <c r="B24" s="258" t="s">
        <v>13</v>
      </c>
      <c r="C24" s="112" t="s">
        <v>41</v>
      </c>
      <c r="D24" s="112" t="s">
        <v>14</v>
      </c>
      <c r="E24" s="112" t="s">
        <v>37</v>
      </c>
      <c r="F24" s="112" t="s">
        <v>38</v>
      </c>
      <c r="G24" s="112" t="s">
        <v>39</v>
      </c>
      <c r="H24" s="259" t="s">
        <v>16</v>
      </c>
      <c r="I24" s="260" t="s">
        <v>42</v>
      </c>
      <c r="J24" s="284"/>
      <c r="K24" s="284"/>
      <c r="L24" s="284"/>
      <c r="M24" s="284"/>
      <c r="N24" s="285"/>
      <c r="O24" s="300"/>
      <c r="P24" s="140"/>
      <c r="Q24" s="286"/>
      <c r="R24" s="140"/>
      <c r="S24" s="286"/>
      <c r="T24" s="140"/>
      <c r="U24" s="286"/>
      <c r="V24" s="140"/>
      <c r="W24" s="286"/>
      <c r="X24" s="140"/>
      <c r="Y24" s="286"/>
      <c r="Z24" s="140"/>
      <c r="AA24" s="286"/>
      <c r="AB24" s="140"/>
      <c r="AC24" s="286"/>
      <c r="AD24" s="140"/>
      <c r="AE24" s="286"/>
      <c r="AF24" s="140"/>
      <c r="AG24" s="287"/>
      <c r="AH24" s="301"/>
      <c r="AI24" s="301"/>
      <c r="AJ24" s="302"/>
    </row>
    <row r="25" spans="2:36" ht="27" customHeight="1">
      <c r="B25" s="585" t="s">
        <v>1420</v>
      </c>
      <c r="C25" s="588"/>
      <c r="D25" s="303" t="s">
        <v>1421</v>
      </c>
      <c r="E25" s="304" t="s">
        <v>1391</v>
      </c>
      <c r="F25" s="305" t="s">
        <v>816</v>
      </c>
      <c r="G25" s="271">
        <v>2</v>
      </c>
      <c r="H25" s="591" t="s">
        <v>72</v>
      </c>
      <c r="I25" s="594" t="s">
        <v>73</v>
      </c>
      <c r="J25" s="596" t="s">
        <v>1422</v>
      </c>
      <c r="K25" s="621" t="s">
        <v>1423</v>
      </c>
      <c r="L25" s="599" t="s">
        <v>1424</v>
      </c>
      <c r="M25" s="600" t="s">
        <v>1425</v>
      </c>
      <c r="N25" s="600"/>
      <c r="O25" s="618"/>
      <c r="P25" s="618"/>
      <c r="Q25" s="618">
        <v>8148018</v>
      </c>
      <c r="R25" s="618"/>
      <c r="S25" s="618"/>
      <c r="T25" s="618"/>
      <c r="U25" s="618"/>
      <c r="V25" s="618"/>
      <c r="W25" s="618"/>
      <c r="X25" s="618"/>
      <c r="Y25" s="618"/>
      <c r="Z25" s="618"/>
      <c r="AA25" s="618"/>
      <c r="AB25" s="618"/>
      <c r="AC25" s="618"/>
      <c r="AD25" s="618"/>
      <c r="AE25" s="628">
        <f>SUM(O25,Q25,S25,U25,W25,Y25,AA25,AC25)</f>
        <v>8148018</v>
      </c>
      <c r="AF25" s="628"/>
      <c r="AG25" s="213"/>
      <c r="AH25" s="630"/>
      <c r="AI25" s="630"/>
      <c r="AJ25" s="623"/>
    </row>
    <row r="26" spans="2:36" ht="23.25" customHeight="1">
      <c r="B26" s="586"/>
      <c r="C26" s="589"/>
      <c r="D26" s="306" t="s">
        <v>1426</v>
      </c>
      <c r="E26" s="271" t="s">
        <v>1391</v>
      </c>
      <c r="F26" s="269" t="s">
        <v>816</v>
      </c>
      <c r="G26" s="271">
        <v>5</v>
      </c>
      <c r="H26" s="592"/>
      <c r="I26" s="594"/>
      <c r="J26" s="597"/>
      <c r="K26" s="621"/>
      <c r="L26" s="600"/>
      <c r="M26" s="600"/>
      <c r="N26" s="600"/>
      <c r="O26" s="619"/>
      <c r="P26" s="619"/>
      <c r="Q26" s="619"/>
      <c r="R26" s="619"/>
      <c r="S26" s="619"/>
      <c r="T26" s="619"/>
      <c r="U26" s="619"/>
      <c r="V26" s="619"/>
      <c r="W26" s="619"/>
      <c r="X26" s="619"/>
      <c r="Y26" s="619"/>
      <c r="Z26" s="619"/>
      <c r="AA26" s="619"/>
      <c r="AB26" s="619"/>
      <c r="AC26" s="619"/>
      <c r="AD26" s="619"/>
      <c r="AE26" s="628"/>
      <c r="AF26" s="628"/>
      <c r="AG26" s="213"/>
      <c r="AH26" s="630"/>
      <c r="AI26" s="630"/>
      <c r="AJ26" s="623"/>
    </row>
    <row r="27" spans="2:36" ht="30.75" customHeight="1">
      <c r="B27" s="586"/>
      <c r="C27" s="589"/>
      <c r="D27" s="306" t="s">
        <v>1427</v>
      </c>
      <c r="E27" s="271" t="s">
        <v>1391</v>
      </c>
      <c r="F27" s="269" t="s">
        <v>816</v>
      </c>
      <c r="G27" s="271">
        <v>1</v>
      </c>
      <c r="H27" s="592"/>
      <c r="I27" s="594"/>
      <c r="J27" s="597"/>
      <c r="K27" s="621"/>
      <c r="L27" s="600"/>
      <c r="M27" s="600"/>
      <c r="N27" s="600"/>
      <c r="O27" s="619"/>
      <c r="P27" s="619"/>
      <c r="Q27" s="619"/>
      <c r="R27" s="619"/>
      <c r="S27" s="619"/>
      <c r="T27" s="619"/>
      <c r="U27" s="619"/>
      <c r="V27" s="619"/>
      <c r="W27" s="619"/>
      <c r="X27" s="619"/>
      <c r="Y27" s="619"/>
      <c r="Z27" s="619"/>
      <c r="AA27" s="619"/>
      <c r="AB27" s="619"/>
      <c r="AC27" s="619"/>
      <c r="AD27" s="619"/>
      <c r="AE27" s="628"/>
      <c r="AF27" s="628"/>
      <c r="AG27" s="319"/>
      <c r="AH27" s="630"/>
      <c r="AI27" s="630"/>
      <c r="AJ27" s="623"/>
    </row>
    <row r="28" spans="2:36" ht="42.75" customHeight="1" thickBot="1">
      <c r="B28" s="587"/>
      <c r="C28" s="590"/>
      <c r="D28" s="320" t="s">
        <v>1428</v>
      </c>
      <c r="E28" s="308" t="s">
        <v>1391</v>
      </c>
      <c r="F28" s="309" t="s">
        <v>816</v>
      </c>
      <c r="G28" s="272">
        <v>2</v>
      </c>
      <c r="H28" s="593"/>
      <c r="I28" s="595"/>
      <c r="J28" s="598"/>
      <c r="K28" s="622"/>
      <c r="L28" s="601"/>
      <c r="M28" s="601"/>
      <c r="N28" s="601"/>
      <c r="O28" s="620"/>
      <c r="P28" s="620"/>
      <c r="Q28" s="620"/>
      <c r="R28" s="620"/>
      <c r="S28" s="620"/>
      <c r="T28" s="620"/>
      <c r="U28" s="620"/>
      <c r="V28" s="620"/>
      <c r="W28" s="620"/>
      <c r="X28" s="620"/>
      <c r="Y28" s="620"/>
      <c r="Z28" s="620"/>
      <c r="AA28" s="620"/>
      <c r="AB28" s="620"/>
      <c r="AC28" s="620"/>
      <c r="AD28" s="620"/>
      <c r="AE28" s="629"/>
      <c r="AF28" s="629"/>
      <c r="AG28" s="311"/>
      <c r="AH28" s="631"/>
      <c r="AI28" s="631"/>
      <c r="AJ28" s="624"/>
    </row>
    <row r="29" ht="12"/>
    <row r="30" spans="2:36" ht="43.5" customHeight="1">
      <c r="B30" s="557" t="s">
        <v>1385</v>
      </c>
      <c r="C30" s="558"/>
      <c r="D30" s="558"/>
      <c r="E30" s="558"/>
      <c r="F30" s="558"/>
      <c r="G30" s="558"/>
      <c r="H30" s="559"/>
      <c r="I30" s="560" t="s">
        <v>1408</v>
      </c>
      <c r="J30" s="561"/>
      <c r="K30" s="561"/>
      <c r="L30" s="561"/>
      <c r="M30" s="561"/>
      <c r="N30" s="561"/>
      <c r="O30" s="561"/>
      <c r="P30" s="561"/>
      <c r="Q30" s="561"/>
      <c r="R30" s="561"/>
      <c r="S30" s="561"/>
      <c r="T30" s="562"/>
      <c r="U30" s="560" t="s">
        <v>22</v>
      </c>
      <c r="V30" s="561"/>
      <c r="W30" s="561"/>
      <c r="X30" s="561"/>
      <c r="Y30" s="561"/>
      <c r="Z30" s="561"/>
      <c r="AA30" s="561"/>
      <c r="AB30" s="561"/>
      <c r="AC30" s="561"/>
      <c r="AD30" s="561"/>
      <c r="AE30" s="561"/>
      <c r="AF30" s="561"/>
      <c r="AG30" s="561"/>
      <c r="AH30" s="561"/>
      <c r="AI30" s="561"/>
      <c r="AJ30" s="562"/>
    </row>
    <row r="31" spans="2:36" ht="63" customHeight="1" thickBot="1">
      <c r="B31" s="563" t="s">
        <v>1492</v>
      </c>
      <c r="C31" s="564"/>
      <c r="D31" s="565"/>
      <c r="E31" s="264"/>
      <c r="F31" s="564" t="s">
        <v>1490</v>
      </c>
      <c r="G31" s="564"/>
      <c r="H31" s="564"/>
      <c r="I31" s="564"/>
      <c r="J31" s="564"/>
      <c r="K31" s="564"/>
      <c r="L31" s="564"/>
      <c r="M31" s="564"/>
      <c r="N31" s="565"/>
      <c r="O31" s="566" t="s">
        <v>0</v>
      </c>
      <c r="P31" s="567"/>
      <c r="Q31" s="567"/>
      <c r="R31" s="567"/>
      <c r="S31" s="567"/>
      <c r="T31" s="567"/>
      <c r="U31" s="567"/>
      <c r="V31" s="567"/>
      <c r="W31" s="567"/>
      <c r="X31" s="567"/>
      <c r="Y31" s="567"/>
      <c r="Z31" s="567"/>
      <c r="AA31" s="567"/>
      <c r="AB31" s="567"/>
      <c r="AC31" s="567"/>
      <c r="AD31" s="567"/>
      <c r="AE31" s="567"/>
      <c r="AF31" s="568"/>
      <c r="AG31" s="569" t="s">
        <v>1</v>
      </c>
      <c r="AH31" s="570"/>
      <c r="AI31" s="570"/>
      <c r="AJ31" s="571"/>
    </row>
    <row r="32" spans="2:36" ht="33" customHeight="1">
      <c r="B32" s="612" t="s">
        <v>25</v>
      </c>
      <c r="C32" s="614" t="s">
        <v>2</v>
      </c>
      <c r="D32" s="615"/>
      <c r="E32" s="615"/>
      <c r="F32" s="615"/>
      <c r="G32" s="615"/>
      <c r="H32" s="615"/>
      <c r="I32" s="545" t="s">
        <v>3</v>
      </c>
      <c r="J32" s="547" t="s">
        <v>26</v>
      </c>
      <c r="K32" s="547" t="s">
        <v>4</v>
      </c>
      <c r="L32" s="549" t="s">
        <v>1387</v>
      </c>
      <c r="M32" s="607" t="s">
        <v>28</v>
      </c>
      <c r="N32" s="609" t="s">
        <v>29</v>
      </c>
      <c r="O32" s="611" t="s">
        <v>43</v>
      </c>
      <c r="P32" s="579"/>
      <c r="Q32" s="578" t="s">
        <v>44</v>
      </c>
      <c r="R32" s="579"/>
      <c r="S32" s="578" t="s">
        <v>45</v>
      </c>
      <c r="T32" s="579"/>
      <c r="U32" s="578" t="s">
        <v>7</v>
      </c>
      <c r="V32" s="579"/>
      <c r="W32" s="578" t="s">
        <v>6</v>
      </c>
      <c r="X32" s="579"/>
      <c r="Y32" s="578" t="s">
        <v>46</v>
      </c>
      <c r="Z32" s="579"/>
      <c r="AA32" s="578" t="s">
        <v>5</v>
      </c>
      <c r="AB32" s="579"/>
      <c r="AC32" s="578" t="s">
        <v>8</v>
      </c>
      <c r="AD32" s="579"/>
      <c r="AE32" s="578" t="s">
        <v>9</v>
      </c>
      <c r="AF32" s="604"/>
      <c r="AG32" s="605" t="s">
        <v>10</v>
      </c>
      <c r="AH32" s="572" t="s">
        <v>11</v>
      </c>
      <c r="AI32" s="574" t="s">
        <v>12</v>
      </c>
      <c r="AJ32" s="576" t="s">
        <v>30</v>
      </c>
    </row>
    <row r="33" spans="2:36" ht="92.25" customHeight="1" thickBot="1">
      <c r="B33" s="613"/>
      <c r="C33" s="616"/>
      <c r="D33" s="617"/>
      <c r="E33" s="617"/>
      <c r="F33" s="617"/>
      <c r="G33" s="617"/>
      <c r="H33" s="617"/>
      <c r="I33" s="546"/>
      <c r="J33" s="548" t="s">
        <v>26</v>
      </c>
      <c r="K33" s="548"/>
      <c r="L33" s="550"/>
      <c r="M33" s="608"/>
      <c r="N33" s="610"/>
      <c r="O33" s="280" t="s">
        <v>31</v>
      </c>
      <c r="P33" s="281" t="s">
        <v>32</v>
      </c>
      <c r="Q33" s="282" t="s">
        <v>31</v>
      </c>
      <c r="R33" s="281" t="s">
        <v>32</v>
      </c>
      <c r="S33" s="282" t="s">
        <v>31</v>
      </c>
      <c r="T33" s="281" t="s">
        <v>32</v>
      </c>
      <c r="U33" s="282" t="s">
        <v>31</v>
      </c>
      <c r="V33" s="281" t="s">
        <v>32</v>
      </c>
      <c r="W33" s="282" t="s">
        <v>31</v>
      </c>
      <c r="X33" s="281" t="s">
        <v>32</v>
      </c>
      <c r="Y33" s="282" t="s">
        <v>31</v>
      </c>
      <c r="Z33" s="281" t="s">
        <v>32</v>
      </c>
      <c r="AA33" s="282" t="s">
        <v>31</v>
      </c>
      <c r="AB33" s="281" t="s">
        <v>33</v>
      </c>
      <c r="AC33" s="282" t="s">
        <v>31</v>
      </c>
      <c r="AD33" s="281" t="s">
        <v>33</v>
      </c>
      <c r="AE33" s="282" t="s">
        <v>31</v>
      </c>
      <c r="AF33" s="283" t="s">
        <v>33</v>
      </c>
      <c r="AG33" s="606"/>
      <c r="AH33" s="573"/>
      <c r="AI33" s="575"/>
      <c r="AJ33" s="577"/>
    </row>
    <row r="34" spans="2:36" ht="97.5" customHeight="1" thickBot="1">
      <c r="B34" s="289" t="s">
        <v>1388</v>
      </c>
      <c r="C34" s="580" t="s">
        <v>74</v>
      </c>
      <c r="D34" s="581"/>
      <c r="E34" s="581"/>
      <c r="F34" s="581"/>
      <c r="G34" s="581"/>
      <c r="H34" s="581"/>
      <c r="I34" s="290" t="s">
        <v>75</v>
      </c>
      <c r="J34" s="314">
        <v>819</v>
      </c>
      <c r="K34" s="314">
        <v>819</v>
      </c>
      <c r="L34" s="316">
        <v>100</v>
      </c>
      <c r="M34" s="318">
        <v>30</v>
      </c>
      <c r="N34" s="324"/>
      <c r="O34" s="294"/>
      <c r="P34" s="295"/>
      <c r="Q34" s="295"/>
      <c r="R34" s="295"/>
      <c r="S34" s="295"/>
      <c r="T34" s="295"/>
      <c r="U34" s="295"/>
      <c r="V34" s="295"/>
      <c r="W34" s="295"/>
      <c r="X34" s="295"/>
      <c r="Y34" s="295"/>
      <c r="Z34" s="295"/>
      <c r="AA34" s="295"/>
      <c r="AB34" s="295"/>
      <c r="AC34" s="295"/>
      <c r="AD34" s="295"/>
      <c r="AE34" s="295">
        <f>SUM(AE37,AE43)</f>
        <v>5000000</v>
      </c>
      <c r="AF34" s="296"/>
      <c r="AG34" s="297"/>
      <c r="AH34" s="298"/>
      <c r="AI34" s="298"/>
      <c r="AJ34" s="299"/>
    </row>
    <row r="35" spans="2:36" ht="12.75" thickBot="1">
      <c r="B35" s="582"/>
      <c r="C35" s="583"/>
      <c r="D35" s="583"/>
      <c r="E35" s="583"/>
      <c r="F35" s="583"/>
      <c r="G35" s="583"/>
      <c r="H35" s="583"/>
      <c r="I35" s="583"/>
      <c r="J35" s="583"/>
      <c r="K35" s="583"/>
      <c r="L35" s="583"/>
      <c r="M35" s="583"/>
      <c r="N35" s="583"/>
      <c r="O35" s="583"/>
      <c r="P35" s="583"/>
      <c r="Q35" s="583"/>
      <c r="R35" s="583"/>
      <c r="S35" s="583"/>
      <c r="T35" s="583"/>
      <c r="U35" s="583"/>
      <c r="V35" s="583"/>
      <c r="W35" s="583"/>
      <c r="X35" s="583"/>
      <c r="Y35" s="583"/>
      <c r="Z35" s="583"/>
      <c r="AA35" s="583"/>
      <c r="AB35" s="583"/>
      <c r="AC35" s="583"/>
      <c r="AD35" s="583"/>
      <c r="AE35" s="583"/>
      <c r="AF35" s="583"/>
      <c r="AG35" s="583"/>
      <c r="AH35" s="583"/>
      <c r="AI35" s="583"/>
      <c r="AJ35" s="584"/>
    </row>
    <row r="36" spans="2:36" ht="91.5" customHeight="1" thickBot="1">
      <c r="B36" s="258" t="s">
        <v>13</v>
      </c>
      <c r="C36" s="112" t="s">
        <v>41</v>
      </c>
      <c r="D36" s="112" t="s">
        <v>14</v>
      </c>
      <c r="E36" s="112" t="s">
        <v>37</v>
      </c>
      <c r="F36" s="112" t="s">
        <v>38</v>
      </c>
      <c r="G36" s="112" t="s">
        <v>39</v>
      </c>
      <c r="H36" s="259" t="s">
        <v>17</v>
      </c>
      <c r="I36" s="260" t="s">
        <v>42</v>
      </c>
      <c r="J36" s="284"/>
      <c r="K36" s="284"/>
      <c r="L36" s="284"/>
      <c r="M36" s="284"/>
      <c r="N36" s="285"/>
      <c r="O36" s="300"/>
      <c r="P36" s="140"/>
      <c r="Q36" s="286"/>
      <c r="R36" s="140"/>
      <c r="S36" s="286"/>
      <c r="T36" s="140"/>
      <c r="U36" s="286"/>
      <c r="V36" s="140"/>
      <c r="W36" s="286"/>
      <c r="X36" s="140"/>
      <c r="Y36" s="286"/>
      <c r="Z36" s="140"/>
      <c r="AA36" s="286"/>
      <c r="AB36" s="140"/>
      <c r="AC36" s="286"/>
      <c r="AD36" s="140"/>
      <c r="AE36" s="286"/>
      <c r="AF36" s="140"/>
      <c r="AG36" s="287"/>
      <c r="AH36" s="301"/>
      <c r="AI36" s="301"/>
      <c r="AJ36" s="302"/>
    </row>
    <row r="37" spans="2:36" ht="24" customHeight="1">
      <c r="B37" s="585" t="s">
        <v>1345</v>
      </c>
      <c r="C37" s="588"/>
      <c r="D37" s="303" t="s">
        <v>1421</v>
      </c>
      <c r="E37" s="304" t="s">
        <v>1391</v>
      </c>
      <c r="F37" s="305" t="s">
        <v>816</v>
      </c>
      <c r="G37" s="271">
        <v>2</v>
      </c>
      <c r="H37" s="591" t="s">
        <v>76</v>
      </c>
      <c r="I37" s="594" t="s">
        <v>77</v>
      </c>
      <c r="J37" s="596" t="s">
        <v>78</v>
      </c>
      <c r="K37" s="596" t="s">
        <v>78</v>
      </c>
      <c r="L37" s="599" t="s">
        <v>1429</v>
      </c>
      <c r="M37" s="600" t="s">
        <v>1430</v>
      </c>
      <c r="N37" s="602"/>
      <c r="O37" s="618"/>
      <c r="P37" s="618"/>
      <c r="Q37" s="618">
        <v>5000000</v>
      </c>
      <c r="R37" s="618"/>
      <c r="S37" s="618"/>
      <c r="T37" s="618"/>
      <c r="U37" s="618"/>
      <c r="V37" s="618"/>
      <c r="W37" s="618"/>
      <c r="X37" s="618"/>
      <c r="Y37" s="618"/>
      <c r="Z37" s="618"/>
      <c r="AA37" s="618"/>
      <c r="AB37" s="618"/>
      <c r="AC37" s="618"/>
      <c r="AD37" s="618"/>
      <c r="AE37" s="628">
        <f>SUM(O37,Q37,S37,U37,W37,Y37,AA37,AC37)</f>
        <v>5000000</v>
      </c>
      <c r="AF37" s="628"/>
      <c r="AG37" s="213"/>
      <c r="AH37" s="630"/>
      <c r="AI37" s="630"/>
      <c r="AJ37" s="623"/>
    </row>
    <row r="38" spans="2:36" ht="21.75" customHeight="1">
      <c r="B38" s="586"/>
      <c r="C38" s="589"/>
      <c r="D38" s="306" t="s">
        <v>1426</v>
      </c>
      <c r="E38" s="271" t="s">
        <v>1391</v>
      </c>
      <c r="F38" s="269" t="s">
        <v>816</v>
      </c>
      <c r="G38" s="271">
        <v>5</v>
      </c>
      <c r="H38" s="592"/>
      <c r="I38" s="594"/>
      <c r="J38" s="597"/>
      <c r="K38" s="597"/>
      <c r="L38" s="600"/>
      <c r="M38" s="600"/>
      <c r="N38" s="602"/>
      <c r="O38" s="619"/>
      <c r="P38" s="619"/>
      <c r="Q38" s="619"/>
      <c r="R38" s="619"/>
      <c r="S38" s="619"/>
      <c r="T38" s="619"/>
      <c r="U38" s="619"/>
      <c r="V38" s="619"/>
      <c r="W38" s="619"/>
      <c r="X38" s="619"/>
      <c r="Y38" s="619"/>
      <c r="Z38" s="619"/>
      <c r="AA38" s="619"/>
      <c r="AB38" s="619"/>
      <c r="AC38" s="619"/>
      <c r="AD38" s="619"/>
      <c r="AE38" s="628"/>
      <c r="AF38" s="628"/>
      <c r="AG38" s="213"/>
      <c r="AH38" s="630"/>
      <c r="AI38" s="630"/>
      <c r="AJ38" s="623"/>
    </row>
    <row r="39" spans="2:36" ht="17.25" customHeight="1">
      <c r="B39" s="586"/>
      <c r="C39" s="589"/>
      <c r="D39" s="306" t="s">
        <v>1427</v>
      </c>
      <c r="E39" s="271" t="s">
        <v>1391</v>
      </c>
      <c r="F39" s="269" t="s">
        <v>816</v>
      </c>
      <c r="G39" s="271">
        <v>1</v>
      </c>
      <c r="H39" s="592"/>
      <c r="I39" s="594"/>
      <c r="J39" s="597"/>
      <c r="K39" s="597"/>
      <c r="L39" s="600"/>
      <c r="M39" s="600"/>
      <c r="N39" s="602"/>
      <c r="O39" s="619"/>
      <c r="P39" s="619"/>
      <c r="Q39" s="619"/>
      <c r="R39" s="619"/>
      <c r="S39" s="619"/>
      <c r="T39" s="619"/>
      <c r="U39" s="619"/>
      <c r="V39" s="619"/>
      <c r="W39" s="619"/>
      <c r="X39" s="619"/>
      <c r="Y39" s="619"/>
      <c r="Z39" s="619"/>
      <c r="AA39" s="619"/>
      <c r="AB39" s="619"/>
      <c r="AC39" s="619"/>
      <c r="AD39" s="619"/>
      <c r="AE39" s="628"/>
      <c r="AF39" s="628"/>
      <c r="AG39" s="319"/>
      <c r="AH39" s="630"/>
      <c r="AI39" s="630"/>
      <c r="AJ39" s="623"/>
    </row>
    <row r="40" spans="2:36" ht="23.25" customHeight="1" thickBot="1">
      <c r="B40" s="587"/>
      <c r="C40" s="590"/>
      <c r="D40" s="320" t="s">
        <v>1428</v>
      </c>
      <c r="E40" s="308" t="s">
        <v>1391</v>
      </c>
      <c r="F40" s="309" t="s">
        <v>816</v>
      </c>
      <c r="G40" s="272">
        <v>2</v>
      </c>
      <c r="H40" s="593"/>
      <c r="I40" s="595"/>
      <c r="J40" s="598"/>
      <c r="K40" s="598"/>
      <c r="L40" s="601"/>
      <c r="M40" s="601"/>
      <c r="N40" s="603"/>
      <c r="O40" s="620"/>
      <c r="P40" s="620"/>
      <c r="Q40" s="620"/>
      <c r="R40" s="620"/>
      <c r="S40" s="620"/>
      <c r="T40" s="620"/>
      <c r="U40" s="620"/>
      <c r="V40" s="620"/>
      <c r="W40" s="620"/>
      <c r="X40" s="620"/>
      <c r="Y40" s="620"/>
      <c r="Z40" s="620"/>
      <c r="AA40" s="620"/>
      <c r="AB40" s="620"/>
      <c r="AC40" s="620"/>
      <c r="AD40" s="620"/>
      <c r="AE40" s="629"/>
      <c r="AF40" s="629"/>
      <c r="AG40" s="311"/>
      <c r="AH40" s="631"/>
      <c r="AI40" s="631"/>
      <c r="AJ40" s="624"/>
    </row>
    <row r="41" ht="12.75" thickBot="1"/>
    <row r="42" spans="2:36" ht="97.5" customHeight="1" thickBot="1">
      <c r="B42" s="258" t="s">
        <v>13</v>
      </c>
      <c r="C42" s="112" t="s">
        <v>41</v>
      </c>
      <c r="D42" s="112" t="s">
        <v>14</v>
      </c>
      <c r="E42" s="112" t="s">
        <v>37</v>
      </c>
      <c r="F42" s="112" t="s">
        <v>38</v>
      </c>
      <c r="G42" s="112" t="s">
        <v>39</v>
      </c>
      <c r="H42" s="259" t="s">
        <v>825</v>
      </c>
      <c r="I42" s="260" t="s">
        <v>42</v>
      </c>
      <c r="J42" s="284"/>
      <c r="K42" s="284"/>
      <c r="L42" s="284"/>
      <c r="M42" s="284"/>
      <c r="N42" s="285"/>
      <c r="O42" s="300"/>
      <c r="P42" s="140"/>
      <c r="Q42" s="286"/>
      <c r="R42" s="140"/>
      <c r="S42" s="286"/>
      <c r="T42" s="140"/>
      <c r="U42" s="286"/>
      <c r="V42" s="140"/>
      <c r="W42" s="286"/>
      <c r="X42" s="140"/>
      <c r="Y42" s="286"/>
      <c r="Z42" s="140"/>
      <c r="AA42" s="286"/>
      <c r="AB42" s="140"/>
      <c r="AC42" s="286"/>
      <c r="AD42" s="140"/>
      <c r="AE42" s="286"/>
      <c r="AF42" s="140"/>
      <c r="AG42" s="287"/>
      <c r="AH42" s="301"/>
      <c r="AI42" s="301"/>
      <c r="AJ42" s="302"/>
    </row>
    <row r="43" spans="2:36" ht="29.25" customHeight="1">
      <c r="B43" s="585" t="s">
        <v>1431</v>
      </c>
      <c r="C43" s="588"/>
      <c r="D43" s="303" t="s">
        <v>1421</v>
      </c>
      <c r="E43" s="304" t="s">
        <v>1391</v>
      </c>
      <c r="F43" s="305" t="s">
        <v>816</v>
      </c>
      <c r="G43" s="271">
        <v>2</v>
      </c>
      <c r="H43" s="591" t="s">
        <v>79</v>
      </c>
      <c r="I43" s="594" t="s">
        <v>80</v>
      </c>
      <c r="J43" s="596" t="s">
        <v>81</v>
      </c>
      <c r="K43" s="596" t="s">
        <v>81</v>
      </c>
      <c r="L43" s="599">
        <v>0</v>
      </c>
      <c r="M43" s="600">
        <v>0</v>
      </c>
      <c r="N43" s="637"/>
      <c r="O43" s="618">
        <v>0</v>
      </c>
      <c r="P43" s="618">
        <v>0</v>
      </c>
      <c r="Q43" s="618">
        <v>0</v>
      </c>
      <c r="R43" s="618">
        <v>0</v>
      </c>
      <c r="S43" s="618">
        <v>0</v>
      </c>
      <c r="T43" s="618"/>
      <c r="U43" s="618">
        <v>0</v>
      </c>
      <c r="V43" s="618">
        <v>0</v>
      </c>
      <c r="W43" s="618">
        <v>0</v>
      </c>
      <c r="X43" s="618">
        <v>0</v>
      </c>
      <c r="Y43" s="618">
        <v>0</v>
      </c>
      <c r="Z43" s="618">
        <v>0</v>
      </c>
      <c r="AA43" s="618">
        <v>0</v>
      </c>
      <c r="AB43" s="618">
        <v>0</v>
      </c>
      <c r="AC43" s="618">
        <v>0</v>
      </c>
      <c r="AD43" s="618">
        <v>0</v>
      </c>
      <c r="AE43" s="628">
        <f>SUM(O43,Q43,S43,U43,W43,Y43,AA43,AC43)</f>
        <v>0</v>
      </c>
      <c r="AF43" s="628"/>
      <c r="AG43" s="213"/>
      <c r="AH43" s="630"/>
      <c r="AI43" s="630"/>
      <c r="AJ43" s="623"/>
    </row>
    <row r="44" spans="2:36" ht="24" customHeight="1">
      <c r="B44" s="586"/>
      <c r="C44" s="589"/>
      <c r="D44" s="306" t="s">
        <v>1426</v>
      </c>
      <c r="E44" s="271" t="s">
        <v>1391</v>
      </c>
      <c r="F44" s="269" t="s">
        <v>816</v>
      </c>
      <c r="G44" s="271">
        <v>5</v>
      </c>
      <c r="H44" s="592"/>
      <c r="I44" s="594"/>
      <c r="J44" s="597"/>
      <c r="K44" s="597"/>
      <c r="L44" s="600"/>
      <c r="M44" s="600"/>
      <c r="N44" s="602"/>
      <c r="O44" s="619"/>
      <c r="P44" s="619"/>
      <c r="Q44" s="619"/>
      <c r="R44" s="619"/>
      <c r="S44" s="619"/>
      <c r="T44" s="619"/>
      <c r="U44" s="619"/>
      <c r="V44" s="619"/>
      <c r="W44" s="619"/>
      <c r="X44" s="619"/>
      <c r="Y44" s="619"/>
      <c r="Z44" s="619"/>
      <c r="AA44" s="619"/>
      <c r="AB44" s="619"/>
      <c r="AC44" s="619"/>
      <c r="AD44" s="619"/>
      <c r="AE44" s="628"/>
      <c r="AF44" s="628"/>
      <c r="AG44" s="213"/>
      <c r="AH44" s="630"/>
      <c r="AI44" s="630"/>
      <c r="AJ44" s="623"/>
    </row>
    <row r="45" spans="2:36" ht="28.5" customHeight="1">
      <c r="B45" s="586"/>
      <c r="C45" s="589"/>
      <c r="D45" s="306" t="s">
        <v>1427</v>
      </c>
      <c r="E45" s="271" t="s">
        <v>1391</v>
      </c>
      <c r="F45" s="269" t="s">
        <v>816</v>
      </c>
      <c r="G45" s="271">
        <v>1</v>
      </c>
      <c r="H45" s="592"/>
      <c r="I45" s="594"/>
      <c r="J45" s="597"/>
      <c r="K45" s="597"/>
      <c r="L45" s="600"/>
      <c r="M45" s="600"/>
      <c r="N45" s="602"/>
      <c r="O45" s="619"/>
      <c r="P45" s="619"/>
      <c r="Q45" s="619"/>
      <c r="R45" s="619"/>
      <c r="S45" s="619"/>
      <c r="T45" s="619"/>
      <c r="U45" s="619"/>
      <c r="V45" s="619"/>
      <c r="W45" s="619"/>
      <c r="X45" s="619"/>
      <c r="Y45" s="619"/>
      <c r="Z45" s="619"/>
      <c r="AA45" s="619"/>
      <c r="AB45" s="619"/>
      <c r="AC45" s="619"/>
      <c r="AD45" s="619"/>
      <c r="AE45" s="628"/>
      <c r="AF45" s="628"/>
      <c r="AG45" s="319"/>
      <c r="AH45" s="630"/>
      <c r="AI45" s="630"/>
      <c r="AJ45" s="623"/>
    </row>
    <row r="46" spans="2:36" ht="33" customHeight="1" thickBot="1">
      <c r="B46" s="587"/>
      <c r="C46" s="590"/>
      <c r="D46" s="320" t="s">
        <v>1428</v>
      </c>
      <c r="E46" s="308" t="s">
        <v>1391</v>
      </c>
      <c r="F46" s="309" t="s">
        <v>816</v>
      </c>
      <c r="G46" s="272">
        <v>2</v>
      </c>
      <c r="H46" s="593"/>
      <c r="I46" s="595"/>
      <c r="J46" s="598"/>
      <c r="K46" s="598"/>
      <c r="L46" s="601"/>
      <c r="M46" s="601"/>
      <c r="N46" s="603"/>
      <c r="O46" s="620"/>
      <c r="P46" s="620"/>
      <c r="Q46" s="620"/>
      <c r="R46" s="620"/>
      <c r="S46" s="620"/>
      <c r="T46" s="620"/>
      <c r="U46" s="620"/>
      <c r="V46" s="620"/>
      <c r="W46" s="620"/>
      <c r="X46" s="620"/>
      <c r="Y46" s="620"/>
      <c r="Z46" s="620"/>
      <c r="AA46" s="620"/>
      <c r="AB46" s="620"/>
      <c r="AC46" s="620"/>
      <c r="AD46" s="620"/>
      <c r="AE46" s="629"/>
      <c r="AF46" s="629"/>
      <c r="AG46" s="311"/>
      <c r="AH46" s="631"/>
      <c r="AI46" s="631"/>
      <c r="AJ46" s="624"/>
    </row>
    <row r="47" ht="12"/>
    <row r="48" ht="12"/>
    <row r="49" spans="2:36" ht="24.75" customHeight="1">
      <c r="B49" s="557" t="s">
        <v>1385</v>
      </c>
      <c r="C49" s="558"/>
      <c r="D49" s="558"/>
      <c r="E49" s="558"/>
      <c r="F49" s="558"/>
      <c r="G49" s="558"/>
      <c r="H49" s="559"/>
      <c r="I49" s="560" t="s">
        <v>1408</v>
      </c>
      <c r="J49" s="561"/>
      <c r="K49" s="561"/>
      <c r="L49" s="561"/>
      <c r="M49" s="561"/>
      <c r="N49" s="561"/>
      <c r="O49" s="561"/>
      <c r="P49" s="561"/>
      <c r="Q49" s="561"/>
      <c r="R49" s="561"/>
      <c r="S49" s="561"/>
      <c r="T49" s="562"/>
      <c r="U49" s="560" t="s">
        <v>22</v>
      </c>
      <c r="V49" s="561"/>
      <c r="W49" s="561"/>
      <c r="X49" s="561"/>
      <c r="Y49" s="561"/>
      <c r="Z49" s="561"/>
      <c r="AA49" s="561"/>
      <c r="AB49" s="561"/>
      <c r="AC49" s="561"/>
      <c r="AD49" s="561"/>
      <c r="AE49" s="561"/>
      <c r="AF49" s="561"/>
      <c r="AG49" s="561"/>
      <c r="AH49" s="561"/>
      <c r="AI49" s="561"/>
      <c r="AJ49" s="562"/>
    </row>
    <row r="50" spans="2:36" ht="55.5" customHeight="1" thickBot="1">
      <c r="B50" s="563" t="s">
        <v>1493</v>
      </c>
      <c r="C50" s="564"/>
      <c r="D50" s="565"/>
      <c r="E50" s="264"/>
      <c r="F50" s="564" t="s">
        <v>1490</v>
      </c>
      <c r="G50" s="564"/>
      <c r="H50" s="564"/>
      <c r="I50" s="564"/>
      <c r="J50" s="564"/>
      <c r="K50" s="564"/>
      <c r="L50" s="564"/>
      <c r="M50" s="564"/>
      <c r="N50" s="565"/>
      <c r="O50" s="566" t="s">
        <v>0</v>
      </c>
      <c r="P50" s="567"/>
      <c r="Q50" s="567"/>
      <c r="R50" s="567"/>
      <c r="S50" s="567"/>
      <c r="T50" s="567"/>
      <c r="U50" s="567"/>
      <c r="V50" s="567"/>
      <c r="W50" s="567"/>
      <c r="X50" s="567"/>
      <c r="Y50" s="567"/>
      <c r="Z50" s="567"/>
      <c r="AA50" s="567"/>
      <c r="AB50" s="567"/>
      <c r="AC50" s="567"/>
      <c r="AD50" s="567"/>
      <c r="AE50" s="567"/>
      <c r="AF50" s="568"/>
      <c r="AG50" s="569" t="s">
        <v>1</v>
      </c>
      <c r="AH50" s="570"/>
      <c r="AI50" s="570"/>
      <c r="AJ50" s="571"/>
    </row>
    <row r="51" spans="2:36" ht="38.25" customHeight="1">
      <c r="B51" s="612" t="s">
        <v>25</v>
      </c>
      <c r="C51" s="614" t="s">
        <v>2</v>
      </c>
      <c r="D51" s="615"/>
      <c r="E51" s="615"/>
      <c r="F51" s="615"/>
      <c r="G51" s="615"/>
      <c r="H51" s="615"/>
      <c r="I51" s="545" t="s">
        <v>3</v>
      </c>
      <c r="J51" s="547" t="s">
        <v>26</v>
      </c>
      <c r="K51" s="547" t="s">
        <v>4</v>
      </c>
      <c r="L51" s="549" t="s">
        <v>1387</v>
      </c>
      <c r="M51" s="607" t="s">
        <v>28</v>
      </c>
      <c r="N51" s="609" t="s">
        <v>29</v>
      </c>
      <c r="O51" s="611" t="s">
        <v>43</v>
      </c>
      <c r="P51" s="579"/>
      <c r="Q51" s="578" t="s">
        <v>44</v>
      </c>
      <c r="R51" s="579"/>
      <c r="S51" s="578" t="s">
        <v>45</v>
      </c>
      <c r="T51" s="579"/>
      <c r="U51" s="578" t="s">
        <v>7</v>
      </c>
      <c r="V51" s="579"/>
      <c r="W51" s="578" t="s">
        <v>6</v>
      </c>
      <c r="X51" s="579"/>
      <c r="Y51" s="578" t="s">
        <v>46</v>
      </c>
      <c r="Z51" s="579"/>
      <c r="AA51" s="578" t="s">
        <v>5</v>
      </c>
      <c r="AB51" s="579"/>
      <c r="AC51" s="578" t="s">
        <v>8</v>
      </c>
      <c r="AD51" s="579"/>
      <c r="AE51" s="578" t="s">
        <v>9</v>
      </c>
      <c r="AF51" s="604"/>
      <c r="AG51" s="605" t="s">
        <v>10</v>
      </c>
      <c r="AH51" s="572" t="s">
        <v>11</v>
      </c>
      <c r="AI51" s="574" t="s">
        <v>12</v>
      </c>
      <c r="AJ51" s="576" t="s">
        <v>30</v>
      </c>
    </row>
    <row r="52" spans="2:36" ht="99.75" customHeight="1" thickBot="1">
      <c r="B52" s="613"/>
      <c r="C52" s="616"/>
      <c r="D52" s="617"/>
      <c r="E52" s="617"/>
      <c r="F52" s="617"/>
      <c r="G52" s="617"/>
      <c r="H52" s="617"/>
      <c r="I52" s="546"/>
      <c r="J52" s="548" t="s">
        <v>26</v>
      </c>
      <c r="K52" s="548"/>
      <c r="L52" s="550"/>
      <c r="M52" s="608"/>
      <c r="N52" s="610"/>
      <c r="O52" s="280" t="s">
        <v>31</v>
      </c>
      <c r="P52" s="281" t="s">
        <v>32</v>
      </c>
      <c r="Q52" s="282" t="s">
        <v>31</v>
      </c>
      <c r="R52" s="281" t="s">
        <v>32</v>
      </c>
      <c r="S52" s="282" t="s">
        <v>31</v>
      </c>
      <c r="T52" s="281" t="s">
        <v>32</v>
      </c>
      <c r="U52" s="282" t="s">
        <v>31</v>
      </c>
      <c r="V52" s="281" t="s">
        <v>32</v>
      </c>
      <c r="W52" s="282" t="s">
        <v>31</v>
      </c>
      <c r="X52" s="281" t="s">
        <v>32</v>
      </c>
      <c r="Y52" s="282" t="s">
        <v>31</v>
      </c>
      <c r="Z52" s="281" t="s">
        <v>32</v>
      </c>
      <c r="AA52" s="282" t="s">
        <v>31</v>
      </c>
      <c r="AB52" s="281" t="s">
        <v>33</v>
      </c>
      <c r="AC52" s="282" t="s">
        <v>31</v>
      </c>
      <c r="AD52" s="281" t="s">
        <v>33</v>
      </c>
      <c r="AE52" s="282" t="s">
        <v>31</v>
      </c>
      <c r="AF52" s="283" t="s">
        <v>33</v>
      </c>
      <c r="AG52" s="606"/>
      <c r="AH52" s="573"/>
      <c r="AI52" s="575"/>
      <c r="AJ52" s="577"/>
    </row>
    <row r="53" spans="2:36" ht="110.25" customHeight="1" thickBot="1">
      <c r="B53" s="289" t="s">
        <v>1388</v>
      </c>
      <c r="C53" s="580" t="s">
        <v>82</v>
      </c>
      <c r="D53" s="581"/>
      <c r="E53" s="581"/>
      <c r="F53" s="581"/>
      <c r="G53" s="581"/>
      <c r="H53" s="581"/>
      <c r="I53" s="290" t="s">
        <v>83</v>
      </c>
      <c r="J53" s="314" t="s">
        <v>1432</v>
      </c>
      <c r="K53" s="316" t="s">
        <v>1433</v>
      </c>
      <c r="L53" s="316" t="s">
        <v>1434</v>
      </c>
      <c r="M53" s="318" t="s">
        <v>816</v>
      </c>
      <c r="N53" s="316"/>
      <c r="O53" s="294"/>
      <c r="P53" s="295"/>
      <c r="Q53" s="295"/>
      <c r="R53" s="295"/>
      <c r="S53" s="295"/>
      <c r="T53" s="295"/>
      <c r="U53" s="295"/>
      <c r="V53" s="295"/>
      <c r="W53" s="295"/>
      <c r="X53" s="295"/>
      <c r="Y53" s="295"/>
      <c r="Z53" s="295"/>
      <c r="AA53" s="295"/>
      <c r="AB53" s="295"/>
      <c r="AC53" s="295"/>
      <c r="AD53" s="295"/>
      <c r="AE53" s="295">
        <f>SUM(AE56)</f>
        <v>5000000</v>
      </c>
      <c r="AF53" s="296"/>
      <c r="AG53" s="297"/>
      <c r="AH53" s="298"/>
      <c r="AI53" s="298"/>
      <c r="AJ53" s="299"/>
    </row>
    <row r="54" spans="2:36" ht="12.75" thickBot="1">
      <c r="B54" s="582"/>
      <c r="C54" s="583"/>
      <c r="D54" s="583"/>
      <c r="E54" s="583"/>
      <c r="F54" s="583"/>
      <c r="G54" s="583"/>
      <c r="H54" s="583"/>
      <c r="I54" s="583"/>
      <c r="J54" s="583"/>
      <c r="K54" s="583"/>
      <c r="L54" s="583"/>
      <c r="M54" s="583"/>
      <c r="N54" s="583"/>
      <c r="O54" s="583"/>
      <c r="P54" s="583"/>
      <c r="Q54" s="583"/>
      <c r="R54" s="583"/>
      <c r="S54" s="583"/>
      <c r="T54" s="583"/>
      <c r="U54" s="583"/>
      <c r="V54" s="583"/>
      <c r="W54" s="583"/>
      <c r="X54" s="583"/>
      <c r="Y54" s="583"/>
      <c r="Z54" s="583"/>
      <c r="AA54" s="583"/>
      <c r="AB54" s="583"/>
      <c r="AC54" s="583"/>
      <c r="AD54" s="583"/>
      <c r="AE54" s="583"/>
      <c r="AF54" s="583"/>
      <c r="AG54" s="583"/>
      <c r="AH54" s="583"/>
      <c r="AI54" s="583"/>
      <c r="AJ54" s="584"/>
    </row>
    <row r="55" spans="2:36" ht="60" customHeight="1" thickBot="1">
      <c r="B55" s="258" t="s">
        <v>13</v>
      </c>
      <c r="C55" s="112" t="s">
        <v>41</v>
      </c>
      <c r="D55" s="112" t="s">
        <v>14</v>
      </c>
      <c r="E55" s="112" t="s">
        <v>37</v>
      </c>
      <c r="F55" s="112" t="s">
        <v>38</v>
      </c>
      <c r="G55" s="112" t="s">
        <v>39</v>
      </c>
      <c r="H55" s="259" t="s">
        <v>823</v>
      </c>
      <c r="I55" s="260" t="s">
        <v>42</v>
      </c>
      <c r="J55" s="284"/>
      <c r="K55" s="284"/>
      <c r="L55" s="284"/>
      <c r="M55" s="284"/>
      <c r="N55" s="285"/>
      <c r="O55" s="300"/>
      <c r="P55" s="140"/>
      <c r="Q55" s="286"/>
      <c r="R55" s="140"/>
      <c r="S55" s="286"/>
      <c r="T55" s="140"/>
      <c r="U55" s="286"/>
      <c r="V55" s="140"/>
      <c r="W55" s="286"/>
      <c r="X55" s="140"/>
      <c r="Y55" s="286"/>
      <c r="Z55" s="140"/>
      <c r="AA55" s="286"/>
      <c r="AB55" s="140"/>
      <c r="AC55" s="286"/>
      <c r="AD55" s="140"/>
      <c r="AE55" s="286"/>
      <c r="AF55" s="140"/>
      <c r="AG55" s="287"/>
      <c r="AH55" s="301"/>
      <c r="AI55" s="301"/>
      <c r="AJ55" s="302"/>
    </row>
    <row r="56" spans="2:36" ht="27" customHeight="1">
      <c r="B56" s="585" t="s">
        <v>1435</v>
      </c>
      <c r="C56" s="588"/>
      <c r="D56" s="303" t="s">
        <v>1421</v>
      </c>
      <c r="E56" s="304" t="s">
        <v>1391</v>
      </c>
      <c r="F56" s="305" t="s">
        <v>816</v>
      </c>
      <c r="G56" s="271">
        <v>2</v>
      </c>
      <c r="H56" s="591" t="s">
        <v>84</v>
      </c>
      <c r="I56" s="594" t="s">
        <v>85</v>
      </c>
      <c r="J56" s="636">
        <v>0</v>
      </c>
      <c r="K56" s="621" t="s">
        <v>1423</v>
      </c>
      <c r="L56" s="599" t="s">
        <v>1436</v>
      </c>
      <c r="M56" s="600">
        <v>0</v>
      </c>
      <c r="N56" s="637"/>
      <c r="O56" s="618"/>
      <c r="P56" s="618"/>
      <c r="Q56" s="618">
        <v>5000000</v>
      </c>
      <c r="R56" s="618"/>
      <c r="S56" s="618"/>
      <c r="T56" s="618"/>
      <c r="U56" s="618"/>
      <c r="V56" s="618"/>
      <c r="W56" s="618"/>
      <c r="X56" s="618"/>
      <c r="Y56" s="618"/>
      <c r="Z56" s="618"/>
      <c r="AA56" s="618"/>
      <c r="AB56" s="618"/>
      <c r="AC56" s="618"/>
      <c r="AD56" s="618"/>
      <c r="AE56" s="628">
        <f>SUM(O56,Q56,S56,U56,W56,Y56,AA56,AC56)</f>
        <v>5000000</v>
      </c>
      <c r="AF56" s="628"/>
      <c r="AG56" s="213"/>
      <c r="AH56" s="630"/>
      <c r="AI56" s="630"/>
      <c r="AJ56" s="623"/>
    </row>
    <row r="57" spans="2:36" ht="24.75" customHeight="1">
      <c r="B57" s="586"/>
      <c r="C57" s="589"/>
      <c r="D57" s="306" t="s">
        <v>1426</v>
      </c>
      <c r="E57" s="271" t="s">
        <v>1391</v>
      </c>
      <c r="F57" s="269" t="s">
        <v>816</v>
      </c>
      <c r="G57" s="271">
        <v>5</v>
      </c>
      <c r="H57" s="592"/>
      <c r="I57" s="594"/>
      <c r="J57" s="594"/>
      <c r="K57" s="621"/>
      <c r="L57" s="600"/>
      <c r="M57" s="600"/>
      <c r="N57" s="602"/>
      <c r="O57" s="619"/>
      <c r="P57" s="619"/>
      <c r="Q57" s="619"/>
      <c r="R57" s="619"/>
      <c r="S57" s="619"/>
      <c r="T57" s="619"/>
      <c r="U57" s="619"/>
      <c r="V57" s="619"/>
      <c r="W57" s="619"/>
      <c r="X57" s="619"/>
      <c r="Y57" s="619"/>
      <c r="Z57" s="619"/>
      <c r="AA57" s="619"/>
      <c r="AB57" s="619"/>
      <c r="AC57" s="619"/>
      <c r="AD57" s="619"/>
      <c r="AE57" s="628"/>
      <c r="AF57" s="628"/>
      <c r="AG57" s="213"/>
      <c r="AH57" s="630"/>
      <c r="AI57" s="630"/>
      <c r="AJ57" s="623"/>
    </row>
    <row r="58" spans="2:36" ht="52.5" customHeight="1">
      <c r="B58" s="586"/>
      <c r="C58" s="589"/>
      <c r="D58" s="306" t="s">
        <v>1437</v>
      </c>
      <c r="E58" s="271" t="s">
        <v>1391</v>
      </c>
      <c r="F58" s="269" t="s">
        <v>816</v>
      </c>
      <c r="G58" s="271">
        <v>2</v>
      </c>
      <c r="H58" s="592"/>
      <c r="I58" s="594"/>
      <c r="J58" s="594"/>
      <c r="K58" s="621"/>
      <c r="L58" s="600"/>
      <c r="M58" s="600"/>
      <c r="N58" s="602"/>
      <c r="O58" s="619"/>
      <c r="P58" s="619"/>
      <c r="Q58" s="619"/>
      <c r="R58" s="619"/>
      <c r="S58" s="619"/>
      <c r="T58" s="619"/>
      <c r="U58" s="619"/>
      <c r="V58" s="619"/>
      <c r="W58" s="619"/>
      <c r="X58" s="619"/>
      <c r="Y58" s="619"/>
      <c r="Z58" s="619"/>
      <c r="AA58" s="619"/>
      <c r="AB58" s="619"/>
      <c r="AC58" s="619"/>
      <c r="AD58" s="619"/>
      <c r="AE58" s="628"/>
      <c r="AF58" s="628"/>
      <c r="AG58" s="213"/>
      <c r="AH58" s="630"/>
      <c r="AI58" s="630"/>
      <c r="AJ58" s="623"/>
    </row>
    <row r="59" spans="2:36" ht="30" customHeight="1">
      <c r="B59" s="586"/>
      <c r="C59" s="589"/>
      <c r="D59" s="306" t="s">
        <v>1427</v>
      </c>
      <c r="E59" s="271" t="s">
        <v>1391</v>
      </c>
      <c r="F59" s="269" t="s">
        <v>816</v>
      </c>
      <c r="G59" s="271">
        <v>1</v>
      </c>
      <c r="H59" s="592"/>
      <c r="I59" s="594"/>
      <c r="J59" s="594"/>
      <c r="K59" s="621"/>
      <c r="L59" s="600"/>
      <c r="M59" s="600"/>
      <c r="N59" s="602"/>
      <c r="O59" s="619"/>
      <c r="P59" s="619"/>
      <c r="Q59" s="619"/>
      <c r="R59" s="619"/>
      <c r="S59" s="619"/>
      <c r="T59" s="619"/>
      <c r="U59" s="619"/>
      <c r="V59" s="619"/>
      <c r="W59" s="619"/>
      <c r="X59" s="619"/>
      <c r="Y59" s="619"/>
      <c r="Z59" s="619"/>
      <c r="AA59" s="619"/>
      <c r="AB59" s="619"/>
      <c r="AC59" s="619"/>
      <c r="AD59" s="619"/>
      <c r="AE59" s="628"/>
      <c r="AF59" s="628"/>
      <c r="AG59" s="319"/>
      <c r="AH59" s="630"/>
      <c r="AI59" s="630"/>
      <c r="AJ59" s="623"/>
    </row>
    <row r="60" spans="2:36" ht="38.25" customHeight="1" thickBot="1">
      <c r="B60" s="587"/>
      <c r="C60" s="590"/>
      <c r="D60" s="320" t="s">
        <v>1428</v>
      </c>
      <c r="E60" s="308" t="s">
        <v>1391</v>
      </c>
      <c r="F60" s="309" t="s">
        <v>816</v>
      </c>
      <c r="G60" s="272">
        <v>2</v>
      </c>
      <c r="H60" s="593"/>
      <c r="I60" s="595"/>
      <c r="J60" s="595"/>
      <c r="K60" s="622"/>
      <c r="L60" s="601"/>
      <c r="M60" s="601"/>
      <c r="N60" s="603"/>
      <c r="O60" s="620"/>
      <c r="P60" s="620"/>
      <c r="Q60" s="620"/>
      <c r="R60" s="620"/>
      <c r="S60" s="620"/>
      <c r="T60" s="620"/>
      <c r="U60" s="620"/>
      <c r="V60" s="620"/>
      <c r="W60" s="620"/>
      <c r="X60" s="620"/>
      <c r="Y60" s="620"/>
      <c r="Z60" s="620"/>
      <c r="AA60" s="620"/>
      <c r="AB60" s="620"/>
      <c r="AC60" s="620"/>
      <c r="AD60" s="620"/>
      <c r="AE60" s="629"/>
      <c r="AF60" s="629"/>
      <c r="AG60" s="311"/>
      <c r="AH60" s="631"/>
      <c r="AI60" s="631"/>
      <c r="AJ60" s="624"/>
    </row>
    <row r="61" ht="12"/>
    <row r="62" ht="12"/>
    <row r="63" spans="2:36" ht="32.25" customHeight="1">
      <c r="B63" s="557" t="s">
        <v>1385</v>
      </c>
      <c r="C63" s="558"/>
      <c r="D63" s="558"/>
      <c r="E63" s="558"/>
      <c r="F63" s="558"/>
      <c r="G63" s="558"/>
      <c r="H63" s="559"/>
      <c r="I63" s="560" t="s">
        <v>1408</v>
      </c>
      <c r="J63" s="561"/>
      <c r="K63" s="561"/>
      <c r="L63" s="561"/>
      <c r="M63" s="561"/>
      <c r="N63" s="561"/>
      <c r="O63" s="561"/>
      <c r="P63" s="561"/>
      <c r="Q63" s="561"/>
      <c r="R63" s="561"/>
      <c r="S63" s="561"/>
      <c r="T63" s="562"/>
      <c r="U63" s="560" t="s">
        <v>22</v>
      </c>
      <c r="V63" s="561"/>
      <c r="W63" s="561"/>
      <c r="X63" s="561"/>
      <c r="Y63" s="561"/>
      <c r="Z63" s="561"/>
      <c r="AA63" s="561"/>
      <c r="AB63" s="561"/>
      <c r="AC63" s="561"/>
      <c r="AD63" s="561"/>
      <c r="AE63" s="561"/>
      <c r="AF63" s="561"/>
      <c r="AG63" s="561"/>
      <c r="AH63" s="561"/>
      <c r="AI63" s="561"/>
      <c r="AJ63" s="562"/>
    </row>
    <row r="64" spans="2:36" ht="57" customHeight="1" thickBot="1">
      <c r="B64" s="563" t="s">
        <v>1494</v>
      </c>
      <c r="C64" s="564"/>
      <c r="D64" s="565"/>
      <c r="E64" s="264"/>
      <c r="F64" s="564" t="s">
        <v>1490</v>
      </c>
      <c r="G64" s="564"/>
      <c r="H64" s="564"/>
      <c r="I64" s="564"/>
      <c r="J64" s="564"/>
      <c r="K64" s="564"/>
      <c r="L64" s="564"/>
      <c r="M64" s="564"/>
      <c r="N64" s="565"/>
      <c r="O64" s="566" t="s">
        <v>0</v>
      </c>
      <c r="P64" s="567"/>
      <c r="Q64" s="567"/>
      <c r="R64" s="567"/>
      <c r="S64" s="567"/>
      <c r="T64" s="567"/>
      <c r="U64" s="567"/>
      <c r="V64" s="567"/>
      <c r="W64" s="567"/>
      <c r="X64" s="567"/>
      <c r="Y64" s="567"/>
      <c r="Z64" s="567"/>
      <c r="AA64" s="567"/>
      <c r="AB64" s="567"/>
      <c r="AC64" s="567"/>
      <c r="AD64" s="567"/>
      <c r="AE64" s="567"/>
      <c r="AF64" s="568"/>
      <c r="AG64" s="569" t="s">
        <v>1</v>
      </c>
      <c r="AH64" s="570"/>
      <c r="AI64" s="570"/>
      <c r="AJ64" s="571"/>
    </row>
    <row r="65" spans="2:36" ht="48.75" customHeight="1">
      <c r="B65" s="612" t="s">
        <v>25</v>
      </c>
      <c r="C65" s="614" t="s">
        <v>2</v>
      </c>
      <c r="D65" s="615"/>
      <c r="E65" s="615"/>
      <c r="F65" s="615"/>
      <c r="G65" s="615"/>
      <c r="H65" s="615"/>
      <c r="I65" s="545" t="s">
        <v>3</v>
      </c>
      <c r="J65" s="547" t="s">
        <v>26</v>
      </c>
      <c r="K65" s="547" t="s">
        <v>4</v>
      </c>
      <c r="L65" s="549" t="s">
        <v>1387</v>
      </c>
      <c r="M65" s="607" t="s">
        <v>28</v>
      </c>
      <c r="N65" s="609" t="s">
        <v>29</v>
      </c>
      <c r="O65" s="611" t="s">
        <v>43</v>
      </c>
      <c r="P65" s="579"/>
      <c r="Q65" s="578" t="s">
        <v>44</v>
      </c>
      <c r="R65" s="579"/>
      <c r="S65" s="578" t="s">
        <v>45</v>
      </c>
      <c r="T65" s="579"/>
      <c r="U65" s="578" t="s">
        <v>7</v>
      </c>
      <c r="V65" s="579"/>
      <c r="W65" s="578" t="s">
        <v>6</v>
      </c>
      <c r="X65" s="579"/>
      <c r="Y65" s="578" t="s">
        <v>46</v>
      </c>
      <c r="Z65" s="579"/>
      <c r="AA65" s="578" t="s">
        <v>5</v>
      </c>
      <c r="AB65" s="579"/>
      <c r="AC65" s="578" t="s">
        <v>8</v>
      </c>
      <c r="AD65" s="579"/>
      <c r="AE65" s="578" t="s">
        <v>9</v>
      </c>
      <c r="AF65" s="604"/>
      <c r="AG65" s="605" t="s">
        <v>10</v>
      </c>
      <c r="AH65" s="572" t="s">
        <v>11</v>
      </c>
      <c r="AI65" s="574" t="s">
        <v>12</v>
      </c>
      <c r="AJ65" s="576" t="s">
        <v>30</v>
      </c>
    </row>
    <row r="66" spans="2:36" ht="78.75" customHeight="1" thickBot="1">
      <c r="B66" s="613"/>
      <c r="C66" s="616"/>
      <c r="D66" s="617"/>
      <c r="E66" s="617"/>
      <c r="F66" s="617"/>
      <c r="G66" s="617"/>
      <c r="H66" s="617"/>
      <c r="I66" s="546"/>
      <c r="J66" s="548" t="s">
        <v>26</v>
      </c>
      <c r="K66" s="548"/>
      <c r="L66" s="550"/>
      <c r="M66" s="608"/>
      <c r="N66" s="610"/>
      <c r="O66" s="280" t="s">
        <v>31</v>
      </c>
      <c r="P66" s="281" t="s">
        <v>32</v>
      </c>
      <c r="Q66" s="282" t="s">
        <v>31</v>
      </c>
      <c r="R66" s="281" t="s">
        <v>32</v>
      </c>
      <c r="S66" s="282" t="s">
        <v>31</v>
      </c>
      <c r="T66" s="281" t="s">
        <v>32</v>
      </c>
      <c r="U66" s="282" t="s">
        <v>31</v>
      </c>
      <c r="V66" s="281" t="s">
        <v>32</v>
      </c>
      <c r="W66" s="282" t="s">
        <v>31</v>
      </c>
      <c r="X66" s="281" t="s">
        <v>32</v>
      </c>
      <c r="Y66" s="282" t="s">
        <v>31</v>
      </c>
      <c r="Z66" s="281" t="s">
        <v>32</v>
      </c>
      <c r="AA66" s="282" t="s">
        <v>31</v>
      </c>
      <c r="AB66" s="281" t="s">
        <v>33</v>
      </c>
      <c r="AC66" s="282" t="s">
        <v>31</v>
      </c>
      <c r="AD66" s="281" t="s">
        <v>33</v>
      </c>
      <c r="AE66" s="282" t="s">
        <v>31</v>
      </c>
      <c r="AF66" s="283" t="s">
        <v>33</v>
      </c>
      <c r="AG66" s="606"/>
      <c r="AH66" s="573"/>
      <c r="AI66" s="575"/>
      <c r="AJ66" s="577"/>
    </row>
    <row r="67" spans="2:36" ht="90.75" customHeight="1" thickBot="1">
      <c r="B67" s="289" t="s">
        <v>1388</v>
      </c>
      <c r="C67" s="580" t="s">
        <v>86</v>
      </c>
      <c r="D67" s="581"/>
      <c r="E67" s="581"/>
      <c r="F67" s="581"/>
      <c r="G67" s="581"/>
      <c r="H67" s="581"/>
      <c r="I67" s="290" t="s">
        <v>87</v>
      </c>
      <c r="J67" s="325">
        <v>0</v>
      </c>
      <c r="K67" s="292">
        <v>1</v>
      </c>
      <c r="L67" s="292">
        <v>1</v>
      </c>
      <c r="M67" s="292">
        <v>0.5</v>
      </c>
      <c r="N67" s="292"/>
      <c r="O67" s="294"/>
      <c r="P67" s="295"/>
      <c r="Q67" s="295"/>
      <c r="R67" s="295"/>
      <c r="S67" s="295"/>
      <c r="T67" s="295"/>
      <c r="U67" s="295"/>
      <c r="V67" s="295"/>
      <c r="W67" s="295"/>
      <c r="X67" s="295"/>
      <c r="Y67" s="295"/>
      <c r="Z67" s="295"/>
      <c r="AA67" s="295"/>
      <c r="AB67" s="295"/>
      <c r="AC67" s="295"/>
      <c r="AD67" s="295"/>
      <c r="AE67" s="295">
        <f>SUM(AE70)</f>
        <v>200000</v>
      </c>
      <c r="AF67" s="296"/>
      <c r="AG67" s="297"/>
      <c r="AH67" s="298"/>
      <c r="AI67" s="298"/>
      <c r="AJ67" s="299"/>
    </row>
    <row r="68" spans="2:36" ht="12.75" thickBot="1">
      <c r="B68" s="582"/>
      <c r="C68" s="583"/>
      <c r="D68" s="583"/>
      <c r="E68" s="583"/>
      <c r="F68" s="583"/>
      <c r="G68" s="583"/>
      <c r="H68" s="583"/>
      <c r="I68" s="583"/>
      <c r="J68" s="583"/>
      <c r="K68" s="583"/>
      <c r="L68" s="583"/>
      <c r="M68" s="583"/>
      <c r="N68" s="583"/>
      <c r="O68" s="583"/>
      <c r="P68" s="583"/>
      <c r="Q68" s="583"/>
      <c r="R68" s="583"/>
      <c r="S68" s="583"/>
      <c r="T68" s="583"/>
      <c r="U68" s="583"/>
      <c r="V68" s="583"/>
      <c r="W68" s="583"/>
      <c r="X68" s="583"/>
      <c r="Y68" s="583"/>
      <c r="Z68" s="583"/>
      <c r="AA68" s="583"/>
      <c r="AB68" s="583"/>
      <c r="AC68" s="583"/>
      <c r="AD68" s="583"/>
      <c r="AE68" s="583"/>
      <c r="AF68" s="583"/>
      <c r="AG68" s="583"/>
      <c r="AH68" s="583"/>
      <c r="AI68" s="583"/>
      <c r="AJ68" s="584"/>
    </row>
    <row r="69" spans="2:36" ht="60" customHeight="1" thickBot="1">
      <c r="B69" s="258" t="s">
        <v>13</v>
      </c>
      <c r="C69" s="112" t="s">
        <v>41</v>
      </c>
      <c r="D69" s="112" t="s">
        <v>14</v>
      </c>
      <c r="E69" s="112" t="s">
        <v>37</v>
      </c>
      <c r="F69" s="112" t="s">
        <v>38</v>
      </c>
      <c r="G69" s="112" t="s">
        <v>39</v>
      </c>
      <c r="H69" s="259" t="s">
        <v>821</v>
      </c>
      <c r="I69" s="260" t="s">
        <v>42</v>
      </c>
      <c r="J69" s="284"/>
      <c r="K69" s="284"/>
      <c r="L69" s="284"/>
      <c r="M69" s="284"/>
      <c r="N69" s="285"/>
      <c r="O69" s="300"/>
      <c r="P69" s="140"/>
      <c r="Q69" s="286"/>
      <c r="R69" s="140"/>
      <c r="S69" s="286"/>
      <c r="T69" s="140"/>
      <c r="U69" s="286"/>
      <c r="V69" s="140"/>
      <c r="W69" s="286"/>
      <c r="X69" s="140"/>
      <c r="Y69" s="286"/>
      <c r="Z69" s="140"/>
      <c r="AA69" s="286"/>
      <c r="AB69" s="140"/>
      <c r="AC69" s="286"/>
      <c r="AD69" s="140"/>
      <c r="AE69" s="286"/>
      <c r="AF69" s="140"/>
      <c r="AG69" s="287"/>
      <c r="AH69" s="301"/>
      <c r="AI69" s="301"/>
      <c r="AJ69" s="302"/>
    </row>
    <row r="70" spans="2:36" ht="31.5" customHeight="1">
      <c r="B70" s="585" t="s">
        <v>1431</v>
      </c>
      <c r="C70" s="147"/>
      <c r="D70" s="303" t="s">
        <v>1438</v>
      </c>
      <c r="E70" s="304" t="s">
        <v>1391</v>
      </c>
      <c r="F70" s="305" t="s">
        <v>816</v>
      </c>
      <c r="G70" s="271">
        <v>3</v>
      </c>
      <c r="H70" s="591" t="s">
        <v>88</v>
      </c>
      <c r="I70" s="594" t="s">
        <v>89</v>
      </c>
      <c r="J70" s="596" t="s">
        <v>1439</v>
      </c>
      <c r="K70" s="621" t="s">
        <v>1440</v>
      </c>
      <c r="L70" s="621" t="s">
        <v>1441</v>
      </c>
      <c r="M70" s="600">
        <v>0</v>
      </c>
      <c r="N70" s="621"/>
      <c r="O70" s="618"/>
      <c r="P70" s="618"/>
      <c r="Q70" s="618"/>
      <c r="R70" s="618"/>
      <c r="S70" s="618"/>
      <c r="T70" s="618"/>
      <c r="U70" s="618"/>
      <c r="V70" s="618"/>
      <c r="W70" s="618">
        <v>200000</v>
      </c>
      <c r="X70" s="618"/>
      <c r="Y70" s="618"/>
      <c r="Z70" s="618"/>
      <c r="AA70" s="618"/>
      <c r="AB70" s="618"/>
      <c r="AC70" s="618"/>
      <c r="AD70" s="618"/>
      <c r="AE70" s="628">
        <f>SUM(O70,Q70,S70,U70,W70,Y70,AA70,AC70)</f>
        <v>200000</v>
      </c>
      <c r="AF70" s="628"/>
      <c r="AG70" s="213"/>
      <c r="AH70" s="630"/>
      <c r="AI70" s="630"/>
      <c r="AJ70" s="623"/>
    </row>
    <row r="71" spans="2:36" ht="39.75" customHeight="1">
      <c r="B71" s="586"/>
      <c r="C71" s="326"/>
      <c r="D71" s="306" t="s">
        <v>1442</v>
      </c>
      <c r="E71" s="271" t="s">
        <v>1391</v>
      </c>
      <c r="F71" s="269" t="s">
        <v>816</v>
      </c>
      <c r="G71" s="271">
        <v>1</v>
      </c>
      <c r="H71" s="592"/>
      <c r="I71" s="594"/>
      <c r="J71" s="597"/>
      <c r="K71" s="621"/>
      <c r="L71" s="621"/>
      <c r="M71" s="600"/>
      <c r="N71" s="621"/>
      <c r="O71" s="619"/>
      <c r="P71" s="619"/>
      <c r="Q71" s="619"/>
      <c r="R71" s="619"/>
      <c r="S71" s="619"/>
      <c r="T71" s="619"/>
      <c r="U71" s="619"/>
      <c r="V71" s="619"/>
      <c r="W71" s="619"/>
      <c r="X71" s="619"/>
      <c r="Y71" s="619"/>
      <c r="Z71" s="619"/>
      <c r="AA71" s="619"/>
      <c r="AB71" s="619"/>
      <c r="AC71" s="619"/>
      <c r="AD71" s="619"/>
      <c r="AE71" s="628"/>
      <c r="AF71" s="628"/>
      <c r="AG71" s="213"/>
      <c r="AH71" s="630"/>
      <c r="AI71" s="630"/>
      <c r="AJ71" s="623"/>
    </row>
    <row r="72" spans="2:36" ht="27" customHeight="1">
      <c r="B72" s="586"/>
      <c r="C72" s="326"/>
      <c r="D72" s="306" t="s">
        <v>1443</v>
      </c>
      <c r="E72" s="271" t="s">
        <v>1391</v>
      </c>
      <c r="F72" s="269" t="s">
        <v>816</v>
      </c>
      <c r="G72" s="271">
        <v>4</v>
      </c>
      <c r="H72" s="592"/>
      <c r="I72" s="594"/>
      <c r="J72" s="597"/>
      <c r="K72" s="621"/>
      <c r="L72" s="621"/>
      <c r="M72" s="600"/>
      <c r="N72" s="621"/>
      <c r="O72" s="619"/>
      <c r="P72" s="619"/>
      <c r="Q72" s="619"/>
      <c r="R72" s="619"/>
      <c r="S72" s="619"/>
      <c r="T72" s="619"/>
      <c r="U72" s="619"/>
      <c r="V72" s="619"/>
      <c r="W72" s="619"/>
      <c r="X72" s="619"/>
      <c r="Y72" s="619"/>
      <c r="Z72" s="619"/>
      <c r="AA72" s="619"/>
      <c r="AB72" s="619"/>
      <c r="AC72" s="619"/>
      <c r="AD72" s="619"/>
      <c r="AE72" s="628"/>
      <c r="AF72" s="628"/>
      <c r="AG72" s="319"/>
      <c r="AH72" s="630"/>
      <c r="AI72" s="630"/>
      <c r="AJ72" s="623"/>
    </row>
    <row r="73" spans="2:36" ht="37.5" customHeight="1" thickBot="1">
      <c r="B73" s="587"/>
      <c r="C73" s="327"/>
      <c r="D73" s="320" t="s">
        <v>1444</v>
      </c>
      <c r="E73" s="308" t="s">
        <v>1391</v>
      </c>
      <c r="F73" s="309" t="s">
        <v>816</v>
      </c>
      <c r="G73" s="272">
        <v>1</v>
      </c>
      <c r="H73" s="593"/>
      <c r="I73" s="595"/>
      <c r="J73" s="598"/>
      <c r="K73" s="622"/>
      <c r="L73" s="622"/>
      <c r="M73" s="601"/>
      <c r="N73" s="622"/>
      <c r="O73" s="620"/>
      <c r="P73" s="620"/>
      <c r="Q73" s="620"/>
      <c r="R73" s="620"/>
      <c r="S73" s="620"/>
      <c r="T73" s="620"/>
      <c r="U73" s="620"/>
      <c r="V73" s="620"/>
      <c r="W73" s="620"/>
      <c r="X73" s="620"/>
      <c r="Y73" s="620"/>
      <c r="Z73" s="620"/>
      <c r="AA73" s="620"/>
      <c r="AB73" s="620"/>
      <c r="AC73" s="620"/>
      <c r="AD73" s="620"/>
      <c r="AE73" s="629"/>
      <c r="AF73" s="629"/>
      <c r="AG73" s="311"/>
      <c r="AH73" s="631"/>
      <c r="AI73" s="631"/>
      <c r="AJ73" s="624"/>
    </row>
    <row r="74" ht="12"/>
    <row r="75" ht="12"/>
    <row r="76" spans="2:36" ht="37.5" customHeight="1">
      <c r="B76" s="557" t="s">
        <v>1385</v>
      </c>
      <c r="C76" s="558"/>
      <c r="D76" s="558"/>
      <c r="E76" s="558"/>
      <c r="F76" s="558"/>
      <c r="G76" s="558"/>
      <c r="H76" s="559"/>
      <c r="I76" s="560" t="s">
        <v>1408</v>
      </c>
      <c r="J76" s="561"/>
      <c r="K76" s="561"/>
      <c r="L76" s="561"/>
      <c r="M76" s="561"/>
      <c r="N76" s="561"/>
      <c r="O76" s="561"/>
      <c r="P76" s="561"/>
      <c r="Q76" s="561"/>
      <c r="R76" s="561"/>
      <c r="S76" s="561"/>
      <c r="T76" s="562"/>
      <c r="U76" s="560" t="s">
        <v>22</v>
      </c>
      <c r="V76" s="561"/>
      <c r="W76" s="561"/>
      <c r="X76" s="561"/>
      <c r="Y76" s="561"/>
      <c r="Z76" s="561"/>
      <c r="AA76" s="561"/>
      <c r="AB76" s="561"/>
      <c r="AC76" s="561"/>
      <c r="AD76" s="561"/>
      <c r="AE76" s="561"/>
      <c r="AF76" s="561"/>
      <c r="AG76" s="561"/>
      <c r="AH76" s="561"/>
      <c r="AI76" s="561"/>
      <c r="AJ76" s="562"/>
    </row>
    <row r="77" spans="2:36" ht="54" customHeight="1" thickBot="1">
      <c r="B77" s="563" t="s">
        <v>1495</v>
      </c>
      <c r="C77" s="564"/>
      <c r="D77" s="565"/>
      <c r="E77" s="264"/>
      <c r="F77" s="564" t="s">
        <v>1490</v>
      </c>
      <c r="G77" s="564"/>
      <c r="H77" s="564"/>
      <c r="I77" s="564"/>
      <c r="J77" s="564"/>
      <c r="K77" s="564"/>
      <c r="L77" s="564"/>
      <c r="M77" s="564"/>
      <c r="N77" s="565"/>
      <c r="O77" s="566" t="s">
        <v>0</v>
      </c>
      <c r="P77" s="567"/>
      <c r="Q77" s="567"/>
      <c r="R77" s="567"/>
      <c r="S77" s="567"/>
      <c r="T77" s="567"/>
      <c r="U77" s="567"/>
      <c r="V77" s="567"/>
      <c r="W77" s="567"/>
      <c r="X77" s="567"/>
      <c r="Y77" s="567"/>
      <c r="Z77" s="567"/>
      <c r="AA77" s="567"/>
      <c r="AB77" s="567"/>
      <c r="AC77" s="567"/>
      <c r="AD77" s="567"/>
      <c r="AE77" s="567"/>
      <c r="AF77" s="568"/>
      <c r="AG77" s="569" t="s">
        <v>1</v>
      </c>
      <c r="AH77" s="570"/>
      <c r="AI77" s="570"/>
      <c r="AJ77" s="571"/>
    </row>
    <row r="78" spans="2:36" ht="41.25" customHeight="1">
      <c r="B78" s="612" t="s">
        <v>25</v>
      </c>
      <c r="C78" s="614" t="s">
        <v>2</v>
      </c>
      <c r="D78" s="615"/>
      <c r="E78" s="615"/>
      <c r="F78" s="615"/>
      <c r="G78" s="615"/>
      <c r="H78" s="615"/>
      <c r="I78" s="545" t="s">
        <v>3</v>
      </c>
      <c r="J78" s="547" t="s">
        <v>26</v>
      </c>
      <c r="K78" s="547" t="s">
        <v>4</v>
      </c>
      <c r="L78" s="549" t="s">
        <v>1387</v>
      </c>
      <c r="M78" s="607" t="s">
        <v>28</v>
      </c>
      <c r="N78" s="609" t="s">
        <v>29</v>
      </c>
      <c r="O78" s="611" t="s">
        <v>43</v>
      </c>
      <c r="P78" s="579"/>
      <c r="Q78" s="578" t="s">
        <v>44</v>
      </c>
      <c r="R78" s="579"/>
      <c r="S78" s="578" t="s">
        <v>45</v>
      </c>
      <c r="T78" s="579"/>
      <c r="U78" s="578" t="s">
        <v>7</v>
      </c>
      <c r="V78" s="579"/>
      <c r="W78" s="578" t="s">
        <v>6</v>
      </c>
      <c r="X78" s="579"/>
      <c r="Y78" s="578" t="s">
        <v>46</v>
      </c>
      <c r="Z78" s="579"/>
      <c r="AA78" s="578" t="s">
        <v>5</v>
      </c>
      <c r="AB78" s="579"/>
      <c r="AC78" s="578" t="s">
        <v>8</v>
      </c>
      <c r="AD78" s="579"/>
      <c r="AE78" s="578" t="s">
        <v>9</v>
      </c>
      <c r="AF78" s="604"/>
      <c r="AG78" s="605" t="s">
        <v>10</v>
      </c>
      <c r="AH78" s="572" t="s">
        <v>11</v>
      </c>
      <c r="AI78" s="574" t="s">
        <v>12</v>
      </c>
      <c r="AJ78" s="576" t="s">
        <v>30</v>
      </c>
    </row>
    <row r="79" spans="2:36" ht="86.25" customHeight="1" thickBot="1">
      <c r="B79" s="613"/>
      <c r="C79" s="616"/>
      <c r="D79" s="617"/>
      <c r="E79" s="617"/>
      <c r="F79" s="617"/>
      <c r="G79" s="617"/>
      <c r="H79" s="617"/>
      <c r="I79" s="546"/>
      <c r="J79" s="548" t="s">
        <v>26</v>
      </c>
      <c r="K79" s="548"/>
      <c r="L79" s="550"/>
      <c r="M79" s="608"/>
      <c r="N79" s="610"/>
      <c r="O79" s="280" t="s">
        <v>31</v>
      </c>
      <c r="P79" s="281" t="s">
        <v>32</v>
      </c>
      <c r="Q79" s="282" t="s">
        <v>31</v>
      </c>
      <c r="R79" s="281" t="s">
        <v>32</v>
      </c>
      <c r="S79" s="282" t="s">
        <v>31</v>
      </c>
      <c r="T79" s="281" t="s">
        <v>32</v>
      </c>
      <c r="U79" s="282" t="s">
        <v>31</v>
      </c>
      <c r="V79" s="281" t="s">
        <v>32</v>
      </c>
      <c r="W79" s="282" t="s">
        <v>31</v>
      </c>
      <c r="X79" s="281" t="s">
        <v>32</v>
      </c>
      <c r="Y79" s="282" t="s">
        <v>31</v>
      </c>
      <c r="Z79" s="281" t="s">
        <v>32</v>
      </c>
      <c r="AA79" s="282" t="s">
        <v>31</v>
      </c>
      <c r="AB79" s="281" t="s">
        <v>33</v>
      </c>
      <c r="AC79" s="282" t="s">
        <v>31</v>
      </c>
      <c r="AD79" s="281" t="s">
        <v>33</v>
      </c>
      <c r="AE79" s="282" t="s">
        <v>31</v>
      </c>
      <c r="AF79" s="283" t="s">
        <v>33</v>
      </c>
      <c r="AG79" s="606"/>
      <c r="AH79" s="573"/>
      <c r="AI79" s="575"/>
      <c r="AJ79" s="577"/>
    </row>
    <row r="80" spans="2:36" ht="99" customHeight="1" thickBot="1">
      <c r="B80" s="289" t="s">
        <v>1388</v>
      </c>
      <c r="C80" s="580" t="s">
        <v>90</v>
      </c>
      <c r="D80" s="581"/>
      <c r="E80" s="581"/>
      <c r="F80" s="581"/>
      <c r="G80" s="581"/>
      <c r="H80" s="581"/>
      <c r="I80" s="290" t="s">
        <v>91</v>
      </c>
      <c r="J80" s="325">
        <v>25</v>
      </c>
      <c r="K80" s="316" t="s">
        <v>1445</v>
      </c>
      <c r="L80" s="316" t="s">
        <v>1445</v>
      </c>
      <c r="M80" s="316" t="s">
        <v>1446</v>
      </c>
      <c r="N80" s="316"/>
      <c r="O80" s="294"/>
      <c r="P80" s="295"/>
      <c r="Q80" s="295"/>
      <c r="R80" s="295"/>
      <c r="S80" s="295"/>
      <c r="T80" s="295"/>
      <c r="U80" s="295"/>
      <c r="V80" s="295"/>
      <c r="W80" s="295"/>
      <c r="X80" s="295"/>
      <c r="Y80" s="295"/>
      <c r="Z80" s="295"/>
      <c r="AA80" s="295"/>
      <c r="AB80" s="295"/>
      <c r="AC80" s="295"/>
      <c r="AD80" s="295"/>
      <c r="AE80" s="295">
        <f>SUM(AE83)</f>
        <v>200000</v>
      </c>
      <c r="AF80" s="296"/>
      <c r="AG80" s="297"/>
      <c r="AH80" s="298"/>
      <c r="AI80" s="298"/>
      <c r="AJ80" s="299"/>
    </row>
    <row r="81" spans="2:36" ht="12.75" thickBot="1">
      <c r="B81" s="582"/>
      <c r="C81" s="583"/>
      <c r="D81" s="583"/>
      <c r="E81" s="583"/>
      <c r="F81" s="583"/>
      <c r="G81" s="583"/>
      <c r="H81" s="583"/>
      <c r="I81" s="583"/>
      <c r="J81" s="583"/>
      <c r="K81" s="583"/>
      <c r="L81" s="583"/>
      <c r="M81" s="583"/>
      <c r="N81" s="583"/>
      <c r="O81" s="583"/>
      <c r="P81" s="583"/>
      <c r="Q81" s="583"/>
      <c r="R81" s="583"/>
      <c r="S81" s="583"/>
      <c r="T81" s="583"/>
      <c r="U81" s="583"/>
      <c r="V81" s="583"/>
      <c r="W81" s="583"/>
      <c r="X81" s="583"/>
      <c r="Y81" s="583"/>
      <c r="Z81" s="583"/>
      <c r="AA81" s="583"/>
      <c r="AB81" s="583"/>
      <c r="AC81" s="583"/>
      <c r="AD81" s="583"/>
      <c r="AE81" s="583"/>
      <c r="AF81" s="583"/>
      <c r="AG81" s="583"/>
      <c r="AH81" s="583"/>
      <c r="AI81" s="583"/>
      <c r="AJ81" s="584"/>
    </row>
    <row r="82" spans="2:36" ht="49.5" customHeight="1" thickBot="1">
      <c r="B82" s="258" t="s">
        <v>13</v>
      </c>
      <c r="C82" s="112" t="s">
        <v>41</v>
      </c>
      <c r="D82" s="112" t="s">
        <v>14</v>
      </c>
      <c r="E82" s="112" t="s">
        <v>37</v>
      </c>
      <c r="F82" s="112" t="s">
        <v>38</v>
      </c>
      <c r="G82" s="112" t="s">
        <v>39</v>
      </c>
      <c r="H82" s="259" t="s">
        <v>819</v>
      </c>
      <c r="I82" s="260" t="s">
        <v>42</v>
      </c>
      <c r="J82" s="284"/>
      <c r="K82" s="284"/>
      <c r="L82" s="284"/>
      <c r="M82" s="284"/>
      <c r="N82" s="285"/>
      <c r="O82" s="300"/>
      <c r="P82" s="140"/>
      <c r="Q82" s="286"/>
      <c r="R82" s="140"/>
      <c r="S82" s="286"/>
      <c r="T82" s="140"/>
      <c r="U82" s="286"/>
      <c r="V82" s="140"/>
      <c r="W82" s="286"/>
      <c r="X82" s="140"/>
      <c r="Y82" s="286"/>
      <c r="Z82" s="140"/>
      <c r="AA82" s="286"/>
      <c r="AB82" s="140"/>
      <c r="AC82" s="286"/>
      <c r="AD82" s="140"/>
      <c r="AE82" s="286"/>
      <c r="AF82" s="140"/>
      <c r="AG82" s="287"/>
      <c r="AH82" s="301"/>
      <c r="AI82" s="301"/>
      <c r="AJ82" s="302"/>
    </row>
    <row r="83" spans="2:36" ht="29.25" customHeight="1">
      <c r="B83" s="585" t="s">
        <v>1447</v>
      </c>
      <c r="C83" s="147"/>
      <c r="D83" s="303" t="s">
        <v>1438</v>
      </c>
      <c r="E83" s="304" t="s">
        <v>1391</v>
      </c>
      <c r="F83" s="305" t="s">
        <v>816</v>
      </c>
      <c r="G83" s="271">
        <v>3</v>
      </c>
      <c r="H83" s="591" t="s">
        <v>92</v>
      </c>
      <c r="I83" s="594" t="s">
        <v>69</v>
      </c>
      <c r="J83" s="596" t="s">
        <v>1448</v>
      </c>
      <c r="K83" s="621" t="s">
        <v>1449</v>
      </c>
      <c r="L83" s="599" t="s">
        <v>1450</v>
      </c>
      <c r="M83" s="600" t="s">
        <v>816</v>
      </c>
      <c r="N83" s="599"/>
      <c r="O83" s="618"/>
      <c r="P83" s="618"/>
      <c r="Q83" s="618"/>
      <c r="R83" s="618"/>
      <c r="S83" s="618"/>
      <c r="T83" s="618"/>
      <c r="U83" s="618"/>
      <c r="V83" s="618"/>
      <c r="W83" s="618">
        <v>200000</v>
      </c>
      <c r="X83" s="618"/>
      <c r="Y83" s="618"/>
      <c r="Z83" s="618"/>
      <c r="AA83" s="618"/>
      <c r="AB83" s="618"/>
      <c r="AC83" s="618"/>
      <c r="AD83" s="618"/>
      <c r="AE83" s="628">
        <f>SUM(O83,Q83,S83,U83,W83,Y83,AA83,AC83)</f>
        <v>200000</v>
      </c>
      <c r="AF83" s="628"/>
      <c r="AG83" s="213"/>
      <c r="AH83" s="630"/>
      <c r="AI83" s="630"/>
      <c r="AJ83" s="623"/>
    </row>
    <row r="84" spans="2:36" ht="44.25" customHeight="1">
      <c r="B84" s="586"/>
      <c r="C84" s="326"/>
      <c r="D84" s="306" t="s">
        <v>1442</v>
      </c>
      <c r="E84" s="271" t="s">
        <v>1391</v>
      </c>
      <c r="F84" s="269" t="s">
        <v>816</v>
      </c>
      <c r="G84" s="271">
        <v>1</v>
      </c>
      <c r="H84" s="592"/>
      <c r="I84" s="594"/>
      <c r="J84" s="597"/>
      <c r="K84" s="621"/>
      <c r="L84" s="600"/>
      <c r="M84" s="600"/>
      <c r="N84" s="600"/>
      <c r="O84" s="619"/>
      <c r="P84" s="619"/>
      <c r="Q84" s="619"/>
      <c r="R84" s="619"/>
      <c r="S84" s="619"/>
      <c r="T84" s="619"/>
      <c r="U84" s="619"/>
      <c r="V84" s="619"/>
      <c r="W84" s="619"/>
      <c r="X84" s="619"/>
      <c r="Y84" s="619"/>
      <c r="Z84" s="619"/>
      <c r="AA84" s="619"/>
      <c r="AB84" s="619"/>
      <c r="AC84" s="619"/>
      <c r="AD84" s="619"/>
      <c r="AE84" s="628"/>
      <c r="AF84" s="628"/>
      <c r="AG84" s="213"/>
      <c r="AH84" s="630"/>
      <c r="AI84" s="630"/>
      <c r="AJ84" s="623"/>
    </row>
    <row r="85" spans="2:36" ht="30.75" customHeight="1">
      <c r="B85" s="586"/>
      <c r="C85" s="326"/>
      <c r="D85" s="306" t="s">
        <v>1443</v>
      </c>
      <c r="E85" s="271" t="s">
        <v>1391</v>
      </c>
      <c r="F85" s="269" t="s">
        <v>816</v>
      </c>
      <c r="G85" s="271">
        <v>4</v>
      </c>
      <c r="H85" s="592"/>
      <c r="I85" s="594"/>
      <c r="J85" s="597"/>
      <c r="K85" s="621"/>
      <c r="L85" s="600"/>
      <c r="M85" s="600"/>
      <c r="N85" s="600"/>
      <c r="O85" s="619"/>
      <c r="P85" s="619"/>
      <c r="Q85" s="619"/>
      <c r="R85" s="619"/>
      <c r="S85" s="619"/>
      <c r="T85" s="619"/>
      <c r="U85" s="619"/>
      <c r="V85" s="619"/>
      <c r="W85" s="619"/>
      <c r="X85" s="619"/>
      <c r="Y85" s="619"/>
      <c r="Z85" s="619"/>
      <c r="AA85" s="619"/>
      <c r="AB85" s="619"/>
      <c r="AC85" s="619"/>
      <c r="AD85" s="619"/>
      <c r="AE85" s="628"/>
      <c r="AF85" s="628"/>
      <c r="AG85" s="319"/>
      <c r="AH85" s="630"/>
      <c r="AI85" s="630"/>
      <c r="AJ85" s="623"/>
    </row>
    <row r="86" spans="2:36" ht="36" customHeight="1" thickBot="1">
      <c r="B86" s="587"/>
      <c r="C86" s="327"/>
      <c r="D86" s="320" t="s">
        <v>1444</v>
      </c>
      <c r="E86" s="308" t="s">
        <v>1391</v>
      </c>
      <c r="F86" s="309" t="s">
        <v>816</v>
      </c>
      <c r="G86" s="272">
        <v>1</v>
      </c>
      <c r="H86" s="593"/>
      <c r="I86" s="595"/>
      <c r="J86" s="598"/>
      <c r="K86" s="622"/>
      <c r="L86" s="601"/>
      <c r="M86" s="601"/>
      <c r="N86" s="601"/>
      <c r="O86" s="620"/>
      <c r="P86" s="620"/>
      <c r="Q86" s="620"/>
      <c r="R86" s="620"/>
      <c r="S86" s="620"/>
      <c r="T86" s="620"/>
      <c r="U86" s="620"/>
      <c r="V86" s="620"/>
      <c r="W86" s="620"/>
      <c r="X86" s="620"/>
      <c r="Y86" s="620"/>
      <c r="Z86" s="620"/>
      <c r="AA86" s="620"/>
      <c r="AB86" s="620"/>
      <c r="AC86" s="620"/>
      <c r="AD86" s="620"/>
      <c r="AE86" s="629"/>
      <c r="AF86" s="629"/>
      <c r="AG86" s="311"/>
      <c r="AH86" s="631"/>
      <c r="AI86" s="631"/>
      <c r="AJ86" s="624"/>
    </row>
    <row r="87" spans="2:36" ht="36" customHeight="1">
      <c r="B87" s="328"/>
      <c r="C87" s="328"/>
      <c r="D87" s="312"/>
      <c r="E87" s="312"/>
      <c r="F87" s="329"/>
      <c r="G87" s="312"/>
      <c r="H87" s="330"/>
      <c r="I87" s="330"/>
      <c r="J87" s="330"/>
      <c r="K87" s="331"/>
      <c r="L87" s="332"/>
      <c r="M87" s="332"/>
      <c r="N87" s="328"/>
      <c r="O87" s="333"/>
      <c r="P87" s="333"/>
      <c r="Q87" s="334"/>
      <c r="R87" s="335"/>
      <c r="S87" s="335"/>
      <c r="T87" s="335"/>
      <c r="U87" s="335"/>
      <c r="V87" s="335"/>
      <c r="W87" s="335"/>
      <c r="X87" s="335"/>
      <c r="Y87" s="335"/>
      <c r="Z87" s="335"/>
      <c r="AA87" s="335"/>
      <c r="AB87" s="335"/>
      <c r="AC87" s="335"/>
      <c r="AD87" s="335"/>
      <c r="AE87" s="336"/>
      <c r="AF87" s="336"/>
      <c r="AG87" s="337"/>
      <c r="AH87" s="338"/>
      <c r="AI87" s="338"/>
      <c r="AJ87" s="332"/>
    </row>
    <row r="88" spans="2:36" ht="36" customHeight="1">
      <c r="B88" s="557" t="s">
        <v>1385</v>
      </c>
      <c r="C88" s="558"/>
      <c r="D88" s="558"/>
      <c r="E88" s="558"/>
      <c r="F88" s="558"/>
      <c r="G88" s="558"/>
      <c r="H88" s="559"/>
      <c r="I88" s="560" t="s">
        <v>1408</v>
      </c>
      <c r="J88" s="561"/>
      <c r="K88" s="561"/>
      <c r="L88" s="561"/>
      <c r="M88" s="561"/>
      <c r="N88" s="561"/>
      <c r="O88" s="561"/>
      <c r="P88" s="561"/>
      <c r="Q88" s="561"/>
      <c r="R88" s="561"/>
      <c r="S88" s="561"/>
      <c r="T88" s="562"/>
      <c r="U88" s="560" t="s">
        <v>22</v>
      </c>
      <c r="V88" s="561"/>
      <c r="W88" s="561"/>
      <c r="X88" s="561"/>
      <c r="Y88" s="561"/>
      <c r="Z88" s="561"/>
      <c r="AA88" s="561"/>
      <c r="AB88" s="561"/>
      <c r="AC88" s="561"/>
      <c r="AD88" s="561"/>
      <c r="AE88" s="561"/>
      <c r="AF88" s="561"/>
      <c r="AG88" s="561"/>
      <c r="AH88" s="561"/>
      <c r="AI88" s="561"/>
      <c r="AJ88" s="562"/>
    </row>
    <row r="89" spans="2:36" ht="36" customHeight="1" thickBot="1">
      <c r="B89" s="563" t="s">
        <v>1495</v>
      </c>
      <c r="C89" s="564"/>
      <c r="D89" s="565"/>
      <c r="E89" s="264"/>
      <c r="F89" s="564" t="s">
        <v>1490</v>
      </c>
      <c r="G89" s="564"/>
      <c r="H89" s="564"/>
      <c r="I89" s="564"/>
      <c r="J89" s="564"/>
      <c r="K89" s="564"/>
      <c r="L89" s="564"/>
      <c r="M89" s="564"/>
      <c r="N89" s="565"/>
      <c r="O89" s="566" t="s">
        <v>0</v>
      </c>
      <c r="P89" s="567"/>
      <c r="Q89" s="567"/>
      <c r="R89" s="567"/>
      <c r="S89" s="567"/>
      <c r="T89" s="567"/>
      <c r="U89" s="567"/>
      <c r="V89" s="567"/>
      <c r="W89" s="567"/>
      <c r="X89" s="567"/>
      <c r="Y89" s="567"/>
      <c r="Z89" s="567"/>
      <c r="AA89" s="567"/>
      <c r="AB89" s="567"/>
      <c r="AC89" s="567"/>
      <c r="AD89" s="567"/>
      <c r="AE89" s="567"/>
      <c r="AF89" s="568"/>
      <c r="AG89" s="569" t="s">
        <v>1</v>
      </c>
      <c r="AH89" s="570"/>
      <c r="AI89" s="570"/>
      <c r="AJ89" s="571"/>
    </row>
    <row r="90" spans="2:36" ht="36" customHeight="1">
      <c r="B90" s="612" t="s">
        <v>25</v>
      </c>
      <c r="C90" s="614" t="s">
        <v>2</v>
      </c>
      <c r="D90" s="615"/>
      <c r="E90" s="615"/>
      <c r="F90" s="615"/>
      <c r="G90" s="615"/>
      <c r="H90" s="615"/>
      <c r="I90" s="545" t="s">
        <v>3</v>
      </c>
      <c r="J90" s="547" t="s">
        <v>26</v>
      </c>
      <c r="K90" s="547" t="s">
        <v>4</v>
      </c>
      <c r="L90" s="549" t="s">
        <v>1387</v>
      </c>
      <c r="M90" s="607" t="s">
        <v>28</v>
      </c>
      <c r="N90" s="609" t="s">
        <v>29</v>
      </c>
      <c r="O90" s="611" t="s">
        <v>43</v>
      </c>
      <c r="P90" s="579"/>
      <c r="Q90" s="578" t="s">
        <v>44</v>
      </c>
      <c r="R90" s="579"/>
      <c r="S90" s="578" t="s">
        <v>45</v>
      </c>
      <c r="T90" s="579"/>
      <c r="U90" s="578" t="s">
        <v>7</v>
      </c>
      <c r="V90" s="579"/>
      <c r="W90" s="578" t="s">
        <v>6</v>
      </c>
      <c r="X90" s="579"/>
      <c r="Y90" s="578" t="s">
        <v>46</v>
      </c>
      <c r="Z90" s="579"/>
      <c r="AA90" s="578" t="s">
        <v>5</v>
      </c>
      <c r="AB90" s="579"/>
      <c r="AC90" s="578" t="s">
        <v>8</v>
      </c>
      <c r="AD90" s="579"/>
      <c r="AE90" s="578" t="s">
        <v>9</v>
      </c>
      <c r="AF90" s="604"/>
      <c r="AG90" s="605" t="s">
        <v>10</v>
      </c>
      <c r="AH90" s="572" t="s">
        <v>11</v>
      </c>
      <c r="AI90" s="574" t="s">
        <v>12</v>
      </c>
      <c r="AJ90" s="576" t="s">
        <v>30</v>
      </c>
    </row>
    <row r="91" spans="2:36" ht="91.5" customHeight="1" thickBot="1">
      <c r="B91" s="613"/>
      <c r="C91" s="616"/>
      <c r="D91" s="617"/>
      <c r="E91" s="617"/>
      <c r="F91" s="617"/>
      <c r="G91" s="617"/>
      <c r="H91" s="617"/>
      <c r="I91" s="546"/>
      <c r="J91" s="548" t="s">
        <v>26</v>
      </c>
      <c r="K91" s="548"/>
      <c r="L91" s="550"/>
      <c r="M91" s="608"/>
      <c r="N91" s="610"/>
      <c r="O91" s="280" t="s">
        <v>31</v>
      </c>
      <c r="P91" s="281" t="s">
        <v>32</v>
      </c>
      <c r="Q91" s="282" t="s">
        <v>31</v>
      </c>
      <c r="R91" s="281" t="s">
        <v>32</v>
      </c>
      <c r="S91" s="282" t="s">
        <v>31</v>
      </c>
      <c r="T91" s="281" t="s">
        <v>32</v>
      </c>
      <c r="U91" s="282" t="s">
        <v>31</v>
      </c>
      <c r="V91" s="281" t="s">
        <v>32</v>
      </c>
      <c r="W91" s="282" t="s">
        <v>31</v>
      </c>
      <c r="X91" s="281" t="s">
        <v>32</v>
      </c>
      <c r="Y91" s="282" t="s">
        <v>31</v>
      </c>
      <c r="Z91" s="281" t="s">
        <v>32</v>
      </c>
      <c r="AA91" s="282" t="s">
        <v>31</v>
      </c>
      <c r="AB91" s="281" t="s">
        <v>33</v>
      </c>
      <c r="AC91" s="282" t="s">
        <v>31</v>
      </c>
      <c r="AD91" s="281" t="s">
        <v>33</v>
      </c>
      <c r="AE91" s="282" t="s">
        <v>31</v>
      </c>
      <c r="AF91" s="283" t="s">
        <v>33</v>
      </c>
      <c r="AG91" s="606"/>
      <c r="AH91" s="573"/>
      <c r="AI91" s="575"/>
      <c r="AJ91" s="577"/>
    </row>
    <row r="92" spans="2:36" ht="83.25" customHeight="1" thickBot="1">
      <c r="B92" s="289" t="s">
        <v>1388</v>
      </c>
      <c r="C92" s="580" t="s">
        <v>93</v>
      </c>
      <c r="D92" s="581"/>
      <c r="E92" s="581"/>
      <c r="F92" s="581"/>
      <c r="G92" s="581"/>
      <c r="H92" s="581"/>
      <c r="I92" s="290" t="s">
        <v>94</v>
      </c>
      <c r="J92" s="325">
        <v>0</v>
      </c>
      <c r="K92" s="316">
        <v>2</v>
      </c>
      <c r="L92" s="316">
        <v>0</v>
      </c>
      <c r="M92" s="318">
        <v>0</v>
      </c>
      <c r="N92" s="324"/>
      <c r="O92" s="294"/>
      <c r="P92" s="295"/>
      <c r="Q92" s="295"/>
      <c r="R92" s="295"/>
      <c r="S92" s="295"/>
      <c r="T92" s="295"/>
      <c r="U92" s="295"/>
      <c r="V92" s="295"/>
      <c r="W92" s="295"/>
      <c r="X92" s="295"/>
      <c r="Y92" s="295"/>
      <c r="Z92" s="295"/>
      <c r="AA92" s="295"/>
      <c r="AB92" s="295"/>
      <c r="AC92" s="295"/>
      <c r="AD92" s="295"/>
      <c r="AE92" s="295">
        <f>SUM(AE94)</f>
        <v>200000</v>
      </c>
      <c r="AF92" s="296"/>
      <c r="AG92" s="297"/>
      <c r="AH92" s="298"/>
      <c r="AI92" s="298"/>
      <c r="AJ92" s="299"/>
    </row>
    <row r="93" spans="2:36" ht="42" customHeight="1" thickBot="1">
      <c r="B93" s="258" t="s">
        <v>13</v>
      </c>
      <c r="C93" s="112" t="s">
        <v>41</v>
      </c>
      <c r="D93" s="112" t="s">
        <v>14</v>
      </c>
      <c r="E93" s="112" t="s">
        <v>37</v>
      </c>
      <c r="F93" s="112" t="s">
        <v>38</v>
      </c>
      <c r="G93" s="112" t="s">
        <v>39</v>
      </c>
      <c r="H93" s="259" t="s">
        <v>817</v>
      </c>
      <c r="I93" s="260" t="s">
        <v>42</v>
      </c>
      <c r="J93" s="284"/>
      <c r="K93" s="284"/>
      <c r="L93" s="284"/>
      <c r="M93" s="284"/>
      <c r="N93" s="285"/>
      <c r="O93" s="300"/>
      <c r="P93" s="140"/>
      <c r="Q93" s="286"/>
      <c r="R93" s="140"/>
      <c r="S93" s="286"/>
      <c r="T93" s="140"/>
      <c r="U93" s="286"/>
      <c r="V93" s="140"/>
      <c r="W93" s="286"/>
      <c r="X93" s="140"/>
      <c r="Y93" s="286"/>
      <c r="Z93" s="140"/>
      <c r="AA93" s="286"/>
      <c r="AB93" s="140"/>
      <c r="AC93" s="286"/>
      <c r="AD93" s="140"/>
      <c r="AE93" s="286"/>
      <c r="AF93" s="140"/>
      <c r="AG93" s="287"/>
      <c r="AH93" s="301"/>
      <c r="AI93" s="301"/>
      <c r="AJ93" s="302"/>
    </row>
    <row r="94" spans="2:36" ht="30" customHeight="1">
      <c r="B94" s="585" t="s">
        <v>1431</v>
      </c>
      <c r="C94" s="147"/>
      <c r="D94" s="303" t="s">
        <v>1438</v>
      </c>
      <c r="E94" s="304" t="s">
        <v>1391</v>
      </c>
      <c r="F94" s="305" t="s">
        <v>816</v>
      </c>
      <c r="G94" s="271">
        <v>3</v>
      </c>
      <c r="H94" s="591" t="s">
        <v>95</v>
      </c>
      <c r="I94" s="594" t="s">
        <v>64</v>
      </c>
      <c r="J94" s="596" t="s">
        <v>1451</v>
      </c>
      <c r="K94" s="621" t="s">
        <v>1452</v>
      </c>
      <c r="L94" s="621" t="s">
        <v>1452</v>
      </c>
      <c r="M94" s="600" t="s">
        <v>1392</v>
      </c>
      <c r="N94" s="621"/>
      <c r="O94" s="618"/>
      <c r="P94" s="618"/>
      <c r="Q94" s="618"/>
      <c r="R94" s="618"/>
      <c r="S94" s="618"/>
      <c r="T94" s="618"/>
      <c r="U94" s="618"/>
      <c r="V94" s="618"/>
      <c r="W94" s="618">
        <v>200000</v>
      </c>
      <c r="X94" s="618"/>
      <c r="Y94" s="618"/>
      <c r="Z94" s="618"/>
      <c r="AA94" s="618"/>
      <c r="AB94" s="618"/>
      <c r="AC94" s="618"/>
      <c r="AD94" s="618"/>
      <c r="AE94" s="628">
        <f>SUM(O94,Q94,S94,U94,W94,Y94,AA94,AC94)</f>
        <v>200000</v>
      </c>
      <c r="AF94" s="628"/>
      <c r="AG94" s="213"/>
      <c r="AH94" s="630"/>
      <c r="AI94" s="630"/>
      <c r="AJ94" s="623"/>
    </row>
    <row r="95" spans="2:36" ht="37.5" customHeight="1">
      <c r="B95" s="586"/>
      <c r="C95" s="326"/>
      <c r="D95" s="306" t="s">
        <v>1442</v>
      </c>
      <c r="E95" s="271" t="s">
        <v>1391</v>
      </c>
      <c r="F95" s="269" t="s">
        <v>816</v>
      </c>
      <c r="G95" s="271">
        <v>1</v>
      </c>
      <c r="H95" s="592"/>
      <c r="I95" s="594"/>
      <c r="J95" s="597"/>
      <c r="K95" s="621"/>
      <c r="L95" s="621"/>
      <c r="M95" s="600"/>
      <c r="N95" s="621"/>
      <c r="O95" s="619"/>
      <c r="P95" s="619"/>
      <c r="Q95" s="619"/>
      <c r="R95" s="619"/>
      <c r="S95" s="619"/>
      <c r="T95" s="619"/>
      <c r="U95" s="619"/>
      <c r="V95" s="619"/>
      <c r="W95" s="619"/>
      <c r="X95" s="619"/>
      <c r="Y95" s="619"/>
      <c r="Z95" s="619"/>
      <c r="AA95" s="619"/>
      <c r="AB95" s="619"/>
      <c r="AC95" s="619"/>
      <c r="AD95" s="619"/>
      <c r="AE95" s="628"/>
      <c r="AF95" s="628"/>
      <c r="AG95" s="213"/>
      <c r="AH95" s="630"/>
      <c r="AI95" s="630"/>
      <c r="AJ95" s="623"/>
    </row>
    <row r="96" spans="2:36" ht="30" customHeight="1">
      <c r="B96" s="586"/>
      <c r="C96" s="326"/>
      <c r="D96" s="306" t="s">
        <v>1443</v>
      </c>
      <c r="E96" s="271" t="s">
        <v>1391</v>
      </c>
      <c r="F96" s="269" t="s">
        <v>816</v>
      </c>
      <c r="G96" s="271">
        <v>4</v>
      </c>
      <c r="H96" s="592"/>
      <c r="I96" s="594"/>
      <c r="J96" s="597"/>
      <c r="K96" s="621"/>
      <c r="L96" s="621"/>
      <c r="M96" s="600"/>
      <c r="N96" s="621"/>
      <c r="O96" s="619"/>
      <c r="P96" s="619"/>
      <c r="Q96" s="619"/>
      <c r="R96" s="619"/>
      <c r="S96" s="619"/>
      <c r="T96" s="619"/>
      <c r="U96" s="619"/>
      <c r="V96" s="619"/>
      <c r="W96" s="619"/>
      <c r="X96" s="619"/>
      <c r="Y96" s="619"/>
      <c r="Z96" s="619"/>
      <c r="AA96" s="619"/>
      <c r="AB96" s="619"/>
      <c r="AC96" s="619"/>
      <c r="AD96" s="619"/>
      <c r="AE96" s="628"/>
      <c r="AF96" s="628"/>
      <c r="AG96" s="319"/>
      <c r="AH96" s="630"/>
      <c r="AI96" s="630"/>
      <c r="AJ96" s="623"/>
    </row>
    <row r="97" spans="2:36" ht="47.25" customHeight="1" thickBot="1">
      <c r="B97" s="587"/>
      <c r="C97" s="327"/>
      <c r="D97" s="320" t="s">
        <v>1444</v>
      </c>
      <c r="E97" s="308" t="s">
        <v>1391</v>
      </c>
      <c r="F97" s="309" t="s">
        <v>816</v>
      </c>
      <c r="G97" s="272">
        <v>1</v>
      </c>
      <c r="H97" s="593"/>
      <c r="I97" s="595"/>
      <c r="J97" s="598"/>
      <c r="K97" s="622"/>
      <c r="L97" s="622"/>
      <c r="M97" s="601"/>
      <c r="N97" s="622"/>
      <c r="O97" s="620"/>
      <c r="P97" s="620"/>
      <c r="Q97" s="620"/>
      <c r="R97" s="620"/>
      <c r="S97" s="620"/>
      <c r="T97" s="620"/>
      <c r="U97" s="620"/>
      <c r="V97" s="620"/>
      <c r="W97" s="620"/>
      <c r="X97" s="620"/>
      <c r="Y97" s="620"/>
      <c r="Z97" s="620"/>
      <c r="AA97" s="620"/>
      <c r="AB97" s="620"/>
      <c r="AC97" s="620"/>
      <c r="AD97" s="620"/>
      <c r="AE97" s="629"/>
      <c r="AF97" s="629"/>
      <c r="AG97" s="311"/>
      <c r="AH97" s="631"/>
      <c r="AI97" s="631"/>
      <c r="AJ97" s="624"/>
    </row>
  </sheetData>
  <sheetProtection/>
  <mergeCells count="449">
    <mergeCell ref="AD94:AD97"/>
    <mergeCell ref="AE94:AE97"/>
    <mergeCell ref="AF94:AF97"/>
    <mergeCell ref="AH94:AH97"/>
    <mergeCell ref="AI94:AI97"/>
    <mergeCell ref="AJ94:AJ97"/>
    <mergeCell ref="Z94:Z97"/>
    <mergeCell ref="AA94:AA97"/>
    <mergeCell ref="AB94:AB97"/>
    <mergeCell ref="AC94:AC97"/>
    <mergeCell ref="W94:W97"/>
    <mergeCell ref="X94:X97"/>
    <mergeCell ref="N94:N97"/>
    <mergeCell ref="O94:O97"/>
    <mergeCell ref="P94:P97"/>
    <mergeCell ref="Q94:Q97"/>
    <mergeCell ref="R94:R97"/>
    <mergeCell ref="Y94:Y97"/>
    <mergeCell ref="B90:B91"/>
    <mergeCell ref="C90:H91"/>
    <mergeCell ref="S94:S97"/>
    <mergeCell ref="T94:T97"/>
    <mergeCell ref="U94:U97"/>
    <mergeCell ref="V94:V97"/>
    <mergeCell ref="L94:L97"/>
    <mergeCell ref="C92:H92"/>
    <mergeCell ref="B94:B97"/>
    <mergeCell ref="M94:M97"/>
    <mergeCell ref="AA90:AB90"/>
    <mergeCell ref="AC90:AD90"/>
    <mergeCell ref="AE90:AF90"/>
    <mergeCell ref="M90:M91"/>
    <mergeCell ref="N90:N91"/>
    <mergeCell ref="O90:P90"/>
    <mergeCell ref="Q90:R90"/>
    <mergeCell ref="U90:V90"/>
    <mergeCell ref="H94:H97"/>
    <mergeCell ref="I94:I97"/>
    <mergeCell ref="J94:J97"/>
    <mergeCell ref="K94:K97"/>
    <mergeCell ref="U88:AJ88"/>
    <mergeCell ref="B89:D89"/>
    <mergeCell ref="F89:N89"/>
    <mergeCell ref="O89:AF89"/>
    <mergeCell ref="AG89:AJ89"/>
    <mergeCell ref="AH90:AH91"/>
    <mergeCell ref="AI90:AI91"/>
    <mergeCell ref="AJ90:AJ91"/>
    <mergeCell ref="AG90:AG91"/>
    <mergeCell ref="S90:T90"/>
    <mergeCell ref="I90:I91"/>
    <mergeCell ref="J90:J91"/>
    <mergeCell ref="K90:K91"/>
    <mergeCell ref="L90:L91"/>
    <mergeCell ref="W90:X90"/>
    <mergeCell ref="Y90:Z90"/>
    <mergeCell ref="B88:H88"/>
    <mergeCell ref="I88:T88"/>
    <mergeCell ref="X83:X86"/>
    <mergeCell ref="Y83:Y86"/>
    <mergeCell ref="Z83:Z86"/>
    <mergeCell ref="AA83:AA86"/>
    <mergeCell ref="Q83:Q86"/>
    <mergeCell ref="AB83:AB86"/>
    <mergeCell ref="AC83:AC86"/>
    <mergeCell ref="AD83:AD86"/>
    <mergeCell ref="AE83:AE86"/>
    <mergeCell ref="AF83:AF86"/>
    <mergeCell ref="AH83:AH86"/>
    <mergeCell ref="AI83:AI86"/>
    <mergeCell ref="AJ83:AJ86"/>
    <mergeCell ref="U83:U86"/>
    <mergeCell ref="V83:V86"/>
    <mergeCell ref="W83:W86"/>
    <mergeCell ref="L83:L86"/>
    <mergeCell ref="M83:M86"/>
    <mergeCell ref="N83:N86"/>
    <mergeCell ref="O83:O86"/>
    <mergeCell ref="P83:P86"/>
    <mergeCell ref="AA78:AB78"/>
    <mergeCell ref="AC78:AD78"/>
    <mergeCell ref="AE78:AF78"/>
    <mergeCell ref="AG78:AG79"/>
    <mergeCell ref="M78:M79"/>
    <mergeCell ref="N78:N79"/>
    <mergeCell ref="O78:P78"/>
    <mergeCell ref="Q78:R78"/>
    <mergeCell ref="S78:T78"/>
    <mergeCell ref="U78:V78"/>
    <mergeCell ref="C80:H80"/>
    <mergeCell ref="B81:AJ81"/>
    <mergeCell ref="B83:B86"/>
    <mergeCell ref="H83:H86"/>
    <mergeCell ref="I83:I86"/>
    <mergeCell ref="J83:J86"/>
    <mergeCell ref="K83:K86"/>
    <mergeCell ref="R83:R86"/>
    <mergeCell ref="S83:S86"/>
    <mergeCell ref="T83:T86"/>
    <mergeCell ref="U76:AJ76"/>
    <mergeCell ref="B77:D77"/>
    <mergeCell ref="F77:N77"/>
    <mergeCell ref="O77:AF77"/>
    <mergeCell ref="AG77:AJ77"/>
    <mergeCell ref="AH78:AH79"/>
    <mergeCell ref="AI78:AI79"/>
    <mergeCell ref="AJ78:AJ79"/>
    <mergeCell ref="W78:X78"/>
    <mergeCell ref="Y78:Z78"/>
    <mergeCell ref="I78:I79"/>
    <mergeCell ref="J78:J79"/>
    <mergeCell ref="K78:K79"/>
    <mergeCell ref="L78:L79"/>
    <mergeCell ref="B76:H76"/>
    <mergeCell ref="I76:T76"/>
    <mergeCell ref="B78:B79"/>
    <mergeCell ref="C78:H79"/>
    <mergeCell ref="X70:X73"/>
    <mergeCell ref="Y70:Y73"/>
    <mergeCell ref="Z70:Z73"/>
    <mergeCell ref="AA70:AA73"/>
    <mergeCell ref="AB70:AB73"/>
    <mergeCell ref="AC70:AC73"/>
    <mergeCell ref="AD70:AD73"/>
    <mergeCell ref="AE70:AE73"/>
    <mergeCell ref="AF70:AF73"/>
    <mergeCell ref="AH70:AH73"/>
    <mergeCell ref="AI70:AI73"/>
    <mergeCell ref="AJ70:AJ73"/>
    <mergeCell ref="V70:V73"/>
    <mergeCell ref="W70:W73"/>
    <mergeCell ref="L70:L73"/>
    <mergeCell ref="M70:M73"/>
    <mergeCell ref="N70:N73"/>
    <mergeCell ref="O70:O73"/>
    <mergeCell ref="P70:P73"/>
    <mergeCell ref="Q70:Q73"/>
    <mergeCell ref="B65:B66"/>
    <mergeCell ref="C65:H66"/>
    <mergeCell ref="R70:R73"/>
    <mergeCell ref="S70:S73"/>
    <mergeCell ref="T70:T73"/>
    <mergeCell ref="U70:U73"/>
    <mergeCell ref="M65:M66"/>
    <mergeCell ref="N65:N66"/>
    <mergeCell ref="O65:P65"/>
    <mergeCell ref="Q65:R65"/>
    <mergeCell ref="S65:T65"/>
    <mergeCell ref="U65:V65"/>
    <mergeCell ref="AJ65:AJ66"/>
    <mergeCell ref="C67:H67"/>
    <mergeCell ref="B68:AJ68"/>
    <mergeCell ref="B70:B73"/>
    <mergeCell ref="H70:H73"/>
    <mergeCell ref="I70:I73"/>
    <mergeCell ref="J70:J73"/>
    <mergeCell ref="K70:K73"/>
    <mergeCell ref="W65:X65"/>
    <mergeCell ref="Y65:Z65"/>
    <mergeCell ref="Y56:Y60"/>
    <mergeCell ref="Z56:Z60"/>
    <mergeCell ref="AA56:AA60"/>
    <mergeCell ref="AB56:AB60"/>
    <mergeCell ref="O64:AF64"/>
    <mergeCell ref="W56:W60"/>
    <mergeCell ref="X56:X60"/>
    <mergeCell ref="Q56:Q60"/>
    <mergeCell ref="AF56:AF60"/>
    <mergeCell ref="AH56:AH60"/>
    <mergeCell ref="AI56:AI60"/>
    <mergeCell ref="AH65:AH66"/>
    <mergeCell ref="AI65:AI66"/>
    <mergeCell ref="AA65:AB65"/>
    <mergeCell ref="AC65:AD65"/>
    <mergeCell ref="AE65:AF65"/>
    <mergeCell ref="AG65:AG66"/>
    <mergeCell ref="AJ56:AJ60"/>
    <mergeCell ref="B63:H63"/>
    <mergeCell ref="I63:T63"/>
    <mergeCell ref="U63:AJ63"/>
    <mergeCell ref="B64:D64"/>
    <mergeCell ref="F64:N64"/>
    <mergeCell ref="AG64:AJ64"/>
    <mergeCell ref="AC56:AC60"/>
    <mergeCell ref="AD56:AD60"/>
    <mergeCell ref="AE56:AE60"/>
    <mergeCell ref="N56:N60"/>
    <mergeCell ref="O56:O60"/>
    <mergeCell ref="P56:P60"/>
    <mergeCell ref="I65:I66"/>
    <mergeCell ref="J65:J66"/>
    <mergeCell ref="K65:K66"/>
    <mergeCell ref="L65:L66"/>
    <mergeCell ref="R56:R60"/>
    <mergeCell ref="S56:S60"/>
    <mergeCell ref="T56:T60"/>
    <mergeCell ref="U56:U60"/>
    <mergeCell ref="V56:V60"/>
    <mergeCell ref="M51:M52"/>
    <mergeCell ref="N51:N52"/>
    <mergeCell ref="O51:P51"/>
    <mergeCell ref="Q51:R51"/>
    <mergeCell ref="S51:T51"/>
    <mergeCell ref="AI51:AI52"/>
    <mergeCell ref="AJ51:AJ52"/>
    <mergeCell ref="C53:H53"/>
    <mergeCell ref="B54:AJ54"/>
    <mergeCell ref="U51:V51"/>
    <mergeCell ref="W51:X51"/>
    <mergeCell ref="Y51:Z51"/>
    <mergeCell ref="AA51:AB51"/>
    <mergeCell ref="AC51:AD51"/>
    <mergeCell ref="AE51:AF51"/>
    <mergeCell ref="B56:B60"/>
    <mergeCell ref="C56:C60"/>
    <mergeCell ref="H56:H60"/>
    <mergeCell ref="I56:I60"/>
    <mergeCell ref="J56:J60"/>
    <mergeCell ref="B50:D50"/>
    <mergeCell ref="F50:N50"/>
    <mergeCell ref="K56:K60"/>
    <mergeCell ref="L56:L60"/>
    <mergeCell ref="M56:M60"/>
    <mergeCell ref="O50:AF50"/>
    <mergeCell ref="AG50:AJ50"/>
    <mergeCell ref="B51:B52"/>
    <mergeCell ref="C51:H52"/>
    <mergeCell ref="I51:I52"/>
    <mergeCell ref="J51:J52"/>
    <mergeCell ref="K51:K52"/>
    <mergeCell ref="L51:L52"/>
    <mergeCell ref="AG51:AG52"/>
    <mergeCell ref="AH51:AH52"/>
    <mergeCell ref="O43:O46"/>
    <mergeCell ref="P43:P46"/>
    <mergeCell ref="Q43:Q46"/>
    <mergeCell ref="R43:R46"/>
    <mergeCell ref="S43:S46"/>
    <mergeCell ref="T43:T46"/>
    <mergeCell ref="U43:U46"/>
    <mergeCell ref="V43:V46"/>
    <mergeCell ref="W43:W46"/>
    <mergeCell ref="X43:X46"/>
    <mergeCell ref="Y43:Y46"/>
    <mergeCell ref="Z43:Z46"/>
    <mergeCell ref="AH43:AH46"/>
    <mergeCell ref="AI43:AI46"/>
    <mergeCell ref="AJ43:AJ46"/>
    <mergeCell ref="B49:H49"/>
    <mergeCell ref="I49:T49"/>
    <mergeCell ref="U49:AJ49"/>
    <mergeCell ref="AA43:AA46"/>
    <mergeCell ref="AB43:AB46"/>
    <mergeCell ref="AC43:AC46"/>
    <mergeCell ref="AD43:AD46"/>
    <mergeCell ref="AH37:AH40"/>
    <mergeCell ref="AI37:AI40"/>
    <mergeCell ref="W37:W40"/>
    <mergeCell ref="X37:X40"/>
    <mergeCell ref="Y37:Y40"/>
    <mergeCell ref="Z37:Z40"/>
    <mergeCell ref="AA37:AA40"/>
    <mergeCell ref="AB37:AB40"/>
    <mergeCell ref="M43:M46"/>
    <mergeCell ref="N43:N46"/>
    <mergeCell ref="AC37:AC40"/>
    <mergeCell ref="AD37:AD40"/>
    <mergeCell ref="AE37:AE40"/>
    <mergeCell ref="AF37:AF40"/>
    <mergeCell ref="Q37:Q40"/>
    <mergeCell ref="R37:R40"/>
    <mergeCell ref="AE43:AE46"/>
    <mergeCell ref="AF43:AF46"/>
    <mergeCell ref="O37:O40"/>
    <mergeCell ref="P37:P40"/>
    <mergeCell ref="AJ37:AJ40"/>
    <mergeCell ref="B43:B46"/>
    <mergeCell ref="C43:C46"/>
    <mergeCell ref="H43:H46"/>
    <mergeCell ref="I43:I46"/>
    <mergeCell ref="J43:J46"/>
    <mergeCell ref="K43:K46"/>
    <mergeCell ref="L43:L46"/>
    <mergeCell ref="B32:B33"/>
    <mergeCell ref="C32:H33"/>
    <mergeCell ref="S37:S40"/>
    <mergeCell ref="T37:T40"/>
    <mergeCell ref="U37:U40"/>
    <mergeCell ref="V37:V40"/>
    <mergeCell ref="K37:K40"/>
    <mergeCell ref="L37:L40"/>
    <mergeCell ref="M37:M40"/>
    <mergeCell ref="N37:N40"/>
    <mergeCell ref="M32:M33"/>
    <mergeCell ref="N32:N33"/>
    <mergeCell ref="O32:P32"/>
    <mergeCell ref="Q32:R32"/>
    <mergeCell ref="S32:T32"/>
    <mergeCell ref="U32:V32"/>
    <mergeCell ref="AJ32:AJ33"/>
    <mergeCell ref="C34:H34"/>
    <mergeCell ref="B35:AJ35"/>
    <mergeCell ref="B37:B40"/>
    <mergeCell ref="C37:C40"/>
    <mergeCell ref="H37:H40"/>
    <mergeCell ref="I37:I40"/>
    <mergeCell ref="J37:J40"/>
    <mergeCell ref="W32:X32"/>
    <mergeCell ref="Y32:Z32"/>
    <mergeCell ref="Y25:Y28"/>
    <mergeCell ref="Z25:Z28"/>
    <mergeCell ref="AA25:AA28"/>
    <mergeCell ref="AB25:AB28"/>
    <mergeCell ref="AH32:AH33"/>
    <mergeCell ref="AI32:AI33"/>
    <mergeCell ref="AA32:AB32"/>
    <mergeCell ref="AC32:AD32"/>
    <mergeCell ref="AE32:AF32"/>
    <mergeCell ref="AG32:AG33"/>
    <mergeCell ref="O31:AF31"/>
    <mergeCell ref="AG31:AJ31"/>
    <mergeCell ref="AC25:AC28"/>
    <mergeCell ref="AD25:AD28"/>
    <mergeCell ref="AE25:AE28"/>
    <mergeCell ref="AF25:AF28"/>
    <mergeCell ref="AH25:AH28"/>
    <mergeCell ref="AI25:AI28"/>
    <mergeCell ref="W25:W28"/>
    <mergeCell ref="X25:X28"/>
    <mergeCell ref="I32:I33"/>
    <mergeCell ref="J32:J33"/>
    <mergeCell ref="K32:K33"/>
    <mergeCell ref="L32:L33"/>
    <mergeCell ref="AJ25:AJ28"/>
    <mergeCell ref="B30:H30"/>
    <mergeCell ref="I30:T30"/>
    <mergeCell ref="U30:AJ30"/>
    <mergeCell ref="B31:D31"/>
    <mergeCell ref="F31:N31"/>
    <mergeCell ref="V25:V28"/>
    <mergeCell ref="K25:K28"/>
    <mergeCell ref="L25:L28"/>
    <mergeCell ref="M25:M28"/>
    <mergeCell ref="N25:N28"/>
    <mergeCell ref="O25:O28"/>
    <mergeCell ref="P25:P28"/>
    <mergeCell ref="Q20:R20"/>
    <mergeCell ref="S20:T20"/>
    <mergeCell ref="U20:V20"/>
    <mergeCell ref="B20:B21"/>
    <mergeCell ref="C20:H21"/>
    <mergeCell ref="Q25:Q28"/>
    <mergeCell ref="R25:R28"/>
    <mergeCell ref="S25:S28"/>
    <mergeCell ref="T25:T28"/>
    <mergeCell ref="U25:U28"/>
    <mergeCell ref="W20:X20"/>
    <mergeCell ref="Y20:Z20"/>
    <mergeCell ref="AA20:AB20"/>
    <mergeCell ref="AC20:AD20"/>
    <mergeCell ref="AE20:AF20"/>
    <mergeCell ref="AG20:AG21"/>
    <mergeCell ref="AH20:AH21"/>
    <mergeCell ref="AI20:AI21"/>
    <mergeCell ref="AJ20:AJ21"/>
    <mergeCell ref="C22:H22"/>
    <mergeCell ref="B23:AJ23"/>
    <mergeCell ref="B25:B28"/>
    <mergeCell ref="C25:C28"/>
    <mergeCell ref="H25:H28"/>
    <mergeCell ref="I25:I28"/>
    <mergeCell ref="J25:J28"/>
    <mergeCell ref="AD11:AD14"/>
    <mergeCell ref="AE11:AE14"/>
    <mergeCell ref="AF11:AF14"/>
    <mergeCell ref="AH11:AH14"/>
    <mergeCell ref="AI11:AI14"/>
    <mergeCell ref="W11:W14"/>
    <mergeCell ref="X11:X14"/>
    <mergeCell ref="Y11:Y14"/>
    <mergeCell ref="Z11:Z14"/>
    <mergeCell ref="AA11:AA14"/>
    <mergeCell ref="AJ11:AJ14"/>
    <mergeCell ref="B15:AJ15"/>
    <mergeCell ref="B18:H18"/>
    <mergeCell ref="I18:T18"/>
    <mergeCell ref="U18:AJ18"/>
    <mergeCell ref="B19:D19"/>
    <mergeCell ref="F19:N19"/>
    <mergeCell ref="O19:AF19"/>
    <mergeCell ref="AG19:AJ19"/>
    <mergeCell ref="AC11:AC14"/>
    <mergeCell ref="O11:O14"/>
    <mergeCell ref="P11:P14"/>
    <mergeCell ref="I20:I21"/>
    <mergeCell ref="J20:J21"/>
    <mergeCell ref="K20:K21"/>
    <mergeCell ref="L20:L21"/>
    <mergeCell ref="M20:M21"/>
    <mergeCell ref="N20:N21"/>
    <mergeCell ref="O20:P20"/>
    <mergeCell ref="B6:B7"/>
    <mergeCell ref="C6:H7"/>
    <mergeCell ref="AB11:AB14"/>
    <mergeCell ref="Q11:Q14"/>
    <mergeCell ref="R11:R14"/>
    <mergeCell ref="S11:S14"/>
    <mergeCell ref="T11:T14"/>
    <mergeCell ref="U11:U14"/>
    <mergeCell ref="V11:V14"/>
    <mergeCell ref="K11:K14"/>
    <mergeCell ref="AE6:AF6"/>
    <mergeCell ref="AG6:AG7"/>
    <mergeCell ref="M6:M7"/>
    <mergeCell ref="N6:N7"/>
    <mergeCell ref="O6:P6"/>
    <mergeCell ref="Q6:R6"/>
    <mergeCell ref="S6:T6"/>
    <mergeCell ref="U6:V6"/>
    <mergeCell ref="C8:H8"/>
    <mergeCell ref="B9:AJ9"/>
    <mergeCell ref="B11:B14"/>
    <mergeCell ref="C11:C14"/>
    <mergeCell ref="H11:H14"/>
    <mergeCell ref="I11:I14"/>
    <mergeCell ref="J11:J14"/>
    <mergeCell ref="L11:L14"/>
    <mergeCell ref="M11:M14"/>
    <mergeCell ref="N11:N14"/>
    <mergeCell ref="F5:N5"/>
    <mergeCell ref="O5:AF5"/>
    <mergeCell ref="AG5:AJ5"/>
    <mergeCell ref="AH6:AH7"/>
    <mergeCell ref="AI6:AI7"/>
    <mergeCell ref="AJ6:AJ7"/>
    <mergeCell ref="W6:X6"/>
    <mergeCell ref="Y6:Z6"/>
    <mergeCell ref="AA6:AB6"/>
    <mergeCell ref="AC6:AD6"/>
    <mergeCell ref="I6:I7"/>
    <mergeCell ref="J6:J7"/>
    <mergeCell ref="K6:K7"/>
    <mergeCell ref="L6:L7"/>
    <mergeCell ref="B2:AJ2"/>
    <mergeCell ref="B3:AJ3"/>
    <mergeCell ref="B4:H4"/>
    <mergeCell ref="I4:T4"/>
    <mergeCell ref="U4:AJ4"/>
    <mergeCell ref="B5:D5"/>
  </mergeCells>
  <printOptions/>
  <pageMargins left="0.7" right="0.7" top="0.75" bottom="0.75" header="0.3" footer="0.3"/>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sheetPr>
    <tabColor theme="7" tint="0.39998000860214233"/>
  </sheetPr>
  <dimension ref="B2:AK60"/>
  <sheetViews>
    <sheetView zoomScale="75" zoomScaleNormal="75" zoomScalePageLayoutView="0" workbookViewId="0" topLeftCell="A1">
      <selection activeCell="B4" sqref="B4:H4"/>
    </sheetView>
  </sheetViews>
  <sheetFormatPr defaultColWidth="11.421875" defaultRowHeight="15"/>
  <cols>
    <col min="1" max="1" width="4.7109375" style="114" customWidth="1"/>
    <col min="2" max="2" width="15.8515625" style="114" customWidth="1"/>
    <col min="3" max="3" width="10.00390625" style="114" customWidth="1"/>
    <col min="4" max="4" width="45.140625" style="114" customWidth="1"/>
    <col min="5" max="5" width="22.00390625" style="114" customWidth="1"/>
    <col min="6" max="7" width="11.421875" style="114" customWidth="1"/>
    <col min="8" max="8" width="19.28125" style="114" customWidth="1"/>
    <col min="9" max="9" width="15.7109375" style="114" customWidth="1"/>
    <col min="10" max="10" width="7.8515625" style="114" customWidth="1"/>
    <col min="11" max="12" width="5.7109375" style="114" customWidth="1"/>
    <col min="13" max="13" width="6.57421875" style="114" customWidth="1"/>
    <col min="14" max="14" width="6.140625" style="114" customWidth="1"/>
    <col min="15" max="32" width="8.8515625" style="114" customWidth="1"/>
    <col min="33" max="33" width="5.140625" style="114" customWidth="1"/>
    <col min="34" max="34" width="5.421875" style="114" customWidth="1"/>
    <col min="35" max="35" width="4.8515625" style="114" customWidth="1"/>
    <col min="36" max="36" width="7.140625" style="114" customWidth="1"/>
    <col min="37" max="16384" width="11.421875" style="114" customWidth="1"/>
  </cols>
  <sheetData>
    <row r="1" ht="12.75" thickBot="1"/>
    <row r="2" spans="2:36" ht="12" customHeight="1">
      <c r="B2" s="551" t="s">
        <v>829</v>
      </c>
      <c r="C2" s="552"/>
      <c r="D2" s="552"/>
      <c r="E2" s="552"/>
      <c r="F2" s="552"/>
      <c r="G2" s="552"/>
      <c r="H2" s="552"/>
      <c r="I2" s="552"/>
      <c r="J2" s="552"/>
      <c r="K2" s="552"/>
      <c r="L2" s="552"/>
      <c r="M2" s="552"/>
      <c r="N2" s="552"/>
      <c r="O2" s="552"/>
      <c r="P2" s="552"/>
      <c r="Q2" s="552"/>
      <c r="R2" s="552"/>
      <c r="S2" s="552"/>
      <c r="T2" s="552"/>
      <c r="U2" s="552"/>
      <c r="V2" s="552"/>
      <c r="W2" s="552"/>
      <c r="X2" s="552"/>
      <c r="Y2" s="552"/>
      <c r="Z2" s="552"/>
      <c r="AA2" s="552"/>
      <c r="AB2" s="552"/>
      <c r="AC2" s="552"/>
      <c r="AD2" s="552"/>
      <c r="AE2" s="552"/>
      <c r="AF2" s="552"/>
      <c r="AG2" s="552"/>
      <c r="AH2" s="552"/>
      <c r="AI2" s="552"/>
      <c r="AJ2" s="553"/>
    </row>
    <row r="3" spans="2:36" ht="12.75" customHeight="1" thickBot="1">
      <c r="B3" s="554" t="s">
        <v>1808</v>
      </c>
      <c r="C3" s="555"/>
      <c r="D3" s="555"/>
      <c r="E3" s="555"/>
      <c r="F3" s="555"/>
      <c r="G3" s="555"/>
      <c r="H3" s="555"/>
      <c r="I3" s="555"/>
      <c r="J3" s="555"/>
      <c r="K3" s="555"/>
      <c r="L3" s="555"/>
      <c r="M3" s="555"/>
      <c r="N3" s="555"/>
      <c r="O3" s="555"/>
      <c r="P3" s="555"/>
      <c r="Q3" s="555"/>
      <c r="R3" s="555"/>
      <c r="S3" s="555"/>
      <c r="T3" s="555"/>
      <c r="U3" s="555"/>
      <c r="V3" s="555"/>
      <c r="W3" s="555"/>
      <c r="X3" s="555"/>
      <c r="Y3" s="555"/>
      <c r="Z3" s="555"/>
      <c r="AA3" s="555"/>
      <c r="AB3" s="555"/>
      <c r="AC3" s="555"/>
      <c r="AD3" s="555"/>
      <c r="AE3" s="555"/>
      <c r="AF3" s="555"/>
      <c r="AG3" s="555"/>
      <c r="AH3" s="555"/>
      <c r="AI3" s="555"/>
      <c r="AJ3" s="556"/>
    </row>
    <row r="4" spans="2:36" ht="33.75" customHeight="1">
      <c r="B4" s="557" t="s">
        <v>20</v>
      </c>
      <c r="C4" s="558"/>
      <c r="D4" s="558"/>
      <c r="E4" s="558"/>
      <c r="F4" s="558"/>
      <c r="G4" s="558"/>
      <c r="H4" s="559"/>
      <c r="I4" s="639" t="s">
        <v>839</v>
      </c>
      <c r="J4" s="640"/>
      <c r="K4" s="640"/>
      <c r="L4" s="640"/>
      <c r="M4" s="640"/>
      <c r="N4" s="640"/>
      <c r="O4" s="641"/>
      <c r="P4" s="642">
        <f>SUM(AB5,AB15,AB26,AB42)</f>
        <v>16962372</v>
      </c>
      <c r="Q4" s="643"/>
      <c r="R4" s="643"/>
      <c r="S4" s="643"/>
      <c r="T4" s="644"/>
      <c r="U4" s="560" t="s">
        <v>22</v>
      </c>
      <c r="V4" s="561"/>
      <c r="W4" s="561"/>
      <c r="X4" s="561"/>
      <c r="Y4" s="561"/>
      <c r="Z4" s="561"/>
      <c r="AA4" s="561"/>
      <c r="AB4" s="561"/>
      <c r="AC4" s="561"/>
      <c r="AD4" s="561"/>
      <c r="AE4" s="561"/>
      <c r="AF4" s="561"/>
      <c r="AG4" s="561"/>
      <c r="AH4" s="561"/>
      <c r="AI4" s="561"/>
      <c r="AJ4" s="562"/>
    </row>
    <row r="5" spans="2:36" ht="39" customHeight="1" thickBot="1">
      <c r="B5" s="563" t="s">
        <v>840</v>
      </c>
      <c r="C5" s="564"/>
      <c r="D5" s="564"/>
      <c r="E5" s="564"/>
      <c r="F5" s="564" t="s">
        <v>1496</v>
      </c>
      <c r="G5" s="564"/>
      <c r="H5" s="564"/>
      <c r="I5" s="564"/>
      <c r="J5" s="564"/>
      <c r="K5" s="564"/>
      <c r="L5" s="564"/>
      <c r="M5" s="564"/>
      <c r="N5" s="565"/>
      <c r="O5" s="645" t="s">
        <v>841</v>
      </c>
      <c r="P5" s="646"/>
      <c r="Q5" s="646"/>
      <c r="R5" s="646"/>
      <c r="S5" s="646"/>
      <c r="T5" s="646"/>
      <c r="U5" s="646"/>
      <c r="V5" s="646"/>
      <c r="W5" s="646"/>
      <c r="X5" s="646"/>
      <c r="Y5" s="646"/>
      <c r="Z5" s="646"/>
      <c r="AA5" s="647"/>
      <c r="AB5" s="648">
        <f>SUM(AE8)</f>
        <v>3000000</v>
      </c>
      <c r="AC5" s="649"/>
      <c r="AD5" s="649"/>
      <c r="AE5" s="649"/>
      <c r="AF5" s="650"/>
      <c r="AG5" s="569" t="s">
        <v>1</v>
      </c>
      <c r="AH5" s="570"/>
      <c r="AI5" s="570"/>
      <c r="AJ5" s="571"/>
    </row>
    <row r="6" spans="2:36" ht="41.25" customHeight="1">
      <c r="B6" s="651" t="s">
        <v>25</v>
      </c>
      <c r="C6" s="614" t="s">
        <v>842</v>
      </c>
      <c r="D6" s="615"/>
      <c r="E6" s="615"/>
      <c r="F6" s="615"/>
      <c r="G6" s="615"/>
      <c r="H6" s="615"/>
      <c r="I6" s="545" t="s">
        <v>3</v>
      </c>
      <c r="J6" s="547" t="s">
        <v>26</v>
      </c>
      <c r="K6" s="547" t="s">
        <v>4</v>
      </c>
      <c r="L6" s="549" t="s">
        <v>843</v>
      </c>
      <c r="M6" s="607" t="s">
        <v>28</v>
      </c>
      <c r="N6" s="609" t="s">
        <v>29</v>
      </c>
      <c r="O6" s="661" t="s">
        <v>43</v>
      </c>
      <c r="P6" s="657"/>
      <c r="Q6" s="656" t="s">
        <v>44</v>
      </c>
      <c r="R6" s="657"/>
      <c r="S6" s="656" t="s">
        <v>45</v>
      </c>
      <c r="T6" s="657"/>
      <c r="U6" s="656" t="s">
        <v>7</v>
      </c>
      <c r="V6" s="657"/>
      <c r="W6" s="656" t="s">
        <v>6</v>
      </c>
      <c r="X6" s="657"/>
      <c r="Y6" s="656" t="s">
        <v>46</v>
      </c>
      <c r="Z6" s="657"/>
      <c r="AA6" s="656" t="s">
        <v>5</v>
      </c>
      <c r="AB6" s="658"/>
      <c r="AC6" s="659" t="s">
        <v>8</v>
      </c>
      <c r="AD6" s="658"/>
      <c r="AE6" s="659" t="s">
        <v>9</v>
      </c>
      <c r="AF6" s="660"/>
      <c r="AG6" s="605" t="s">
        <v>10</v>
      </c>
      <c r="AH6" s="572" t="s">
        <v>11</v>
      </c>
      <c r="AI6" s="574" t="s">
        <v>12</v>
      </c>
      <c r="AJ6" s="576" t="s">
        <v>30</v>
      </c>
    </row>
    <row r="7" spans="2:36" ht="76.5" customHeight="1" thickBot="1">
      <c r="B7" s="652"/>
      <c r="C7" s="616"/>
      <c r="D7" s="617"/>
      <c r="E7" s="617"/>
      <c r="F7" s="617"/>
      <c r="G7" s="617"/>
      <c r="H7" s="617"/>
      <c r="I7" s="546"/>
      <c r="J7" s="548" t="s">
        <v>26</v>
      </c>
      <c r="K7" s="548"/>
      <c r="L7" s="550"/>
      <c r="M7" s="608"/>
      <c r="N7" s="610"/>
      <c r="O7" s="253" t="s">
        <v>31</v>
      </c>
      <c r="P7" s="254" t="s">
        <v>32</v>
      </c>
      <c r="Q7" s="255" t="s">
        <v>31</v>
      </c>
      <c r="R7" s="254" t="s">
        <v>32</v>
      </c>
      <c r="S7" s="255" t="s">
        <v>31</v>
      </c>
      <c r="T7" s="254" t="s">
        <v>32</v>
      </c>
      <c r="U7" s="255" t="s">
        <v>31</v>
      </c>
      <c r="V7" s="254" t="s">
        <v>32</v>
      </c>
      <c r="W7" s="255" t="s">
        <v>31</v>
      </c>
      <c r="X7" s="254" t="s">
        <v>32</v>
      </c>
      <c r="Y7" s="255" t="s">
        <v>31</v>
      </c>
      <c r="Z7" s="254" t="s">
        <v>32</v>
      </c>
      <c r="AA7" s="255" t="s">
        <v>31</v>
      </c>
      <c r="AB7" s="254" t="s">
        <v>33</v>
      </c>
      <c r="AC7" s="255" t="s">
        <v>31</v>
      </c>
      <c r="AD7" s="254" t="s">
        <v>33</v>
      </c>
      <c r="AE7" s="255" t="s">
        <v>31</v>
      </c>
      <c r="AF7" s="256" t="s">
        <v>33</v>
      </c>
      <c r="AG7" s="606"/>
      <c r="AH7" s="573"/>
      <c r="AI7" s="575"/>
      <c r="AJ7" s="577"/>
    </row>
    <row r="8" spans="2:36" ht="78" customHeight="1" thickBot="1">
      <c r="B8" s="289" t="s">
        <v>844</v>
      </c>
      <c r="C8" s="580" t="s">
        <v>1805</v>
      </c>
      <c r="D8" s="581"/>
      <c r="E8" s="581"/>
      <c r="F8" s="581"/>
      <c r="G8" s="581"/>
      <c r="H8" s="581"/>
      <c r="I8" s="290" t="s">
        <v>111</v>
      </c>
      <c r="J8" s="325" t="s">
        <v>845</v>
      </c>
      <c r="K8" s="365">
        <v>1</v>
      </c>
      <c r="L8" s="365">
        <v>1</v>
      </c>
      <c r="M8" s="366"/>
      <c r="N8" s="367"/>
      <c r="O8" s="368">
        <f>SUM(O10)</f>
        <v>3000000</v>
      </c>
      <c r="P8" s="369"/>
      <c r="Q8" s="369"/>
      <c r="R8" s="369"/>
      <c r="S8" s="369"/>
      <c r="T8" s="369"/>
      <c r="U8" s="369"/>
      <c r="V8" s="369"/>
      <c r="W8" s="369"/>
      <c r="X8" s="369"/>
      <c r="Y8" s="369"/>
      <c r="Z8" s="369"/>
      <c r="AA8" s="369"/>
      <c r="AB8" s="369"/>
      <c r="AC8" s="369"/>
      <c r="AD8" s="369"/>
      <c r="AE8" s="369">
        <f>SUM(O8)</f>
        <v>3000000</v>
      </c>
      <c r="AF8" s="370"/>
      <c r="AG8" s="371"/>
      <c r="AH8" s="372"/>
      <c r="AI8" s="372"/>
      <c r="AJ8" s="299"/>
    </row>
    <row r="9" spans="2:36" ht="5.25" customHeight="1" thickBot="1">
      <c r="B9" s="653"/>
      <c r="C9" s="654"/>
      <c r="D9" s="654"/>
      <c r="E9" s="654"/>
      <c r="F9" s="654"/>
      <c r="G9" s="654"/>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5"/>
    </row>
    <row r="10" spans="2:36" ht="66.75" customHeight="1" thickBot="1">
      <c r="B10" s="375" t="s">
        <v>13</v>
      </c>
      <c r="C10" s="112" t="s">
        <v>41</v>
      </c>
      <c r="D10" s="112" t="s">
        <v>14</v>
      </c>
      <c r="E10" s="112" t="s">
        <v>37</v>
      </c>
      <c r="F10" s="112" t="s">
        <v>38</v>
      </c>
      <c r="G10" s="112" t="s">
        <v>39</v>
      </c>
      <c r="H10" s="259" t="s">
        <v>846</v>
      </c>
      <c r="I10" s="260" t="s">
        <v>42</v>
      </c>
      <c r="J10" s="284">
        <f>J11</f>
        <v>0</v>
      </c>
      <c r="K10" s="339">
        <f>K11</f>
        <v>7</v>
      </c>
      <c r="L10" s="284">
        <f>L11</f>
        <v>1</v>
      </c>
      <c r="M10" s="284"/>
      <c r="N10" s="285"/>
      <c r="O10" s="346">
        <f>O11</f>
        <v>3000000</v>
      </c>
      <c r="P10" s="347"/>
      <c r="Q10" s="257"/>
      <c r="R10" s="347"/>
      <c r="S10" s="257"/>
      <c r="T10" s="347"/>
      <c r="U10" s="257"/>
      <c r="V10" s="347"/>
      <c r="W10" s="257"/>
      <c r="X10" s="347"/>
      <c r="Y10" s="257"/>
      <c r="Z10" s="347"/>
      <c r="AA10" s="257"/>
      <c r="AB10" s="347"/>
      <c r="AC10" s="257"/>
      <c r="AD10" s="347"/>
      <c r="AE10" s="257">
        <f>SUM(O10)</f>
        <v>3000000</v>
      </c>
      <c r="AF10" s="347"/>
      <c r="AG10" s="287">
        <f>AG11</f>
        <v>240</v>
      </c>
      <c r="AH10" s="301"/>
      <c r="AI10" s="301"/>
      <c r="AJ10" s="302" t="str">
        <f>AJ11</f>
        <v>INSPECCIÓN</v>
      </c>
    </row>
    <row r="11" spans="2:36" ht="24">
      <c r="B11" s="585" t="s">
        <v>847</v>
      </c>
      <c r="C11" s="147"/>
      <c r="D11" s="148" t="s">
        <v>848</v>
      </c>
      <c r="E11" s="148" t="s">
        <v>849</v>
      </c>
      <c r="F11" s="149"/>
      <c r="G11" s="271"/>
      <c r="H11" s="591" t="s">
        <v>1806</v>
      </c>
      <c r="I11" s="594" t="s">
        <v>112</v>
      </c>
      <c r="J11" s="636">
        <v>0</v>
      </c>
      <c r="K11" s="621">
        <v>7</v>
      </c>
      <c r="L11" s="636">
        <v>1</v>
      </c>
      <c r="M11" s="600">
        <v>0</v>
      </c>
      <c r="N11" s="632">
        <v>1</v>
      </c>
      <c r="O11" s="664">
        <v>3000000</v>
      </c>
      <c r="P11" s="664"/>
      <c r="Q11" s="664"/>
      <c r="R11" s="664"/>
      <c r="S11" s="664"/>
      <c r="T11" s="664"/>
      <c r="U11" s="664"/>
      <c r="V11" s="664"/>
      <c r="W11" s="664"/>
      <c r="X11" s="664"/>
      <c r="Y11" s="664"/>
      <c r="Z11" s="664"/>
      <c r="AA11" s="664"/>
      <c r="AB11" s="664"/>
      <c r="AC11" s="664"/>
      <c r="AD11" s="664"/>
      <c r="AE11" s="666"/>
      <c r="AF11" s="666"/>
      <c r="AG11" s="668">
        <v>240</v>
      </c>
      <c r="AH11" s="630"/>
      <c r="AI11" s="630"/>
      <c r="AJ11" s="671" t="s">
        <v>1337</v>
      </c>
    </row>
    <row r="12" spans="2:36" ht="17.25" customHeight="1">
      <c r="B12" s="586"/>
      <c r="C12" s="326"/>
      <c r="D12" s="308" t="s">
        <v>850</v>
      </c>
      <c r="E12" s="308" t="s">
        <v>849</v>
      </c>
      <c r="F12" s="269"/>
      <c r="G12" s="271"/>
      <c r="H12" s="592"/>
      <c r="I12" s="594"/>
      <c r="J12" s="594"/>
      <c r="K12" s="621"/>
      <c r="L12" s="594"/>
      <c r="M12" s="600"/>
      <c r="N12" s="632"/>
      <c r="O12" s="665"/>
      <c r="P12" s="665"/>
      <c r="Q12" s="665"/>
      <c r="R12" s="665"/>
      <c r="S12" s="665"/>
      <c r="T12" s="665"/>
      <c r="U12" s="665"/>
      <c r="V12" s="665"/>
      <c r="W12" s="665"/>
      <c r="X12" s="665"/>
      <c r="Y12" s="665"/>
      <c r="Z12" s="665"/>
      <c r="AA12" s="665"/>
      <c r="AB12" s="665"/>
      <c r="AC12" s="665"/>
      <c r="AD12" s="665"/>
      <c r="AE12" s="666"/>
      <c r="AF12" s="666"/>
      <c r="AG12" s="669"/>
      <c r="AH12" s="630"/>
      <c r="AI12" s="630"/>
      <c r="AJ12" s="671"/>
    </row>
    <row r="13" spans="2:36" ht="17.25" customHeight="1">
      <c r="B13" s="586"/>
      <c r="C13" s="326"/>
      <c r="D13" s="662" t="s">
        <v>851</v>
      </c>
      <c r="E13" s="662" t="s">
        <v>852</v>
      </c>
      <c r="F13" s="662"/>
      <c r="G13" s="662"/>
      <c r="H13" s="592"/>
      <c r="I13" s="594"/>
      <c r="J13" s="594"/>
      <c r="K13" s="621"/>
      <c r="L13" s="594"/>
      <c r="M13" s="600"/>
      <c r="N13" s="632"/>
      <c r="O13" s="665"/>
      <c r="P13" s="665"/>
      <c r="Q13" s="665"/>
      <c r="R13" s="665"/>
      <c r="S13" s="665"/>
      <c r="T13" s="665"/>
      <c r="U13" s="665"/>
      <c r="V13" s="665"/>
      <c r="W13" s="665"/>
      <c r="X13" s="665"/>
      <c r="Y13" s="665"/>
      <c r="Z13" s="665"/>
      <c r="AA13" s="665"/>
      <c r="AB13" s="665"/>
      <c r="AC13" s="665"/>
      <c r="AD13" s="665"/>
      <c r="AE13" s="666"/>
      <c r="AF13" s="666"/>
      <c r="AG13" s="669"/>
      <c r="AH13" s="630"/>
      <c r="AI13" s="630"/>
      <c r="AJ13" s="671"/>
    </row>
    <row r="14" spans="2:36" ht="17.25" customHeight="1" thickBot="1">
      <c r="B14" s="587"/>
      <c r="C14" s="327"/>
      <c r="D14" s="663"/>
      <c r="E14" s="663"/>
      <c r="F14" s="663"/>
      <c r="G14" s="663"/>
      <c r="H14" s="593"/>
      <c r="I14" s="595"/>
      <c r="J14" s="595"/>
      <c r="K14" s="622"/>
      <c r="L14" s="595"/>
      <c r="M14" s="601"/>
      <c r="N14" s="633"/>
      <c r="O14" s="665"/>
      <c r="P14" s="665"/>
      <c r="Q14" s="665"/>
      <c r="R14" s="665"/>
      <c r="S14" s="665"/>
      <c r="T14" s="665"/>
      <c r="U14" s="665"/>
      <c r="V14" s="665"/>
      <c r="W14" s="665"/>
      <c r="X14" s="665"/>
      <c r="Y14" s="665"/>
      <c r="Z14" s="665"/>
      <c r="AA14" s="665"/>
      <c r="AB14" s="673"/>
      <c r="AC14" s="673"/>
      <c r="AD14" s="673"/>
      <c r="AE14" s="667"/>
      <c r="AF14" s="667"/>
      <c r="AG14" s="670"/>
      <c r="AH14" s="631"/>
      <c r="AI14" s="631"/>
      <c r="AJ14" s="672"/>
    </row>
    <row r="15" spans="2:36" ht="39" customHeight="1" thickBot="1">
      <c r="B15" s="563" t="s">
        <v>853</v>
      </c>
      <c r="C15" s="564"/>
      <c r="D15" s="564"/>
      <c r="E15" s="564"/>
      <c r="F15" s="564" t="s">
        <v>1497</v>
      </c>
      <c r="G15" s="564"/>
      <c r="H15" s="564"/>
      <c r="I15" s="564"/>
      <c r="J15" s="564"/>
      <c r="K15" s="564"/>
      <c r="L15" s="564"/>
      <c r="M15" s="564"/>
      <c r="N15" s="565"/>
      <c r="O15" s="645" t="s">
        <v>841</v>
      </c>
      <c r="P15" s="646"/>
      <c r="Q15" s="646"/>
      <c r="R15" s="646"/>
      <c r="S15" s="646"/>
      <c r="T15" s="646"/>
      <c r="U15" s="646"/>
      <c r="V15" s="646"/>
      <c r="W15" s="646"/>
      <c r="X15" s="646"/>
      <c r="Y15" s="646"/>
      <c r="Z15" s="646"/>
      <c r="AA15" s="647"/>
      <c r="AB15" s="674">
        <f>SUM(AE18)</f>
        <v>578850</v>
      </c>
      <c r="AC15" s="675"/>
      <c r="AD15" s="675"/>
      <c r="AE15" s="675"/>
      <c r="AF15" s="676"/>
      <c r="AG15" s="569" t="s">
        <v>1</v>
      </c>
      <c r="AH15" s="570"/>
      <c r="AI15" s="570"/>
      <c r="AJ15" s="571"/>
    </row>
    <row r="16" spans="2:36" ht="39.75" customHeight="1">
      <c r="B16" s="651" t="s">
        <v>25</v>
      </c>
      <c r="C16" s="614" t="s">
        <v>854</v>
      </c>
      <c r="D16" s="615"/>
      <c r="E16" s="615"/>
      <c r="F16" s="615"/>
      <c r="G16" s="615"/>
      <c r="H16" s="615"/>
      <c r="I16" s="545" t="s">
        <v>3</v>
      </c>
      <c r="J16" s="547" t="s">
        <v>26</v>
      </c>
      <c r="K16" s="547" t="s">
        <v>4</v>
      </c>
      <c r="L16" s="549" t="s">
        <v>843</v>
      </c>
      <c r="M16" s="607" t="s">
        <v>28</v>
      </c>
      <c r="N16" s="609" t="s">
        <v>29</v>
      </c>
      <c r="O16" s="661" t="s">
        <v>43</v>
      </c>
      <c r="P16" s="657"/>
      <c r="Q16" s="656" t="s">
        <v>44</v>
      </c>
      <c r="R16" s="657"/>
      <c r="S16" s="656" t="s">
        <v>45</v>
      </c>
      <c r="T16" s="657"/>
      <c r="U16" s="656" t="s">
        <v>7</v>
      </c>
      <c r="V16" s="657"/>
      <c r="W16" s="656" t="s">
        <v>6</v>
      </c>
      <c r="X16" s="657"/>
      <c r="Y16" s="656" t="s">
        <v>46</v>
      </c>
      <c r="Z16" s="657"/>
      <c r="AA16" s="656" t="s">
        <v>5</v>
      </c>
      <c r="AB16" s="658"/>
      <c r="AC16" s="659" t="s">
        <v>8</v>
      </c>
      <c r="AD16" s="658"/>
      <c r="AE16" s="659" t="s">
        <v>9</v>
      </c>
      <c r="AF16" s="660"/>
      <c r="AG16" s="605" t="s">
        <v>10</v>
      </c>
      <c r="AH16" s="572" t="s">
        <v>11</v>
      </c>
      <c r="AI16" s="574" t="s">
        <v>12</v>
      </c>
      <c r="AJ16" s="576" t="s">
        <v>30</v>
      </c>
    </row>
    <row r="17" spans="2:36" ht="76.5" customHeight="1" thickBot="1">
      <c r="B17" s="652"/>
      <c r="C17" s="616"/>
      <c r="D17" s="617"/>
      <c r="E17" s="617"/>
      <c r="F17" s="617"/>
      <c r="G17" s="617"/>
      <c r="H17" s="617"/>
      <c r="I17" s="546"/>
      <c r="J17" s="548" t="s">
        <v>26</v>
      </c>
      <c r="K17" s="548"/>
      <c r="L17" s="550"/>
      <c r="M17" s="608"/>
      <c r="N17" s="610"/>
      <c r="O17" s="253" t="s">
        <v>31</v>
      </c>
      <c r="P17" s="254" t="s">
        <v>32</v>
      </c>
      <c r="Q17" s="255" t="s">
        <v>31</v>
      </c>
      <c r="R17" s="254" t="s">
        <v>32</v>
      </c>
      <c r="S17" s="255" t="s">
        <v>31</v>
      </c>
      <c r="T17" s="254" t="s">
        <v>32</v>
      </c>
      <c r="U17" s="255" t="s">
        <v>31</v>
      </c>
      <c r="V17" s="254" t="s">
        <v>32</v>
      </c>
      <c r="W17" s="255" t="s">
        <v>31</v>
      </c>
      <c r="X17" s="254" t="s">
        <v>32</v>
      </c>
      <c r="Y17" s="255" t="s">
        <v>31</v>
      </c>
      <c r="Z17" s="254" t="s">
        <v>32</v>
      </c>
      <c r="AA17" s="255" t="s">
        <v>31</v>
      </c>
      <c r="AB17" s="254" t="s">
        <v>33</v>
      </c>
      <c r="AC17" s="255" t="s">
        <v>31</v>
      </c>
      <c r="AD17" s="254" t="s">
        <v>33</v>
      </c>
      <c r="AE17" s="255" t="s">
        <v>31</v>
      </c>
      <c r="AF17" s="256" t="s">
        <v>33</v>
      </c>
      <c r="AG17" s="606"/>
      <c r="AH17" s="573"/>
      <c r="AI17" s="575"/>
      <c r="AJ17" s="577"/>
    </row>
    <row r="18" spans="2:36" ht="78" customHeight="1" thickBot="1">
      <c r="B18" s="289" t="s">
        <v>844</v>
      </c>
      <c r="C18" s="580" t="s">
        <v>1807</v>
      </c>
      <c r="D18" s="581"/>
      <c r="E18" s="581"/>
      <c r="F18" s="581"/>
      <c r="G18" s="581"/>
      <c r="H18" s="581"/>
      <c r="I18" s="290" t="s">
        <v>114</v>
      </c>
      <c r="J18" s="325" t="s">
        <v>845</v>
      </c>
      <c r="K18" s="365">
        <v>1</v>
      </c>
      <c r="L18" s="365">
        <v>1</v>
      </c>
      <c r="M18" s="366"/>
      <c r="N18" s="367"/>
      <c r="O18" s="368">
        <f>SUM(O20)</f>
        <v>578850</v>
      </c>
      <c r="P18" s="369"/>
      <c r="Q18" s="369"/>
      <c r="R18" s="369"/>
      <c r="S18" s="369"/>
      <c r="T18" s="369"/>
      <c r="U18" s="369"/>
      <c r="V18" s="369"/>
      <c r="W18" s="369"/>
      <c r="X18" s="369"/>
      <c r="Y18" s="369"/>
      <c r="Z18" s="369"/>
      <c r="AA18" s="369"/>
      <c r="AB18" s="369"/>
      <c r="AC18" s="369"/>
      <c r="AD18" s="369"/>
      <c r="AE18" s="369">
        <f>SUM(O18)</f>
        <v>578850</v>
      </c>
      <c r="AF18" s="370"/>
      <c r="AG18" s="371">
        <f>AG20</f>
        <v>400</v>
      </c>
      <c r="AH18" s="372"/>
      <c r="AI18" s="372"/>
      <c r="AJ18" s="299"/>
    </row>
    <row r="19" spans="2:36" ht="4.5" customHeight="1" thickBot="1">
      <c r="B19" s="677"/>
      <c r="C19" s="678"/>
      <c r="D19" s="678"/>
      <c r="E19" s="678"/>
      <c r="F19" s="678"/>
      <c r="G19" s="678"/>
      <c r="H19" s="678"/>
      <c r="I19" s="678"/>
      <c r="J19" s="678"/>
      <c r="K19" s="678"/>
      <c r="L19" s="678"/>
      <c r="M19" s="678"/>
      <c r="N19" s="678"/>
      <c r="O19" s="678"/>
      <c r="P19" s="678"/>
      <c r="Q19" s="678"/>
      <c r="R19" s="678"/>
      <c r="S19" s="678"/>
      <c r="T19" s="678"/>
      <c r="U19" s="678"/>
      <c r="V19" s="678"/>
      <c r="W19" s="678"/>
      <c r="X19" s="678"/>
      <c r="Y19" s="678"/>
      <c r="Z19" s="678"/>
      <c r="AA19" s="678"/>
      <c r="AB19" s="678"/>
      <c r="AC19" s="678"/>
      <c r="AD19" s="678"/>
      <c r="AE19" s="678"/>
      <c r="AF19" s="678"/>
      <c r="AG19" s="678"/>
      <c r="AH19" s="678"/>
      <c r="AI19" s="678"/>
      <c r="AJ19" s="679"/>
    </row>
    <row r="20" spans="2:36" ht="54" customHeight="1" thickBot="1">
      <c r="B20" s="375" t="s">
        <v>13</v>
      </c>
      <c r="C20" s="112" t="s">
        <v>41</v>
      </c>
      <c r="D20" s="112" t="s">
        <v>14</v>
      </c>
      <c r="E20" s="112" t="s">
        <v>40</v>
      </c>
      <c r="F20" s="112" t="s">
        <v>38</v>
      </c>
      <c r="G20" s="112" t="s">
        <v>39</v>
      </c>
      <c r="H20" s="259" t="s">
        <v>855</v>
      </c>
      <c r="I20" s="260" t="s">
        <v>42</v>
      </c>
      <c r="J20" s="112">
        <f aca="true" t="shared" si="0" ref="J20:O20">J21</f>
        <v>0</v>
      </c>
      <c r="K20" s="352">
        <f t="shared" si="0"/>
        <v>1</v>
      </c>
      <c r="L20" s="352" t="str">
        <f t="shared" si="0"/>
        <v>0.25</v>
      </c>
      <c r="M20" s="261">
        <f t="shared" si="0"/>
        <v>0</v>
      </c>
      <c r="N20" s="262">
        <f t="shared" si="0"/>
        <v>1</v>
      </c>
      <c r="O20" s="346">
        <f t="shared" si="0"/>
        <v>578850</v>
      </c>
      <c r="P20" s="347"/>
      <c r="Q20" s="257"/>
      <c r="R20" s="347"/>
      <c r="S20" s="257"/>
      <c r="T20" s="347"/>
      <c r="U20" s="257"/>
      <c r="V20" s="347"/>
      <c r="W20" s="257"/>
      <c r="X20" s="347"/>
      <c r="Y20" s="257"/>
      <c r="Z20" s="347"/>
      <c r="AA20" s="257"/>
      <c r="AB20" s="347"/>
      <c r="AC20" s="257"/>
      <c r="AD20" s="347"/>
      <c r="AE20" s="257">
        <f>SUM(O20)</f>
        <v>578850</v>
      </c>
      <c r="AF20" s="347"/>
      <c r="AG20" s="287">
        <v>400</v>
      </c>
      <c r="AH20" s="301"/>
      <c r="AI20" s="301"/>
      <c r="AJ20" s="302"/>
    </row>
    <row r="21" spans="2:36" ht="24">
      <c r="B21" s="585" t="s">
        <v>812</v>
      </c>
      <c r="C21" s="687"/>
      <c r="D21" s="271" t="s">
        <v>856</v>
      </c>
      <c r="E21" s="271" t="s">
        <v>849</v>
      </c>
      <c r="F21" s="353"/>
      <c r="G21" s="271"/>
      <c r="H21" s="688" t="s">
        <v>115</v>
      </c>
      <c r="I21" s="690" t="s">
        <v>116</v>
      </c>
      <c r="J21" s="692">
        <v>0</v>
      </c>
      <c r="K21" s="680">
        <v>1</v>
      </c>
      <c r="L21" s="680" t="s">
        <v>857</v>
      </c>
      <c r="M21" s="683">
        <v>0</v>
      </c>
      <c r="N21" s="685">
        <v>1</v>
      </c>
      <c r="O21" s="664">
        <v>578850</v>
      </c>
      <c r="P21" s="664"/>
      <c r="Q21" s="664"/>
      <c r="R21" s="664"/>
      <c r="S21" s="664"/>
      <c r="T21" s="664"/>
      <c r="U21" s="664"/>
      <c r="V21" s="664"/>
      <c r="W21" s="664"/>
      <c r="X21" s="664"/>
      <c r="Y21" s="664"/>
      <c r="Z21" s="664"/>
      <c r="AA21" s="664"/>
      <c r="AB21" s="664"/>
      <c r="AC21" s="664"/>
      <c r="AD21" s="664"/>
      <c r="AE21" s="666"/>
      <c r="AF21" s="666"/>
      <c r="AG21" s="664"/>
      <c r="AH21" s="630"/>
      <c r="AI21" s="683"/>
      <c r="AJ21" s="692"/>
    </row>
    <row r="22" spans="2:36" ht="16.5" customHeight="1">
      <c r="B22" s="586"/>
      <c r="C22" s="589"/>
      <c r="D22" s="662" t="s">
        <v>858</v>
      </c>
      <c r="E22" s="662" t="s">
        <v>852</v>
      </c>
      <c r="F22" s="695"/>
      <c r="G22" s="662"/>
      <c r="H22" s="688"/>
      <c r="I22" s="690"/>
      <c r="J22" s="594"/>
      <c r="K22" s="681"/>
      <c r="L22" s="681"/>
      <c r="M22" s="683"/>
      <c r="N22" s="685"/>
      <c r="O22" s="665"/>
      <c r="P22" s="665"/>
      <c r="Q22" s="665"/>
      <c r="R22" s="665"/>
      <c r="S22" s="665"/>
      <c r="T22" s="665"/>
      <c r="U22" s="665"/>
      <c r="V22" s="665"/>
      <c r="W22" s="665"/>
      <c r="X22" s="665"/>
      <c r="Y22" s="665"/>
      <c r="Z22" s="665"/>
      <c r="AA22" s="665"/>
      <c r="AB22" s="665"/>
      <c r="AC22" s="665"/>
      <c r="AD22" s="665"/>
      <c r="AE22" s="666"/>
      <c r="AF22" s="666"/>
      <c r="AG22" s="665"/>
      <c r="AH22" s="630"/>
      <c r="AI22" s="683"/>
      <c r="AJ22" s="594"/>
    </row>
    <row r="23" spans="2:36" ht="12">
      <c r="B23" s="586"/>
      <c r="C23" s="589"/>
      <c r="D23" s="694"/>
      <c r="E23" s="694"/>
      <c r="F23" s="696"/>
      <c r="G23" s="694"/>
      <c r="H23" s="688"/>
      <c r="I23" s="690"/>
      <c r="J23" s="594"/>
      <c r="K23" s="681"/>
      <c r="L23" s="681"/>
      <c r="M23" s="683"/>
      <c r="N23" s="685"/>
      <c r="O23" s="665"/>
      <c r="P23" s="665"/>
      <c r="Q23" s="665"/>
      <c r="R23" s="665"/>
      <c r="S23" s="665"/>
      <c r="T23" s="665"/>
      <c r="U23" s="665"/>
      <c r="V23" s="665"/>
      <c r="W23" s="665"/>
      <c r="X23" s="665"/>
      <c r="Y23" s="665"/>
      <c r="Z23" s="665"/>
      <c r="AA23" s="665"/>
      <c r="AB23" s="665"/>
      <c r="AC23" s="665"/>
      <c r="AD23" s="665"/>
      <c r="AE23" s="666"/>
      <c r="AF23" s="666"/>
      <c r="AG23" s="665"/>
      <c r="AH23" s="630"/>
      <c r="AI23" s="683"/>
      <c r="AJ23" s="594"/>
    </row>
    <row r="24" spans="2:37" ht="12.75" thickBot="1">
      <c r="B24" s="587"/>
      <c r="C24" s="590"/>
      <c r="D24" s="663"/>
      <c r="E24" s="663"/>
      <c r="F24" s="697"/>
      <c r="G24" s="663"/>
      <c r="H24" s="689"/>
      <c r="I24" s="691"/>
      <c r="J24" s="595"/>
      <c r="K24" s="682"/>
      <c r="L24" s="682"/>
      <c r="M24" s="684"/>
      <c r="N24" s="686"/>
      <c r="O24" s="673"/>
      <c r="P24" s="673"/>
      <c r="Q24" s="673"/>
      <c r="R24" s="673"/>
      <c r="S24" s="673"/>
      <c r="T24" s="673"/>
      <c r="U24" s="673"/>
      <c r="V24" s="673"/>
      <c r="W24" s="673"/>
      <c r="X24" s="673"/>
      <c r="Y24" s="673"/>
      <c r="Z24" s="673"/>
      <c r="AA24" s="673"/>
      <c r="AB24" s="673"/>
      <c r="AC24" s="673"/>
      <c r="AD24" s="673"/>
      <c r="AE24" s="667"/>
      <c r="AF24" s="667"/>
      <c r="AG24" s="673"/>
      <c r="AH24" s="631"/>
      <c r="AI24" s="684"/>
      <c r="AJ24" s="693"/>
      <c r="AK24" s="544"/>
    </row>
    <row r="25" spans="2:37" ht="4.5" customHeight="1" thickBot="1">
      <c r="B25" s="698"/>
      <c r="C25" s="699"/>
      <c r="D25" s="699"/>
      <c r="E25" s="699"/>
      <c r="F25" s="699"/>
      <c r="G25" s="699"/>
      <c r="H25" s="699"/>
      <c r="I25" s="699"/>
      <c r="J25" s="699"/>
      <c r="K25" s="699"/>
      <c r="L25" s="699"/>
      <c r="M25" s="699"/>
      <c r="N25" s="699"/>
      <c r="O25" s="700"/>
      <c r="P25" s="700"/>
      <c r="Q25" s="700"/>
      <c r="R25" s="700"/>
      <c r="S25" s="700"/>
      <c r="T25" s="700"/>
      <c r="U25" s="700"/>
      <c r="V25" s="700"/>
      <c r="W25" s="700"/>
      <c r="X25" s="700"/>
      <c r="Y25" s="700"/>
      <c r="Z25" s="700"/>
      <c r="AA25" s="700"/>
      <c r="AB25" s="699"/>
      <c r="AC25" s="699"/>
      <c r="AD25" s="699"/>
      <c r="AE25" s="699"/>
      <c r="AF25" s="699"/>
      <c r="AG25" s="699"/>
      <c r="AH25" s="699"/>
      <c r="AI25" s="699"/>
      <c r="AJ25" s="679"/>
      <c r="AK25" s="544"/>
    </row>
    <row r="26" spans="2:36" ht="39" customHeight="1" thickBot="1">
      <c r="B26" s="563" t="s">
        <v>859</v>
      </c>
      <c r="C26" s="564"/>
      <c r="D26" s="564"/>
      <c r="E26" s="564"/>
      <c r="F26" s="564" t="s">
        <v>1498</v>
      </c>
      <c r="G26" s="564"/>
      <c r="H26" s="564"/>
      <c r="I26" s="564"/>
      <c r="J26" s="564"/>
      <c r="K26" s="564"/>
      <c r="L26" s="564"/>
      <c r="M26" s="564"/>
      <c r="N26" s="565"/>
      <c r="O26" s="645" t="s">
        <v>841</v>
      </c>
      <c r="P26" s="646"/>
      <c r="Q26" s="646"/>
      <c r="R26" s="646"/>
      <c r="S26" s="646"/>
      <c r="T26" s="646"/>
      <c r="U26" s="646"/>
      <c r="V26" s="646"/>
      <c r="W26" s="646"/>
      <c r="X26" s="646"/>
      <c r="Y26" s="646"/>
      <c r="Z26" s="646"/>
      <c r="AA26" s="647"/>
      <c r="AB26" s="674">
        <f>SUM(AE29)</f>
        <v>9383522</v>
      </c>
      <c r="AC26" s="675"/>
      <c r="AD26" s="675"/>
      <c r="AE26" s="675"/>
      <c r="AF26" s="676"/>
      <c r="AG26" s="569" t="s">
        <v>1</v>
      </c>
      <c r="AH26" s="570"/>
      <c r="AI26" s="570"/>
      <c r="AJ26" s="571"/>
    </row>
    <row r="27" spans="2:36" ht="37.5" customHeight="1">
      <c r="B27" s="651" t="s">
        <v>25</v>
      </c>
      <c r="C27" s="614" t="s">
        <v>860</v>
      </c>
      <c r="D27" s="615"/>
      <c r="E27" s="615"/>
      <c r="F27" s="615"/>
      <c r="G27" s="615"/>
      <c r="H27" s="615"/>
      <c r="I27" s="545" t="s">
        <v>3</v>
      </c>
      <c r="J27" s="547" t="s">
        <v>26</v>
      </c>
      <c r="K27" s="547" t="s">
        <v>4</v>
      </c>
      <c r="L27" s="549" t="s">
        <v>843</v>
      </c>
      <c r="M27" s="607" t="s">
        <v>28</v>
      </c>
      <c r="N27" s="609" t="s">
        <v>29</v>
      </c>
      <c r="O27" s="661" t="s">
        <v>43</v>
      </c>
      <c r="P27" s="657"/>
      <c r="Q27" s="656" t="s">
        <v>44</v>
      </c>
      <c r="R27" s="657"/>
      <c r="S27" s="656" t="s">
        <v>45</v>
      </c>
      <c r="T27" s="657"/>
      <c r="U27" s="656" t="s">
        <v>7</v>
      </c>
      <c r="V27" s="657"/>
      <c r="W27" s="656" t="s">
        <v>6</v>
      </c>
      <c r="X27" s="657"/>
      <c r="Y27" s="656" t="s">
        <v>46</v>
      </c>
      <c r="Z27" s="657"/>
      <c r="AA27" s="656" t="s">
        <v>5</v>
      </c>
      <c r="AB27" s="658"/>
      <c r="AC27" s="659" t="s">
        <v>8</v>
      </c>
      <c r="AD27" s="658"/>
      <c r="AE27" s="659" t="s">
        <v>9</v>
      </c>
      <c r="AF27" s="660"/>
      <c r="AG27" s="605" t="s">
        <v>10</v>
      </c>
      <c r="AH27" s="572" t="s">
        <v>11</v>
      </c>
      <c r="AI27" s="574" t="s">
        <v>12</v>
      </c>
      <c r="AJ27" s="576" t="s">
        <v>30</v>
      </c>
    </row>
    <row r="28" spans="2:36" ht="76.5" customHeight="1" thickBot="1">
      <c r="B28" s="652"/>
      <c r="C28" s="616"/>
      <c r="D28" s="617"/>
      <c r="E28" s="617"/>
      <c r="F28" s="617"/>
      <c r="G28" s="617"/>
      <c r="H28" s="617"/>
      <c r="I28" s="546"/>
      <c r="J28" s="548" t="s">
        <v>26</v>
      </c>
      <c r="K28" s="548"/>
      <c r="L28" s="550"/>
      <c r="M28" s="608"/>
      <c r="N28" s="610"/>
      <c r="O28" s="253" t="s">
        <v>31</v>
      </c>
      <c r="P28" s="254" t="s">
        <v>32</v>
      </c>
      <c r="Q28" s="255" t="s">
        <v>31</v>
      </c>
      <c r="R28" s="254" t="s">
        <v>32</v>
      </c>
      <c r="S28" s="255" t="s">
        <v>31</v>
      </c>
      <c r="T28" s="254" t="s">
        <v>32</v>
      </c>
      <c r="U28" s="255" t="s">
        <v>31</v>
      </c>
      <c r="V28" s="254" t="s">
        <v>32</v>
      </c>
      <c r="W28" s="255" t="s">
        <v>31</v>
      </c>
      <c r="X28" s="254" t="s">
        <v>32</v>
      </c>
      <c r="Y28" s="255" t="s">
        <v>31</v>
      </c>
      <c r="Z28" s="254" t="s">
        <v>32</v>
      </c>
      <c r="AA28" s="255" t="s">
        <v>31</v>
      </c>
      <c r="AB28" s="254" t="s">
        <v>33</v>
      </c>
      <c r="AC28" s="255" t="s">
        <v>31</v>
      </c>
      <c r="AD28" s="254" t="s">
        <v>33</v>
      </c>
      <c r="AE28" s="255" t="s">
        <v>31</v>
      </c>
      <c r="AF28" s="256" t="s">
        <v>33</v>
      </c>
      <c r="AG28" s="606"/>
      <c r="AH28" s="573"/>
      <c r="AI28" s="575"/>
      <c r="AJ28" s="577"/>
    </row>
    <row r="29" spans="2:36" ht="78" customHeight="1" thickBot="1">
      <c r="B29" s="289" t="s">
        <v>844</v>
      </c>
      <c r="C29" s="580" t="s">
        <v>117</v>
      </c>
      <c r="D29" s="581"/>
      <c r="E29" s="581"/>
      <c r="F29" s="581"/>
      <c r="G29" s="581"/>
      <c r="H29" s="581"/>
      <c r="I29" s="290" t="s">
        <v>118</v>
      </c>
      <c r="J29" s="325" t="s">
        <v>845</v>
      </c>
      <c r="K29" s="365">
        <v>1</v>
      </c>
      <c r="L29" s="365">
        <v>1</v>
      </c>
      <c r="M29" s="366"/>
      <c r="N29" s="367"/>
      <c r="O29" s="368">
        <f>SUM(O30,O34,O38)</f>
        <v>7000000</v>
      </c>
      <c r="P29" s="369"/>
      <c r="Q29" s="369"/>
      <c r="R29" s="369"/>
      <c r="S29" s="369">
        <f>SUM(S30)</f>
        <v>2383522</v>
      </c>
      <c r="T29" s="369"/>
      <c r="U29" s="369"/>
      <c r="V29" s="369"/>
      <c r="W29" s="369"/>
      <c r="X29" s="369"/>
      <c r="Y29" s="369"/>
      <c r="Z29" s="369"/>
      <c r="AA29" s="369"/>
      <c r="AB29" s="369"/>
      <c r="AC29" s="369"/>
      <c r="AD29" s="369"/>
      <c r="AE29" s="369">
        <f>SUM(O29,S29)</f>
        <v>9383522</v>
      </c>
      <c r="AF29" s="370"/>
      <c r="AG29" s="371"/>
      <c r="AH29" s="372"/>
      <c r="AI29" s="372"/>
      <c r="AJ29" s="299"/>
    </row>
    <row r="30" spans="2:37" ht="53.25" customHeight="1" thickBot="1">
      <c r="B30" s="375" t="s">
        <v>13</v>
      </c>
      <c r="C30" s="112" t="s">
        <v>41</v>
      </c>
      <c r="D30" s="112" t="s">
        <v>14</v>
      </c>
      <c r="E30" s="112" t="s">
        <v>40</v>
      </c>
      <c r="F30" s="112" t="s">
        <v>38</v>
      </c>
      <c r="G30" s="112" t="s">
        <v>39</v>
      </c>
      <c r="H30" s="259" t="s">
        <v>861</v>
      </c>
      <c r="I30" s="260" t="s">
        <v>42</v>
      </c>
      <c r="J30" s="112">
        <f aca="true" t="shared" si="1" ref="J30:O30">J31</f>
        <v>0</v>
      </c>
      <c r="K30" s="352">
        <f t="shared" si="1"/>
        <v>12</v>
      </c>
      <c r="L30" s="352">
        <f t="shared" si="1"/>
        <v>3</v>
      </c>
      <c r="M30" s="340">
        <f t="shared" si="1"/>
        <v>0</v>
      </c>
      <c r="N30" s="341">
        <f t="shared" si="1"/>
        <v>2</v>
      </c>
      <c r="O30" s="346">
        <f t="shared" si="1"/>
        <v>2000000</v>
      </c>
      <c r="P30" s="347"/>
      <c r="Q30" s="257"/>
      <c r="R30" s="347"/>
      <c r="S30" s="257">
        <f>S31</f>
        <v>2383522</v>
      </c>
      <c r="T30" s="347"/>
      <c r="U30" s="257"/>
      <c r="V30" s="347"/>
      <c r="W30" s="257"/>
      <c r="X30" s="347"/>
      <c r="Y30" s="257"/>
      <c r="Z30" s="347"/>
      <c r="AA30" s="257"/>
      <c r="AB30" s="347"/>
      <c r="AC30" s="257"/>
      <c r="AD30" s="347"/>
      <c r="AE30" s="340">
        <f>SUM(O30,S30)</f>
        <v>4383522</v>
      </c>
      <c r="AF30" s="347"/>
      <c r="AG30" s="287">
        <f>AG31</f>
        <v>40</v>
      </c>
      <c r="AH30" s="301"/>
      <c r="AI30" s="301"/>
      <c r="AJ30" s="302"/>
      <c r="AK30" s="544"/>
    </row>
    <row r="31" spans="2:37" ht="53.25" customHeight="1">
      <c r="B31" s="585" t="s">
        <v>812</v>
      </c>
      <c r="C31" s="147"/>
      <c r="D31" s="148" t="s">
        <v>862</v>
      </c>
      <c r="E31" s="148" t="s">
        <v>852</v>
      </c>
      <c r="F31" s="361"/>
      <c r="G31" s="148"/>
      <c r="H31" s="701" t="s">
        <v>119</v>
      </c>
      <c r="I31" s="702" t="s">
        <v>120</v>
      </c>
      <c r="J31" s="636">
        <v>0</v>
      </c>
      <c r="K31" s="705">
        <v>12</v>
      </c>
      <c r="L31" s="636">
        <v>3</v>
      </c>
      <c r="M31" s="705">
        <v>0</v>
      </c>
      <c r="N31" s="709">
        <v>2</v>
      </c>
      <c r="O31" s="706">
        <v>2000000</v>
      </c>
      <c r="P31" s="706"/>
      <c r="Q31" s="706"/>
      <c r="R31" s="706"/>
      <c r="S31" s="706">
        <v>2383522</v>
      </c>
      <c r="T31" s="706"/>
      <c r="U31" s="706"/>
      <c r="V31" s="706"/>
      <c r="W31" s="706"/>
      <c r="X31" s="706"/>
      <c r="Y31" s="706"/>
      <c r="Z31" s="706"/>
      <c r="AA31" s="706"/>
      <c r="AB31" s="706"/>
      <c r="AC31" s="706"/>
      <c r="AD31" s="706"/>
      <c r="AE31" s="666"/>
      <c r="AF31" s="666"/>
      <c r="AG31" s="712">
        <v>40</v>
      </c>
      <c r="AH31" s="683"/>
      <c r="AI31" s="683"/>
      <c r="AJ31" s="671"/>
      <c r="AK31" s="544"/>
    </row>
    <row r="32" spans="2:37" ht="21" customHeight="1">
      <c r="B32" s="586"/>
      <c r="C32" s="326"/>
      <c r="D32" s="662" t="s">
        <v>863</v>
      </c>
      <c r="E32" s="662" t="s">
        <v>852</v>
      </c>
      <c r="F32" s="662"/>
      <c r="G32" s="662"/>
      <c r="H32" s="592"/>
      <c r="I32" s="703"/>
      <c r="J32" s="594"/>
      <c r="K32" s="594"/>
      <c r="L32" s="594"/>
      <c r="M32" s="594"/>
      <c r="N32" s="710"/>
      <c r="O32" s="707"/>
      <c r="P32" s="707"/>
      <c r="Q32" s="707"/>
      <c r="R32" s="707"/>
      <c r="S32" s="707"/>
      <c r="T32" s="707"/>
      <c r="U32" s="707"/>
      <c r="V32" s="707"/>
      <c r="W32" s="707"/>
      <c r="X32" s="707"/>
      <c r="Y32" s="707"/>
      <c r="Z32" s="707"/>
      <c r="AA32" s="707"/>
      <c r="AB32" s="707"/>
      <c r="AC32" s="707"/>
      <c r="AD32" s="707"/>
      <c r="AE32" s="681"/>
      <c r="AF32" s="681"/>
      <c r="AG32" s="713"/>
      <c r="AH32" s="683"/>
      <c r="AI32" s="683"/>
      <c r="AJ32" s="671"/>
      <c r="AK32" s="544"/>
    </row>
    <row r="33" spans="2:36" ht="26.25" customHeight="1" thickBot="1">
      <c r="B33" s="587"/>
      <c r="C33" s="327"/>
      <c r="D33" s="663"/>
      <c r="E33" s="663"/>
      <c r="F33" s="663"/>
      <c r="G33" s="663"/>
      <c r="H33" s="593"/>
      <c r="I33" s="704"/>
      <c r="J33" s="693"/>
      <c r="K33" s="595"/>
      <c r="L33" s="693"/>
      <c r="M33" s="595"/>
      <c r="N33" s="711"/>
      <c r="O33" s="708"/>
      <c r="P33" s="708"/>
      <c r="Q33" s="708"/>
      <c r="R33" s="708"/>
      <c r="S33" s="708"/>
      <c r="T33" s="708"/>
      <c r="U33" s="708"/>
      <c r="V33" s="708"/>
      <c r="W33" s="708"/>
      <c r="X33" s="708"/>
      <c r="Y33" s="708"/>
      <c r="Z33" s="708"/>
      <c r="AA33" s="708"/>
      <c r="AB33" s="708"/>
      <c r="AC33" s="708"/>
      <c r="AD33" s="708"/>
      <c r="AE33" s="682"/>
      <c r="AF33" s="682"/>
      <c r="AG33" s="714"/>
      <c r="AH33" s="684"/>
      <c r="AI33" s="684"/>
      <c r="AJ33" s="672"/>
    </row>
    <row r="34" spans="2:37" ht="53.25" customHeight="1" thickBot="1">
      <c r="B34" s="375" t="s">
        <v>13</v>
      </c>
      <c r="C34" s="112" t="s">
        <v>41</v>
      </c>
      <c r="D34" s="112" t="s">
        <v>14</v>
      </c>
      <c r="E34" s="112" t="s">
        <v>40</v>
      </c>
      <c r="F34" s="112" t="s">
        <v>38</v>
      </c>
      <c r="G34" s="112" t="s">
        <v>39</v>
      </c>
      <c r="H34" s="259" t="s">
        <v>864</v>
      </c>
      <c r="I34" s="260" t="s">
        <v>42</v>
      </c>
      <c r="J34" s="263">
        <f aca="true" t="shared" si="2" ref="J34:O34">J35</f>
        <v>0</v>
      </c>
      <c r="K34" s="352">
        <f t="shared" si="2"/>
        <v>7</v>
      </c>
      <c r="L34" s="352">
        <f t="shared" si="2"/>
        <v>1</v>
      </c>
      <c r="M34" s="340">
        <f t="shared" si="2"/>
        <v>0</v>
      </c>
      <c r="N34" s="341" t="str">
        <f t="shared" si="2"/>
        <v>|</v>
      </c>
      <c r="O34" s="346">
        <f t="shared" si="2"/>
        <v>2000000</v>
      </c>
      <c r="P34" s="347"/>
      <c r="Q34" s="257"/>
      <c r="R34" s="347"/>
      <c r="S34" s="257"/>
      <c r="T34" s="347"/>
      <c r="U34" s="257"/>
      <c r="V34" s="347"/>
      <c r="W34" s="257"/>
      <c r="X34" s="347"/>
      <c r="Y34" s="257"/>
      <c r="Z34" s="347"/>
      <c r="AA34" s="257"/>
      <c r="AB34" s="347"/>
      <c r="AC34" s="257"/>
      <c r="AD34" s="347"/>
      <c r="AE34" s="340">
        <f>SUM(O34)</f>
        <v>2000000</v>
      </c>
      <c r="AF34" s="347"/>
      <c r="AG34" s="342">
        <f>AG35</f>
        <v>70</v>
      </c>
      <c r="AH34" s="301"/>
      <c r="AI34" s="301"/>
      <c r="AJ34" s="302"/>
      <c r="AK34" s="544"/>
    </row>
    <row r="35" spans="2:37" ht="39" customHeight="1">
      <c r="B35" s="585" t="s">
        <v>812</v>
      </c>
      <c r="C35" s="147"/>
      <c r="D35" s="148" t="s">
        <v>865</v>
      </c>
      <c r="E35" s="148" t="s">
        <v>852</v>
      </c>
      <c r="F35" s="361"/>
      <c r="G35" s="148"/>
      <c r="H35" s="701" t="s">
        <v>121</v>
      </c>
      <c r="I35" s="702" t="s">
        <v>122</v>
      </c>
      <c r="J35" s="636">
        <v>0</v>
      </c>
      <c r="K35" s="705">
        <v>7</v>
      </c>
      <c r="L35" s="636">
        <v>1</v>
      </c>
      <c r="M35" s="705">
        <v>0</v>
      </c>
      <c r="N35" s="709" t="s">
        <v>1338</v>
      </c>
      <c r="O35" s="706">
        <v>2000000</v>
      </c>
      <c r="P35" s="706"/>
      <c r="Q35" s="706"/>
      <c r="R35" s="706"/>
      <c r="S35" s="706"/>
      <c r="T35" s="706"/>
      <c r="U35" s="706"/>
      <c r="V35" s="706"/>
      <c r="W35" s="706"/>
      <c r="X35" s="706"/>
      <c r="Y35" s="706"/>
      <c r="Z35" s="706"/>
      <c r="AA35" s="706"/>
      <c r="AB35" s="706"/>
      <c r="AC35" s="706"/>
      <c r="AD35" s="706"/>
      <c r="AE35" s="666"/>
      <c r="AF35" s="666"/>
      <c r="AG35" s="706">
        <v>70</v>
      </c>
      <c r="AH35" s="683"/>
      <c r="AI35" s="683"/>
      <c r="AJ35" s="671"/>
      <c r="AK35" s="544"/>
    </row>
    <row r="36" spans="2:37" ht="21" customHeight="1">
      <c r="B36" s="586"/>
      <c r="C36" s="326"/>
      <c r="D36" s="662" t="s">
        <v>866</v>
      </c>
      <c r="E36" s="662" t="s">
        <v>852</v>
      </c>
      <c r="F36" s="695"/>
      <c r="G36" s="695"/>
      <c r="H36" s="592"/>
      <c r="I36" s="703"/>
      <c r="J36" s="594"/>
      <c r="K36" s="594"/>
      <c r="L36" s="594"/>
      <c r="M36" s="594"/>
      <c r="N36" s="710"/>
      <c r="O36" s="707"/>
      <c r="P36" s="707"/>
      <c r="Q36" s="707"/>
      <c r="R36" s="707"/>
      <c r="S36" s="707"/>
      <c r="T36" s="707"/>
      <c r="U36" s="707"/>
      <c r="V36" s="707"/>
      <c r="W36" s="707"/>
      <c r="X36" s="707"/>
      <c r="Y36" s="707"/>
      <c r="Z36" s="707"/>
      <c r="AA36" s="707"/>
      <c r="AB36" s="707"/>
      <c r="AC36" s="707"/>
      <c r="AD36" s="707"/>
      <c r="AE36" s="681"/>
      <c r="AF36" s="681"/>
      <c r="AG36" s="707"/>
      <c r="AH36" s="683"/>
      <c r="AI36" s="683"/>
      <c r="AJ36" s="671"/>
      <c r="AK36" s="544"/>
    </row>
    <row r="37" spans="2:36" ht="21" customHeight="1" thickBot="1">
      <c r="B37" s="587"/>
      <c r="C37" s="327"/>
      <c r="D37" s="663"/>
      <c r="E37" s="663"/>
      <c r="F37" s="697"/>
      <c r="G37" s="697"/>
      <c r="H37" s="593"/>
      <c r="I37" s="704"/>
      <c r="J37" s="595"/>
      <c r="K37" s="595"/>
      <c r="L37" s="595"/>
      <c r="M37" s="595"/>
      <c r="N37" s="711"/>
      <c r="O37" s="708"/>
      <c r="P37" s="708"/>
      <c r="Q37" s="708"/>
      <c r="R37" s="708"/>
      <c r="S37" s="708"/>
      <c r="T37" s="708"/>
      <c r="U37" s="708"/>
      <c r="V37" s="708"/>
      <c r="W37" s="708"/>
      <c r="X37" s="708"/>
      <c r="Y37" s="708"/>
      <c r="Z37" s="708"/>
      <c r="AA37" s="708"/>
      <c r="AB37" s="708"/>
      <c r="AC37" s="708"/>
      <c r="AD37" s="708"/>
      <c r="AE37" s="682"/>
      <c r="AF37" s="682"/>
      <c r="AG37" s="708"/>
      <c r="AH37" s="684"/>
      <c r="AI37" s="684"/>
      <c r="AJ37" s="672"/>
    </row>
    <row r="38" spans="2:37" ht="53.25" customHeight="1" thickBot="1">
      <c r="B38" s="375" t="s">
        <v>13</v>
      </c>
      <c r="C38" s="112" t="s">
        <v>41</v>
      </c>
      <c r="D38" s="112" t="s">
        <v>14</v>
      </c>
      <c r="E38" s="112" t="s">
        <v>40</v>
      </c>
      <c r="F38" s="112" t="s">
        <v>38</v>
      </c>
      <c r="G38" s="112" t="s">
        <v>39</v>
      </c>
      <c r="H38" s="259" t="s">
        <v>867</v>
      </c>
      <c r="I38" s="260" t="s">
        <v>42</v>
      </c>
      <c r="J38" s="112">
        <f aca="true" t="shared" si="3" ref="J38:O38">J39</f>
        <v>0</v>
      </c>
      <c r="K38" s="352">
        <f t="shared" si="3"/>
        <v>7</v>
      </c>
      <c r="L38" s="352">
        <f t="shared" si="3"/>
        <v>1</v>
      </c>
      <c r="M38" s="340">
        <f t="shared" si="3"/>
        <v>0</v>
      </c>
      <c r="N38" s="341">
        <f t="shared" si="3"/>
        <v>1</v>
      </c>
      <c r="O38" s="346">
        <f t="shared" si="3"/>
        <v>3000000</v>
      </c>
      <c r="P38" s="347"/>
      <c r="Q38" s="257"/>
      <c r="R38" s="347"/>
      <c r="S38" s="257"/>
      <c r="T38" s="347"/>
      <c r="U38" s="257"/>
      <c r="V38" s="347"/>
      <c r="W38" s="257"/>
      <c r="X38" s="347"/>
      <c r="Y38" s="257"/>
      <c r="Z38" s="347"/>
      <c r="AA38" s="257"/>
      <c r="AB38" s="347"/>
      <c r="AC38" s="257"/>
      <c r="AD38" s="347"/>
      <c r="AE38" s="340">
        <f>SUM(O38)</f>
        <v>3000000</v>
      </c>
      <c r="AF38" s="347"/>
      <c r="AG38" s="342">
        <f>AG39</f>
        <v>70</v>
      </c>
      <c r="AH38" s="301"/>
      <c r="AI38" s="301"/>
      <c r="AJ38" s="302"/>
      <c r="AK38" s="544"/>
    </row>
    <row r="39" spans="2:37" ht="21" customHeight="1">
      <c r="B39" s="585" t="s">
        <v>812</v>
      </c>
      <c r="C39" s="147"/>
      <c r="D39" s="715" t="s">
        <v>868</v>
      </c>
      <c r="E39" s="148" t="s">
        <v>852</v>
      </c>
      <c r="F39" s="717"/>
      <c r="G39" s="715"/>
      <c r="H39" s="701" t="s">
        <v>123</v>
      </c>
      <c r="I39" s="702" t="s">
        <v>124</v>
      </c>
      <c r="J39" s="636">
        <v>0</v>
      </c>
      <c r="K39" s="705">
        <v>7</v>
      </c>
      <c r="L39" s="636">
        <v>1</v>
      </c>
      <c r="M39" s="705">
        <v>0</v>
      </c>
      <c r="N39" s="709">
        <v>1</v>
      </c>
      <c r="O39" s="706">
        <v>3000000</v>
      </c>
      <c r="P39" s="706"/>
      <c r="Q39" s="706"/>
      <c r="R39" s="706"/>
      <c r="S39" s="706"/>
      <c r="T39" s="706"/>
      <c r="U39" s="706"/>
      <c r="V39" s="706"/>
      <c r="W39" s="706"/>
      <c r="X39" s="706"/>
      <c r="Y39" s="706"/>
      <c r="Z39" s="706"/>
      <c r="AA39" s="706"/>
      <c r="AB39" s="706"/>
      <c r="AC39" s="706"/>
      <c r="AD39" s="706"/>
      <c r="AE39" s="666"/>
      <c r="AF39" s="666"/>
      <c r="AG39" s="706">
        <v>70</v>
      </c>
      <c r="AH39" s="683"/>
      <c r="AI39" s="683"/>
      <c r="AJ39" s="671"/>
      <c r="AK39" s="544"/>
    </row>
    <row r="40" spans="2:37" ht="21" customHeight="1">
      <c r="B40" s="586"/>
      <c r="C40" s="326"/>
      <c r="D40" s="716"/>
      <c r="E40" s="308" t="s">
        <v>852</v>
      </c>
      <c r="F40" s="718"/>
      <c r="G40" s="716"/>
      <c r="H40" s="592"/>
      <c r="I40" s="703"/>
      <c r="J40" s="594"/>
      <c r="K40" s="594"/>
      <c r="L40" s="594"/>
      <c r="M40" s="594"/>
      <c r="N40" s="710"/>
      <c r="O40" s="707"/>
      <c r="P40" s="707"/>
      <c r="Q40" s="707"/>
      <c r="R40" s="707"/>
      <c r="S40" s="707"/>
      <c r="T40" s="707"/>
      <c r="U40" s="707"/>
      <c r="V40" s="707"/>
      <c r="W40" s="707"/>
      <c r="X40" s="707"/>
      <c r="Y40" s="707"/>
      <c r="Z40" s="707"/>
      <c r="AA40" s="707"/>
      <c r="AB40" s="707"/>
      <c r="AC40" s="707"/>
      <c r="AD40" s="707"/>
      <c r="AE40" s="681"/>
      <c r="AF40" s="681"/>
      <c r="AG40" s="707"/>
      <c r="AH40" s="683"/>
      <c r="AI40" s="683"/>
      <c r="AJ40" s="671"/>
      <c r="AK40" s="544"/>
    </row>
    <row r="41" spans="2:36" ht="45" customHeight="1" thickBot="1">
      <c r="B41" s="587"/>
      <c r="C41" s="327"/>
      <c r="D41" s="350" t="s">
        <v>869</v>
      </c>
      <c r="E41" s="350" t="s">
        <v>852</v>
      </c>
      <c r="F41" s="357"/>
      <c r="G41" s="272"/>
      <c r="H41" s="593"/>
      <c r="I41" s="704"/>
      <c r="J41" s="595"/>
      <c r="K41" s="595"/>
      <c r="L41" s="595"/>
      <c r="M41" s="595"/>
      <c r="N41" s="711"/>
      <c r="O41" s="707"/>
      <c r="P41" s="707"/>
      <c r="Q41" s="707"/>
      <c r="R41" s="707"/>
      <c r="S41" s="707"/>
      <c r="T41" s="707"/>
      <c r="U41" s="707"/>
      <c r="V41" s="707"/>
      <c r="W41" s="707"/>
      <c r="X41" s="707"/>
      <c r="Y41" s="707"/>
      <c r="Z41" s="707"/>
      <c r="AA41" s="707"/>
      <c r="AB41" s="708"/>
      <c r="AC41" s="708"/>
      <c r="AD41" s="708"/>
      <c r="AE41" s="682"/>
      <c r="AF41" s="682"/>
      <c r="AG41" s="708"/>
      <c r="AH41" s="684"/>
      <c r="AI41" s="684"/>
      <c r="AJ41" s="672"/>
    </row>
    <row r="42" spans="2:36" ht="39" customHeight="1" thickBot="1">
      <c r="B42" s="563" t="s">
        <v>870</v>
      </c>
      <c r="C42" s="564"/>
      <c r="D42" s="564"/>
      <c r="E42" s="564"/>
      <c r="F42" s="564" t="s">
        <v>1499</v>
      </c>
      <c r="G42" s="564"/>
      <c r="H42" s="564"/>
      <c r="I42" s="564"/>
      <c r="J42" s="564"/>
      <c r="K42" s="564"/>
      <c r="L42" s="564"/>
      <c r="M42" s="564"/>
      <c r="N42" s="565"/>
      <c r="O42" s="645" t="s">
        <v>841</v>
      </c>
      <c r="P42" s="646"/>
      <c r="Q42" s="646"/>
      <c r="R42" s="646"/>
      <c r="S42" s="646"/>
      <c r="T42" s="646"/>
      <c r="U42" s="646"/>
      <c r="V42" s="646"/>
      <c r="W42" s="646"/>
      <c r="X42" s="646"/>
      <c r="Y42" s="646"/>
      <c r="Z42" s="646"/>
      <c r="AA42" s="647"/>
      <c r="AB42" s="674">
        <f>SUM(AE45)</f>
        <v>4000000</v>
      </c>
      <c r="AC42" s="675"/>
      <c r="AD42" s="675"/>
      <c r="AE42" s="675"/>
      <c r="AF42" s="676"/>
      <c r="AG42" s="569" t="s">
        <v>1</v>
      </c>
      <c r="AH42" s="570"/>
      <c r="AI42" s="570"/>
      <c r="AJ42" s="571"/>
    </row>
    <row r="43" spans="2:36" ht="40.5" customHeight="1">
      <c r="B43" s="651" t="s">
        <v>25</v>
      </c>
      <c r="C43" s="614" t="s">
        <v>871</v>
      </c>
      <c r="D43" s="615"/>
      <c r="E43" s="615"/>
      <c r="F43" s="615"/>
      <c r="G43" s="615"/>
      <c r="H43" s="615"/>
      <c r="I43" s="545" t="s">
        <v>3</v>
      </c>
      <c r="J43" s="547" t="s">
        <v>26</v>
      </c>
      <c r="K43" s="547" t="s">
        <v>4</v>
      </c>
      <c r="L43" s="549" t="s">
        <v>843</v>
      </c>
      <c r="M43" s="607" t="s">
        <v>28</v>
      </c>
      <c r="N43" s="609" t="s">
        <v>29</v>
      </c>
      <c r="O43" s="661" t="s">
        <v>43</v>
      </c>
      <c r="P43" s="657"/>
      <c r="Q43" s="656" t="s">
        <v>44</v>
      </c>
      <c r="R43" s="657"/>
      <c r="S43" s="656" t="s">
        <v>45</v>
      </c>
      <c r="T43" s="657"/>
      <c r="U43" s="656" t="s">
        <v>7</v>
      </c>
      <c r="V43" s="657"/>
      <c r="W43" s="656" t="s">
        <v>6</v>
      </c>
      <c r="X43" s="657"/>
      <c r="Y43" s="656" t="s">
        <v>46</v>
      </c>
      <c r="Z43" s="657"/>
      <c r="AA43" s="656" t="s">
        <v>5</v>
      </c>
      <c r="AB43" s="658"/>
      <c r="AC43" s="659" t="s">
        <v>8</v>
      </c>
      <c r="AD43" s="658"/>
      <c r="AE43" s="659" t="s">
        <v>9</v>
      </c>
      <c r="AF43" s="660"/>
      <c r="AG43" s="605" t="s">
        <v>10</v>
      </c>
      <c r="AH43" s="572" t="s">
        <v>11</v>
      </c>
      <c r="AI43" s="574" t="s">
        <v>12</v>
      </c>
      <c r="AJ43" s="576" t="s">
        <v>30</v>
      </c>
    </row>
    <row r="44" spans="2:36" ht="76.5" customHeight="1" thickBot="1">
      <c r="B44" s="652"/>
      <c r="C44" s="616"/>
      <c r="D44" s="617"/>
      <c r="E44" s="617"/>
      <c r="F44" s="617"/>
      <c r="G44" s="617"/>
      <c r="H44" s="617"/>
      <c r="I44" s="546"/>
      <c r="J44" s="548" t="s">
        <v>26</v>
      </c>
      <c r="K44" s="548"/>
      <c r="L44" s="550"/>
      <c r="M44" s="608"/>
      <c r="N44" s="610"/>
      <c r="O44" s="253" t="s">
        <v>31</v>
      </c>
      <c r="P44" s="254" t="s">
        <v>32</v>
      </c>
      <c r="Q44" s="255" t="s">
        <v>31</v>
      </c>
      <c r="R44" s="254" t="s">
        <v>32</v>
      </c>
      <c r="S44" s="255" t="s">
        <v>31</v>
      </c>
      <c r="T44" s="254" t="s">
        <v>32</v>
      </c>
      <c r="U44" s="255" t="s">
        <v>31</v>
      </c>
      <c r="V44" s="254" t="s">
        <v>32</v>
      </c>
      <c r="W44" s="255" t="s">
        <v>31</v>
      </c>
      <c r="X44" s="254" t="s">
        <v>32</v>
      </c>
      <c r="Y44" s="255" t="s">
        <v>31</v>
      </c>
      <c r="Z44" s="254" t="s">
        <v>32</v>
      </c>
      <c r="AA44" s="255" t="s">
        <v>31</v>
      </c>
      <c r="AB44" s="254" t="s">
        <v>33</v>
      </c>
      <c r="AC44" s="255" t="s">
        <v>31</v>
      </c>
      <c r="AD44" s="254" t="s">
        <v>33</v>
      </c>
      <c r="AE44" s="255" t="s">
        <v>31</v>
      </c>
      <c r="AF44" s="256" t="s">
        <v>33</v>
      </c>
      <c r="AG44" s="606"/>
      <c r="AH44" s="573"/>
      <c r="AI44" s="575"/>
      <c r="AJ44" s="577"/>
    </row>
    <row r="45" spans="2:36" ht="78" customHeight="1" thickBot="1">
      <c r="B45" s="289" t="s">
        <v>844</v>
      </c>
      <c r="C45" s="580" t="s">
        <v>125</v>
      </c>
      <c r="D45" s="581"/>
      <c r="E45" s="581"/>
      <c r="F45" s="581"/>
      <c r="G45" s="581"/>
      <c r="H45" s="581"/>
      <c r="I45" s="290" t="s">
        <v>126</v>
      </c>
      <c r="J45" s="325">
        <v>0</v>
      </c>
      <c r="K45" s="365">
        <v>0.1</v>
      </c>
      <c r="L45" s="365">
        <v>0.1</v>
      </c>
      <c r="M45" s="366"/>
      <c r="N45" s="367"/>
      <c r="O45" s="368">
        <f>SUM(O46,O50,O54)</f>
        <v>4000000</v>
      </c>
      <c r="P45" s="369"/>
      <c r="Q45" s="369"/>
      <c r="R45" s="369"/>
      <c r="S45" s="369"/>
      <c r="T45" s="369"/>
      <c r="U45" s="369"/>
      <c r="V45" s="369"/>
      <c r="W45" s="369"/>
      <c r="X45" s="369"/>
      <c r="Y45" s="369"/>
      <c r="Z45" s="369"/>
      <c r="AA45" s="369"/>
      <c r="AB45" s="369"/>
      <c r="AC45" s="369"/>
      <c r="AD45" s="369"/>
      <c r="AE45" s="369">
        <f>SUM(O45)</f>
        <v>4000000</v>
      </c>
      <c r="AF45" s="370"/>
      <c r="AG45" s="371"/>
      <c r="AH45" s="372"/>
      <c r="AI45" s="372"/>
      <c r="AJ45" s="299"/>
    </row>
    <row r="46" spans="2:37" ht="63.75" customHeight="1" thickBot="1">
      <c r="B46" s="375" t="s">
        <v>13</v>
      </c>
      <c r="C46" s="112" t="s">
        <v>41</v>
      </c>
      <c r="D46" s="112" t="s">
        <v>14</v>
      </c>
      <c r="E46" s="112" t="s">
        <v>40</v>
      </c>
      <c r="F46" s="112" t="s">
        <v>38</v>
      </c>
      <c r="G46" s="112" t="s">
        <v>39</v>
      </c>
      <c r="H46" s="259" t="s">
        <v>872</v>
      </c>
      <c r="I46" s="260" t="s">
        <v>42</v>
      </c>
      <c r="J46" s="112">
        <f>J47</f>
        <v>0</v>
      </c>
      <c r="K46" s="364">
        <f>K47</f>
        <v>0.2</v>
      </c>
      <c r="L46" s="364">
        <f>L47</f>
        <v>0.05</v>
      </c>
      <c r="M46" s="261"/>
      <c r="N46" s="262"/>
      <c r="O46" s="346">
        <f>O47</f>
        <v>500000</v>
      </c>
      <c r="P46" s="347"/>
      <c r="Q46" s="257"/>
      <c r="R46" s="347"/>
      <c r="S46" s="257"/>
      <c r="T46" s="347"/>
      <c r="U46" s="257"/>
      <c r="V46" s="347"/>
      <c r="W46" s="257"/>
      <c r="X46" s="347"/>
      <c r="Y46" s="257"/>
      <c r="Z46" s="347"/>
      <c r="AA46" s="257"/>
      <c r="AB46" s="347"/>
      <c r="AC46" s="257"/>
      <c r="AD46" s="347"/>
      <c r="AE46" s="340">
        <f>SUM(O46)</f>
        <v>500000</v>
      </c>
      <c r="AF46" s="347"/>
      <c r="AG46" s="287"/>
      <c r="AH46" s="301"/>
      <c r="AI46" s="301"/>
      <c r="AJ46" s="302"/>
      <c r="AK46" s="544"/>
    </row>
    <row r="47" spans="2:37" ht="45.75" customHeight="1">
      <c r="B47" s="585" t="s">
        <v>812</v>
      </c>
      <c r="C47" s="147"/>
      <c r="D47" s="148" t="s">
        <v>873</v>
      </c>
      <c r="E47" s="148" t="s">
        <v>852</v>
      </c>
      <c r="F47" s="361"/>
      <c r="G47" s="148"/>
      <c r="H47" s="701" t="s">
        <v>127</v>
      </c>
      <c r="I47" s="702" t="s">
        <v>128</v>
      </c>
      <c r="J47" s="636">
        <v>0</v>
      </c>
      <c r="K47" s="719">
        <v>0.2</v>
      </c>
      <c r="L47" s="719">
        <v>0.05</v>
      </c>
      <c r="M47" s="705"/>
      <c r="N47" s="709"/>
      <c r="O47" s="706">
        <v>500000</v>
      </c>
      <c r="P47" s="706"/>
      <c r="Q47" s="706"/>
      <c r="R47" s="706"/>
      <c r="S47" s="706"/>
      <c r="T47" s="706"/>
      <c r="U47" s="706"/>
      <c r="V47" s="706"/>
      <c r="W47" s="706"/>
      <c r="X47" s="706"/>
      <c r="Y47" s="706"/>
      <c r="Z47" s="706"/>
      <c r="AA47" s="706"/>
      <c r="AB47" s="706"/>
      <c r="AC47" s="706"/>
      <c r="AD47" s="706"/>
      <c r="AE47" s="666"/>
      <c r="AF47" s="666"/>
      <c r="AG47" s="706"/>
      <c r="AH47" s="683"/>
      <c r="AI47" s="683"/>
      <c r="AJ47" s="671"/>
      <c r="AK47" s="544"/>
    </row>
    <row r="48" spans="2:37" ht="21" customHeight="1">
      <c r="B48" s="586"/>
      <c r="C48" s="326"/>
      <c r="D48" s="662" t="s">
        <v>874</v>
      </c>
      <c r="E48" s="662" t="s">
        <v>852</v>
      </c>
      <c r="F48" s="662"/>
      <c r="G48" s="662"/>
      <c r="H48" s="592"/>
      <c r="I48" s="703"/>
      <c r="J48" s="594"/>
      <c r="K48" s="720"/>
      <c r="L48" s="720"/>
      <c r="M48" s="594"/>
      <c r="N48" s="710"/>
      <c r="O48" s="707"/>
      <c r="P48" s="707"/>
      <c r="Q48" s="707"/>
      <c r="R48" s="707"/>
      <c r="S48" s="707"/>
      <c r="T48" s="707"/>
      <c r="U48" s="707"/>
      <c r="V48" s="707"/>
      <c r="W48" s="707"/>
      <c r="X48" s="707"/>
      <c r="Y48" s="707"/>
      <c r="Z48" s="707"/>
      <c r="AA48" s="707"/>
      <c r="AB48" s="707"/>
      <c r="AC48" s="707"/>
      <c r="AD48" s="707"/>
      <c r="AE48" s="681"/>
      <c r="AF48" s="681"/>
      <c r="AG48" s="707"/>
      <c r="AH48" s="683"/>
      <c r="AI48" s="683"/>
      <c r="AJ48" s="671"/>
      <c r="AK48" s="544"/>
    </row>
    <row r="49" spans="2:36" ht="21" customHeight="1" thickBot="1">
      <c r="B49" s="587"/>
      <c r="C49" s="327"/>
      <c r="D49" s="663"/>
      <c r="E49" s="663"/>
      <c r="F49" s="663"/>
      <c r="G49" s="663"/>
      <c r="H49" s="593"/>
      <c r="I49" s="704"/>
      <c r="J49" s="595"/>
      <c r="K49" s="721"/>
      <c r="L49" s="721"/>
      <c r="M49" s="595"/>
      <c r="N49" s="711"/>
      <c r="O49" s="708"/>
      <c r="P49" s="708"/>
      <c r="Q49" s="708"/>
      <c r="R49" s="708"/>
      <c r="S49" s="708"/>
      <c r="T49" s="708"/>
      <c r="U49" s="708"/>
      <c r="V49" s="708"/>
      <c r="W49" s="708"/>
      <c r="X49" s="708"/>
      <c r="Y49" s="708"/>
      <c r="Z49" s="708"/>
      <c r="AA49" s="708"/>
      <c r="AB49" s="708"/>
      <c r="AC49" s="708"/>
      <c r="AD49" s="708"/>
      <c r="AE49" s="682"/>
      <c r="AF49" s="682"/>
      <c r="AG49" s="708"/>
      <c r="AH49" s="684"/>
      <c r="AI49" s="684"/>
      <c r="AJ49" s="672"/>
    </row>
    <row r="50" spans="2:37" ht="53.25" customHeight="1" thickBot="1">
      <c r="B50" s="375" t="s">
        <v>13</v>
      </c>
      <c r="C50" s="112" t="s">
        <v>41</v>
      </c>
      <c r="D50" s="112" t="s">
        <v>14</v>
      </c>
      <c r="E50" s="112" t="s">
        <v>40</v>
      </c>
      <c r="F50" s="112" t="s">
        <v>38</v>
      </c>
      <c r="G50" s="112" t="s">
        <v>39</v>
      </c>
      <c r="H50" s="259" t="s">
        <v>875</v>
      </c>
      <c r="I50" s="260" t="s">
        <v>42</v>
      </c>
      <c r="J50" s="112">
        <f aca="true" t="shared" si="4" ref="J50:O50">J51</f>
        <v>0</v>
      </c>
      <c r="K50" s="352">
        <f t="shared" si="4"/>
        <v>4</v>
      </c>
      <c r="L50" s="352">
        <f t="shared" si="4"/>
        <v>1</v>
      </c>
      <c r="M50" s="340">
        <f t="shared" si="4"/>
        <v>0</v>
      </c>
      <c r="N50" s="341">
        <f t="shared" si="4"/>
        <v>1</v>
      </c>
      <c r="O50" s="346">
        <f t="shared" si="4"/>
        <v>3000000</v>
      </c>
      <c r="P50" s="347"/>
      <c r="Q50" s="257"/>
      <c r="R50" s="347"/>
      <c r="S50" s="257"/>
      <c r="T50" s="347"/>
      <c r="U50" s="257"/>
      <c r="V50" s="347"/>
      <c r="W50" s="257"/>
      <c r="X50" s="347"/>
      <c r="Y50" s="257"/>
      <c r="Z50" s="347"/>
      <c r="AA50" s="257"/>
      <c r="AB50" s="347"/>
      <c r="AC50" s="257"/>
      <c r="AD50" s="347"/>
      <c r="AE50" s="340">
        <f>SUM(O50)</f>
        <v>3000000</v>
      </c>
      <c r="AF50" s="347"/>
      <c r="AG50" s="287">
        <f>AG51</f>
        <v>30</v>
      </c>
      <c r="AH50" s="301"/>
      <c r="AI50" s="301"/>
      <c r="AJ50" s="302"/>
      <c r="AK50" s="544"/>
    </row>
    <row r="51" spans="2:37" ht="48.75" customHeight="1">
      <c r="B51" s="585" t="s">
        <v>812</v>
      </c>
      <c r="C51" s="147"/>
      <c r="D51" s="148" t="s">
        <v>876</v>
      </c>
      <c r="E51" s="148" t="s">
        <v>852</v>
      </c>
      <c r="F51" s="361"/>
      <c r="G51" s="148"/>
      <c r="H51" s="701" t="s">
        <v>129</v>
      </c>
      <c r="I51" s="702" t="s">
        <v>877</v>
      </c>
      <c r="J51" s="636">
        <v>0</v>
      </c>
      <c r="K51" s="705">
        <v>4</v>
      </c>
      <c r="L51" s="636">
        <v>1</v>
      </c>
      <c r="M51" s="705">
        <v>0</v>
      </c>
      <c r="N51" s="709">
        <v>1</v>
      </c>
      <c r="O51" s="722">
        <v>3000000</v>
      </c>
      <c r="P51" s="712"/>
      <c r="Q51" s="712"/>
      <c r="R51" s="712"/>
      <c r="S51" s="712"/>
      <c r="T51" s="712"/>
      <c r="U51" s="712"/>
      <c r="V51" s="712"/>
      <c r="W51" s="712"/>
      <c r="X51" s="712"/>
      <c r="Y51" s="712"/>
      <c r="Z51" s="712"/>
      <c r="AA51" s="712"/>
      <c r="AB51" s="712"/>
      <c r="AC51" s="712"/>
      <c r="AD51" s="712"/>
      <c r="AE51" s="666"/>
      <c r="AF51" s="666"/>
      <c r="AG51" s="712">
        <v>30</v>
      </c>
      <c r="AH51" s="683"/>
      <c r="AI51" s="683"/>
      <c r="AJ51" s="671"/>
      <c r="AK51" s="544"/>
    </row>
    <row r="52" spans="2:37" ht="21" customHeight="1">
      <c r="B52" s="586"/>
      <c r="C52" s="326"/>
      <c r="D52" s="662" t="s">
        <v>878</v>
      </c>
      <c r="E52" s="662" t="s">
        <v>852</v>
      </c>
      <c r="F52" s="695"/>
      <c r="G52" s="662"/>
      <c r="H52" s="592"/>
      <c r="I52" s="703"/>
      <c r="J52" s="594"/>
      <c r="K52" s="594"/>
      <c r="L52" s="594"/>
      <c r="M52" s="594"/>
      <c r="N52" s="710"/>
      <c r="O52" s="723"/>
      <c r="P52" s="713"/>
      <c r="Q52" s="713"/>
      <c r="R52" s="713"/>
      <c r="S52" s="713"/>
      <c r="T52" s="713"/>
      <c r="U52" s="713"/>
      <c r="V52" s="713"/>
      <c r="W52" s="713"/>
      <c r="X52" s="713"/>
      <c r="Y52" s="713"/>
      <c r="Z52" s="713"/>
      <c r="AA52" s="713"/>
      <c r="AB52" s="713"/>
      <c r="AC52" s="713"/>
      <c r="AD52" s="713"/>
      <c r="AE52" s="681"/>
      <c r="AF52" s="681"/>
      <c r="AG52" s="713"/>
      <c r="AH52" s="683"/>
      <c r="AI52" s="683"/>
      <c r="AJ52" s="671"/>
      <c r="AK52" s="544"/>
    </row>
    <row r="53" spans="2:36" ht="21" customHeight="1" thickBot="1">
      <c r="B53" s="587"/>
      <c r="C53" s="327"/>
      <c r="D53" s="663"/>
      <c r="E53" s="663"/>
      <c r="F53" s="697"/>
      <c r="G53" s="663"/>
      <c r="H53" s="593"/>
      <c r="I53" s="704"/>
      <c r="J53" s="595"/>
      <c r="K53" s="595"/>
      <c r="L53" s="595"/>
      <c r="M53" s="595"/>
      <c r="N53" s="711"/>
      <c r="O53" s="724"/>
      <c r="P53" s="714"/>
      <c r="Q53" s="714"/>
      <c r="R53" s="714"/>
      <c r="S53" s="714"/>
      <c r="T53" s="714"/>
      <c r="U53" s="714"/>
      <c r="V53" s="714"/>
      <c r="W53" s="714"/>
      <c r="X53" s="714"/>
      <c r="Y53" s="714"/>
      <c r="Z53" s="714"/>
      <c r="AA53" s="714"/>
      <c r="AB53" s="714"/>
      <c r="AC53" s="714"/>
      <c r="AD53" s="714"/>
      <c r="AE53" s="682"/>
      <c r="AF53" s="682"/>
      <c r="AG53" s="714"/>
      <c r="AH53" s="684"/>
      <c r="AI53" s="684"/>
      <c r="AJ53" s="672"/>
    </row>
    <row r="54" spans="2:37" ht="53.25" customHeight="1" thickBot="1">
      <c r="B54" s="375" t="s">
        <v>13</v>
      </c>
      <c r="C54" s="112" t="s">
        <v>41</v>
      </c>
      <c r="D54" s="112" t="s">
        <v>14</v>
      </c>
      <c r="E54" s="112" t="s">
        <v>40</v>
      </c>
      <c r="F54" s="112" t="s">
        <v>38</v>
      </c>
      <c r="G54" s="112" t="s">
        <v>39</v>
      </c>
      <c r="H54" s="259" t="s">
        <v>879</v>
      </c>
      <c r="I54" s="260" t="s">
        <v>42</v>
      </c>
      <c r="J54" s="112">
        <f>J55</f>
        <v>0</v>
      </c>
      <c r="K54" s="364">
        <f>K55</f>
        <v>0.2</v>
      </c>
      <c r="L54" s="364">
        <f>L55</f>
        <v>0.05</v>
      </c>
      <c r="M54" s="261"/>
      <c r="N54" s="262"/>
      <c r="O54" s="346">
        <f>O55</f>
        <v>500000</v>
      </c>
      <c r="P54" s="347"/>
      <c r="Q54" s="257"/>
      <c r="R54" s="347"/>
      <c r="S54" s="257"/>
      <c r="T54" s="347"/>
      <c r="U54" s="257"/>
      <c r="V54" s="347"/>
      <c r="W54" s="257"/>
      <c r="X54" s="347"/>
      <c r="Y54" s="257"/>
      <c r="Z54" s="347"/>
      <c r="AA54" s="257"/>
      <c r="AB54" s="347"/>
      <c r="AC54" s="257"/>
      <c r="AD54" s="347"/>
      <c r="AE54" s="340">
        <f>SUM(O54)</f>
        <v>500000</v>
      </c>
      <c r="AF54" s="347"/>
      <c r="AG54" s="287"/>
      <c r="AH54" s="301"/>
      <c r="AI54" s="301"/>
      <c r="AJ54" s="302"/>
      <c r="AK54" s="544"/>
    </row>
    <row r="55" spans="2:37" ht="35.25" customHeight="1">
      <c r="B55" s="585" t="s">
        <v>812</v>
      </c>
      <c r="C55" s="147"/>
      <c r="D55" s="148" t="s">
        <v>873</v>
      </c>
      <c r="E55" s="148" t="s">
        <v>852</v>
      </c>
      <c r="F55" s="361"/>
      <c r="G55" s="148"/>
      <c r="H55" s="701" t="s">
        <v>130</v>
      </c>
      <c r="I55" s="702" t="s">
        <v>131</v>
      </c>
      <c r="J55" s="636">
        <v>0</v>
      </c>
      <c r="K55" s="719">
        <v>0.2</v>
      </c>
      <c r="L55" s="725">
        <v>0.05</v>
      </c>
      <c r="M55" s="705"/>
      <c r="N55" s="709"/>
      <c r="O55" s="722">
        <v>500000</v>
      </c>
      <c r="P55" s="712"/>
      <c r="Q55" s="712"/>
      <c r="R55" s="712"/>
      <c r="S55" s="712"/>
      <c r="T55" s="712"/>
      <c r="U55" s="712"/>
      <c r="V55" s="712"/>
      <c r="W55" s="712"/>
      <c r="X55" s="712"/>
      <c r="Y55" s="712"/>
      <c r="Z55" s="712"/>
      <c r="AA55" s="712"/>
      <c r="AB55" s="712"/>
      <c r="AC55" s="712"/>
      <c r="AD55" s="712"/>
      <c r="AE55" s="666"/>
      <c r="AF55" s="666"/>
      <c r="AG55" s="712"/>
      <c r="AH55" s="683"/>
      <c r="AI55" s="683"/>
      <c r="AJ55" s="671"/>
      <c r="AK55" s="544"/>
    </row>
    <row r="56" spans="2:37" ht="21" customHeight="1">
      <c r="B56" s="586"/>
      <c r="C56" s="326"/>
      <c r="D56" s="662" t="s">
        <v>880</v>
      </c>
      <c r="E56" s="662" t="s">
        <v>852</v>
      </c>
      <c r="F56" s="662"/>
      <c r="G56" s="662"/>
      <c r="H56" s="592"/>
      <c r="I56" s="703"/>
      <c r="J56" s="594"/>
      <c r="K56" s="720"/>
      <c r="L56" s="720"/>
      <c r="M56" s="594"/>
      <c r="N56" s="710"/>
      <c r="O56" s="723"/>
      <c r="P56" s="713"/>
      <c r="Q56" s="713"/>
      <c r="R56" s="713"/>
      <c r="S56" s="713"/>
      <c r="T56" s="713"/>
      <c r="U56" s="713"/>
      <c r="V56" s="713"/>
      <c r="W56" s="713"/>
      <c r="X56" s="713"/>
      <c r="Y56" s="713"/>
      <c r="Z56" s="713"/>
      <c r="AA56" s="713"/>
      <c r="AB56" s="713"/>
      <c r="AC56" s="713"/>
      <c r="AD56" s="713"/>
      <c r="AE56" s="681"/>
      <c r="AF56" s="681"/>
      <c r="AG56" s="713"/>
      <c r="AH56" s="683"/>
      <c r="AI56" s="683"/>
      <c r="AJ56" s="671"/>
      <c r="AK56" s="544"/>
    </row>
    <row r="57" spans="2:36" ht="21" customHeight="1" thickBot="1">
      <c r="B57" s="587"/>
      <c r="C57" s="327"/>
      <c r="D57" s="663"/>
      <c r="E57" s="663"/>
      <c r="F57" s="663"/>
      <c r="G57" s="663"/>
      <c r="H57" s="593"/>
      <c r="I57" s="704"/>
      <c r="J57" s="693"/>
      <c r="K57" s="721"/>
      <c r="L57" s="726"/>
      <c r="M57" s="595"/>
      <c r="N57" s="711"/>
      <c r="O57" s="724"/>
      <c r="P57" s="714"/>
      <c r="Q57" s="714"/>
      <c r="R57" s="714"/>
      <c r="S57" s="714"/>
      <c r="T57" s="714"/>
      <c r="U57" s="714"/>
      <c r="V57" s="714"/>
      <c r="W57" s="714"/>
      <c r="X57" s="714"/>
      <c r="Y57" s="714"/>
      <c r="Z57" s="714"/>
      <c r="AA57" s="714"/>
      <c r="AB57" s="714"/>
      <c r="AC57" s="714"/>
      <c r="AD57" s="714"/>
      <c r="AE57" s="682"/>
      <c r="AF57" s="682"/>
      <c r="AG57" s="714"/>
      <c r="AH57" s="684"/>
      <c r="AI57" s="684"/>
      <c r="AJ57" s="672"/>
    </row>
    <row r="60" spans="9:10" ht="12">
      <c r="I60" s="543"/>
      <c r="J60" s="543"/>
    </row>
  </sheetData>
  <sheetProtection/>
  <mergeCells count="389">
    <mergeCell ref="Y55:Y57"/>
    <mergeCell ref="Z55:Z57"/>
    <mergeCell ref="AA55:AA57"/>
    <mergeCell ref="AB55:AB57"/>
    <mergeCell ref="AC55:AC57"/>
    <mergeCell ref="AD55:AD57"/>
    <mergeCell ref="AE55:AE57"/>
    <mergeCell ref="AF55:AF57"/>
    <mergeCell ref="AG55:AG57"/>
    <mergeCell ref="AH55:AH57"/>
    <mergeCell ref="AI55:AI57"/>
    <mergeCell ref="AJ55:AJ57"/>
    <mergeCell ref="W55:W57"/>
    <mergeCell ref="X55:X57"/>
    <mergeCell ref="M55:M57"/>
    <mergeCell ref="N55:N57"/>
    <mergeCell ref="O55:O57"/>
    <mergeCell ref="P55:P57"/>
    <mergeCell ref="Q55:Q57"/>
    <mergeCell ref="R55:R57"/>
    <mergeCell ref="F56:F57"/>
    <mergeCell ref="G56:G57"/>
    <mergeCell ref="S55:S57"/>
    <mergeCell ref="T55:T57"/>
    <mergeCell ref="U55:U57"/>
    <mergeCell ref="V55:V57"/>
    <mergeCell ref="Q51:Q53"/>
    <mergeCell ref="R51:R53"/>
    <mergeCell ref="B55:B57"/>
    <mergeCell ref="H55:H57"/>
    <mergeCell ref="I55:I57"/>
    <mergeCell ref="J55:J57"/>
    <mergeCell ref="K55:K57"/>
    <mergeCell ref="L55:L57"/>
    <mergeCell ref="D56:D57"/>
    <mergeCell ref="E56:E57"/>
    <mergeCell ref="AC51:AC53"/>
    <mergeCell ref="AD51:AD53"/>
    <mergeCell ref="AE51:AE53"/>
    <mergeCell ref="AF51:AF53"/>
    <mergeCell ref="U51:U53"/>
    <mergeCell ref="V51:V53"/>
    <mergeCell ref="W51:W53"/>
    <mergeCell ref="X51:X53"/>
    <mergeCell ref="Y51:Y53"/>
    <mergeCell ref="Z51:Z53"/>
    <mergeCell ref="AG51:AG53"/>
    <mergeCell ref="AH51:AH53"/>
    <mergeCell ref="AI51:AI53"/>
    <mergeCell ref="AJ51:AJ53"/>
    <mergeCell ref="D52:D53"/>
    <mergeCell ref="E52:E53"/>
    <mergeCell ref="F52:F53"/>
    <mergeCell ref="G52:G53"/>
    <mergeCell ref="AA51:AA53"/>
    <mergeCell ref="AB51:AB53"/>
    <mergeCell ref="D48:D49"/>
    <mergeCell ref="E48:E49"/>
    <mergeCell ref="F48:F49"/>
    <mergeCell ref="G48:G49"/>
    <mergeCell ref="Q47:Q49"/>
    <mergeCell ref="R47:R49"/>
    <mergeCell ref="O47:O49"/>
    <mergeCell ref="P47:P49"/>
    <mergeCell ref="L47:L49"/>
    <mergeCell ref="S51:S53"/>
    <mergeCell ref="T51:T53"/>
    <mergeCell ref="I51:I53"/>
    <mergeCell ref="J51:J53"/>
    <mergeCell ref="K51:K53"/>
    <mergeCell ref="L51:L53"/>
    <mergeCell ref="M51:M53"/>
    <mergeCell ref="N51:N53"/>
    <mergeCell ref="O51:O53"/>
    <mergeCell ref="P51:P53"/>
    <mergeCell ref="AG47:AG49"/>
    <mergeCell ref="AH47:AH49"/>
    <mergeCell ref="AI47:AI49"/>
    <mergeCell ref="AJ47:AJ49"/>
    <mergeCell ref="Y47:Y49"/>
    <mergeCell ref="Z47:Z49"/>
    <mergeCell ref="AA47:AA49"/>
    <mergeCell ref="AB47:AB49"/>
    <mergeCell ref="AC47:AC49"/>
    <mergeCell ref="AD47:AD49"/>
    <mergeCell ref="B43:B44"/>
    <mergeCell ref="C43:H44"/>
    <mergeCell ref="B51:B53"/>
    <mergeCell ref="H51:H53"/>
    <mergeCell ref="AE47:AE49"/>
    <mergeCell ref="AF47:AF49"/>
    <mergeCell ref="S47:S49"/>
    <mergeCell ref="T47:T49"/>
    <mergeCell ref="U47:U49"/>
    <mergeCell ref="V47:V49"/>
    <mergeCell ref="AG43:AG44"/>
    <mergeCell ref="M43:M44"/>
    <mergeCell ref="N43:N44"/>
    <mergeCell ref="O43:P43"/>
    <mergeCell ref="Q43:R43"/>
    <mergeCell ref="S43:T43"/>
    <mergeCell ref="U43:V43"/>
    <mergeCell ref="W43:X43"/>
    <mergeCell ref="Y43:Z43"/>
    <mergeCell ref="AA43:AB43"/>
    <mergeCell ref="AC43:AD43"/>
    <mergeCell ref="AE43:AF43"/>
    <mergeCell ref="W47:W49"/>
    <mergeCell ref="X47:X49"/>
    <mergeCell ref="M47:M49"/>
    <mergeCell ref="N47:N49"/>
    <mergeCell ref="Y39:Y41"/>
    <mergeCell ref="AH43:AH44"/>
    <mergeCell ref="AI43:AI44"/>
    <mergeCell ref="AJ43:AJ44"/>
    <mergeCell ref="C45:H45"/>
    <mergeCell ref="B47:B49"/>
    <mergeCell ref="H47:H49"/>
    <mergeCell ref="I47:I49"/>
    <mergeCell ref="J47:J49"/>
    <mergeCell ref="K47:K49"/>
    <mergeCell ref="AI39:AI41"/>
    <mergeCell ref="AJ39:AJ41"/>
    <mergeCell ref="B42:E42"/>
    <mergeCell ref="F42:N42"/>
    <mergeCell ref="O42:AA42"/>
    <mergeCell ref="AB42:AF42"/>
    <mergeCell ref="AG42:AJ42"/>
    <mergeCell ref="AA39:AA41"/>
    <mergeCell ref="AB39:AB41"/>
    <mergeCell ref="AC39:AC41"/>
    <mergeCell ref="I43:I44"/>
    <mergeCell ref="J43:J44"/>
    <mergeCell ref="K43:K44"/>
    <mergeCell ref="L43:L44"/>
    <mergeCell ref="AG39:AG41"/>
    <mergeCell ref="AH39:AH41"/>
    <mergeCell ref="AD39:AD41"/>
    <mergeCell ref="AE39:AE41"/>
    <mergeCell ref="AF39:AF41"/>
    <mergeCell ref="U39:U41"/>
    <mergeCell ref="I39:I41"/>
    <mergeCell ref="J39:J41"/>
    <mergeCell ref="K39:K41"/>
    <mergeCell ref="L39:L41"/>
    <mergeCell ref="M39:M41"/>
    <mergeCell ref="N39:N41"/>
    <mergeCell ref="Z39:Z41"/>
    <mergeCell ref="O39:O41"/>
    <mergeCell ref="P39:P41"/>
    <mergeCell ref="Q39:Q41"/>
    <mergeCell ref="R39:R41"/>
    <mergeCell ref="S39:S41"/>
    <mergeCell ref="T39:T41"/>
    <mergeCell ref="V39:V41"/>
    <mergeCell ref="W39:W41"/>
    <mergeCell ref="X39:X41"/>
    <mergeCell ref="X35:X37"/>
    <mergeCell ref="Y35:Y37"/>
    <mergeCell ref="Z35:Z37"/>
    <mergeCell ref="AA35:AA37"/>
    <mergeCell ref="AB35:AB37"/>
    <mergeCell ref="AC35:AC37"/>
    <mergeCell ref="AD35:AD37"/>
    <mergeCell ref="AE35:AE37"/>
    <mergeCell ref="AF35:AF37"/>
    <mergeCell ref="AG35:AG37"/>
    <mergeCell ref="AH35:AH37"/>
    <mergeCell ref="AI35:AI37"/>
    <mergeCell ref="AJ35:AJ37"/>
    <mergeCell ref="D36:D37"/>
    <mergeCell ref="E36:E37"/>
    <mergeCell ref="F36:F37"/>
    <mergeCell ref="G36:G37"/>
    <mergeCell ref="B39:B41"/>
    <mergeCell ref="D39:D40"/>
    <mergeCell ref="F39:F40"/>
    <mergeCell ref="G39:G40"/>
    <mergeCell ref="H39:H41"/>
    <mergeCell ref="L35:L37"/>
    <mergeCell ref="M35:M37"/>
    <mergeCell ref="N35:N37"/>
    <mergeCell ref="O35:O37"/>
    <mergeCell ref="P35:P37"/>
    <mergeCell ref="Q35:Q37"/>
    <mergeCell ref="V35:V37"/>
    <mergeCell ref="W35:W37"/>
    <mergeCell ref="R35:R37"/>
    <mergeCell ref="S35:S37"/>
    <mergeCell ref="X31:X33"/>
    <mergeCell ref="Y31:Y33"/>
    <mergeCell ref="T31:T33"/>
    <mergeCell ref="U31:U33"/>
    <mergeCell ref="T35:T37"/>
    <mergeCell ref="U35:U37"/>
    <mergeCell ref="Z31:Z33"/>
    <mergeCell ref="AA31:AA33"/>
    <mergeCell ref="AB31:AB33"/>
    <mergeCell ref="AC31:AC33"/>
    <mergeCell ref="AD31:AD33"/>
    <mergeCell ref="AE31:AE33"/>
    <mergeCell ref="AF31:AF33"/>
    <mergeCell ref="AG31:AG33"/>
    <mergeCell ref="AH31:AH33"/>
    <mergeCell ref="AI31:AI33"/>
    <mergeCell ref="AJ31:AJ33"/>
    <mergeCell ref="D32:D33"/>
    <mergeCell ref="E32:E33"/>
    <mergeCell ref="F32:F33"/>
    <mergeCell ref="G32:G33"/>
    <mergeCell ref="W31:W33"/>
    <mergeCell ref="B35:B37"/>
    <mergeCell ref="H35:H37"/>
    <mergeCell ref="I35:I37"/>
    <mergeCell ref="J35:J37"/>
    <mergeCell ref="K35:K37"/>
    <mergeCell ref="V31:V33"/>
    <mergeCell ref="L31:L33"/>
    <mergeCell ref="M31:M33"/>
    <mergeCell ref="N31:N33"/>
    <mergeCell ref="O31:O33"/>
    <mergeCell ref="P31:P33"/>
    <mergeCell ref="Q31:Q33"/>
    <mergeCell ref="R31:R33"/>
    <mergeCell ref="S31:S33"/>
    <mergeCell ref="L27:L28"/>
    <mergeCell ref="M27:M28"/>
    <mergeCell ref="N27:N28"/>
    <mergeCell ref="O27:P27"/>
    <mergeCell ref="Q27:R27"/>
    <mergeCell ref="S27:T27"/>
    <mergeCell ref="U27:V27"/>
    <mergeCell ref="W27:X27"/>
    <mergeCell ref="Y27:Z27"/>
    <mergeCell ref="AA27:AB27"/>
    <mergeCell ref="AC27:AD27"/>
    <mergeCell ref="AE27:AF27"/>
    <mergeCell ref="AG27:AG28"/>
    <mergeCell ref="AH27:AH28"/>
    <mergeCell ref="AI27:AI28"/>
    <mergeCell ref="AJ27:AJ28"/>
    <mergeCell ref="C29:H29"/>
    <mergeCell ref="B31:B33"/>
    <mergeCell ref="H31:H33"/>
    <mergeCell ref="I31:I33"/>
    <mergeCell ref="J31:J33"/>
    <mergeCell ref="K31:K33"/>
    <mergeCell ref="B26:E26"/>
    <mergeCell ref="F26:N26"/>
    <mergeCell ref="O26:AA26"/>
    <mergeCell ref="AB26:AF26"/>
    <mergeCell ref="AG26:AJ26"/>
    <mergeCell ref="B27:B28"/>
    <mergeCell ref="C27:H28"/>
    <mergeCell ref="I27:I28"/>
    <mergeCell ref="J27:J28"/>
    <mergeCell ref="K27:K28"/>
    <mergeCell ref="R21:R24"/>
    <mergeCell ref="S21:S24"/>
    <mergeCell ref="T21:T24"/>
    <mergeCell ref="U21:U24"/>
    <mergeCell ref="V21:V24"/>
    <mergeCell ref="W21:W24"/>
    <mergeCell ref="AH21:AH24"/>
    <mergeCell ref="AI21:AI24"/>
    <mergeCell ref="X21:X24"/>
    <mergeCell ref="Y21:Y24"/>
    <mergeCell ref="Z21:Z24"/>
    <mergeCell ref="AA21:AA24"/>
    <mergeCell ref="AB21:AB24"/>
    <mergeCell ref="AC21:AC24"/>
    <mergeCell ref="AJ21:AJ24"/>
    <mergeCell ref="D22:D24"/>
    <mergeCell ref="E22:E24"/>
    <mergeCell ref="F22:F24"/>
    <mergeCell ref="G22:G24"/>
    <mergeCell ref="B25:AJ25"/>
    <mergeCell ref="AD21:AD24"/>
    <mergeCell ref="AE21:AE24"/>
    <mergeCell ref="AF21:AF24"/>
    <mergeCell ref="AG21:AG24"/>
    <mergeCell ref="B21:B24"/>
    <mergeCell ref="C21:C24"/>
    <mergeCell ref="H21:H24"/>
    <mergeCell ref="I21:I24"/>
    <mergeCell ref="J21:J24"/>
    <mergeCell ref="K21:K24"/>
    <mergeCell ref="L21:L24"/>
    <mergeCell ref="M21:M24"/>
    <mergeCell ref="N21:N24"/>
    <mergeCell ref="O21:O24"/>
    <mergeCell ref="P21:P24"/>
    <mergeCell ref="Q21:Q24"/>
    <mergeCell ref="AC16:AD16"/>
    <mergeCell ref="AE16:AF16"/>
    <mergeCell ref="L16:L17"/>
    <mergeCell ref="M16:M17"/>
    <mergeCell ref="N16:N17"/>
    <mergeCell ref="O16:P16"/>
    <mergeCell ref="Q16:R16"/>
    <mergeCell ref="S16:T16"/>
    <mergeCell ref="AG16:AG17"/>
    <mergeCell ref="AH16:AH17"/>
    <mergeCell ref="AI16:AI17"/>
    <mergeCell ref="AJ16:AJ17"/>
    <mergeCell ref="C18:H18"/>
    <mergeCell ref="B19:AJ19"/>
    <mergeCell ref="U16:V16"/>
    <mergeCell ref="W16:X16"/>
    <mergeCell ref="Y16:Z16"/>
    <mergeCell ref="AA16:AB16"/>
    <mergeCell ref="B15:E15"/>
    <mergeCell ref="F15:N15"/>
    <mergeCell ref="O15:AA15"/>
    <mergeCell ref="AB15:AF15"/>
    <mergeCell ref="AG15:AJ15"/>
    <mergeCell ref="B16:B17"/>
    <mergeCell ref="C16:H17"/>
    <mergeCell ref="I16:I17"/>
    <mergeCell ref="J16:J17"/>
    <mergeCell ref="K16:K17"/>
    <mergeCell ref="Y11:Y14"/>
    <mergeCell ref="Z11:Z14"/>
    <mergeCell ref="AA11:AA14"/>
    <mergeCell ref="AB11:AB14"/>
    <mergeCell ref="AC11:AC14"/>
    <mergeCell ref="AD11:AD14"/>
    <mergeCell ref="AE11:AE14"/>
    <mergeCell ref="AF11:AF14"/>
    <mergeCell ref="AG11:AG14"/>
    <mergeCell ref="AH11:AH14"/>
    <mergeCell ref="AI11:AI14"/>
    <mergeCell ref="AJ11:AJ14"/>
    <mergeCell ref="M11:M14"/>
    <mergeCell ref="N11:N14"/>
    <mergeCell ref="O11:O14"/>
    <mergeCell ref="P11:P14"/>
    <mergeCell ref="Q11:Q14"/>
    <mergeCell ref="R11:R14"/>
    <mergeCell ref="S11:S14"/>
    <mergeCell ref="T11:T14"/>
    <mergeCell ref="U11:U14"/>
    <mergeCell ref="V11:V14"/>
    <mergeCell ref="W11:W14"/>
    <mergeCell ref="X11:X14"/>
    <mergeCell ref="B11:B14"/>
    <mergeCell ref="H11:H14"/>
    <mergeCell ref="I11:I14"/>
    <mergeCell ref="J11:J14"/>
    <mergeCell ref="K11:K14"/>
    <mergeCell ref="L11:L14"/>
    <mergeCell ref="D13:D14"/>
    <mergeCell ref="E13:E14"/>
    <mergeCell ref="F13:F14"/>
    <mergeCell ref="G13:G14"/>
    <mergeCell ref="AC6:AD6"/>
    <mergeCell ref="AE6:AF6"/>
    <mergeCell ref="L6:L7"/>
    <mergeCell ref="M6:M7"/>
    <mergeCell ref="N6:N7"/>
    <mergeCell ref="O6:P6"/>
    <mergeCell ref="Q6:R6"/>
    <mergeCell ref="S6:T6"/>
    <mergeCell ref="AG6:AG7"/>
    <mergeCell ref="AH6:AH7"/>
    <mergeCell ref="AI6:AI7"/>
    <mergeCell ref="AJ6:AJ7"/>
    <mergeCell ref="C8:H8"/>
    <mergeCell ref="B9:AJ9"/>
    <mergeCell ref="U6:V6"/>
    <mergeCell ref="W6:X6"/>
    <mergeCell ref="Y6:Z6"/>
    <mergeCell ref="AA6:AB6"/>
    <mergeCell ref="B5:E5"/>
    <mergeCell ref="F5:N5"/>
    <mergeCell ref="O5:AA5"/>
    <mergeCell ref="AB5:AF5"/>
    <mergeCell ref="AG5:AJ5"/>
    <mergeCell ref="B6:B7"/>
    <mergeCell ref="C6:H7"/>
    <mergeCell ref="I6:I7"/>
    <mergeCell ref="J6:J7"/>
    <mergeCell ref="K6:K7"/>
    <mergeCell ref="B2:AJ2"/>
    <mergeCell ref="B3:AJ3"/>
    <mergeCell ref="B4:H4"/>
    <mergeCell ref="I4:O4"/>
    <mergeCell ref="P4:T4"/>
    <mergeCell ref="U4:AJ4"/>
  </mergeCells>
  <printOptions/>
  <pageMargins left="0.7" right="0.7" top="0.75" bottom="0.75" header="0.3" footer="0.3"/>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sheetPr>
    <tabColor theme="6" tint="0.39998000860214233"/>
  </sheetPr>
  <dimension ref="B1:AJ31"/>
  <sheetViews>
    <sheetView zoomScale="75" zoomScaleNormal="75" zoomScalePageLayoutView="0" workbookViewId="0" topLeftCell="A1">
      <selection activeCell="B4" sqref="B4:H4"/>
    </sheetView>
  </sheetViews>
  <sheetFormatPr defaultColWidth="11.421875" defaultRowHeight="15"/>
  <cols>
    <col min="1" max="1" width="4.57421875" style="115" customWidth="1"/>
    <col min="2" max="2" width="15.8515625" style="185" customWidth="1"/>
    <col min="3" max="3" width="16.57421875" style="185" customWidth="1"/>
    <col min="4" max="4" width="27.7109375" style="115" customWidth="1"/>
    <col min="5" max="5" width="10.00390625" style="115" customWidth="1"/>
    <col min="6" max="7" width="11.421875" style="115" customWidth="1"/>
    <col min="8" max="8" width="28.28125" style="186" customWidth="1"/>
    <col min="9" max="9" width="15.7109375" style="186" customWidth="1"/>
    <col min="10" max="10" width="16.28125" style="186" customWidth="1"/>
    <col min="11" max="11" width="8.57421875" style="115" customWidth="1"/>
    <col min="12" max="12" width="11.421875" style="115" customWidth="1"/>
    <col min="13" max="13" width="6.57421875" style="115" customWidth="1"/>
    <col min="14" max="14" width="6.140625" style="115" customWidth="1"/>
    <col min="15" max="32" width="9.28125" style="115" customWidth="1"/>
    <col min="33" max="33" width="5.140625" style="185" customWidth="1"/>
    <col min="34" max="34" width="5.421875" style="115" customWidth="1"/>
    <col min="35" max="35" width="4.8515625" style="115" customWidth="1"/>
    <col min="36" max="36" width="7.140625" style="115" customWidth="1"/>
    <col min="37" max="16384" width="11.421875" style="115" customWidth="1"/>
  </cols>
  <sheetData>
    <row r="1" spans="2:36" ht="12.75" thickBot="1">
      <c r="B1" s="113"/>
      <c r="C1" s="113"/>
      <c r="D1" s="113"/>
      <c r="E1" s="113"/>
      <c r="F1" s="113"/>
      <c r="G1" s="113"/>
      <c r="H1" s="114"/>
      <c r="I1" s="114"/>
      <c r="J1" s="114"/>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row>
    <row r="2" spans="2:36" ht="12">
      <c r="B2" s="732" t="s">
        <v>829</v>
      </c>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4"/>
    </row>
    <row r="3" spans="2:36" ht="12.75" thickBot="1">
      <c r="B3" s="735" t="s">
        <v>1808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7"/>
    </row>
    <row r="4" spans="2:36" ht="33.75" customHeight="1">
      <c r="B4" s="557" t="s">
        <v>20</v>
      </c>
      <c r="C4" s="558"/>
      <c r="D4" s="558"/>
      <c r="E4" s="558"/>
      <c r="F4" s="558"/>
      <c r="G4" s="558"/>
      <c r="H4" s="559"/>
      <c r="I4" s="738" t="s">
        <v>1026</v>
      </c>
      <c r="J4" s="738"/>
      <c r="K4" s="738"/>
      <c r="L4" s="738"/>
      <c r="M4" s="738"/>
      <c r="N4" s="738"/>
      <c r="O4" s="738" t="s">
        <v>1027</v>
      </c>
      <c r="P4" s="738"/>
      <c r="Q4" s="738"/>
      <c r="R4" s="739">
        <f>SUM(AE8,AE22)</f>
        <v>14200000</v>
      </c>
      <c r="S4" s="739"/>
      <c r="T4" s="739"/>
      <c r="U4" s="560" t="s">
        <v>22</v>
      </c>
      <c r="V4" s="561"/>
      <c r="W4" s="561"/>
      <c r="X4" s="561"/>
      <c r="Y4" s="561"/>
      <c r="Z4" s="561"/>
      <c r="AA4" s="561"/>
      <c r="AB4" s="561"/>
      <c r="AC4" s="561"/>
      <c r="AD4" s="561"/>
      <c r="AE4" s="561"/>
      <c r="AF4" s="561"/>
      <c r="AG4" s="561"/>
      <c r="AH4" s="561"/>
      <c r="AI4" s="561"/>
      <c r="AJ4" s="562"/>
    </row>
    <row r="5" spans="2:36" ht="39" customHeight="1" thickBot="1">
      <c r="B5" s="563" t="s">
        <v>1028</v>
      </c>
      <c r="C5" s="564"/>
      <c r="D5" s="565"/>
      <c r="E5" s="116"/>
      <c r="F5" s="564" t="s">
        <v>1376</v>
      </c>
      <c r="G5" s="564"/>
      <c r="H5" s="564"/>
      <c r="I5" s="564"/>
      <c r="J5" s="564"/>
      <c r="K5" s="564"/>
      <c r="L5" s="564"/>
      <c r="M5" s="564"/>
      <c r="N5" s="565"/>
      <c r="O5" s="729" t="s">
        <v>0</v>
      </c>
      <c r="P5" s="730"/>
      <c r="Q5" s="730"/>
      <c r="R5" s="730"/>
      <c r="S5" s="730"/>
      <c r="T5" s="730"/>
      <c r="U5" s="730"/>
      <c r="V5" s="730"/>
      <c r="W5" s="730"/>
      <c r="X5" s="730"/>
      <c r="Y5" s="730"/>
      <c r="Z5" s="730"/>
      <c r="AA5" s="730"/>
      <c r="AB5" s="730"/>
      <c r="AC5" s="730"/>
      <c r="AD5" s="730"/>
      <c r="AE5" s="730"/>
      <c r="AF5" s="731"/>
      <c r="AG5" s="569" t="s">
        <v>1</v>
      </c>
      <c r="AH5" s="570"/>
      <c r="AI5" s="570"/>
      <c r="AJ5" s="571"/>
    </row>
    <row r="6" spans="2:36" ht="30.75" customHeight="1">
      <c r="B6" s="612" t="s">
        <v>25</v>
      </c>
      <c r="C6" s="614" t="s">
        <v>837</v>
      </c>
      <c r="D6" s="615"/>
      <c r="E6" s="615"/>
      <c r="F6" s="615"/>
      <c r="G6" s="615"/>
      <c r="H6" s="615"/>
      <c r="I6" s="545" t="s">
        <v>3</v>
      </c>
      <c r="J6" s="547" t="s">
        <v>26</v>
      </c>
      <c r="K6" s="547" t="s">
        <v>4</v>
      </c>
      <c r="L6" s="549" t="s">
        <v>1030</v>
      </c>
      <c r="M6" s="607" t="s">
        <v>28</v>
      </c>
      <c r="N6" s="609" t="s">
        <v>29</v>
      </c>
      <c r="O6" s="728" t="s">
        <v>43</v>
      </c>
      <c r="P6" s="658"/>
      <c r="Q6" s="659" t="s">
        <v>44</v>
      </c>
      <c r="R6" s="658"/>
      <c r="S6" s="659" t="s">
        <v>45</v>
      </c>
      <c r="T6" s="658"/>
      <c r="U6" s="659" t="s">
        <v>7</v>
      </c>
      <c r="V6" s="658"/>
      <c r="W6" s="659" t="s">
        <v>6</v>
      </c>
      <c r="X6" s="658"/>
      <c r="Y6" s="659" t="s">
        <v>46</v>
      </c>
      <c r="Z6" s="658"/>
      <c r="AA6" s="659" t="s">
        <v>5</v>
      </c>
      <c r="AB6" s="658"/>
      <c r="AC6" s="659" t="s">
        <v>8</v>
      </c>
      <c r="AD6" s="658"/>
      <c r="AE6" s="659" t="s">
        <v>9</v>
      </c>
      <c r="AF6" s="660"/>
      <c r="AG6" s="605" t="s">
        <v>10</v>
      </c>
      <c r="AH6" s="572" t="s">
        <v>11</v>
      </c>
      <c r="AI6" s="574" t="s">
        <v>12</v>
      </c>
      <c r="AJ6" s="576" t="s">
        <v>30</v>
      </c>
    </row>
    <row r="7" spans="2:36" ht="76.5" customHeight="1" thickBot="1">
      <c r="B7" s="613"/>
      <c r="C7" s="616"/>
      <c r="D7" s="617"/>
      <c r="E7" s="617"/>
      <c r="F7" s="617"/>
      <c r="G7" s="617"/>
      <c r="H7" s="617"/>
      <c r="I7" s="546"/>
      <c r="J7" s="548" t="s">
        <v>26</v>
      </c>
      <c r="K7" s="548"/>
      <c r="L7" s="550"/>
      <c r="M7" s="608"/>
      <c r="N7" s="610"/>
      <c r="O7" s="117" t="s">
        <v>31</v>
      </c>
      <c r="P7" s="118" t="s">
        <v>32</v>
      </c>
      <c r="Q7" s="119" t="s">
        <v>31</v>
      </c>
      <c r="R7" s="118" t="s">
        <v>32</v>
      </c>
      <c r="S7" s="119" t="s">
        <v>31</v>
      </c>
      <c r="T7" s="118" t="s">
        <v>32</v>
      </c>
      <c r="U7" s="119" t="s">
        <v>31</v>
      </c>
      <c r="V7" s="118" t="s">
        <v>32</v>
      </c>
      <c r="W7" s="119" t="s">
        <v>31</v>
      </c>
      <c r="X7" s="118" t="s">
        <v>32</v>
      </c>
      <c r="Y7" s="119" t="s">
        <v>31</v>
      </c>
      <c r="Z7" s="118" t="s">
        <v>32</v>
      </c>
      <c r="AA7" s="119" t="s">
        <v>31</v>
      </c>
      <c r="AB7" s="118" t="s">
        <v>33</v>
      </c>
      <c r="AC7" s="119" t="s">
        <v>31</v>
      </c>
      <c r="AD7" s="118" t="s">
        <v>33</v>
      </c>
      <c r="AE7" s="119" t="s">
        <v>31</v>
      </c>
      <c r="AF7" s="120" t="s">
        <v>33</v>
      </c>
      <c r="AG7" s="606"/>
      <c r="AH7" s="573"/>
      <c r="AI7" s="575"/>
      <c r="AJ7" s="577"/>
    </row>
    <row r="8" spans="2:36" ht="112.5" customHeight="1" thickBot="1">
      <c r="B8" s="121" t="s">
        <v>34</v>
      </c>
      <c r="C8" s="580" t="s">
        <v>312</v>
      </c>
      <c r="D8" s="581"/>
      <c r="E8" s="581"/>
      <c r="F8" s="581"/>
      <c r="G8" s="581"/>
      <c r="H8" s="581"/>
      <c r="I8" s="122" t="s">
        <v>313</v>
      </c>
      <c r="J8" s="123" t="s">
        <v>314</v>
      </c>
      <c r="K8" s="124">
        <v>0.3</v>
      </c>
      <c r="L8" s="124"/>
      <c r="M8" s="125"/>
      <c r="N8" s="126"/>
      <c r="O8" s="127">
        <f aca="true" t="shared" si="0" ref="O8:AD8">SUM(O10,O13,O16)</f>
        <v>14200000</v>
      </c>
      <c r="P8" s="128">
        <f t="shared" si="0"/>
        <v>0</v>
      </c>
      <c r="Q8" s="128">
        <f t="shared" si="0"/>
        <v>0</v>
      </c>
      <c r="R8" s="128">
        <f t="shared" si="0"/>
        <v>0</v>
      </c>
      <c r="S8" s="128">
        <f t="shared" si="0"/>
        <v>0</v>
      </c>
      <c r="T8" s="128">
        <f t="shared" si="0"/>
        <v>0</v>
      </c>
      <c r="U8" s="128">
        <f t="shared" si="0"/>
        <v>0</v>
      </c>
      <c r="V8" s="128">
        <f t="shared" si="0"/>
        <v>0</v>
      </c>
      <c r="W8" s="128">
        <f t="shared" si="0"/>
        <v>0</v>
      </c>
      <c r="X8" s="128">
        <f t="shared" si="0"/>
        <v>0</v>
      </c>
      <c r="Y8" s="128">
        <f t="shared" si="0"/>
        <v>0</v>
      </c>
      <c r="Z8" s="128">
        <f t="shared" si="0"/>
        <v>0</v>
      </c>
      <c r="AA8" s="128">
        <f t="shared" si="0"/>
        <v>0</v>
      </c>
      <c r="AB8" s="128">
        <f t="shared" si="0"/>
        <v>0</v>
      </c>
      <c r="AC8" s="128">
        <f t="shared" si="0"/>
        <v>0</v>
      </c>
      <c r="AD8" s="128">
        <f t="shared" si="0"/>
        <v>0</v>
      </c>
      <c r="AE8" s="129">
        <f>SUM(AC8,AA8,Y8,W8,U8,S8,Q8,O8)</f>
        <v>14200000</v>
      </c>
      <c r="AF8" s="130">
        <f>AF10</f>
        <v>0</v>
      </c>
      <c r="AG8" s="131"/>
      <c r="AH8" s="132"/>
      <c r="AI8" s="132"/>
      <c r="AJ8" s="133"/>
    </row>
    <row r="9" spans="2:36" ht="5.25" customHeight="1" thickBot="1">
      <c r="B9" s="582"/>
      <c r="C9" s="583"/>
      <c r="D9" s="583"/>
      <c r="E9" s="583"/>
      <c r="F9" s="583"/>
      <c r="G9" s="583"/>
      <c r="H9" s="583"/>
      <c r="I9" s="583"/>
      <c r="J9" s="583"/>
      <c r="K9" s="583"/>
      <c r="L9" s="583"/>
      <c r="M9" s="583"/>
      <c r="N9" s="583"/>
      <c r="O9" s="727"/>
      <c r="P9" s="727"/>
      <c r="Q9" s="727"/>
      <c r="R9" s="727"/>
      <c r="S9" s="727"/>
      <c r="T9" s="727"/>
      <c r="U9" s="727"/>
      <c r="V9" s="727"/>
      <c r="W9" s="727"/>
      <c r="X9" s="727"/>
      <c r="Y9" s="727"/>
      <c r="Z9" s="727"/>
      <c r="AA9" s="727"/>
      <c r="AB9" s="727"/>
      <c r="AC9" s="727"/>
      <c r="AD9" s="727"/>
      <c r="AE9" s="727"/>
      <c r="AF9" s="727"/>
      <c r="AG9" s="583"/>
      <c r="AH9" s="583"/>
      <c r="AI9" s="583"/>
      <c r="AJ9" s="584"/>
    </row>
    <row r="10" spans="2:36" ht="105.75" customHeight="1" thickBot="1">
      <c r="B10" s="134" t="s">
        <v>13</v>
      </c>
      <c r="C10" s="112" t="s">
        <v>41</v>
      </c>
      <c r="D10" s="112" t="s">
        <v>14</v>
      </c>
      <c r="E10" s="112" t="s">
        <v>37</v>
      </c>
      <c r="F10" s="112" t="s">
        <v>38</v>
      </c>
      <c r="G10" s="112" t="s">
        <v>39</v>
      </c>
      <c r="H10" s="135" t="s">
        <v>1031</v>
      </c>
      <c r="I10" s="136" t="s">
        <v>42</v>
      </c>
      <c r="J10" s="137"/>
      <c r="K10" s="137"/>
      <c r="L10" s="137"/>
      <c r="M10" s="137"/>
      <c r="N10" s="138"/>
      <c r="O10" s="139">
        <f aca="true" t="shared" si="1" ref="O10:AD10">SUM(O11:O11)</f>
        <v>14200000</v>
      </c>
      <c r="P10" s="140">
        <f t="shared" si="1"/>
        <v>0</v>
      </c>
      <c r="Q10" s="141">
        <f t="shared" si="1"/>
        <v>0</v>
      </c>
      <c r="R10" s="140">
        <f t="shared" si="1"/>
        <v>0</v>
      </c>
      <c r="S10" s="141">
        <f t="shared" si="1"/>
        <v>0</v>
      </c>
      <c r="T10" s="140">
        <f t="shared" si="1"/>
        <v>0</v>
      </c>
      <c r="U10" s="141">
        <f t="shared" si="1"/>
        <v>0</v>
      </c>
      <c r="V10" s="140">
        <f t="shared" si="1"/>
        <v>0</v>
      </c>
      <c r="W10" s="141">
        <f t="shared" si="1"/>
        <v>0</v>
      </c>
      <c r="X10" s="140">
        <f t="shared" si="1"/>
        <v>0</v>
      </c>
      <c r="Y10" s="141">
        <f t="shared" si="1"/>
        <v>0</v>
      </c>
      <c r="Z10" s="140">
        <f t="shared" si="1"/>
        <v>0</v>
      </c>
      <c r="AA10" s="141">
        <f t="shared" si="1"/>
        <v>0</v>
      </c>
      <c r="AB10" s="140">
        <f t="shared" si="1"/>
        <v>0</v>
      </c>
      <c r="AC10" s="141">
        <f t="shared" si="1"/>
        <v>0</v>
      </c>
      <c r="AD10" s="140">
        <f t="shared" si="1"/>
        <v>0</v>
      </c>
      <c r="AE10" s="142">
        <f>SUM(O10,Q10,S10,U10,W10,Y10,AA10,AC10)</f>
        <v>14200000</v>
      </c>
      <c r="AF10" s="140">
        <f>AF11</f>
        <v>0</v>
      </c>
      <c r="AG10" s="143">
        <f>SUM(AG11:AG11)</f>
        <v>0</v>
      </c>
      <c r="AH10" s="144"/>
      <c r="AI10" s="144"/>
      <c r="AJ10" s="145"/>
    </row>
    <row r="11" spans="2:36" ht="81" customHeight="1" thickBot="1">
      <c r="B11" s="146" t="s">
        <v>1351</v>
      </c>
      <c r="C11" s="147"/>
      <c r="D11" s="148" t="s">
        <v>1032</v>
      </c>
      <c r="E11" s="148" t="s">
        <v>1033</v>
      </c>
      <c r="F11" s="149"/>
      <c r="G11" s="148"/>
      <c r="H11" s="150" t="s">
        <v>315</v>
      </c>
      <c r="I11" s="150" t="s">
        <v>316</v>
      </c>
      <c r="J11" s="151" t="s">
        <v>317</v>
      </c>
      <c r="K11" s="152">
        <v>0.185</v>
      </c>
      <c r="L11" s="153">
        <v>0.030472334649500804</v>
      </c>
      <c r="M11" s="154"/>
      <c r="N11" s="155"/>
      <c r="O11" s="156">
        <v>14200000</v>
      </c>
      <c r="P11" s="157"/>
      <c r="Q11" s="157"/>
      <c r="R11" s="157"/>
      <c r="S11" s="157"/>
      <c r="T11" s="157"/>
      <c r="U11" s="157"/>
      <c r="V11" s="157"/>
      <c r="W11" s="157"/>
      <c r="X11" s="157"/>
      <c r="Y11" s="157"/>
      <c r="Z11" s="157"/>
      <c r="AA11" s="157"/>
      <c r="AB11" s="157"/>
      <c r="AC11" s="157"/>
      <c r="AD11" s="157"/>
      <c r="AE11" s="158"/>
      <c r="AF11" s="158"/>
      <c r="AG11" s="159"/>
      <c r="AH11" s="160"/>
      <c r="AI11" s="160"/>
      <c r="AJ11" s="161"/>
    </row>
    <row r="12" spans="2:36" ht="4.5" customHeight="1" thickBot="1">
      <c r="B12" s="162"/>
      <c r="C12" s="163"/>
      <c r="D12" s="163"/>
      <c r="E12" s="163"/>
      <c r="F12" s="163"/>
      <c r="G12" s="163"/>
      <c r="H12" s="163"/>
      <c r="I12" s="163"/>
      <c r="J12" s="163"/>
      <c r="K12" s="163"/>
      <c r="L12" s="163"/>
      <c r="M12" s="163"/>
      <c r="N12" s="163"/>
      <c r="O12" s="163"/>
      <c r="P12" s="163"/>
      <c r="Q12" s="163"/>
      <c r="R12" s="163"/>
      <c r="S12" s="163"/>
      <c r="T12" s="163"/>
      <c r="U12" s="163"/>
      <c r="V12" s="163"/>
      <c r="W12" s="163"/>
      <c r="X12" s="163"/>
      <c r="Y12" s="163"/>
      <c r="Z12" s="163"/>
      <c r="AA12" s="163"/>
      <c r="AB12" s="163"/>
      <c r="AC12" s="163"/>
      <c r="AD12" s="163"/>
      <c r="AE12" s="163"/>
      <c r="AF12" s="163"/>
      <c r="AG12" s="163"/>
      <c r="AH12" s="163"/>
      <c r="AI12" s="163"/>
      <c r="AJ12" s="164"/>
    </row>
    <row r="13" spans="2:36" ht="97.5" customHeight="1" thickBot="1">
      <c r="B13" s="134" t="s">
        <v>13</v>
      </c>
      <c r="C13" s="112" t="s">
        <v>41</v>
      </c>
      <c r="D13" s="112" t="s">
        <v>14</v>
      </c>
      <c r="E13" s="112" t="s">
        <v>37</v>
      </c>
      <c r="F13" s="112" t="s">
        <v>38</v>
      </c>
      <c r="G13" s="112" t="s">
        <v>39</v>
      </c>
      <c r="H13" s="135" t="s">
        <v>1034</v>
      </c>
      <c r="I13" s="136" t="s">
        <v>42</v>
      </c>
      <c r="J13" s="137"/>
      <c r="K13" s="137"/>
      <c r="L13" s="137"/>
      <c r="M13" s="137"/>
      <c r="N13" s="138"/>
      <c r="O13" s="141">
        <f aca="true" t="shared" si="2" ref="O13:AD13">SUM(O14:O14)</f>
        <v>0</v>
      </c>
      <c r="P13" s="140">
        <f t="shared" si="2"/>
        <v>0</v>
      </c>
      <c r="Q13" s="141">
        <f t="shared" si="2"/>
        <v>0</v>
      </c>
      <c r="R13" s="140">
        <f t="shared" si="2"/>
        <v>0</v>
      </c>
      <c r="S13" s="141">
        <f t="shared" si="2"/>
        <v>0</v>
      </c>
      <c r="T13" s="140">
        <f t="shared" si="2"/>
        <v>0</v>
      </c>
      <c r="U13" s="141">
        <f t="shared" si="2"/>
        <v>0</v>
      </c>
      <c r="V13" s="140">
        <f t="shared" si="2"/>
        <v>0</v>
      </c>
      <c r="W13" s="141">
        <f t="shared" si="2"/>
        <v>0</v>
      </c>
      <c r="X13" s="140">
        <f t="shared" si="2"/>
        <v>0</v>
      </c>
      <c r="Y13" s="141">
        <f t="shared" si="2"/>
        <v>0</v>
      </c>
      <c r="Z13" s="140">
        <f t="shared" si="2"/>
        <v>0</v>
      </c>
      <c r="AA13" s="141">
        <f t="shared" si="2"/>
        <v>0</v>
      </c>
      <c r="AB13" s="140">
        <f t="shared" si="2"/>
        <v>0</v>
      </c>
      <c r="AC13" s="141">
        <f t="shared" si="2"/>
        <v>0</v>
      </c>
      <c r="AD13" s="140">
        <f t="shared" si="2"/>
        <v>0</v>
      </c>
      <c r="AE13" s="165">
        <f>SUM(O13,Q13,S13,U13,W13,Y13,AA13,AC13)</f>
        <v>0</v>
      </c>
      <c r="AF13" s="140">
        <f>AF14</f>
        <v>0</v>
      </c>
      <c r="AG13" s="143">
        <f>SUM(AG14:AG14)</f>
        <v>0</v>
      </c>
      <c r="AH13" s="144"/>
      <c r="AI13" s="144"/>
      <c r="AJ13" s="145"/>
    </row>
    <row r="14" spans="2:36" ht="63" customHeight="1" thickBot="1">
      <c r="B14" s="146" t="s">
        <v>1350</v>
      </c>
      <c r="C14" s="147"/>
      <c r="D14" s="148" t="s">
        <v>1035</v>
      </c>
      <c r="E14" s="148" t="s">
        <v>1033</v>
      </c>
      <c r="F14" s="149"/>
      <c r="G14" s="148"/>
      <c r="H14" s="150" t="s">
        <v>318</v>
      </c>
      <c r="I14" s="150" t="s">
        <v>319</v>
      </c>
      <c r="J14" s="151" t="s">
        <v>320</v>
      </c>
      <c r="K14" s="152">
        <v>0.185</v>
      </c>
      <c r="L14" s="153">
        <v>0.07313360315880195</v>
      </c>
      <c r="M14" s="154"/>
      <c r="N14" s="155"/>
      <c r="O14" s="166"/>
      <c r="P14" s="157"/>
      <c r="Q14" s="157"/>
      <c r="R14" s="157"/>
      <c r="S14" s="157"/>
      <c r="T14" s="157"/>
      <c r="U14" s="157"/>
      <c r="V14" s="157"/>
      <c r="W14" s="157"/>
      <c r="X14" s="157"/>
      <c r="Y14" s="157"/>
      <c r="Z14" s="157"/>
      <c r="AA14" s="157"/>
      <c r="AB14" s="157"/>
      <c r="AC14" s="157"/>
      <c r="AD14" s="157"/>
      <c r="AE14" s="158"/>
      <c r="AF14" s="158"/>
      <c r="AG14" s="159"/>
      <c r="AH14" s="160"/>
      <c r="AI14" s="160"/>
      <c r="AJ14" s="161"/>
    </row>
    <row r="15" spans="2:36" ht="3" customHeight="1" thickBot="1">
      <c r="B15" s="162"/>
      <c r="C15" s="163"/>
      <c r="D15" s="163"/>
      <c r="E15" s="163"/>
      <c r="F15" s="163"/>
      <c r="G15" s="163"/>
      <c r="H15" s="163"/>
      <c r="I15" s="163"/>
      <c r="J15" s="163"/>
      <c r="K15" s="163"/>
      <c r="L15" s="163"/>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4"/>
    </row>
    <row r="16" spans="2:36" ht="99.75" customHeight="1" thickBot="1">
      <c r="B16" s="134" t="s">
        <v>13</v>
      </c>
      <c r="C16" s="112" t="s">
        <v>41</v>
      </c>
      <c r="D16" s="112" t="s">
        <v>14</v>
      </c>
      <c r="E16" s="112" t="s">
        <v>37</v>
      </c>
      <c r="F16" s="112" t="s">
        <v>38</v>
      </c>
      <c r="G16" s="112" t="s">
        <v>39</v>
      </c>
      <c r="H16" s="135" t="s">
        <v>1036</v>
      </c>
      <c r="I16" s="136" t="s">
        <v>42</v>
      </c>
      <c r="J16" s="137"/>
      <c r="K16" s="137"/>
      <c r="L16" s="137"/>
      <c r="M16" s="137"/>
      <c r="N16" s="138"/>
      <c r="O16" s="141">
        <f aca="true" t="shared" si="3" ref="O16:AD16">SUM(O17:O17)</f>
        <v>0</v>
      </c>
      <c r="P16" s="140">
        <f t="shared" si="3"/>
        <v>0</v>
      </c>
      <c r="Q16" s="141">
        <f t="shared" si="3"/>
        <v>0</v>
      </c>
      <c r="R16" s="140">
        <f t="shared" si="3"/>
        <v>0</v>
      </c>
      <c r="S16" s="141">
        <f t="shared" si="3"/>
        <v>0</v>
      </c>
      <c r="T16" s="140">
        <f t="shared" si="3"/>
        <v>0</v>
      </c>
      <c r="U16" s="141">
        <f t="shared" si="3"/>
        <v>0</v>
      </c>
      <c r="V16" s="140">
        <f t="shared" si="3"/>
        <v>0</v>
      </c>
      <c r="W16" s="141">
        <f t="shared" si="3"/>
        <v>0</v>
      </c>
      <c r="X16" s="140">
        <f t="shared" si="3"/>
        <v>0</v>
      </c>
      <c r="Y16" s="141">
        <f t="shared" si="3"/>
        <v>0</v>
      </c>
      <c r="Z16" s="140">
        <f t="shared" si="3"/>
        <v>0</v>
      </c>
      <c r="AA16" s="141">
        <f t="shared" si="3"/>
        <v>0</v>
      </c>
      <c r="AB16" s="140">
        <f t="shared" si="3"/>
        <v>0</v>
      </c>
      <c r="AC16" s="141">
        <f t="shared" si="3"/>
        <v>0</v>
      </c>
      <c r="AD16" s="140">
        <f t="shared" si="3"/>
        <v>0</v>
      </c>
      <c r="AE16" s="165">
        <f>SUM(O16,Q16,S16,U16,W16,Y16,AA16,AC16)</f>
        <v>0</v>
      </c>
      <c r="AF16" s="140">
        <f>AF17</f>
        <v>0</v>
      </c>
      <c r="AG16" s="143">
        <f>SUM(AG17:AG17)</f>
        <v>0</v>
      </c>
      <c r="AH16" s="144"/>
      <c r="AI16" s="144"/>
      <c r="AJ16" s="145"/>
    </row>
    <row r="17" spans="2:36" ht="68.25" customHeight="1" thickBot="1">
      <c r="B17" s="146" t="s">
        <v>1352</v>
      </c>
      <c r="C17" s="147"/>
      <c r="D17" s="148" t="s">
        <v>1037</v>
      </c>
      <c r="E17" s="148" t="s">
        <v>1033</v>
      </c>
      <c r="F17" s="149"/>
      <c r="G17" s="148"/>
      <c r="H17" s="150" t="s">
        <v>321</v>
      </c>
      <c r="I17" s="150" t="s">
        <v>322</v>
      </c>
      <c r="J17" s="151" t="s">
        <v>323</v>
      </c>
      <c r="K17" s="152">
        <v>0.1</v>
      </c>
      <c r="L17" s="167">
        <v>0</v>
      </c>
      <c r="M17" s="154"/>
      <c r="N17" s="155"/>
      <c r="O17" s="166"/>
      <c r="P17" s="157"/>
      <c r="Q17" s="157"/>
      <c r="R17" s="157"/>
      <c r="S17" s="157"/>
      <c r="T17" s="157"/>
      <c r="U17" s="157"/>
      <c r="V17" s="157"/>
      <c r="W17" s="157"/>
      <c r="X17" s="157"/>
      <c r="Y17" s="157"/>
      <c r="Z17" s="157"/>
      <c r="AA17" s="157"/>
      <c r="AB17" s="157"/>
      <c r="AC17" s="157"/>
      <c r="AD17" s="157"/>
      <c r="AE17" s="158"/>
      <c r="AF17" s="158"/>
      <c r="AG17" s="159"/>
      <c r="AH17" s="160"/>
      <c r="AI17" s="160"/>
      <c r="AJ17" s="161"/>
    </row>
    <row r="18" spans="2:36" ht="3" customHeight="1" thickBot="1">
      <c r="B18" s="162"/>
      <c r="C18" s="163"/>
      <c r="D18" s="163"/>
      <c r="E18" s="163"/>
      <c r="F18" s="163"/>
      <c r="G18" s="163"/>
      <c r="H18" s="163"/>
      <c r="I18" s="163"/>
      <c r="J18" s="163"/>
      <c r="K18" s="163"/>
      <c r="L18" s="163"/>
      <c r="M18" s="163"/>
      <c r="N18" s="163"/>
      <c r="O18" s="163"/>
      <c r="P18" s="163"/>
      <c r="Q18" s="163"/>
      <c r="R18" s="163"/>
      <c r="S18" s="163"/>
      <c r="T18" s="163"/>
      <c r="U18" s="163"/>
      <c r="V18" s="163"/>
      <c r="W18" s="163"/>
      <c r="X18" s="163"/>
      <c r="Y18" s="163"/>
      <c r="Z18" s="163"/>
      <c r="AA18" s="163"/>
      <c r="AB18" s="163"/>
      <c r="AC18" s="163"/>
      <c r="AD18" s="163"/>
      <c r="AE18" s="163"/>
      <c r="AF18" s="163"/>
      <c r="AG18" s="163"/>
      <c r="AH18" s="163"/>
      <c r="AI18" s="163"/>
      <c r="AJ18" s="164"/>
    </row>
    <row r="19" spans="2:36" ht="39.75" customHeight="1" thickBot="1">
      <c r="B19" s="563" t="s">
        <v>1038</v>
      </c>
      <c r="C19" s="564"/>
      <c r="D19" s="565"/>
      <c r="E19" s="116"/>
      <c r="F19" s="564" t="s">
        <v>1377</v>
      </c>
      <c r="G19" s="564"/>
      <c r="H19" s="564"/>
      <c r="I19" s="564"/>
      <c r="J19" s="564"/>
      <c r="K19" s="564"/>
      <c r="L19" s="564"/>
      <c r="M19" s="564"/>
      <c r="N19" s="565"/>
      <c r="O19" s="729" t="s">
        <v>0</v>
      </c>
      <c r="P19" s="730"/>
      <c r="Q19" s="730"/>
      <c r="R19" s="730"/>
      <c r="S19" s="730"/>
      <c r="T19" s="730"/>
      <c r="U19" s="730"/>
      <c r="V19" s="730"/>
      <c r="W19" s="730"/>
      <c r="X19" s="730"/>
      <c r="Y19" s="730"/>
      <c r="Z19" s="730"/>
      <c r="AA19" s="730"/>
      <c r="AB19" s="730"/>
      <c r="AC19" s="730"/>
      <c r="AD19" s="730"/>
      <c r="AE19" s="730"/>
      <c r="AF19" s="731"/>
      <c r="AG19" s="569" t="s">
        <v>1</v>
      </c>
      <c r="AH19" s="570"/>
      <c r="AI19" s="570"/>
      <c r="AJ19" s="571"/>
    </row>
    <row r="20" spans="2:36" ht="34.5" customHeight="1">
      <c r="B20" s="612" t="s">
        <v>25</v>
      </c>
      <c r="C20" s="614" t="s">
        <v>838</v>
      </c>
      <c r="D20" s="615"/>
      <c r="E20" s="615"/>
      <c r="F20" s="615"/>
      <c r="G20" s="615"/>
      <c r="H20" s="615"/>
      <c r="I20" s="545" t="s">
        <v>3</v>
      </c>
      <c r="J20" s="547" t="s">
        <v>26</v>
      </c>
      <c r="K20" s="547" t="s">
        <v>4</v>
      </c>
      <c r="L20" s="549" t="s">
        <v>1030</v>
      </c>
      <c r="M20" s="607" t="s">
        <v>28</v>
      </c>
      <c r="N20" s="609" t="s">
        <v>29</v>
      </c>
      <c r="O20" s="728" t="s">
        <v>43</v>
      </c>
      <c r="P20" s="658"/>
      <c r="Q20" s="659" t="s">
        <v>44</v>
      </c>
      <c r="R20" s="658"/>
      <c r="S20" s="659" t="s">
        <v>45</v>
      </c>
      <c r="T20" s="658"/>
      <c r="U20" s="659" t="s">
        <v>7</v>
      </c>
      <c r="V20" s="658"/>
      <c r="W20" s="659" t="s">
        <v>6</v>
      </c>
      <c r="X20" s="658"/>
      <c r="Y20" s="659" t="s">
        <v>46</v>
      </c>
      <c r="Z20" s="658"/>
      <c r="AA20" s="659" t="s">
        <v>5</v>
      </c>
      <c r="AB20" s="658"/>
      <c r="AC20" s="659" t="s">
        <v>8</v>
      </c>
      <c r="AD20" s="658"/>
      <c r="AE20" s="659" t="s">
        <v>9</v>
      </c>
      <c r="AF20" s="660"/>
      <c r="AG20" s="605" t="s">
        <v>10</v>
      </c>
      <c r="AH20" s="572" t="s">
        <v>11</v>
      </c>
      <c r="AI20" s="574" t="s">
        <v>12</v>
      </c>
      <c r="AJ20" s="576" t="s">
        <v>30</v>
      </c>
    </row>
    <row r="21" spans="2:36" ht="79.5" customHeight="1" thickBot="1">
      <c r="B21" s="613"/>
      <c r="C21" s="616"/>
      <c r="D21" s="617"/>
      <c r="E21" s="617"/>
      <c r="F21" s="617"/>
      <c r="G21" s="617"/>
      <c r="H21" s="617"/>
      <c r="I21" s="546"/>
      <c r="J21" s="548" t="s">
        <v>26</v>
      </c>
      <c r="K21" s="548"/>
      <c r="L21" s="550"/>
      <c r="M21" s="608"/>
      <c r="N21" s="610"/>
      <c r="O21" s="117" t="s">
        <v>31</v>
      </c>
      <c r="P21" s="118" t="s">
        <v>32</v>
      </c>
      <c r="Q21" s="119" t="s">
        <v>31</v>
      </c>
      <c r="R21" s="118" t="s">
        <v>32</v>
      </c>
      <c r="S21" s="119" t="s">
        <v>31</v>
      </c>
      <c r="T21" s="118" t="s">
        <v>32</v>
      </c>
      <c r="U21" s="119" t="s">
        <v>31</v>
      </c>
      <c r="V21" s="118" t="s">
        <v>32</v>
      </c>
      <c r="W21" s="119" t="s">
        <v>31</v>
      </c>
      <c r="X21" s="118" t="s">
        <v>32</v>
      </c>
      <c r="Y21" s="119" t="s">
        <v>31</v>
      </c>
      <c r="Z21" s="118" t="s">
        <v>32</v>
      </c>
      <c r="AA21" s="119" t="s">
        <v>31</v>
      </c>
      <c r="AB21" s="118" t="s">
        <v>33</v>
      </c>
      <c r="AC21" s="119" t="s">
        <v>31</v>
      </c>
      <c r="AD21" s="118" t="s">
        <v>33</v>
      </c>
      <c r="AE21" s="119" t="s">
        <v>31</v>
      </c>
      <c r="AF21" s="120" t="s">
        <v>33</v>
      </c>
      <c r="AG21" s="606"/>
      <c r="AH21" s="573"/>
      <c r="AI21" s="575"/>
      <c r="AJ21" s="577"/>
    </row>
    <row r="22" spans="2:36" ht="99" customHeight="1" thickBot="1">
      <c r="B22" s="121" t="s">
        <v>34</v>
      </c>
      <c r="C22" s="580" t="s">
        <v>324</v>
      </c>
      <c r="D22" s="581"/>
      <c r="E22" s="581"/>
      <c r="F22" s="581"/>
      <c r="G22" s="581"/>
      <c r="H22" s="581"/>
      <c r="I22" s="122" t="s">
        <v>325</v>
      </c>
      <c r="J22" s="123" t="s">
        <v>326</v>
      </c>
      <c r="K22" s="124">
        <v>0.3</v>
      </c>
      <c r="L22" s="124"/>
      <c r="M22" s="125"/>
      <c r="N22" s="126"/>
      <c r="O22" s="168">
        <f aca="true" t="shared" si="4" ref="O22:AD22">SUM(O24,O27,O30)</f>
        <v>0</v>
      </c>
      <c r="P22" s="128">
        <f t="shared" si="4"/>
        <v>0</v>
      </c>
      <c r="Q22" s="128">
        <f t="shared" si="4"/>
        <v>0</v>
      </c>
      <c r="R22" s="128">
        <f t="shared" si="4"/>
        <v>0</v>
      </c>
      <c r="S22" s="128">
        <f t="shared" si="4"/>
        <v>0</v>
      </c>
      <c r="T22" s="128">
        <f t="shared" si="4"/>
        <v>0</v>
      </c>
      <c r="U22" s="128">
        <f t="shared" si="4"/>
        <v>0</v>
      </c>
      <c r="V22" s="128">
        <f t="shared" si="4"/>
        <v>0</v>
      </c>
      <c r="W22" s="128">
        <f t="shared" si="4"/>
        <v>0</v>
      </c>
      <c r="X22" s="128">
        <f t="shared" si="4"/>
        <v>0</v>
      </c>
      <c r="Y22" s="128">
        <f t="shared" si="4"/>
        <v>0</v>
      </c>
      <c r="Z22" s="128">
        <f t="shared" si="4"/>
        <v>0</v>
      </c>
      <c r="AA22" s="128">
        <f t="shared" si="4"/>
        <v>0</v>
      </c>
      <c r="AB22" s="128">
        <f t="shared" si="4"/>
        <v>0</v>
      </c>
      <c r="AC22" s="128">
        <f t="shared" si="4"/>
        <v>0</v>
      </c>
      <c r="AD22" s="128">
        <f t="shared" si="4"/>
        <v>0</v>
      </c>
      <c r="AE22" s="128">
        <f>SUM(AC22,AA22,Y22,W22,U22,S22,Q22,O22)</f>
        <v>0</v>
      </c>
      <c r="AF22" s="130">
        <f>AF24</f>
        <v>0</v>
      </c>
      <c r="AG22" s="131"/>
      <c r="AH22" s="132"/>
      <c r="AI22" s="132"/>
      <c r="AJ22" s="133"/>
    </row>
    <row r="23" spans="2:36" ht="3" customHeight="1" thickBot="1">
      <c r="B23" s="582"/>
      <c r="C23" s="583"/>
      <c r="D23" s="583"/>
      <c r="E23" s="583"/>
      <c r="F23" s="583"/>
      <c r="G23" s="583"/>
      <c r="H23" s="583"/>
      <c r="I23" s="583"/>
      <c r="J23" s="583"/>
      <c r="K23" s="583"/>
      <c r="L23" s="583"/>
      <c r="M23" s="583"/>
      <c r="N23" s="583"/>
      <c r="O23" s="727"/>
      <c r="P23" s="727"/>
      <c r="Q23" s="727"/>
      <c r="R23" s="727"/>
      <c r="S23" s="727"/>
      <c r="T23" s="727"/>
      <c r="U23" s="727"/>
      <c r="V23" s="727"/>
      <c r="W23" s="727"/>
      <c r="X23" s="727"/>
      <c r="Y23" s="727"/>
      <c r="Z23" s="727"/>
      <c r="AA23" s="727"/>
      <c r="AB23" s="727"/>
      <c r="AC23" s="727"/>
      <c r="AD23" s="727"/>
      <c r="AE23" s="727"/>
      <c r="AF23" s="727"/>
      <c r="AG23" s="583"/>
      <c r="AH23" s="583"/>
      <c r="AI23" s="583"/>
      <c r="AJ23" s="584"/>
    </row>
    <row r="24" spans="2:36" ht="79.5" customHeight="1" thickBot="1">
      <c r="B24" s="134" t="s">
        <v>13</v>
      </c>
      <c r="C24" s="112" t="s">
        <v>41</v>
      </c>
      <c r="D24" s="112" t="s">
        <v>14</v>
      </c>
      <c r="E24" s="112" t="s">
        <v>37</v>
      </c>
      <c r="F24" s="112" t="s">
        <v>38</v>
      </c>
      <c r="G24" s="112" t="s">
        <v>39</v>
      </c>
      <c r="H24" s="135" t="s">
        <v>1039</v>
      </c>
      <c r="I24" s="136" t="s">
        <v>42</v>
      </c>
      <c r="J24" s="137"/>
      <c r="K24" s="137"/>
      <c r="L24" s="137"/>
      <c r="M24" s="137"/>
      <c r="N24" s="138"/>
      <c r="O24" s="141">
        <f aca="true" t="shared" si="5" ref="O24:AD24">SUM(O25:O25)</f>
        <v>0</v>
      </c>
      <c r="P24" s="140">
        <f t="shared" si="5"/>
        <v>0</v>
      </c>
      <c r="Q24" s="141">
        <f t="shared" si="5"/>
        <v>0</v>
      </c>
      <c r="R24" s="140">
        <f t="shared" si="5"/>
        <v>0</v>
      </c>
      <c r="S24" s="141">
        <f t="shared" si="5"/>
        <v>0</v>
      </c>
      <c r="T24" s="140">
        <f t="shared" si="5"/>
        <v>0</v>
      </c>
      <c r="U24" s="141">
        <f t="shared" si="5"/>
        <v>0</v>
      </c>
      <c r="V24" s="140">
        <f t="shared" si="5"/>
        <v>0</v>
      </c>
      <c r="W24" s="141">
        <f t="shared" si="5"/>
        <v>0</v>
      </c>
      <c r="X24" s="140">
        <f t="shared" si="5"/>
        <v>0</v>
      </c>
      <c r="Y24" s="141">
        <f t="shared" si="5"/>
        <v>0</v>
      </c>
      <c r="Z24" s="140">
        <f t="shared" si="5"/>
        <v>0</v>
      </c>
      <c r="AA24" s="141">
        <f t="shared" si="5"/>
        <v>0</v>
      </c>
      <c r="AB24" s="140">
        <f t="shared" si="5"/>
        <v>0</v>
      </c>
      <c r="AC24" s="141">
        <f t="shared" si="5"/>
        <v>0</v>
      </c>
      <c r="AD24" s="140">
        <f t="shared" si="5"/>
        <v>0</v>
      </c>
      <c r="AE24" s="165">
        <f>SUM(O24,Q24,S24,U24,W24,Y24,AA24,AC24)</f>
        <v>0</v>
      </c>
      <c r="AF24" s="140">
        <f>AF25</f>
        <v>0</v>
      </c>
      <c r="AG24" s="143">
        <f>SUM(AG25:AG25)</f>
        <v>0</v>
      </c>
      <c r="AH24" s="144"/>
      <c r="AI24" s="144"/>
      <c r="AJ24" s="145"/>
    </row>
    <row r="25" spans="2:36" ht="85.5" customHeight="1" thickBot="1">
      <c r="B25" s="146" t="s">
        <v>1353</v>
      </c>
      <c r="C25" s="147"/>
      <c r="D25" s="148" t="s">
        <v>1328</v>
      </c>
      <c r="E25" s="148" t="s">
        <v>1033</v>
      </c>
      <c r="F25" s="149"/>
      <c r="G25" s="148"/>
      <c r="H25" s="150" t="s">
        <v>327</v>
      </c>
      <c r="I25" s="150" t="s">
        <v>328</v>
      </c>
      <c r="J25" s="151" t="s">
        <v>317</v>
      </c>
      <c r="K25" s="152">
        <v>0.16</v>
      </c>
      <c r="L25" s="167">
        <v>0</v>
      </c>
      <c r="M25" s="154"/>
      <c r="N25" s="155"/>
      <c r="O25" s="166"/>
      <c r="P25" s="157"/>
      <c r="Q25" s="157"/>
      <c r="R25" s="157"/>
      <c r="S25" s="157"/>
      <c r="T25" s="157"/>
      <c r="U25" s="157"/>
      <c r="V25" s="157"/>
      <c r="W25" s="157"/>
      <c r="X25" s="157"/>
      <c r="Y25" s="157"/>
      <c r="Z25" s="157"/>
      <c r="AA25" s="157"/>
      <c r="AB25" s="157"/>
      <c r="AC25" s="157"/>
      <c r="AD25" s="157"/>
      <c r="AE25" s="158"/>
      <c r="AF25" s="158"/>
      <c r="AG25" s="159"/>
      <c r="AH25" s="160"/>
      <c r="AI25" s="160"/>
      <c r="AJ25" s="161"/>
    </row>
    <row r="26" spans="2:36" ht="3" customHeight="1" thickBot="1">
      <c r="B26" s="162"/>
      <c r="C26" s="163"/>
      <c r="D26" s="163"/>
      <c r="E26" s="163"/>
      <c r="F26" s="163"/>
      <c r="G26" s="163"/>
      <c r="H26" s="163"/>
      <c r="I26" s="163"/>
      <c r="J26" s="163"/>
      <c r="K26" s="163"/>
      <c r="L26" s="163"/>
      <c r="M26" s="163"/>
      <c r="N26" s="163"/>
      <c r="O26" s="163"/>
      <c r="P26" s="163"/>
      <c r="Q26" s="163"/>
      <c r="R26" s="163"/>
      <c r="S26" s="163"/>
      <c r="T26" s="163"/>
      <c r="U26" s="163"/>
      <c r="V26" s="163"/>
      <c r="W26" s="163"/>
      <c r="X26" s="163"/>
      <c r="Y26" s="163"/>
      <c r="Z26" s="163"/>
      <c r="AA26" s="163"/>
      <c r="AB26" s="163"/>
      <c r="AC26" s="163"/>
      <c r="AD26" s="163"/>
      <c r="AE26" s="163"/>
      <c r="AF26" s="163"/>
      <c r="AG26" s="163"/>
      <c r="AH26" s="163"/>
      <c r="AI26" s="163"/>
      <c r="AJ26" s="164"/>
    </row>
    <row r="27" spans="2:36" ht="79.5" customHeight="1" thickBot="1">
      <c r="B27" s="134" t="s">
        <v>13</v>
      </c>
      <c r="C27" s="112" t="s">
        <v>41</v>
      </c>
      <c r="D27" s="112" t="s">
        <v>14</v>
      </c>
      <c r="E27" s="112" t="s">
        <v>37</v>
      </c>
      <c r="F27" s="112" t="s">
        <v>38</v>
      </c>
      <c r="G27" s="112" t="s">
        <v>39</v>
      </c>
      <c r="H27" s="135" t="s">
        <v>1040</v>
      </c>
      <c r="I27" s="136" t="s">
        <v>42</v>
      </c>
      <c r="J27" s="137"/>
      <c r="K27" s="137"/>
      <c r="L27" s="137"/>
      <c r="M27" s="137"/>
      <c r="N27" s="138"/>
      <c r="O27" s="141">
        <f aca="true" t="shared" si="6" ref="O27:AD27">SUM(O28:O28)</f>
        <v>0</v>
      </c>
      <c r="P27" s="140">
        <f t="shared" si="6"/>
        <v>0</v>
      </c>
      <c r="Q27" s="141">
        <f t="shared" si="6"/>
        <v>0</v>
      </c>
      <c r="R27" s="140">
        <f t="shared" si="6"/>
        <v>0</v>
      </c>
      <c r="S27" s="141">
        <f t="shared" si="6"/>
        <v>0</v>
      </c>
      <c r="T27" s="140">
        <f t="shared" si="6"/>
        <v>0</v>
      </c>
      <c r="U27" s="141">
        <f t="shared" si="6"/>
        <v>0</v>
      </c>
      <c r="V27" s="140">
        <f t="shared" si="6"/>
        <v>0</v>
      </c>
      <c r="W27" s="141">
        <f t="shared" si="6"/>
        <v>0</v>
      </c>
      <c r="X27" s="140">
        <f t="shared" si="6"/>
        <v>0</v>
      </c>
      <c r="Y27" s="141">
        <f t="shared" si="6"/>
        <v>0</v>
      </c>
      <c r="Z27" s="140">
        <f t="shared" si="6"/>
        <v>0</v>
      </c>
      <c r="AA27" s="141">
        <f t="shared" si="6"/>
        <v>0</v>
      </c>
      <c r="AB27" s="140">
        <f t="shared" si="6"/>
        <v>0</v>
      </c>
      <c r="AC27" s="141">
        <f t="shared" si="6"/>
        <v>0</v>
      </c>
      <c r="AD27" s="140">
        <f t="shared" si="6"/>
        <v>0</v>
      </c>
      <c r="AE27" s="165">
        <f>SUM(O27,Q27,S27,U27,W27,Y27,AA27,AC27)</f>
        <v>0</v>
      </c>
      <c r="AF27" s="140">
        <f>AF28</f>
        <v>0</v>
      </c>
      <c r="AG27" s="143">
        <f>SUM(AG28:AG28)</f>
        <v>0</v>
      </c>
      <c r="AH27" s="144"/>
      <c r="AI27" s="144"/>
      <c r="AJ27" s="145"/>
    </row>
    <row r="28" spans="2:36" ht="83.25" customHeight="1" thickBot="1">
      <c r="B28" s="146" t="s">
        <v>1350</v>
      </c>
      <c r="C28" s="147"/>
      <c r="D28" s="148" t="s">
        <v>1329</v>
      </c>
      <c r="E28" s="148" t="s">
        <v>1033</v>
      </c>
      <c r="F28" s="149"/>
      <c r="G28" s="148"/>
      <c r="H28" s="150" t="s">
        <v>329</v>
      </c>
      <c r="I28" s="150" t="s">
        <v>330</v>
      </c>
      <c r="J28" s="151" t="s">
        <v>1041</v>
      </c>
      <c r="K28" s="152">
        <v>0.36</v>
      </c>
      <c r="L28" s="153">
        <v>0.007618083662375201</v>
      </c>
      <c r="M28" s="154"/>
      <c r="N28" s="155"/>
      <c r="O28" s="166"/>
      <c r="P28" s="157"/>
      <c r="Q28" s="157"/>
      <c r="R28" s="157"/>
      <c r="S28" s="157"/>
      <c r="T28" s="157"/>
      <c r="U28" s="157"/>
      <c r="V28" s="157"/>
      <c r="W28" s="157"/>
      <c r="X28" s="157"/>
      <c r="Y28" s="157"/>
      <c r="Z28" s="157"/>
      <c r="AA28" s="157"/>
      <c r="AB28" s="157"/>
      <c r="AC28" s="157"/>
      <c r="AD28" s="157"/>
      <c r="AE28" s="158"/>
      <c r="AF28" s="158"/>
      <c r="AG28" s="159"/>
      <c r="AH28" s="160"/>
      <c r="AI28" s="160"/>
      <c r="AJ28" s="161"/>
    </row>
    <row r="29" spans="2:36" ht="3" customHeight="1" thickBot="1">
      <c r="B29" s="162"/>
      <c r="C29" s="163"/>
      <c r="D29" s="163"/>
      <c r="E29" s="163"/>
      <c r="F29" s="163"/>
      <c r="G29" s="163"/>
      <c r="H29" s="163"/>
      <c r="I29" s="163"/>
      <c r="J29" s="163"/>
      <c r="K29" s="163"/>
      <c r="L29" s="163"/>
      <c r="M29" s="163"/>
      <c r="N29" s="163"/>
      <c r="O29" s="163"/>
      <c r="P29" s="163"/>
      <c r="Q29" s="163"/>
      <c r="R29" s="163"/>
      <c r="S29" s="163"/>
      <c r="T29" s="163"/>
      <c r="U29" s="163"/>
      <c r="V29" s="163"/>
      <c r="W29" s="163"/>
      <c r="X29" s="163"/>
      <c r="Y29" s="163"/>
      <c r="Z29" s="163"/>
      <c r="AA29" s="163"/>
      <c r="AB29" s="163"/>
      <c r="AC29" s="163"/>
      <c r="AD29" s="163"/>
      <c r="AE29" s="163"/>
      <c r="AF29" s="163"/>
      <c r="AG29" s="163"/>
      <c r="AH29" s="163"/>
      <c r="AI29" s="163"/>
      <c r="AJ29" s="164"/>
    </row>
    <row r="30" spans="2:36" ht="79.5" customHeight="1" thickBot="1">
      <c r="B30" s="134" t="s">
        <v>13</v>
      </c>
      <c r="C30" s="112" t="s">
        <v>41</v>
      </c>
      <c r="D30" s="112" t="s">
        <v>14</v>
      </c>
      <c r="E30" s="112" t="s">
        <v>37</v>
      </c>
      <c r="F30" s="112" t="s">
        <v>38</v>
      </c>
      <c r="G30" s="112" t="s">
        <v>39</v>
      </c>
      <c r="H30" s="135" t="s">
        <v>1042</v>
      </c>
      <c r="I30" s="136" t="s">
        <v>42</v>
      </c>
      <c r="J30" s="137"/>
      <c r="K30" s="137"/>
      <c r="L30" s="137"/>
      <c r="M30" s="137"/>
      <c r="N30" s="138"/>
      <c r="O30" s="141">
        <f aca="true" t="shared" si="7" ref="O30:AD30">SUM(O31:O31)</f>
        <v>0</v>
      </c>
      <c r="P30" s="140">
        <f t="shared" si="7"/>
        <v>0</v>
      </c>
      <c r="Q30" s="141">
        <f t="shared" si="7"/>
        <v>0</v>
      </c>
      <c r="R30" s="140">
        <f t="shared" si="7"/>
        <v>0</v>
      </c>
      <c r="S30" s="141">
        <f t="shared" si="7"/>
        <v>0</v>
      </c>
      <c r="T30" s="140">
        <f t="shared" si="7"/>
        <v>0</v>
      </c>
      <c r="U30" s="141">
        <f t="shared" si="7"/>
        <v>0</v>
      </c>
      <c r="V30" s="140">
        <f t="shared" si="7"/>
        <v>0</v>
      </c>
      <c r="W30" s="141">
        <f t="shared" si="7"/>
        <v>0</v>
      </c>
      <c r="X30" s="140">
        <f t="shared" si="7"/>
        <v>0</v>
      </c>
      <c r="Y30" s="141">
        <f t="shared" si="7"/>
        <v>0</v>
      </c>
      <c r="Z30" s="140">
        <f t="shared" si="7"/>
        <v>0</v>
      </c>
      <c r="AA30" s="141">
        <f t="shared" si="7"/>
        <v>0</v>
      </c>
      <c r="AB30" s="140">
        <f t="shared" si="7"/>
        <v>0</v>
      </c>
      <c r="AC30" s="141">
        <f t="shared" si="7"/>
        <v>0</v>
      </c>
      <c r="AD30" s="140">
        <f t="shared" si="7"/>
        <v>0</v>
      </c>
      <c r="AE30" s="165">
        <f>SUM(O30,Q30,S30,U30,W30,Y30,AA30,AC30)</f>
        <v>0</v>
      </c>
      <c r="AF30" s="140">
        <f>AF31</f>
        <v>0</v>
      </c>
      <c r="AG30" s="143">
        <f>SUM(AG31:AG31)</f>
        <v>0</v>
      </c>
      <c r="AH30" s="144"/>
      <c r="AI30" s="144"/>
      <c r="AJ30" s="145"/>
    </row>
    <row r="31" spans="2:36" ht="87" customHeight="1" thickBot="1">
      <c r="B31" s="169" t="s">
        <v>1354</v>
      </c>
      <c r="C31" s="170"/>
      <c r="D31" s="171" t="s">
        <v>1043</v>
      </c>
      <c r="E31" s="171" t="s">
        <v>1044</v>
      </c>
      <c r="F31" s="172"/>
      <c r="G31" s="171"/>
      <c r="H31" s="173" t="s">
        <v>331</v>
      </c>
      <c r="I31" s="173" t="s">
        <v>332</v>
      </c>
      <c r="J31" s="174" t="s">
        <v>333</v>
      </c>
      <c r="K31" s="175">
        <v>0.4</v>
      </c>
      <c r="L31" s="176">
        <v>0</v>
      </c>
      <c r="M31" s="177"/>
      <c r="N31" s="178"/>
      <c r="O31" s="179"/>
      <c r="P31" s="180"/>
      <c r="Q31" s="180"/>
      <c r="R31" s="180"/>
      <c r="S31" s="180"/>
      <c r="T31" s="180"/>
      <c r="U31" s="180"/>
      <c r="V31" s="180"/>
      <c r="W31" s="180"/>
      <c r="X31" s="180"/>
      <c r="Y31" s="180"/>
      <c r="Z31" s="180"/>
      <c r="AA31" s="180"/>
      <c r="AB31" s="180"/>
      <c r="AC31" s="180"/>
      <c r="AD31" s="180"/>
      <c r="AE31" s="181"/>
      <c r="AF31" s="181"/>
      <c r="AG31" s="182"/>
      <c r="AH31" s="183"/>
      <c r="AI31" s="183"/>
      <c r="AJ31" s="184"/>
    </row>
    <row r="32" ht="3" customHeight="1"/>
  </sheetData>
  <sheetProtection/>
  <mergeCells count="61">
    <mergeCell ref="Y6:Z6"/>
    <mergeCell ref="AA6:AB6"/>
    <mergeCell ref="AC6:AD6"/>
    <mergeCell ref="L6:L7"/>
    <mergeCell ref="R4:T4"/>
    <mergeCell ref="U4:AJ4"/>
    <mergeCell ref="U6:V6"/>
    <mergeCell ref="S6:T6"/>
    <mergeCell ref="B6:B7"/>
    <mergeCell ref="C6:H7"/>
    <mergeCell ref="I6:I7"/>
    <mergeCell ref="N6:N7"/>
    <mergeCell ref="O6:P6"/>
    <mergeCell ref="Q6:R6"/>
    <mergeCell ref="K6:K7"/>
    <mergeCell ref="J6:J7"/>
    <mergeCell ref="B2:AJ2"/>
    <mergeCell ref="B3:AJ3"/>
    <mergeCell ref="B4:H4"/>
    <mergeCell ref="I4:N4"/>
    <mergeCell ref="O4:Q4"/>
    <mergeCell ref="B5:D5"/>
    <mergeCell ref="F5:N5"/>
    <mergeCell ref="O5:AF5"/>
    <mergeCell ref="AG5:AJ5"/>
    <mergeCell ref="AG19:AJ19"/>
    <mergeCell ref="W6:X6"/>
    <mergeCell ref="AH6:AH7"/>
    <mergeCell ref="AI6:AI7"/>
    <mergeCell ref="AJ6:AJ7"/>
    <mergeCell ref="C8:H8"/>
    <mergeCell ref="B9:AJ9"/>
    <mergeCell ref="AE6:AF6"/>
    <mergeCell ref="AG6:AG7"/>
    <mergeCell ref="M6:M7"/>
    <mergeCell ref="B20:B21"/>
    <mergeCell ref="C20:H21"/>
    <mergeCell ref="I20:I21"/>
    <mergeCell ref="J20:J21"/>
    <mergeCell ref="K20:K21"/>
    <mergeCell ref="O19:AF19"/>
    <mergeCell ref="B19:D19"/>
    <mergeCell ref="F19:N19"/>
    <mergeCell ref="L20:L21"/>
    <mergeCell ref="AG20:AG21"/>
    <mergeCell ref="M20:M21"/>
    <mergeCell ref="N20:N21"/>
    <mergeCell ref="O20:P20"/>
    <mergeCell ref="Q20:R20"/>
    <mergeCell ref="S20:T20"/>
    <mergeCell ref="U20:V20"/>
    <mergeCell ref="AH20:AH21"/>
    <mergeCell ref="AI20:AI21"/>
    <mergeCell ref="AJ20:AJ21"/>
    <mergeCell ref="C22:H22"/>
    <mergeCell ref="B23:AJ23"/>
    <mergeCell ref="W20:X20"/>
    <mergeCell ref="Y20:Z20"/>
    <mergeCell ref="AA20:AB20"/>
    <mergeCell ref="AC20:AD20"/>
    <mergeCell ref="AE20:AF20"/>
  </mergeCells>
  <printOptions/>
  <pageMargins left="0.7" right="0.7" top="0.75" bottom="0.75" header="0.3" footer="0.3"/>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sheetPr>
    <tabColor theme="9" tint="0.39998000860214233"/>
  </sheetPr>
  <dimension ref="B1:AK61"/>
  <sheetViews>
    <sheetView zoomScale="75" zoomScaleNormal="75" zoomScalePageLayoutView="0" workbookViewId="0" topLeftCell="A1">
      <selection activeCell="B4" sqref="B4:H4"/>
    </sheetView>
  </sheetViews>
  <sheetFormatPr defaultColWidth="11.421875" defaultRowHeight="15"/>
  <cols>
    <col min="1" max="1" width="4.57421875" style="115" customWidth="1"/>
    <col min="2" max="2" width="26.00390625" style="185" customWidth="1"/>
    <col min="3" max="3" width="13.7109375" style="185" customWidth="1"/>
    <col min="4" max="4" width="42.28125" style="115" customWidth="1"/>
    <col min="5" max="5" width="18.421875" style="115" customWidth="1"/>
    <col min="6" max="7" width="11.421875" style="115" customWidth="1"/>
    <col min="8" max="8" width="26.28125" style="186" customWidth="1"/>
    <col min="9" max="9" width="15.7109375" style="186" customWidth="1"/>
    <col min="10" max="10" width="20.7109375" style="186" customWidth="1"/>
    <col min="11" max="12" width="5.7109375" style="115" customWidth="1"/>
    <col min="13" max="13" width="6.57421875" style="115" customWidth="1"/>
    <col min="14" max="14" width="6.140625" style="115" customWidth="1"/>
    <col min="15" max="32" width="10.140625" style="115" customWidth="1"/>
    <col min="33" max="33" width="5.140625" style="185" customWidth="1"/>
    <col min="34" max="34" width="5.421875" style="115" customWidth="1"/>
    <col min="35" max="35" width="4.8515625" style="115" customWidth="1"/>
    <col min="36" max="36" width="7.140625" style="115" customWidth="1"/>
    <col min="37" max="16384" width="11.421875" style="115" customWidth="1"/>
  </cols>
  <sheetData>
    <row r="1" spans="2:36" ht="12.75" thickBot="1">
      <c r="B1" s="113"/>
      <c r="C1" s="113"/>
      <c r="D1" s="113"/>
      <c r="E1" s="113"/>
      <c r="F1" s="113"/>
      <c r="G1" s="113"/>
      <c r="H1" s="114"/>
      <c r="I1" s="114"/>
      <c r="J1" s="114"/>
      <c r="K1" s="113"/>
      <c r="L1" s="113"/>
      <c r="M1" s="113"/>
      <c r="N1" s="113"/>
      <c r="O1" s="113"/>
      <c r="P1" s="113"/>
      <c r="Q1" s="113"/>
      <c r="R1" s="113"/>
      <c r="S1" s="113"/>
      <c r="T1" s="113"/>
      <c r="U1" s="113"/>
      <c r="V1" s="113"/>
      <c r="W1" s="113"/>
      <c r="X1" s="113"/>
      <c r="Y1" s="113"/>
      <c r="Z1" s="113"/>
      <c r="AA1" s="113"/>
      <c r="AB1" s="113"/>
      <c r="AC1" s="113"/>
      <c r="AD1" s="113"/>
      <c r="AE1" s="113"/>
      <c r="AF1" s="113"/>
      <c r="AG1" s="113"/>
      <c r="AH1" s="113"/>
      <c r="AI1" s="113"/>
      <c r="AJ1" s="113"/>
    </row>
    <row r="2" spans="2:36" ht="12">
      <c r="B2" s="732" t="s">
        <v>829</v>
      </c>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4"/>
    </row>
    <row r="3" spans="2:36" ht="12.75" thickBot="1">
      <c r="B3" s="735" t="s">
        <v>1808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7"/>
    </row>
    <row r="4" spans="2:36" ht="33.75" customHeight="1">
      <c r="B4" s="557" t="s">
        <v>20</v>
      </c>
      <c r="C4" s="558"/>
      <c r="D4" s="558"/>
      <c r="E4" s="558"/>
      <c r="F4" s="558"/>
      <c r="G4" s="558"/>
      <c r="H4" s="559"/>
      <c r="I4" s="754" t="s">
        <v>881</v>
      </c>
      <c r="J4" s="754"/>
      <c r="K4" s="754"/>
      <c r="L4" s="754"/>
      <c r="M4" s="754"/>
      <c r="N4" s="754"/>
      <c r="O4" s="642">
        <f>SUM(AE8,AE34)</f>
        <v>2000000</v>
      </c>
      <c r="P4" s="643"/>
      <c r="Q4" s="643"/>
      <c r="R4" s="643"/>
      <c r="S4" s="643"/>
      <c r="T4" s="644"/>
      <c r="U4" s="560" t="s">
        <v>22</v>
      </c>
      <c r="V4" s="561"/>
      <c r="W4" s="561"/>
      <c r="X4" s="561"/>
      <c r="Y4" s="561"/>
      <c r="Z4" s="561"/>
      <c r="AA4" s="561"/>
      <c r="AB4" s="561"/>
      <c r="AC4" s="561"/>
      <c r="AD4" s="561"/>
      <c r="AE4" s="561"/>
      <c r="AF4" s="561"/>
      <c r="AG4" s="561"/>
      <c r="AH4" s="561"/>
      <c r="AI4" s="561"/>
      <c r="AJ4" s="562"/>
    </row>
    <row r="5" spans="2:36" ht="39" customHeight="1" thickBot="1">
      <c r="B5" s="563" t="s">
        <v>1500</v>
      </c>
      <c r="C5" s="564"/>
      <c r="D5" s="564"/>
      <c r="E5" s="564"/>
      <c r="F5" s="564" t="s">
        <v>1501</v>
      </c>
      <c r="G5" s="564"/>
      <c r="H5" s="564"/>
      <c r="I5" s="564"/>
      <c r="J5" s="564"/>
      <c r="K5" s="564"/>
      <c r="L5" s="564"/>
      <c r="M5" s="564"/>
      <c r="N5" s="565"/>
      <c r="O5" s="648" t="s">
        <v>841</v>
      </c>
      <c r="P5" s="649"/>
      <c r="Q5" s="649"/>
      <c r="R5" s="649"/>
      <c r="S5" s="649"/>
      <c r="T5" s="649"/>
      <c r="U5" s="649"/>
      <c r="V5" s="649"/>
      <c r="W5" s="649"/>
      <c r="X5" s="649"/>
      <c r="Y5" s="649"/>
      <c r="Z5" s="649"/>
      <c r="AA5" s="749">
        <f>SUM(AE8)</f>
        <v>1000000</v>
      </c>
      <c r="AB5" s="749"/>
      <c r="AC5" s="749"/>
      <c r="AD5" s="749"/>
      <c r="AE5" s="749"/>
      <c r="AF5" s="749"/>
      <c r="AG5" s="569" t="s">
        <v>1</v>
      </c>
      <c r="AH5" s="570"/>
      <c r="AI5" s="570"/>
      <c r="AJ5" s="571"/>
    </row>
    <row r="6" spans="2:36" ht="33.75" customHeight="1">
      <c r="B6" s="612" t="s">
        <v>25</v>
      </c>
      <c r="C6" s="614" t="s">
        <v>882</v>
      </c>
      <c r="D6" s="615"/>
      <c r="E6" s="615"/>
      <c r="F6" s="615"/>
      <c r="G6" s="615"/>
      <c r="H6" s="615"/>
      <c r="I6" s="545" t="s">
        <v>3</v>
      </c>
      <c r="J6" s="547" t="s">
        <v>26</v>
      </c>
      <c r="K6" s="547" t="s">
        <v>4</v>
      </c>
      <c r="L6" s="549" t="s">
        <v>843</v>
      </c>
      <c r="M6" s="607" t="s">
        <v>28</v>
      </c>
      <c r="N6" s="609" t="s">
        <v>29</v>
      </c>
      <c r="O6" s="728" t="s">
        <v>43</v>
      </c>
      <c r="P6" s="658"/>
      <c r="Q6" s="659" t="s">
        <v>44</v>
      </c>
      <c r="R6" s="658"/>
      <c r="S6" s="659" t="s">
        <v>45</v>
      </c>
      <c r="T6" s="658"/>
      <c r="U6" s="659" t="s">
        <v>7</v>
      </c>
      <c r="V6" s="658"/>
      <c r="W6" s="659" t="s">
        <v>6</v>
      </c>
      <c r="X6" s="658"/>
      <c r="Y6" s="659" t="s">
        <v>46</v>
      </c>
      <c r="Z6" s="658"/>
      <c r="AA6" s="656" t="s">
        <v>5</v>
      </c>
      <c r="AB6" s="657"/>
      <c r="AC6" s="656" t="s">
        <v>8</v>
      </c>
      <c r="AD6" s="657"/>
      <c r="AE6" s="656" t="s">
        <v>9</v>
      </c>
      <c r="AF6" s="753"/>
      <c r="AG6" s="605" t="s">
        <v>10</v>
      </c>
      <c r="AH6" s="572" t="s">
        <v>11</v>
      </c>
      <c r="AI6" s="574" t="s">
        <v>12</v>
      </c>
      <c r="AJ6" s="576" t="s">
        <v>30</v>
      </c>
    </row>
    <row r="7" spans="2:36" ht="97.5" customHeight="1" thickBot="1">
      <c r="B7" s="613"/>
      <c r="C7" s="616"/>
      <c r="D7" s="617"/>
      <c r="E7" s="617"/>
      <c r="F7" s="617"/>
      <c r="G7" s="617"/>
      <c r="H7" s="617"/>
      <c r="I7" s="546"/>
      <c r="J7" s="548" t="s">
        <v>26</v>
      </c>
      <c r="K7" s="548"/>
      <c r="L7" s="550"/>
      <c r="M7" s="608"/>
      <c r="N7" s="610"/>
      <c r="O7" s="253" t="s">
        <v>31</v>
      </c>
      <c r="P7" s="254" t="s">
        <v>32</v>
      </c>
      <c r="Q7" s="255" t="s">
        <v>31</v>
      </c>
      <c r="R7" s="254" t="s">
        <v>32</v>
      </c>
      <c r="S7" s="255" t="s">
        <v>31</v>
      </c>
      <c r="T7" s="254" t="s">
        <v>32</v>
      </c>
      <c r="U7" s="255" t="s">
        <v>31</v>
      </c>
      <c r="V7" s="254" t="s">
        <v>32</v>
      </c>
      <c r="W7" s="255" t="s">
        <v>31</v>
      </c>
      <c r="X7" s="254" t="s">
        <v>32</v>
      </c>
      <c r="Y7" s="255" t="s">
        <v>31</v>
      </c>
      <c r="Z7" s="254" t="s">
        <v>32</v>
      </c>
      <c r="AA7" s="255" t="s">
        <v>31</v>
      </c>
      <c r="AB7" s="254" t="s">
        <v>33</v>
      </c>
      <c r="AC7" s="255" t="s">
        <v>31</v>
      </c>
      <c r="AD7" s="254" t="s">
        <v>33</v>
      </c>
      <c r="AE7" s="255" t="s">
        <v>31</v>
      </c>
      <c r="AF7" s="256" t="s">
        <v>33</v>
      </c>
      <c r="AG7" s="606"/>
      <c r="AH7" s="573"/>
      <c r="AI7" s="575"/>
      <c r="AJ7" s="577"/>
    </row>
    <row r="8" spans="2:36" ht="78" customHeight="1" thickBot="1">
      <c r="B8" s="289" t="s">
        <v>883</v>
      </c>
      <c r="C8" s="580" t="s">
        <v>132</v>
      </c>
      <c r="D8" s="581"/>
      <c r="E8" s="581"/>
      <c r="F8" s="581"/>
      <c r="G8" s="581"/>
      <c r="H8" s="581"/>
      <c r="I8" s="290" t="s">
        <v>133</v>
      </c>
      <c r="J8" s="325">
        <v>0</v>
      </c>
      <c r="K8" s="316">
        <v>8</v>
      </c>
      <c r="L8" s="316">
        <v>2</v>
      </c>
      <c r="M8" s="318"/>
      <c r="N8" s="324"/>
      <c r="O8" s="343"/>
      <c r="P8" s="344"/>
      <c r="Q8" s="344"/>
      <c r="R8" s="344"/>
      <c r="S8" s="344">
        <f>SUM(S10,S16,S22,S26)</f>
        <v>1000000</v>
      </c>
      <c r="T8" s="344"/>
      <c r="U8" s="344"/>
      <c r="V8" s="344"/>
      <c r="W8" s="344"/>
      <c r="X8" s="344"/>
      <c r="Y8" s="344"/>
      <c r="Z8" s="344"/>
      <c r="AA8" s="344"/>
      <c r="AB8" s="344"/>
      <c r="AC8" s="344"/>
      <c r="AD8" s="344"/>
      <c r="AE8" s="344">
        <f>SUM(AE10,AE16,AE22,AE26)</f>
        <v>1000000</v>
      </c>
      <c r="AF8" s="345"/>
      <c r="AG8" s="297"/>
      <c r="AH8" s="298"/>
      <c r="AI8" s="298"/>
      <c r="AJ8" s="299"/>
    </row>
    <row r="9" spans="2:36" ht="5.25" customHeight="1" thickBot="1">
      <c r="B9" s="582"/>
      <c r="C9" s="583"/>
      <c r="D9" s="583"/>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4"/>
    </row>
    <row r="10" spans="2:36" ht="66.75" customHeight="1" thickBot="1">
      <c r="B10" s="258" t="s">
        <v>13</v>
      </c>
      <c r="C10" s="112" t="s">
        <v>41</v>
      </c>
      <c r="D10" s="112" t="s">
        <v>14</v>
      </c>
      <c r="E10" s="112" t="s">
        <v>37</v>
      </c>
      <c r="F10" s="112" t="s">
        <v>38</v>
      </c>
      <c r="G10" s="112" t="s">
        <v>39</v>
      </c>
      <c r="H10" s="259" t="s">
        <v>884</v>
      </c>
      <c r="I10" s="260" t="s">
        <v>42</v>
      </c>
      <c r="J10" s="284" t="str">
        <f>J11</f>
        <v>10 mesas de trabajo para la formulacion del Plan de Desarrollo </v>
      </c>
      <c r="K10" s="339">
        <f>K11</f>
        <v>8</v>
      </c>
      <c r="L10" s="284">
        <f>L11</f>
        <v>2</v>
      </c>
      <c r="M10" s="284"/>
      <c r="N10" s="285"/>
      <c r="O10" s="346"/>
      <c r="P10" s="347"/>
      <c r="Q10" s="257"/>
      <c r="R10" s="347"/>
      <c r="S10" s="257">
        <f>S11</f>
        <v>700000</v>
      </c>
      <c r="T10" s="347"/>
      <c r="U10" s="257"/>
      <c r="V10" s="347"/>
      <c r="W10" s="257"/>
      <c r="X10" s="347"/>
      <c r="Y10" s="257"/>
      <c r="Z10" s="347"/>
      <c r="AA10" s="257"/>
      <c r="AB10" s="347"/>
      <c r="AC10" s="257"/>
      <c r="AD10" s="347"/>
      <c r="AE10" s="381">
        <f>SUM(S10)</f>
        <v>700000</v>
      </c>
      <c r="AF10" s="347"/>
      <c r="AG10" s="287"/>
      <c r="AH10" s="301"/>
      <c r="AI10" s="301"/>
      <c r="AJ10" s="302"/>
    </row>
    <row r="11" spans="2:36" ht="45.75" customHeight="1">
      <c r="B11" s="585" t="s">
        <v>134</v>
      </c>
      <c r="C11" s="588"/>
      <c r="D11" s="148" t="s">
        <v>885</v>
      </c>
      <c r="E11" s="148" t="s">
        <v>852</v>
      </c>
      <c r="F11" s="149"/>
      <c r="G11" s="271"/>
      <c r="H11" s="591" t="s">
        <v>135</v>
      </c>
      <c r="I11" s="594" t="s">
        <v>136</v>
      </c>
      <c r="J11" s="636" t="s">
        <v>137</v>
      </c>
      <c r="K11" s="621">
        <v>8</v>
      </c>
      <c r="L11" s="636">
        <v>2</v>
      </c>
      <c r="M11" s="600"/>
      <c r="N11" s="632"/>
      <c r="O11" s="664"/>
      <c r="P11" s="664"/>
      <c r="Q11" s="664"/>
      <c r="R11" s="664"/>
      <c r="S11" s="664">
        <v>700000</v>
      </c>
      <c r="T11" s="664"/>
      <c r="U11" s="664"/>
      <c r="V11" s="664"/>
      <c r="W11" s="664"/>
      <c r="X11" s="664"/>
      <c r="Y11" s="664"/>
      <c r="Z11" s="664"/>
      <c r="AA11" s="664"/>
      <c r="AB11" s="664"/>
      <c r="AC11" s="664"/>
      <c r="AD11" s="664"/>
      <c r="AE11" s="666"/>
      <c r="AF11" s="666"/>
      <c r="AG11" s="668"/>
      <c r="AH11" s="630"/>
      <c r="AI11" s="630"/>
      <c r="AJ11" s="623"/>
    </row>
    <row r="12" spans="2:36" ht="45.75" customHeight="1">
      <c r="B12" s="586"/>
      <c r="C12" s="589"/>
      <c r="D12" s="385" t="s">
        <v>886</v>
      </c>
      <c r="E12" s="308" t="s">
        <v>852</v>
      </c>
      <c r="F12" s="269"/>
      <c r="G12" s="271"/>
      <c r="H12" s="592"/>
      <c r="I12" s="594"/>
      <c r="J12" s="594"/>
      <c r="K12" s="621"/>
      <c r="L12" s="594"/>
      <c r="M12" s="600"/>
      <c r="N12" s="632"/>
      <c r="O12" s="665"/>
      <c r="P12" s="665"/>
      <c r="Q12" s="665"/>
      <c r="R12" s="665"/>
      <c r="S12" s="665"/>
      <c r="T12" s="665"/>
      <c r="U12" s="665"/>
      <c r="V12" s="665"/>
      <c r="W12" s="665"/>
      <c r="X12" s="665"/>
      <c r="Y12" s="665"/>
      <c r="Z12" s="665"/>
      <c r="AA12" s="665"/>
      <c r="AB12" s="665"/>
      <c r="AC12" s="665"/>
      <c r="AD12" s="665"/>
      <c r="AE12" s="666"/>
      <c r="AF12" s="666"/>
      <c r="AG12" s="669"/>
      <c r="AH12" s="630"/>
      <c r="AI12" s="630"/>
      <c r="AJ12" s="623"/>
    </row>
    <row r="13" spans="2:36" ht="42.75" customHeight="1" thickBot="1">
      <c r="B13" s="586"/>
      <c r="C13" s="589"/>
      <c r="D13" s="308" t="s">
        <v>887</v>
      </c>
      <c r="E13" s="308" t="s">
        <v>852</v>
      </c>
      <c r="F13" s="382"/>
      <c r="G13" s="271"/>
      <c r="H13" s="592"/>
      <c r="I13" s="594"/>
      <c r="J13" s="594"/>
      <c r="K13" s="621"/>
      <c r="L13" s="594"/>
      <c r="M13" s="600"/>
      <c r="N13" s="632"/>
      <c r="O13" s="665"/>
      <c r="P13" s="665"/>
      <c r="Q13" s="665"/>
      <c r="R13" s="665"/>
      <c r="S13" s="665"/>
      <c r="T13" s="665"/>
      <c r="U13" s="665"/>
      <c r="V13" s="665"/>
      <c r="W13" s="665"/>
      <c r="X13" s="665"/>
      <c r="Y13" s="665"/>
      <c r="Z13" s="665"/>
      <c r="AA13" s="665"/>
      <c r="AB13" s="665"/>
      <c r="AC13" s="665"/>
      <c r="AD13" s="665"/>
      <c r="AE13" s="666"/>
      <c r="AF13" s="666"/>
      <c r="AG13" s="669"/>
      <c r="AH13" s="630"/>
      <c r="AI13" s="630"/>
      <c r="AJ13" s="623"/>
    </row>
    <row r="14" spans="2:36" ht="8.25" customHeight="1" hidden="1" thickBot="1">
      <c r="B14" s="587"/>
      <c r="C14" s="590"/>
      <c r="D14" s="350" t="s">
        <v>888</v>
      </c>
      <c r="E14" s="350" t="s">
        <v>852</v>
      </c>
      <c r="F14" s="383"/>
      <c r="G14" s="272"/>
      <c r="H14" s="593"/>
      <c r="I14" s="595"/>
      <c r="J14" s="595"/>
      <c r="K14" s="622"/>
      <c r="L14" s="595"/>
      <c r="M14" s="601"/>
      <c r="N14" s="633"/>
      <c r="O14" s="673"/>
      <c r="P14" s="673"/>
      <c r="Q14" s="673"/>
      <c r="R14" s="673"/>
      <c r="S14" s="673"/>
      <c r="T14" s="673"/>
      <c r="U14" s="673"/>
      <c r="V14" s="673"/>
      <c r="W14" s="673"/>
      <c r="X14" s="673"/>
      <c r="Y14" s="673"/>
      <c r="Z14" s="673"/>
      <c r="AA14" s="673"/>
      <c r="AB14" s="673"/>
      <c r="AC14" s="673"/>
      <c r="AD14" s="673"/>
      <c r="AE14" s="667"/>
      <c r="AF14" s="667"/>
      <c r="AG14" s="670"/>
      <c r="AH14" s="631"/>
      <c r="AI14" s="631"/>
      <c r="AJ14" s="624"/>
    </row>
    <row r="15" spans="2:36" ht="4.5" customHeight="1" hidden="1" thickBot="1">
      <c r="B15" s="625"/>
      <c r="C15" s="626"/>
      <c r="D15" s="626"/>
      <c r="E15" s="626"/>
      <c r="F15" s="626"/>
      <c r="G15" s="626"/>
      <c r="H15" s="626"/>
      <c r="I15" s="626"/>
      <c r="J15" s="626"/>
      <c r="K15" s="626"/>
      <c r="L15" s="626"/>
      <c r="M15" s="626"/>
      <c r="N15" s="626"/>
      <c r="O15" s="626"/>
      <c r="P15" s="626"/>
      <c r="Q15" s="626"/>
      <c r="R15" s="626"/>
      <c r="S15" s="626"/>
      <c r="T15" s="626"/>
      <c r="U15" s="626"/>
      <c r="V15" s="626"/>
      <c r="W15" s="626"/>
      <c r="X15" s="626"/>
      <c r="Y15" s="626"/>
      <c r="Z15" s="626"/>
      <c r="AA15" s="626"/>
      <c r="AB15" s="626"/>
      <c r="AC15" s="626"/>
      <c r="AD15" s="626"/>
      <c r="AE15" s="626"/>
      <c r="AF15" s="626"/>
      <c r="AG15" s="626"/>
      <c r="AH15" s="626"/>
      <c r="AI15" s="626"/>
      <c r="AJ15" s="627"/>
    </row>
    <row r="16" spans="2:36" ht="54" customHeight="1" thickBot="1">
      <c r="B16" s="258" t="s">
        <v>13</v>
      </c>
      <c r="C16" s="112" t="s">
        <v>41</v>
      </c>
      <c r="D16" s="112" t="s">
        <v>14</v>
      </c>
      <c r="E16" s="112" t="s">
        <v>40</v>
      </c>
      <c r="F16" s="112" t="s">
        <v>38</v>
      </c>
      <c r="G16" s="112" t="s">
        <v>39</v>
      </c>
      <c r="H16" s="259" t="s">
        <v>889</v>
      </c>
      <c r="I16" s="260" t="s">
        <v>42</v>
      </c>
      <c r="J16" s="112" t="str">
        <f>J17</f>
        <v>10 comites</v>
      </c>
      <c r="K16" s="352">
        <f>K17</f>
        <v>2</v>
      </c>
      <c r="L16" s="352">
        <f>L17</f>
        <v>2</v>
      </c>
      <c r="M16" s="261"/>
      <c r="N16" s="262"/>
      <c r="O16" s="346"/>
      <c r="P16" s="347"/>
      <c r="Q16" s="257"/>
      <c r="R16" s="347"/>
      <c r="S16" s="257">
        <f>S17</f>
        <v>100000</v>
      </c>
      <c r="T16" s="347"/>
      <c r="U16" s="257"/>
      <c r="V16" s="347"/>
      <c r="W16" s="257"/>
      <c r="X16" s="347"/>
      <c r="Y16" s="257"/>
      <c r="Z16" s="347"/>
      <c r="AA16" s="257"/>
      <c r="AB16" s="347"/>
      <c r="AC16" s="257"/>
      <c r="AD16" s="347"/>
      <c r="AE16" s="381">
        <f>SUM(S16)</f>
        <v>100000</v>
      </c>
      <c r="AF16" s="347"/>
      <c r="AG16" s="287"/>
      <c r="AH16" s="301"/>
      <c r="AI16" s="301"/>
      <c r="AJ16" s="302"/>
    </row>
    <row r="17" spans="2:36" ht="24">
      <c r="B17" s="585" t="s">
        <v>134</v>
      </c>
      <c r="C17" s="588"/>
      <c r="D17" s="271" t="s">
        <v>890</v>
      </c>
      <c r="E17" s="271" t="s">
        <v>849</v>
      </c>
      <c r="F17" s="353"/>
      <c r="G17" s="271"/>
      <c r="H17" s="688" t="s">
        <v>138</v>
      </c>
      <c r="I17" s="690" t="s">
        <v>139</v>
      </c>
      <c r="J17" s="636" t="s">
        <v>140</v>
      </c>
      <c r="K17" s="680">
        <v>2</v>
      </c>
      <c r="L17" s="636">
        <v>2</v>
      </c>
      <c r="M17" s="683"/>
      <c r="N17" s="685"/>
      <c r="O17" s="752"/>
      <c r="P17" s="752"/>
      <c r="Q17" s="752"/>
      <c r="R17" s="752"/>
      <c r="S17" s="752">
        <v>100000</v>
      </c>
      <c r="T17" s="752"/>
      <c r="U17" s="752"/>
      <c r="V17" s="752"/>
      <c r="W17" s="752"/>
      <c r="X17" s="752"/>
      <c r="Y17" s="752"/>
      <c r="Z17" s="752"/>
      <c r="AA17" s="752"/>
      <c r="AB17" s="752"/>
      <c r="AC17" s="752"/>
      <c r="AD17" s="752"/>
      <c r="AE17" s="666"/>
      <c r="AF17" s="666"/>
      <c r="AG17" s="712"/>
      <c r="AH17" s="630"/>
      <c r="AI17" s="683"/>
      <c r="AJ17" s="671"/>
    </row>
    <row r="18" spans="2:36" ht="24">
      <c r="B18" s="586"/>
      <c r="C18" s="589"/>
      <c r="D18" s="271" t="s">
        <v>891</v>
      </c>
      <c r="E18" s="271" t="s">
        <v>849</v>
      </c>
      <c r="F18" s="353"/>
      <c r="G18" s="271"/>
      <c r="H18" s="688"/>
      <c r="I18" s="690"/>
      <c r="J18" s="594"/>
      <c r="K18" s="740"/>
      <c r="L18" s="594"/>
      <c r="M18" s="683"/>
      <c r="N18" s="685"/>
      <c r="O18" s="707"/>
      <c r="P18" s="707"/>
      <c r="Q18" s="707"/>
      <c r="R18" s="707"/>
      <c r="S18" s="707"/>
      <c r="T18" s="707"/>
      <c r="U18" s="707"/>
      <c r="V18" s="707"/>
      <c r="W18" s="707"/>
      <c r="X18" s="707"/>
      <c r="Y18" s="707"/>
      <c r="Z18" s="707"/>
      <c r="AA18" s="707"/>
      <c r="AB18" s="707"/>
      <c r="AC18" s="707"/>
      <c r="AD18" s="707"/>
      <c r="AE18" s="666"/>
      <c r="AF18" s="666"/>
      <c r="AG18" s="713"/>
      <c r="AH18" s="630"/>
      <c r="AI18" s="683"/>
      <c r="AJ18" s="671"/>
    </row>
    <row r="19" spans="2:36" ht="12">
      <c r="B19" s="586"/>
      <c r="C19" s="589"/>
      <c r="D19" s="662" t="s">
        <v>892</v>
      </c>
      <c r="E19" s="662" t="s">
        <v>849</v>
      </c>
      <c r="F19" s="662"/>
      <c r="G19" s="662"/>
      <c r="H19" s="688"/>
      <c r="I19" s="690"/>
      <c r="J19" s="594"/>
      <c r="K19" s="740"/>
      <c r="L19" s="594"/>
      <c r="M19" s="683"/>
      <c r="N19" s="685"/>
      <c r="O19" s="707"/>
      <c r="P19" s="707"/>
      <c r="Q19" s="707"/>
      <c r="R19" s="707"/>
      <c r="S19" s="707"/>
      <c r="T19" s="707"/>
      <c r="U19" s="707"/>
      <c r="V19" s="707"/>
      <c r="W19" s="707"/>
      <c r="X19" s="707"/>
      <c r="Y19" s="707"/>
      <c r="Z19" s="707"/>
      <c r="AA19" s="707"/>
      <c r="AB19" s="707"/>
      <c r="AC19" s="707"/>
      <c r="AD19" s="707"/>
      <c r="AE19" s="666"/>
      <c r="AF19" s="666"/>
      <c r="AG19" s="713"/>
      <c r="AH19" s="630"/>
      <c r="AI19" s="683"/>
      <c r="AJ19" s="671"/>
    </row>
    <row r="20" spans="2:37" ht="29.25" customHeight="1" thickBot="1">
      <c r="B20" s="587"/>
      <c r="C20" s="590"/>
      <c r="D20" s="663"/>
      <c r="E20" s="663"/>
      <c r="F20" s="663"/>
      <c r="G20" s="663"/>
      <c r="H20" s="689"/>
      <c r="I20" s="691"/>
      <c r="J20" s="595"/>
      <c r="K20" s="741"/>
      <c r="L20" s="595"/>
      <c r="M20" s="684"/>
      <c r="N20" s="686"/>
      <c r="O20" s="708"/>
      <c r="P20" s="708"/>
      <c r="Q20" s="708"/>
      <c r="R20" s="708"/>
      <c r="S20" s="708"/>
      <c r="T20" s="708"/>
      <c r="U20" s="708"/>
      <c r="V20" s="708"/>
      <c r="W20" s="708"/>
      <c r="X20" s="708"/>
      <c r="Y20" s="708"/>
      <c r="Z20" s="708"/>
      <c r="AA20" s="708"/>
      <c r="AB20" s="708"/>
      <c r="AC20" s="708"/>
      <c r="AD20" s="708"/>
      <c r="AE20" s="667"/>
      <c r="AF20" s="667"/>
      <c r="AG20" s="714"/>
      <c r="AH20" s="631"/>
      <c r="AI20" s="684"/>
      <c r="AJ20" s="672"/>
      <c r="AK20" s="360"/>
    </row>
    <row r="21" spans="2:37" ht="4.5" customHeight="1" thickBot="1">
      <c r="B21" s="625"/>
      <c r="C21" s="626"/>
      <c r="D21" s="626"/>
      <c r="E21" s="626"/>
      <c r="F21" s="626"/>
      <c r="G21" s="626"/>
      <c r="H21" s="626"/>
      <c r="I21" s="626"/>
      <c r="J21" s="626"/>
      <c r="K21" s="626"/>
      <c r="L21" s="626"/>
      <c r="M21" s="626"/>
      <c r="N21" s="626"/>
      <c r="O21" s="626"/>
      <c r="P21" s="626"/>
      <c r="Q21" s="626"/>
      <c r="R21" s="626"/>
      <c r="S21" s="626"/>
      <c r="T21" s="626"/>
      <c r="U21" s="626"/>
      <c r="V21" s="626"/>
      <c r="W21" s="626"/>
      <c r="X21" s="626"/>
      <c r="Y21" s="626"/>
      <c r="Z21" s="626"/>
      <c r="AA21" s="626"/>
      <c r="AB21" s="626"/>
      <c r="AC21" s="626"/>
      <c r="AD21" s="626"/>
      <c r="AE21" s="626"/>
      <c r="AF21" s="626"/>
      <c r="AG21" s="626"/>
      <c r="AH21" s="626"/>
      <c r="AI21" s="626"/>
      <c r="AJ21" s="627"/>
      <c r="AK21" s="360"/>
    </row>
    <row r="22" spans="2:37" ht="74.25" customHeight="1" thickBot="1">
      <c r="B22" s="258" t="s">
        <v>13</v>
      </c>
      <c r="C22" s="112" t="s">
        <v>41</v>
      </c>
      <c r="D22" s="112" t="s">
        <v>14</v>
      </c>
      <c r="E22" s="112" t="s">
        <v>40</v>
      </c>
      <c r="F22" s="112" t="s">
        <v>38</v>
      </c>
      <c r="G22" s="112" t="s">
        <v>39</v>
      </c>
      <c r="H22" s="259" t="s">
        <v>893</v>
      </c>
      <c r="I22" s="260" t="s">
        <v>42</v>
      </c>
      <c r="J22" s="112">
        <f>J23</f>
        <v>0</v>
      </c>
      <c r="K22" s="352">
        <f>K23</f>
        <v>4</v>
      </c>
      <c r="L22" s="352">
        <f>L23</f>
        <v>1</v>
      </c>
      <c r="M22" s="261"/>
      <c r="N22" s="262"/>
      <c r="O22" s="346"/>
      <c r="P22" s="347"/>
      <c r="Q22" s="257"/>
      <c r="R22" s="347"/>
      <c r="S22" s="257">
        <f>S23</f>
        <v>100000</v>
      </c>
      <c r="T22" s="347"/>
      <c r="U22" s="257"/>
      <c r="V22" s="347"/>
      <c r="W22" s="257"/>
      <c r="X22" s="347"/>
      <c r="Y22" s="257"/>
      <c r="Z22" s="347"/>
      <c r="AA22" s="257"/>
      <c r="AB22" s="347"/>
      <c r="AC22" s="257"/>
      <c r="AD22" s="347"/>
      <c r="AE22" s="381">
        <f>SUM(S22)</f>
        <v>100000</v>
      </c>
      <c r="AF22" s="347"/>
      <c r="AG22" s="287"/>
      <c r="AH22" s="301"/>
      <c r="AI22" s="301"/>
      <c r="AJ22" s="302"/>
      <c r="AK22" s="360"/>
    </row>
    <row r="23" spans="2:37" ht="21" customHeight="1">
      <c r="B23" s="585" t="s">
        <v>134</v>
      </c>
      <c r="C23" s="588"/>
      <c r="D23" s="715" t="s">
        <v>894</v>
      </c>
      <c r="E23" s="715" t="s">
        <v>852</v>
      </c>
      <c r="F23" s="715"/>
      <c r="G23" s="715"/>
      <c r="H23" s="701" t="s">
        <v>141</v>
      </c>
      <c r="I23" s="702" t="s">
        <v>142</v>
      </c>
      <c r="J23" s="636">
        <v>0</v>
      </c>
      <c r="K23" s="705">
        <v>4</v>
      </c>
      <c r="L23" s="636">
        <v>1</v>
      </c>
      <c r="M23" s="705"/>
      <c r="N23" s="709"/>
      <c r="O23" s="712"/>
      <c r="P23" s="712"/>
      <c r="Q23" s="712"/>
      <c r="R23" s="712"/>
      <c r="S23" s="722">
        <v>100000</v>
      </c>
      <c r="T23" s="712"/>
      <c r="U23" s="712"/>
      <c r="V23" s="712"/>
      <c r="W23" s="712"/>
      <c r="X23" s="712"/>
      <c r="Y23" s="712"/>
      <c r="Z23" s="712"/>
      <c r="AA23" s="712"/>
      <c r="AB23" s="712"/>
      <c r="AC23" s="712"/>
      <c r="AD23" s="712"/>
      <c r="AE23" s="666"/>
      <c r="AF23" s="666"/>
      <c r="AG23" s="712"/>
      <c r="AH23" s="683"/>
      <c r="AI23" s="683"/>
      <c r="AJ23" s="671"/>
      <c r="AK23" s="360"/>
    </row>
    <row r="24" spans="2:37" ht="21" customHeight="1">
      <c r="B24" s="586"/>
      <c r="C24" s="589"/>
      <c r="D24" s="694"/>
      <c r="E24" s="694"/>
      <c r="F24" s="694"/>
      <c r="G24" s="694"/>
      <c r="H24" s="592"/>
      <c r="I24" s="703"/>
      <c r="J24" s="594"/>
      <c r="K24" s="744"/>
      <c r="L24" s="594"/>
      <c r="M24" s="744"/>
      <c r="N24" s="746"/>
      <c r="O24" s="713"/>
      <c r="P24" s="713"/>
      <c r="Q24" s="713"/>
      <c r="R24" s="713"/>
      <c r="S24" s="723"/>
      <c r="T24" s="713"/>
      <c r="U24" s="713"/>
      <c r="V24" s="713"/>
      <c r="W24" s="713"/>
      <c r="X24" s="713"/>
      <c r="Y24" s="713"/>
      <c r="Z24" s="713"/>
      <c r="AA24" s="713"/>
      <c r="AB24" s="713"/>
      <c r="AC24" s="713"/>
      <c r="AD24" s="713"/>
      <c r="AE24" s="740"/>
      <c r="AF24" s="740"/>
      <c r="AG24" s="713"/>
      <c r="AH24" s="683"/>
      <c r="AI24" s="683"/>
      <c r="AJ24" s="671"/>
      <c r="AK24" s="360"/>
    </row>
    <row r="25" spans="2:36" ht="21" customHeight="1" thickBot="1">
      <c r="B25" s="587"/>
      <c r="C25" s="590"/>
      <c r="D25" s="663"/>
      <c r="E25" s="663"/>
      <c r="F25" s="663"/>
      <c r="G25" s="663"/>
      <c r="H25" s="593"/>
      <c r="I25" s="704"/>
      <c r="J25" s="595"/>
      <c r="K25" s="745"/>
      <c r="L25" s="595"/>
      <c r="M25" s="745"/>
      <c r="N25" s="747"/>
      <c r="O25" s="714"/>
      <c r="P25" s="714"/>
      <c r="Q25" s="714"/>
      <c r="R25" s="714"/>
      <c r="S25" s="724"/>
      <c r="T25" s="714"/>
      <c r="U25" s="714"/>
      <c r="V25" s="714"/>
      <c r="W25" s="714"/>
      <c r="X25" s="714"/>
      <c r="Y25" s="714"/>
      <c r="Z25" s="714"/>
      <c r="AA25" s="714"/>
      <c r="AB25" s="714"/>
      <c r="AC25" s="714"/>
      <c r="AD25" s="714"/>
      <c r="AE25" s="741"/>
      <c r="AF25" s="741"/>
      <c r="AG25" s="714"/>
      <c r="AH25" s="684"/>
      <c r="AI25" s="684"/>
      <c r="AJ25" s="672"/>
    </row>
    <row r="26" spans="2:36" ht="66.75" customHeight="1" thickBot="1">
      <c r="B26" s="258" t="s">
        <v>13</v>
      </c>
      <c r="C26" s="112" t="s">
        <v>41</v>
      </c>
      <c r="D26" s="112" t="s">
        <v>14</v>
      </c>
      <c r="E26" s="112" t="s">
        <v>37</v>
      </c>
      <c r="F26" s="112" t="s">
        <v>38</v>
      </c>
      <c r="G26" s="112" t="s">
        <v>39</v>
      </c>
      <c r="H26" s="259" t="s">
        <v>895</v>
      </c>
      <c r="I26" s="260" t="s">
        <v>42</v>
      </c>
      <c r="J26" s="284">
        <f>J27</f>
        <v>0</v>
      </c>
      <c r="K26" s="339">
        <f>K27</f>
        <v>4</v>
      </c>
      <c r="L26" s="284">
        <f>L27</f>
        <v>1</v>
      </c>
      <c r="M26" s="284"/>
      <c r="N26" s="285"/>
      <c r="O26" s="346"/>
      <c r="P26" s="347"/>
      <c r="Q26" s="257"/>
      <c r="R26" s="347"/>
      <c r="S26" s="257">
        <f>S27</f>
        <v>100000</v>
      </c>
      <c r="T26" s="347"/>
      <c r="U26" s="257"/>
      <c r="V26" s="347"/>
      <c r="W26" s="257"/>
      <c r="X26" s="347"/>
      <c r="Y26" s="257"/>
      <c r="Z26" s="347"/>
      <c r="AA26" s="257"/>
      <c r="AB26" s="347"/>
      <c r="AC26" s="257"/>
      <c r="AD26" s="347"/>
      <c r="AE26" s="381">
        <f>SUM(S26)</f>
        <v>100000</v>
      </c>
      <c r="AF26" s="347"/>
      <c r="AG26" s="287"/>
      <c r="AH26" s="301"/>
      <c r="AI26" s="301"/>
      <c r="AJ26" s="302"/>
    </row>
    <row r="27" spans="2:36" ht="17.25" customHeight="1">
      <c r="B27" s="585" t="s">
        <v>134</v>
      </c>
      <c r="C27" s="588"/>
      <c r="D27" s="715" t="s">
        <v>896</v>
      </c>
      <c r="E27" s="715" t="s">
        <v>852</v>
      </c>
      <c r="F27" s="715"/>
      <c r="G27" s="715"/>
      <c r="H27" s="591" t="s">
        <v>143</v>
      </c>
      <c r="I27" s="594" t="s">
        <v>142</v>
      </c>
      <c r="J27" s="636">
        <v>0</v>
      </c>
      <c r="K27" s="621">
        <v>4</v>
      </c>
      <c r="L27" s="636">
        <v>1</v>
      </c>
      <c r="M27" s="600"/>
      <c r="N27" s="632"/>
      <c r="O27" s="668"/>
      <c r="P27" s="668"/>
      <c r="Q27" s="668"/>
      <c r="R27" s="668"/>
      <c r="S27" s="750">
        <v>100000</v>
      </c>
      <c r="T27" s="668"/>
      <c r="U27" s="668"/>
      <c r="V27" s="668"/>
      <c r="W27" s="668"/>
      <c r="X27" s="668"/>
      <c r="Y27" s="668"/>
      <c r="Z27" s="668"/>
      <c r="AA27" s="668"/>
      <c r="AB27" s="668"/>
      <c r="AC27" s="668"/>
      <c r="AD27" s="668"/>
      <c r="AE27" s="666"/>
      <c r="AF27" s="666"/>
      <c r="AG27" s="668"/>
      <c r="AH27" s="630"/>
      <c r="AI27" s="630"/>
      <c r="AJ27" s="623"/>
    </row>
    <row r="28" spans="2:36" ht="17.25" customHeight="1">
      <c r="B28" s="586"/>
      <c r="C28" s="589"/>
      <c r="D28" s="694"/>
      <c r="E28" s="694"/>
      <c r="F28" s="694"/>
      <c r="G28" s="694"/>
      <c r="H28" s="592"/>
      <c r="I28" s="594"/>
      <c r="J28" s="594"/>
      <c r="K28" s="621"/>
      <c r="L28" s="594"/>
      <c r="M28" s="600"/>
      <c r="N28" s="632"/>
      <c r="O28" s="669"/>
      <c r="P28" s="669"/>
      <c r="Q28" s="669"/>
      <c r="R28" s="669"/>
      <c r="S28" s="751"/>
      <c r="T28" s="669"/>
      <c r="U28" s="669"/>
      <c r="V28" s="669"/>
      <c r="W28" s="669"/>
      <c r="X28" s="669"/>
      <c r="Y28" s="669"/>
      <c r="Z28" s="669"/>
      <c r="AA28" s="669"/>
      <c r="AB28" s="669"/>
      <c r="AC28" s="669"/>
      <c r="AD28" s="669"/>
      <c r="AE28" s="666"/>
      <c r="AF28" s="666"/>
      <c r="AG28" s="669"/>
      <c r="AH28" s="630"/>
      <c r="AI28" s="630"/>
      <c r="AJ28" s="623"/>
    </row>
    <row r="29" spans="2:36" ht="17.25" customHeight="1">
      <c r="B29" s="586"/>
      <c r="C29" s="589"/>
      <c r="D29" s="694"/>
      <c r="E29" s="694"/>
      <c r="F29" s="694"/>
      <c r="G29" s="694"/>
      <c r="H29" s="592"/>
      <c r="I29" s="594"/>
      <c r="J29" s="594"/>
      <c r="K29" s="621"/>
      <c r="L29" s="594"/>
      <c r="M29" s="600"/>
      <c r="N29" s="632"/>
      <c r="O29" s="669"/>
      <c r="P29" s="669"/>
      <c r="Q29" s="669"/>
      <c r="R29" s="669"/>
      <c r="S29" s="751"/>
      <c r="T29" s="669"/>
      <c r="U29" s="669"/>
      <c r="V29" s="669"/>
      <c r="W29" s="669"/>
      <c r="X29" s="669"/>
      <c r="Y29" s="669"/>
      <c r="Z29" s="669"/>
      <c r="AA29" s="669"/>
      <c r="AB29" s="669"/>
      <c r="AC29" s="669"/>
      <c r="AD29" s="669"/>
      <c r="AE29" s="666"/>
      <c r="AF29" s="666"/>
      <c r="AG29" s="669"/>
      <c r="AH29" s="630"/>
      <c r="AI29" s="630"/>
      <c r="AJ29" s="623"/>
    </row>
    <row r="30" spans="2:36" ht="17.25" customHeight="1" thickBot="1">
      <c r="B30" s="587"/>
      <c r="C30" s="590"/>
      <c r="D30" s="663"/>
      <c r="E30" s="663"/>
      <c r="F30" s="663"/>
      <c r="G30" s="663"/>
      <c r="H30" s="593"/>
      <c r="I30" s="595"/>
      <c r="J30" s="595"/>
      <c r="K30" s="622"/>
      <c r="L30" s="595"/>
      <c r="M30" s="601"/>
      <c r="N30" s="633"/>
      <c r="O30" s="669"/>
      <c r="P30" s="669"/>
      <c r="Q30" s="669"/>
      <c r="R30" s="669"/>
      <c r="S30" s="751"/>
      <c r="T30" s="669"/>
      <c r="U30" s="669"/>
      <c r="V30" s="669"/>
      <c r="W30" s="669"/>
      <c r="X30" s="669"/>
      <c r="Y30" s="669"/>
      <c r="Z30" s="669"/>
      <c r="AA30" s="670"/>
      <c r="AB30" s="670"/>
      <c r="AC30" s="670"/>
      <c r="AD30" s="670"/>
      <c r="AE30" s="667"/>
      <c r="AF30" s="667"/>
      <c r="AG30" s="670"/>
      <c r="AH30" s="631"/>
      <c r="AI30" s="631"/>
      <c r="AJ30" s="624"/>
    </row>
    <row r="31" spans="2:36" ht="39" customHeight="1" thickBot="1">
      <c r="B31" s="563" t="s">
        <v>1502</v>
      </c>
      <c r="C31" s="564"/>
      <c r="D31" s="564"/>
      <c r="E31" s="564"/>
      <c r="F31" s="564" t="s">
        <v>1503</v>
      </c>
      <c r="G31" s="564"/>
      <c r="H31" s="564"/>
      <c r="I31" s="564"/>
      <c r="J31" s="564"/>
      <c r="K31" s="564"/>
      <c r="L31" s="564"/>
      <c r="M31" s="564"/>
      <c r="N31" s="565"/>
      <c r="O31" s="749" t="s">
        <v>841</v>
      </c>
      <c r="P31" s="749"/>
      <c r="Q31" s="749"/>
      <c r="R31" s="749"/>
      <c r="S31" s="749"/>
      <c r="T31" s="749"/>
      <c r="U31" s="749"/>
      <c r="V31" s="749"/>
      <c r="W31" s="749"/>
      <c r="X31" s="749"/>
      <c r="Y31" s="749"/>
      <c r="Z31" s="749"/>
      <c r="AA31" s="674">
        <f>SUM(AE34)</f>
        <v>1000000</v>
      </c>
      <c r="AB31" s="675"/>
      <c r="AC31" s="675"/>
      <c r="AD31" s="675"/>
      <c r="AE31" s="675"/>
      <c r="AF31" s="676"/>
      <c r="AG31" s="569" t="s">
        <v>1</v>
      </c>
      <c r="AH31" s="570"/>
      <c r="AI31" s="570"/>
      <c r="AJ31" s="571"/>
    </row>
    <row r="32" spans="2:36" ht="44.25" customHeight="1">
      <c r="B32" s="612" t="s">
        <v>25</v>
      </c>
      <c r="C32" s="614" t="s">
        <v>897</v>
      </c>
      <c r="D32" s="615"/>
      <c r="E32" s="615"/>
      <c r="F32" s="615"/>
      <c r="G32" s="615"/>
      <c r="H32" s="615"/>
      <c r="I32" s="545" t="s">
        <v>3</v>
      </c>
      <c r="J32" s="547" t="s">
        <v>26</v>
      </c>
      <c r="K32" s="547" t="s">
        <v>4</v>
      </c>
      <c r="L32" s="549" t="s">
        <v>843</v>
      </c>
      <c r="M32" s="607" t="s">
        <v>28</v>
      </c>
      <c r="N32" s="609" t="s">
        <v>29</v>
      </c>
      <c r="O32" s="661" t="s">
        <v>43</v>
      </c>
      <c r="P32" s="657"/>
      <c r="Q32" s="656" t="s">
        <v>44</v>
      </c>
      <c r="R32" s="657"/>
      <c r="S32" s="656" t="s">
        <v>45</v>
      </c>
      <c r="T32" s="657"/>
      <c r="U32" s="656" t="s">
        <v>7</v>
      </c>
      <c r="V32" s="657"/>
      <c r="W32" s="656" t="s">
        <v>6</v>
      </c>
      <c r="X32" s="657"/>
      <c r="Y32" s="656" t="s">
        <v>46</v>
      </c>
      <c r="Z32" s="657"/>
      <c r="AA32" s="659" t="s">
        <v>5</v>
      </c>
      <c r="AB32" s="658"/>
      <c r="AC32" s="659" t="s">
        <v>8</v>
      </c>
      <c r="AD32" s="658"/>
      <c r="AE32" s="659" t="s">
        <v>9</v>
      </c>
      <c r="AF32" s="660"/>
      <c r="AG32" s="605" t="s">
        <v>10</v>
      </c>
      <c r="AH32" s="572" t="s">
        <v>11</v>
      </c>
      <c r="AI32" s="574" t="s">
        <v>12</v>
      </c>
      <c r="AJ32" s="576" t="s">
        <v>30</v>
      </c>
    </row>
    <row r="33" spans="2:36" ht="76.5" customHeight="1" thickBot="1">
      <c r="B33" s="613"/>
      <c r="C33" s="616"/>
      <c r="D33" s="617"/>
      <c r="E33" s="617"/>
      <c r="F33" s="617"/>
      <c r="G33" s="617"/>
      <c r="H33" s="617"/>
      <c r="I33" s="546"/>
      <c r="J33" s="548" t="s">
        <v>26</v>
      </c>
      <c r="K33" s="548"/>
      <c r="L33" s="550"/>
      <c r="M33" s="608"/>
      <c r="N33" s="610"/>
      <c r="O33" s="253" t="s">
        <v>31</v>
      </c>
      <c r="P33" s="254" t="s">
        <v>32</v>
      </c>
      <c r="Q33" s="255" t="s">
        <v>31</v>
      </c>
      <c r="R33" s="254" t="s">
        <v>32</v>
      </c>
      <c r="S33" s="255" t="s">
        <v>31</v>
      </c>
      <c r="T33" s="254" t="s">
        <v>32</v>
      </c>
      <c r="U33" s="255" t="s">
        <v>31</v>
      </c>
      <c r="V33" s="254" t="s">
        <v>32</v>
      </c>
      <c r="W33" s="255" t="s">
        <v>31</v>
      </c>
      <c r="X33" s="254" t="s">
        <v>32</v>
      </c>
      <c r="Y33" s="255" t="s">
        <v>31</v>
      </c>
      <c r="Z33" s="254" t="s">
        <v>32</v>
      </c>
      <c r="AA33" s="255" t="s">
        <v>31</v>
      </c>
      <c r="AB33" s="254" t="s">
        <v>33</v>
      </c>
      <c r="AC33" s="255" t="s">
        <v>31</v>
      </c>
      <c r="AD33" s="254" t="s">
        <v>33</v>
      </c>
      <c r="AE33" s="255" t="s">
        <v>31</v>
      </c>
      <c r="AF33" s="256" t="s">
        <v>33</v>
      </c>
      <c r="AG33" s="606"/>
      <c r="AH33" s="573"/>
      <c r="AI33" s="575"/>
      <c r="AJ33" s="577"/>
    </row>
    <row r="34" spans="2:36" ht="78" customHeight="1" thickBot="1">
      <c r="B34" s="289" t="s">
        <v>883</v>
      </c>
      <c r="C34" s="580" t="s">
        <v>144</v>
      </c>
      <c r="D34" s="581"/>
      <c r="E34" s="581"/>
      <c r="F34" s="581"/>
      <c r="G34" s="581"/>
      <c r="H34" s="581"/>
      <c r="I34" s="290" t="s">
        <v>145</v>
      </c>
      <c r="J34" s="325">
        <v>0</v>
      </c>
      <c r="K34" s="316">
        <v>5</v>
      </c>
      <c r="L34" s="316">
        <v>1</v>
      </c>
      <c r="M34" s="318"/>
      <c r="N34" s="324"/>
      <c r="O34" s="343"/>
      <c r="P34" s="344"/>
      <c r="Q34" s="344"/>
      <c r="R34" s="344"/>
      <c r="S34" s="344">
        <f>SUM(S35,S39,S43,S47)</f>
        <v>1000000</v>
      </c>
      <c r="T34" s="344"/>
      <c r="U34" s="344"/>
      <c r="V34" s="344"/>
      <c r="W34" s="344"/>
      <c r="X34" s="344"/>
      <c r="Y34" s="344"/>
      <c r="Z34" s="344"/>
      <c r="AA34" s="344"/>
      <c r="AB34" s="344"/>
      <c r="AC34" s="344"/>
      <c r="AD34" s="344"/>
      <c r="AE34" s="344">
        <f>SUM(AE35,AE39,AE43,AE47)</f>
        <v>1000000</v>
      </c>
      <c r="AF34" s="345"/>
      <c r="AG34" s="297"/>
      <c r="AH34" s="298"/>
      <c r="AI34" s="298"/>
      <c r="AJ34" s="299"/>
    </row>
    <row r="35" spans="2:37" ht="74.25" customHeight="1" thickBot="1">
      <c r="B35" s="258" t="s">
        <v>13</v>
      </c>
      <c r="C35" s="112" t="s">
        <v>41</v>
      </c>
      <c r="D35" s="112" t="s">
        <v>14</v>
      </c>
      <c r="E35" s="112" t="s">
        <v>40</v>
      </c>
      <c r="F35" s="112" t="s">
        <v>38</v>
      </c>
      <c r="G35" s="112" t="s">
        <v>39</v>
      </c>
      <c r="H35" s="259" t="s">
        <v>898</v>
      </c>
      <c r="I35" s="260" t="s">
        <v>42</v>
      </c>
      <c r="J35" s="112">
        <f>J36</f>
        <v>0</v>
      </c>
      <c r="K35" s="352">
        <f>K36</f>
        <v>5</v>
      </c>
      <c r="L35" s="352">
        <f>L36</f>
        <v>1</v>
      </c>
      <c r="M35" s="261"/>
      <c r="N35" s="262"/>
      <c r="O35" s="346"/>
      <c r="P35" s="347"/>
      <c r="Q35" s="257"/>
      <c r="R35" s="347"/>
      <c r="S35" s="257">
        <f>S36</f>
        <v>300000</v>
      </c>
      <c r="T35" s="347"/>
      <c r="U35" s="257"/>
      <c r="V35" s="347"/>
      <c r="W35" s="257"/>
      <c r="X35" s="347"/>
      <c r="Y35" s="257"/>
      <c r="Z35" s="347"/>
      <c r="AA35" s="257"/>
      <c r="AB35" s="347"/>
      <c r="AC35" s="257"/>
      <c r="AD35" s="347"/>
      <c r="AE35" s="381">
        <f>SUM(S35)</f>
        <v>300000</v>
      </c>
      <c r="AF35" s="347"/>
      <c r="AG35" s="287"/>
      <c r="AH35" s="301"/>
      <c r="AI35" s="301"/>
      <c r="AJ35" s="302"/>
      <c r="AK35" s="360"/>
    </row>
    <row r="36" spans="2:37" ht="59.25" customHeight="1">
      <c r="B36" s="585" t="s">
        <v>134</v>
      </c>
      <c r="C36" s="588"/>
      <c r="D36" s="304" t="s">
        <v>899</v>
      </c>
      <c r="E36" s="148" t="s">
        <v>852</v>
      </c>
      <c r="F36" s="361"/>
      <c r="G36" s="148"/>
      <c r="H36" s="701" t="s">
        <v>146</v>
      </c>
      <c r="I36" s="702" t="s">
        <v>147</v>
      </c>
      <c r="J36" s="636">
        <v>0</v>
      </c>
      <c r="K36" s="705">
        <v>5</v>
      </c>
      <c r="L36" s="636">
        <v>1</v>
      </c>
      <c r="M36" s="705"/>
      <c r="N36" s="709"/>
      <c r="O36" s="712"/>
      <c r="P36" s="712"/>
      <c r="Q36" s="712"/>
      <c r="R36" s="712"/>
      <c r="S36" s="722">
        <v>300000</v>
      </c>
      <c r="T36" s="712"/>
      <c r="U36" s="712"/>
      <c r="V36" s="712"/>
      <c r="W36" s="712"/>
      <c r="X36" s="712"/>
      <c r="Y36" s="712"/>
      <c r="Z36" s="712"/>
      <c r="AA36" s="712"/>
      <c r="AB36" s="712"/>
      <c r="AC36" s="712"/>
      <c r="AD36" s="712"/>
      <c r="AE36" s="666"/>
      <c r="AF36" s="666"/>
      <c r="AG36" s="712"/>
      <c r="AH36" s="683"/>
      <c r="AI36" s="683"/>
      <c r="AJ36" s="671"/>
      <c r="AK36" s="360"/>
    </row>
    <row r="37" spans="2:37" ht="45" customHeight="1">
      <c r="B37" s="586"/>
      <c r="C37" s="589"/>
      <c r="D37" s="748" t="s">
        <v>900</v>
      </c>
      <c r="E37" s="662" t="s">
        <v>852</v>
      </c>
      <c r="F37" s="662"/>
      <c r="G37" s="662"/>
      <c r="H37" s="592"/>
      <c r="I37" s="703"/>
      <c r="J37" s="594"/>
      <c r="K37" s="744"/>
      <c r="L37" s="594"/>
      <c r="M37" s="744"/>
      <c r="N37" s="746"/>
      <c r="O37" s="713"/>
      <c r="P37" s="713"/>
      <c r="Q37" s="713"/>
      <c r="R37" s="713"/>
      <c r="S37" s="723"/>
      <c r="T37" s="713"/>
      <c r="U37" s="713"/>
      <c r="V37" s="713"/>
      <c r="W37" s="713"/>
      <c r="X37" s="713"/>
      <c r="Y37" s="713"/>
      <c r="Z37" s="713"/>
      <c r="AA37" s="713"/>
      <c r="AB37" s="713"/>
      <c r="AC37" s="713"/>
      <c r="AD37" s="713"/>
      <c r="AE37" s="740"/>
      <c r="AF37" s="740"/>
      <c r="AG37" s="713"/>
      <c r="AH37" s="683"/>
      <c r="AI37" s="683"/>
      <c r="AJ37" s="671"/>
      <c r="AK37" s="360"/>
    </row>
    <row r="38" spans="2:36" ht="35.25" customHeight="1" thickBot="1">
      <c r="B38" s="587"/>
      <c r="C38" s="590"/>
      <c r="D38" s="748"/>
      <c r="E38" s="663"/>
      <c r="F38" s="663"/>
      <c r="G38" s="663"/>
      <c r="H38" s="593"/>
      <c r="I38" s="704"/>
      <c r="J38" s="595"/>
      <c r="K38" s="745"/>
      <c r="L38" s="595"/>
      <c r="M38" s="745"/>
      <c r="N38" s="747"/>
      <c r="O38" s="714"/>
      <c r="P38" s="714"/>
      <c r="Q38" s="714"/>
      <c r="R38" s="714"/>
      <c r="S38" s="724"/>
      <c r="T38" s="714"/>
      <c r="U38" s="714"/>
      <c r="V38" s="714"/>
      <c r="W38" s="714"/>
      <c r="X38" s="714"/>
      <c r="Y38" s="714"/>
      <c r="Z38" s="714"/>
      <c r="AA38" s="714"/>
      <c r="AB38" s="714"/>
      <c r="AC38" s="714"/>
      <c r="AD38" s="714"/>
      <c r="AE38" s="741"/>
      <c r="AF38" s="741"/>
      <c r="AG38" s="714"/>
      <c r="AH38" s="684"/>
      <c r="AI38" s="684"/>
      <c r="AJ38" s="672"/>
    </row>
    <row r="39" spans="2:37" ht="74.25" customHeight="1" thickBot="1">
      <c r="B39" s="258" t="s">
        <v>13</v>
      </c>
      <c r="C39" s="112" t="s">
        <v>41</v>
      </c>
      <c r="D39" s="263" t="s">
        <v>14</v>
      </c>
      <c r="E39" s="112" t="s">
        <v>40</v>
      </c>
      <c r="F39" s="112" t="s">
        <v>38</v>
      </c>
      <c r="G39" s="112" t="s">
        <v>39</v>
      </c>
      <c r="H39" s="259" t="s">
        <v>901</v>
      </c>
      <c r="I39" s="260" t="s">
        <v>42</v>
      </c>
      <c r="J39" s="112">
        <f>J40</f>
        <v>0</v>
      </c>
      <c r="K39" s="352">
        <f>K40</f>
        <v>4</v>
      </c>
      <c r="L39" s="352">
        <f>L40</f>
        <v>1</v>
      </c>
      <c r="M39" s="261"/>
      <c r="N39" s="262"/>
      <c r="O39" s="346"/>
      <c r="P39" s="347"/>
      <c r="Q39" s="257"/>
      <c r="R39" s="347"/>
      <c r="S39" s="257">
        <f>S40</f>
        <v>100000</v>
      </c>
      <c r="T39" s="347"/>
      <c r="U39" s="257"/>
      <c r="V39" s="347"/>
      <c r="W39" s="257"/>
      <c r="X39" s="347"/>
      <c r="Y39" s="257"/>
      <c r="Z39" s="347"/>
      <c r="AA39" s="257"/>
      <c r="AB39" s="347"/>
      <c r="AC39" s="257"/>
      <c r="AD39" s="347"/>
      <c r="AE39" s="381">
        <f>SUM(S39)</f>
        <v>100000</v>
      </c>
      <c r="AF39" s="347"/>
      <c r="AG39" s="287"/>
      <c r="AH39" s="301"/>
      <c r="AI39" s="301"/>
      <c r="AJ39" s="302"/>
      <c r="AK39" s="360"/>
    </row>
    <row r="40" spans="2:37" ht="21" customHeight="1">
      <c r="B40" s="585" t="s">
        <v>134</v>
      </c>
      <c r="C40" s="588"/>
      <c r="D40" s="148" t="s">
        <v>902</v>
      </c>
      <c r="E40" s="148" t="s">
        <v>852</v>
      </c>
      <c r="F40" s="361"/>
      <c r="G40" s="148"/>
      <c r="H40" s="701" t="s">
        <v>148</v>
      </c>
      <c r="I40" s="702" t="s">
        <v>149</v>
      </c>
      <c r="J40" s="636">
        <v>0</v>
      </c>
      <c r="K40" s="705">
        <v>4</v>
      </c>
      <c r="L40" s="636">
        <v>1</v>
      </c>
      <c r="M40" s="705"/>
      <c r="N40" s="709"/>
      <c r="O40" s="712"/>
      <c r="P40" s="712"/>
      <c r="Q40" s="712"/>
      <c r="R40" s="712"/>
      <c r="S40" s="722">
        <v>100000</v>
      </c>
      <c r="T40" s="712"/>
      <c r="U40" s="712"/>
      <c r="V40" s="712"/>
      <c r="W40" s="712"/>
      <c r="X40" s="712"/>
      <c r="Y40" s="712"/>
      <c r="Z40" s="712"/>
      <c r="AA40" s="712"/>
      <c r="AB40" s="712"/>
      <c r="AC40" s="712"/>
      <c r="AD40" s="712"/>
      <c r="AE40" s="666"/>
      <c r="AF40" s="666"/>
      <c r="AG40" s="712"/>
      <c r="AH40" s="683"/>
      <c r="AI40" s="683"/>
      <c r="AJ40" s="671"/>
      <c r="AK40" s="360"/>
    </row>
    <row r="41" spans="2:37" ht="21" customHeight="1">
      <c r="B41" s="586"/>
      <c r="C41" s="589"/>
      <c r="D41" s="662" t="s">
        <v>903</v>
      </c>
      <c r="E41" s="662" t="s">
        <v>852</v>
      </c>
      <c r="F41" s="695"/>
      <c r="G41" s="695"/>
      <c r="H41" s="592"/>
      <c r="I41" s="703"/>
      <c r="J41" s="594"/>
      <c r="K41" s="744"/>
      <c r="L41" s="594"/>
      <c r="M41" s="744"/>
      <c r="N41" s="746"/>
      <c r="O41" s="713"/>
      <c r="P41" s="713"/>
      <c r="Q41" s="713"/>
      <c r="R41" s="713"/>
      <c r="S41" s="723"/>
      <c r="T41" s="713"/>
      <c r="U41" s="713"/>
      <c r="V41" s="713"/>
      <c r="W41" s="713"/>
      <c r="X41" s="713"/>
      <c r="Y41" s="713"/>
      <c r="Z41" s="713"/>
      <c r="AA41" s="713"/>
      <c r="AB41" s="713"/>
      <c r="AC41" s="713"/>
      <c r="AD41" s="713"/>
      <c r="AE41" s="740"/>
      <c r="AF41" s="740"/>
      <c r="AG41" s="713"/>
      <c r="AH41" s="683"/>
      <c r="AI41" s="683"/>
      <c r="AJ41" s="671"/>
      <c r="AK41" s="360"/>
    </row>
    <row r="42" spans="2:36" ht="21" customHeight="1" thickBot="1">
      <c r="B42" s="587"/>
      <c r="C42" s="590"/>
      <c r="D42" s="663"/>
      <c r="E42" s="663"/>
      <c r="F42" s="697"/>
      <c r="G42" s="697"/>
      <c r="H42" s="593"/>
      <c r="I42" s="704"/>
      <c r="J42" s="595"/>
      <c r="K42" s="745"/>
      <c r="L42" s="595"/>
      <c r="M42" s="745"/>
      <c r="N42" s="747"/>
      <c r="O42" s="714"/>
      <c r="P42" s="714"/>
      <c r="Q42" s="714"/>
      <c r="R42" s="714"/>
      <c r="S42" s="724"/>
      <c r="T42" s="714"/>
      <c r="U42" s="714"/>
      <c r="V42" s="714"/>
      <c r="W42" s="714"/>
      <c r="X42" s="714"/>
      <c r="Y42" s="714"/>
      <c r="Z42" s="714"/>
      <c r="AA42" s="714"/>
      <c r="AB42" s="714"/>
      <c r="AC42" s="714"/>
      <c r="AD42" s="714"/>
      <c r="AE42" s="741"/>
      <c r="AF42" s="741"/>
      <c r="AG42" s="714"/>
      <c r="AH42" s="684"/>
      <c r="AI42" s="684"/>
      <c r="AJ42" s="672"/>
    </row>
    <row r="43" spans="2:37" ht="74.25" customHeight="1" thickBot="1">
      <c r="B43" s="258" t="s">
        <v>13</v>
      </c>
      <c r="C43" s="112" t="s">
        <v>41</v>
      </c>
      <c r="D43" s="112" t="s">
        <v>14</v>
      </c>
      <c r="E43" s="112" t="s">
        <v>40</v>
      </c>
      <c r="F43" s="112" t="s">
        <v>38</v>
      </c>
      <c r="G43" s="112" t="s">
        <v>39</v>
      </c>
      <c r="H43" s="259" t="s">
        <v>904</v>
      </c>
      <c r="I43" s="260" t="s">
        <v>42</v>
      </c>
      <c r="J43" s="112">
        <f>J44</f>
        <v>0</v>
      </c>
      <c r="K43" s="352">
        <f>K44</f>
        <v>4</v>
      </c>
      <c r="L43" s="352">
        <f>L44</f>
        <v>1</v>
      </c>
      <c r="M43" s="261"/>
      <c r="N43" s="262"/>
      <c r="O43" s="346"/>
      <c r="P43" s="347"/>
      <c r="Q43" s="257"/>
      <c r="R43" s="347"/>
      <c r="S43" s="257">
        <f>S44</f>
        <v>100000</v>
      </c>
      <c r="T43" s="347"/>
      <c r="U43" s="257"/>
      <c r="V43" s="347"/>
      <c r="W43" s="257"/>
      <c r="X43" s="347"/>
      <c r="Y43" s="257"/>
      <c r="Z43" s="347"/>
      <c r="AA43" s="257"/>
      <c r="AB43" s="347"/>
      <c r="AC43" s="257"/>
      <c r="AD43" s="347"/>
      <c r="AE43" s="381">
        <f>SUM(S43)</f>
        <v>100000</v>
      </c>
      <c r="AF43" s="347"/>
      <c r="AG43" s="287"/>
      <c r="AH43" s="301"/>
      <c r="AI43" s="301"/>
      <c r="AJ43" s="302"/>
      <c r="AK43" s="360"/>
    </row>
    <row r="44" spans="2:37" ht="51.75" customHeight="1" thickBot="1">
      <c r="B44" s="585" t="s">
        <v>134</v>
      </c>
      <c r="C44" s="588"/>
      <c r="D44" s="148" t="s">
        <v>905</v>
      </c>
      <c r="E44" s="148" t="s">
        <v>852</v>
      </c>
      <c r="F44" s="361"/>
      <c r="G44" s="148"/>
      <c r="H44" s="701" t="s">
        <v>150</v>
      </c>
      <c r="I44" s="702" t="s">
        <v>151</v>
      </c>
      <c r="J44" s="636">
        <v>0</v>
      </c>
      <c r="K44" s="705">
        <v>4</v>
      </c>
      <c r="L44" s="636">
        <v>1</v>
      </c>
      <c r="M44" s="705"/>
      <c r="N44" s="709"/>
      <c r="O44" s="712"/>
      <c r="P44" s="712"/>
      <c r="Q44" s="712"/>
      <c r="R44" s="712"/>
      <c r="S44" s="722">
        <v>100000</v>
      </c>
      <c r="T44" s="712"/>
      <c r="U44" s="712"/>
      <c r="V44" s="712"/>
      <c r="W44" s="712"/>
      <c r="X44" s="712"/>
      <c r="Y44" s="712"/>
      <c r="Z44" s="712"/>
      <c r="AA44" s="712"/>
      <c r="AB44" s="712"/>
      <c r="AC44" s="712"/>
      <c r="AD44" s="712"/>
      <c r="AE44" s="666"/>
      <c r="AF44" s="666"/>
      <c r="AG44" s="712"/>
      <c r="AH44" s="683"/>
      <c r="AI44" s="683"/>
      <c r="AJ44" s="671"/>
      <c r="AK44" s="360"/>
    </row>
    <row r="45" spans="2:37" ht="33" customHeight="1">
      <c r="B45" s="586"/>
      <c r="C45" s="589"/>
      <c r="D45" s="715" t="s">
        <v>906</v>
      </c>
      <c r="E45" s="662" t="s">
        <v>852</v>
      </c>
      <c r="F45" s="695"/>
      <c r="G45" s="695"/>
      <c r="H45" s="592"/>
      <c r="I45" s="703"/>
      <c r="J45" s="594"/>
      <c r="K45" s="744"/>
      <c r="L45" s="594"/>
      <c r="M45" s="744"/>
      <c r="N45" s="746"/>
      <c r="O45" s="713"/>
      <c r="P45" s="713"/>
      <c r="Q45" s="713"/>
      <c r="R45" s="713"/>
      <c r="S45" s="723"/>
      <c r="T45" s="713"/>
      <c r="U45" s="713"/>
      <c r="V45" s="713"/>
      <c r="W45" s="713"/>
      <c r="X45" s="713"/>
      <c r="Y45" s="713"/>
      <c r="Z45" s="713"/>
      <c r="AA45" s="713"/>
      <c r="AB45" s="713"/>
      <c r="AC45" s="713"/>
      <c r="AD45" s="713"/>
      <c r="AE45" s="740"/>
      <c r="AF45" s="740"/>
      <c r="AG45" s="713"/>
      <c r="AH45" s="683"/>
      <c r="AI45" s="683"/>
      <c r="AJ45" s="671"/>
      <c r="AK45" s="360"/>
    </row>
    <row r="46" spans="2:36" ht="21" customHeight="1" thickBot="1">
      <c r="B46" s="587"/>
      <c r="C46" s="590"/>
      <c r="D46" s="663"/>
      <c r="E46" s="663"/>
      <c r="F46" s="697"/>
      <c r="G46" s="697"/>
      <c r="H46" s="593"/>
      <c r="I46" s="704"/>
      <c r="J46" s="595"/>
      <c r="K46" s="745"/>
      <c r="L46" s="595"/>
      <c r="M46" s="745"/>
      <c r="N46" s="747"/>
      <c r="O46" s="714"/>
      <c r="P46" s="714"/>
      <c r="Q46" s="714"/>
      <c r="R46" s="714"/>
      <c r="S46" s="724"/>
      <c r="T46" s="714"/>
      <c r="U46" s="714"/>
      <c r="V46" s="714"/>
      <c r="W46" s="714"/>
      <c r="X46" s="714"/>
      <c r="Y46" s="714"/>
      <c r="Z46" s="714"/>
      <c r="AA46" s="714"/>
      <c r="AB46" s="714"/>
      <c r="AC46" s="714"/>
      <c r="AD46" s="714"/>
      <c r="AE46" s="741"/>
      <c r="AF46" s="741"/>
      <c r="AG46" s="714"/>
      <c r="AH46" s="684"/>
      <c r="AI46" s="684"/>
      <c r="AJ46" s="672"/>
    </row>
    <row r="47" spans="2:37" ht="74.25" customHeight="1" thickBot="1">
      <c r="B47" s="258" t="s">
        <v>13</v>
      </c>
      <c r="C47" s="112" t="s">
        <v>41</v>
      </c>
      <c r="D47" s="112" t="s">
        <v>14</v>
      </c>
      <c r="E47" s="112" t="s">
        <v>40</v>
      </c>
      <c r="F47" s="112" t="s">
        <v>38</v>
      </c>
      <c r="G47" s="112" t="s">
        <v>39</v>
      </c>
      <c r="H47" s="259" t="s">
        <v>907</v>
      </c>
      <c r="I47" s="260" t="s">
        <v>42</v>
      </c>
      <c r="J47" s="112">
        <f>J48</f>
        <v>0</v>
      </c>
      <c r="K47" s="352">
        <f>K48</f>
        <v>16</v>
      </c>
      <c r="L47" s="352">
        <f>L48</f>
        <v>4</v>
      </c>
      <c r="M47" s="261"/>
      <c r="N47" s="262"/>
      <c r="O47" s="346"/>
      <c r="P47" s="347"/>
      <c r="Q47" s="257"/>
      <c r="R47" s="347"/>
      <c r="S47" s="257">
        <f>S48</f>
        <v>500000</v>
      </c>
      <c r="T47" s="347"/>
      <c r="U47" s="257"/>
      <c r="V47" s="347"/>
      <c r="W47" s="257"/>
      <c r="X47" s="347"/>
      <c r="Y47" s="257"/>
      <c r="Z47" s="347"/>
      <c r="AA47" s="257"/>
      <c r="AB47" s="347"/>
      <c r="AC47" s="257"/>
      <c r="AD47" s="347"/>
      <c r="AE47" s="381">
        <f>SUM(S47)</f>
        <v>500000</v>
      </c>
      <c r="AF47" s="347"/>
      <c r="AG47" s="287"/>
      <c r="AH47" s="301"/>
      <c r="AI47" s="301"/>
      <c r="AJ47" s="302"/>
      <c r="AK47" s="360"/>
    </row>
    <row r="48" spans="2:37" ht="21" customHeight="1">
      <c r="B48" s="585" t="s">
        <v>134</v>
      </c>
      <c r="C48" s="588"/>
      <c r="D48" s="715" t="s">
        <v>908</v>
      </c>
      <c r="E48" s="715" t="s">
        <v>852</v>
      </c>
      <c r="F48" s="715"/>
      <c r="G48" s="715"/>
      <c r="H48" s="701" t="s">
        <v>152</v>
      </c>
      <c r="I48" s="702" t="s">
        <v>153</v>
      </c>
      <c r="J48" s="636">
        <v>0</v>
      </c>
      <c r="K48" s="705">
        <v>16</v>
      </c>
      <c r="L48" s="636">
        <v>4</v>
      </c>
      <c r="M48" s="705"/>
      <c r="N48" s="709"/>
      <c r="O48" s="712"/>
      <c r="P48" s="712"/>
      <c r="Q48" s="712"/>
      <c r="R48" s="712"/>
      <c r="S48" s="722">
        <v>500000</v>
      </c>
      <c r="T48" s="712"/>
      <c r="U48" s="712"/>
      <c r="V48" s="712"/>
      <c r="W48" s="712"/>
      <c r="X48" s="712"/>
      <c r="Y48" s="712"/>
      <c r="Z48" s="712"/>
      <c r="AA48" s="712"/>
      <c r="AB48" s="712"/>
      <c r="AC48" s="712"/>
      <c r="AD48" s="712"/>
      <c r="AE48" s="666"/>
      <c r="AF48" s="666"/>
      <c r="AG48" s="712"/>
      <c r="AH48" s="683"/>
      <c r="AI48" s="683"/>
      <c r="AJ48" s="671"/>
      <c r="AK48" s="360"/>
    </row>
    <row r="49" spans="2:37" ht="21" customHeight="1">
      <c r="B49" s="586"/>
      <c r="C49" s="589"/>
      <c r="D49" s="694"/>
      <c r="E49" s="694"/>
      <c r="F49" s="694"/>
      <c r="G49" s="694"/>
      <c r="H49" s="592"/>
      <c r="I49" s="703"/>
      <c r="J49" s="594"/>
      <c r="K49" s="744"/>
      <c r="L49" s="594"/>
      <c r="M49" s="744"/>
      <c r="N49" s="746"/>
      <c r="O49" s="713"/>
      <c r="P49" s="713"/>
      <c r="Q49" s="713"/>
      <c r="R49" s="713"/>
      <c r="S49" s="723"/>
      <c r="T49" s="713"/>
      <c r="U49" s="713"/>
      <c r="V49" s="713"/>
      <c r="W49" s="713"/>
      <c r="X49" s="713"/>
      <c r="Y49" s="713"/>
      <c r="Z49" s="713"/>
      <c r="AA49" s="713"/>
      <c r="AB49" s="713"/>
      <c r="AC49" s="713"/>
      <c r="AD49" s="713"/>
      <c r="AE49" s="740"/>
      <c r="AF49" s="740"/>
      <c r="AG49" s="713"/>
      <c r="AH49" s="683"/>
      <c r="AI49" s="683"/>
      <c r="AJ49" s="671"/>
      <c r="AK49" s="360"/>
    </row>
    <row r="50" spans="2:36" ht="21" customHeight="1" thickBot="1">
      <c r="B50" s="587"/>
      <c r="C50" s="590"/>
      <c r="D50" s="663"/>
      <c r="E50" s="663"/>
      <c r="F50" s="663"/>
      <c r="G50" s="663"/>
      <c r="H50" s="593"/>
      <c r="I50" s="704"/>
      <c r="J50" s="595"/>
      <c r="K50" s="745"/>
      <c r="L50" s="595"/>
      <c r="M50" s="745"/>
      <c r="N50" s="747"/>
      <c r="O50" s="714"/>
      <c r="P50" s="714"/>
      <c r="Q50" s="714"/>
      <c r="R50" s="714"/>
      <c r="S50" s="724"/>
      <c r="T50" s="714"/>
      <c r="U50" s="714"/>
      <c r="V50" s="714"/>
      <c r="W50" s="714"/>
      <c r="X50" s="714"/>
      <c r="Y50" s="714"/>
      <c r="Z50" s="714"/>
      <c r="AA50" s="714"/>
      <c r="AB50" s="714"/>
      <c r="AC50" s="714"/>
      <c r="AD50" s="714"/>
      <c r="AE50" s="741"/>
      <c r="AF50" s="741"/>
      <c r="AG50" s="714"/>
      <c r="AH50" s="684"/>
      <c r="AI50" s="684"/>
      <c r="AJ50" s="672"/>
    </row>
    <row r="51" spans="2:37" ht="74.25" customHeight="1" thickBot="1">
      <c r="B51" s="258" t="s">
        <v>13</v>
      </c>
      <c r="C51" s="112" t="s">
        <v>41</v>
      </c>
      <c r="D51" s="112" t="s">
        <v>14</v>
      </c>
      <c r="E51" s="112" t="s">
        <v>40</v>
      </c>
      <c r="F51" s="112" t="s">
        <v>38</v>
      </c>
      <c r="G51" s="112" t="s">
        <v>39</v>
      </c>
      <c r="H51" s="259" t="s">
        <v>909</v>
      </c>
      <c r="I51" s="260" t="s">
        <v>42</v>
      </c>
      <c r="J51" s="112">
        <f>J52</f>
        <v>0</v>
      </c>
      <c r="K51" s="364">
        <f>K52</f>
        <v>1</v>
      </c>
      <c r="L51" s="364">
        <f>L52</f>
        <v>1</v>
      </c>
      <c r="M51" s="261"/>
      <c r="N51" s="262"/>
      <c r="O51" s="346"/>
      <c r="P51" s="347"/>
      <c r="Q51" s="257"/>
      <c r="R51" s="347"/>
      <c r="S51" s="257"/>
      <c r="T51" s="347"/>
      <c r="U51" s="257"/>
      <c r="V51" s="347"/>
      <c r="W51" s="257"/>
      <c r="X51" s="347"/>
      <c r="Y51" s="257"/>
      <c r="Z51" s="347"/>
      <c r="AA51" s="257"/>
      <c r="AB51" s="347"/>
      <c r="AC51" s="257"/>
      <c r="AD51" s="347"/>
      <c r="AE51" s="381"/>
      <c r="AF51" s="347"/>
      <c r="AG51" s="287"/>
      <c r="AH51" s="301"/>
      <c r="AI51" s="301"/>
      <c r="AJ51" s="302"/>
      <c r="AK51" s="360"/>
    </row>
    <row r="52" spans="2:37" ht="36" customHeight="1">
      <c r="B52" s="585" t="s">
        <v>134</v>
      </c>
      <c r="C52" s="588"/>
      <c r="D52" s="148" t="s">
        <v>910</v>
      </c>
      <c r="E52" s="148" t="s">
        <v>852</v>
      </c>
      <c r="F52" s="361"/>
      <c r="G52" s="148"/>
      <c r="H52" s="701" t="s">
        <v>154</v>
      </c>
      <c r="I52" s="702" t="s">
        <v>155</v>
      </c>
      <c r="J52" s="636">
        <v>0</v>
      </c>
      <c r="K52" s="719">
        <v>1</v>
      </c>
      <c r="L52" s="725">
        <v>1</v>
      </c>
      <c r="M52" s="705"/>
      <c r="N52" s="709"/>
      <c r="O52" s="712"/>
      <c r="P52" s="712"/>
      <c r="Q52" s="712"/>
      <c r="R52" s="712"/>
      <c r="S52" s="722"/>
      <c r="T52" s="712"/>
      <c r="U52" s="712"/>
      <c r="V52" s="712"/>
      <c r="W52" s="712"/>
      <c r="X52" s="712"/>
      <c r="Y52" s="712"/>
      <c r="Z52" s="712"/>
      <c r="AA52" s="712"/>
      <c r="AB52" s="712"/>
      <c r="AC52" s="712"/>
      <c r="AD52" s="712"/>
      <c r="AE52" s="666"/>
      <c r="AF52" s="666"/>
      <c r="AG52" s="712"/>
      <c r="AH52" s="683"/>
      <c r="AI52" s="683"/>
      <c r="AJ52" s="671"/>
      <c r="AK52" s="360"/>
    </row>
    <row r="53" spans="2:37" ht="53.25" customHeight="1">
      <c r="B53" s="586"/>
      <c r="C53" s="589"/>
      <c r="D53" s="308" t="s">
        <v>911</v>
      </c>
      <c r="E53" s="308" t="s">
        <v>852</v>
      </c>
      <c r="F53" s="363"/>
      <c r="G53" s="271"/>
      <c r="H53" s="592"/>
      <c r="I53" s="703"/>
      <c r="J53" s="594"/>
      <c r="K53" s="742"/>
      <c r="L53" s="720"/>
      <c r="M53" s="744"/>
      <c r="N53" s="746"/>
      <c r="O53" s="713"/>
      <c r="P53" s="713"/>
      <c r="Q53" s="713"/>
      <c r="R53" s="713"/>
      <c r="S53" s="723"/>
      <c r="T53" s="713"/>
      <c r="U53" s="713"/>
      <c r="V53" s="713"/>
      <c r="W53" s="713"/>
      <c r="X53" s="713"/>
      <c r="Y53" s="713"/>
      <c r="Z53" s="713"/>
      <c r="AA53" s="713"/>
      <c r="AB53" s="713"/>
      <c r="AC53" s="713"/>
      <c r="AD53" s="713"/>
      <c r="AE53" s="740"/>
      <c r="AF53" s="740"/>
      <c r="AG53" s="713"/>
      <c r="AH53" s="683"/>
      <c r="AI53" s="683"/>
      <c r="AJ53" s="671"/>
      <c r="AK53" s="360"/>
    </row>
    <row r="54" spans="2:36" ht="55.5" customHeight="1" thickBot="1">
      <c r="B54" s="587"/>
      <c r="C54" s="590"/>
      <c r="D54" s="350" t="s">
        <v>912</v>
      </c>
      <c r="E54" s="350" t="s">
        <v>852</v>
      </c>
      <c r="F54" s="357"/>
      <c r="G54" s="272"/>
      <c r="H54" s="593"/>
      <c r="I54" s="704"/>
      <c r="J54" s="595"/>
      <c r="K54" s="743"/>
      <c r="L54" s="721"/>
      <c r="M54" s="745"/>
      <c r="N54" s="747"/>
      <c r="O54" s="714"/>
      <c r="P54" s="714"/>
      <c r="Q54" s="714"/>
      <c r="R54" s="714"/>
      <c r="S54" s="724"/>
      <c r="T54" s="714"/>
      <c r="U54" s="714"/>
      <c r="V54" s="714"/>
      <c r="W54" s="714"/>
      <c r="X54" s="714"/>
      <c r="Y54" s="714"/>
      <c r="Z54" s="714"/>
      <c r="AA54" s="714"/>
      <c r="AB54" s="714"/>
      <c r="AC54" s="714"/>
      <c r="AD54" s="714"/>
      <c r="AE54" s="741"/>
      <c r="AF54" s="741"/>
      <c r="AG54" s="714"/>
      <c r="AH54" s="684"/>
      <c r="AI54" s="684"/>
      <c r="AJ54" s="672"/>
    </row>
    <row r="55" spans="9:10" ht="12">
      <c r="I55" s="386"/>
      <c r="J55" s="386"/>
    </row>
    <row r="61" spans="9:10" ht="12">
      <c r="I61" s="194"/>
      <c r="J61" s="194"/>
    </row>
  </sheetData>
  <sheetProtection/>
  <mergeCells count="370">
    <mergeCell ref="AG5:AJ5"/>
    <mergeCell ref="B2:AJ2"/>
    <mergeCell ref="B3:AJ3"/>
    <mergeCell ref="B4:H4"/>
    <mergeCell ref="I4:N4"/>
    <mergeCell ref="O4:T4"/>
    <mergeCell ref="O6:P6"/>
    <mergeCell ref="Q6:R6"/>
    <mergeCell ref="S6:T6"/>
    <mergeCell ref="AA6:AB6"/>
    <mergeCell ref="B5:E5"/>
    <mergeCell ref="F5:N5"/>
    <mergeCell ref="O5:Z5"/>
    <mergeCell ref="AA5:AF5"/>
    <mergeCell ref="C6:H7"/>
    <mergeCell ref="J6:J7"/>
    <mergeCell ref="K6:K7"/>
    <mergeCell ref="N11:N14"/>
    <mergeCell ref="U4:AJ4"/>
    <mergeCell ref="AC6:AD6"/>
    <mergeCell ref="AE6:AF6"/>
    <mergeCell ref="L6:L7"/>
    <mergeCell ref="M6:M7"/>
    <mergeCell ref="AG6:AG7"/>
    <mergeCell ref="N6:N7"/>
    <mergeCell ref="AH6:AH7"/>
    <mergeCell ref="AI6:AI7"/>
    <mergeCell ref="AJ6:AJ7"/>
    <mergeCell ref="C8:H8"/>
    <mergeCell ref="B9:AJ9"/>
    <mergeCell ref="U6:V6"/>
    <mergeCell ref="W6:X6"/>
    <mergeCell ref="Y6:Z6"/>
    <mergeCell ref="B6:B7"/>
    <mergeCell ref="I6:I7"/>
    <mergeCell ref="V11:V14"/>
    <mergeCell ref="W11:W14"/>
    <mergeCell ref="B11:B14"/>
    <mergeCell ref="C11:C14"/>
    <mergeCell ref="H11:H14"/>
    <mergeCell ref="I11:I14"/>
    <mergeCell ref="J11:J14"/>
    <mergeCell ref="K11:K14"/>
    <mergeCell ref="L11:L14"/>
    <mergeCell ref="M11:M14"/>
    <mergeCell ref="AD11:AD14"/>
    <mergeCell ref="AE11:AE14"/>
    <mergeCell ref="AF11:AF14"/>
    <mergeCell ref="O11:O14"/>
    <mergeCell ref="P11:P14"/>
    <mergeCell ref="Q11:Q14"/>
    <mergeCell ref="R11:R14"/>
    <mergeCell ref="S11:S14"/>
    <mergeCell ref="T11:T14"/>
    <mergeCell ref="U11:U14"/>
    <mergeCell ref="AA17:AA20"/>
    <mergeCell ref="AB17:AB20"/>
    <mergeCell ref="AC17:AC20"/>
    <mergeCell ref="AD17:AD20"/>
    <mergeCell ref="X11:X14"/>
    <mergeCell ref="Y11:Y14"/>
    <mergeCell ref="Z11:Z14"/>
    <mergeCell ref="AA11:AA14"/>
    <mergeCell ref="AB11:AB14"/>
    <mergeCell ref="AC11:AC14"/>
    <mergeCell ref="Y17:Y20"/>
    <mergeCell ref="N17:N20"/>
    <mergeCell ref="O17:O20"/>
    <mergeCell ref="P17:P20"/>
    <mergeCell ref="Q17:Q20"/>
    <mergeCell ref="R17:R20"/>
    <mergeCell ref="S17:S20"/>
    <mergeCell ref="AJ11:AJ14"/>
    <mergeCell ref="B15:AJ15"/>
    <mergeCell ref="B17:B20"/>
    <mergeCell ref="C17:C20"/>
    <mergeCell ref="H17:H20"/>
    <mergeCell ref="I17:I20"/>
    <mergeCell ref="J17:J20"/>
    <mergeCell ref="K17:K20"/>
    <mergeCell ref="L17:L20"/>
    <mergeCell ref="M17:M20"/>
    <mergeCell ref="AF17:AF20"/>
    <mergeCell ref="AG17:AG20"/>
    <mergeCell ref="AH17:AH20"/>
    <mergeCell ref="AG11:AG14"/>
    <mergeCell ref="AH11:AH14"/>
    <mergeCell ref="AI11:AI14"/>
    <mergeCell ref="N23:N25"/>
    <mergeCell ref="O23:O25"/>
    <mergeCell ref="P23:P25"/>
    <mergeCell ref="Q23:Q25"/>
    <mergeCell ref="AE17:AE20"/>
    <mergeCell ref="T17:T20"/>
    <mergeCell ref="U17:U20"/>
    <mergeCell ref="V17:V20"/>
    <mergeCell ref="W17:W20"/>
    <mergeCell ref="X17:X20"/>
    <mergeCell ref="H23:H25"/>
    <mergeCell ref="I23:I25"/>
    <mergeCell ref="J23:J25"/>
    <mergeCell ref="K23:K25"/>
    <mergeCell ref="L23:L25"/>
    <mergeCell ref="M23:M25"/>
    <mergeCell ref="B23:B25"/>
    <mergeCell ref="C23:C25"/>
    <mergeCell ref="D23:D25"/>
    <mergeCell ref="E23:E25"/>
    <mergeCell ref="F23:F25"/>
    <mergeCell ref="G23:G25"/>
    <mergeCell ref="Y23:Y25"/>
    <mergeCell ref="Z23:Z25"/>
    <mergeCell ref="AI17:AI20"/>
    <mergeCell ref="AJ17:AJ20"/>
    <mergeCell ref="D19:D20"/>
    <mergeCell ref="E19:E20"/>
    <mergeCell ref="F19:F20"/>
    <mergeCell ref="G19:G20"/>
    <mergeCell ref="Z17:Z20"/>
    <mergeCell ref="B21:AJ21"/>
    <mergeCell ref="AG23:AG25"/>
    <mergeCell ref="AH23:AH25"/>
    <mergeCell ref="AI23:AI25"/>
    <mergeCell ref="R23:R25"/>
    <mergeCell ref="S23:S25"/>
    <mergeCell ref="T23:T25"/>
    <mergeCell ref="U23:U25"/>
    <mergeCell ref="V23:V25"/>
    <mergeCell ref="W23:W25"/>
    <mergeCell ref="X23:X25"/>
    <mergeCell ref="U27:U30"/>
    <mergeCell ref="AD27:AD30"/>
    <mergeCell ref="AE27:AE30"/>
    <mergeCell ref="AF27:AF30"/>
    <mergeCell ref="AA23:AA25"/>
    <mergeCell ref="AB23:AB25"/>
    <mergeCell ref="AC23:AC25"/>
    <mergeCell ref="AD23:AD25"/>
    <mergeCell ref="AE23:AE25"/>
    <mergeCell ref="AF23:AF25"/>
    <mergeCell ref="O27:O30"/>
    <mergeCell ref="P27:P30"/>
    <mergeCell ref="Q27:Q30"/>
    <mergeCell ref="R27:R30"/>
    <mergeCell ref="S27:S30"/>
    <mergeCell ref="T27:T30"/>
    <mergeCell ref="I27:I30"/>
    <mergeCell ref="J27:J30"/>
    <mergeCell ref="K27:K30"/>
    <mergeCell ref="L27:L30"/>
    <mergeCell ref="M27:M30"/>
    <mergeCell ref="N27:N30"/>
    <mergeCell ref="AH27:AH30"/>
    <mergeCell ref="AI27:AI30"/>
    <mergeCell ref="AJ23:AJ25"/>
    <mergeCell ref="B27:B30"/>
    <mergeCell ref="C27:C30"/>
    <mergeCell ref="D27:D30"/>
    <mergeCell ref="E27:E30"/>
    <mergeCell ref="F27:F30"/>
    <mergeCell ref="G27:G30"/>
    <mergeCell ref="H27:H30"/>
    <mergeCell ref="AG27:AG30"/>
    <mergeCell ref="V27:V30"/>
    <mergeCell ref="W27:W30"/>
    <mergeCell ref="X27:X30"/>
    <mergeCell ref="Y27:Y30"/>
    <mergeCell ref="Z27:Z30"/>
    <mergeCell ref="AA27:AA30"/>
    <mergeCell ref="S32:T32"/>
    <mergeCell ref="U32:V32"/>
    <mergeCell ref="W32:X32"/>
    <mergeCell ref="Y32:Z32"/>
    <mergeCell ref="AA32:AB32"/>
    <mergeCell ref="AC32:AD32"/>
    <mergeCell ref="B32:B33"/>
    <mergeCell ref="C32:H33"/>
    <mergeCell ref="I32:I33"/>
    <mergeCell ref="J32:J33"/>
    <mergeCell ref="K32:K33"/>
    <mergeCell ref="L32:L33"/>
    <mergeCell ref="V36:V38"/>
    <mergeCell ref="W36:W38"/>
    <mergeCell ref="AJ27:AJ30"/>
    <mergeCell ref="B31:E31"/>
    <mergeCell ref="F31:N31"/>
    <mergeCell ref="O31:Z31"/>
    <mergeCell ref="AA31:AF31"/>
    <mergeCell ref="AG31:AJ31"/>
    <mergeCell ref="AB27:AB30"/>
    <mergeCell ref="AC27:AC30"/>
    <mergeCell ref="L36:L38"/>
    <mergeCell ref="M36:M38"/>
    <mergeCell ref="N36:N38"/>
    <mergeCell ref="O36:O38"/>
    <mergeCell ref="P36:P38"/>
    <mergeCell ref="Q36:Q38"/>
    <mergeCell ref="B36:B38"/>
    <mergeCell ref="C36:C38"/>
    <mergeCell ref="H36:H38"/>
    <mergeCell ref="I36:I38"/>
    <mergeCell ref="J36:J38"/>
    <mergeCell ref="K36:K38"/>
    <mergeCell ref="AE32:AF32"/>
    <mergeCell ref="AG32:AG33"/>
    <mergeCell ref="AH32:AH33"/>
    <mergeCell ref="AI32:AI33"/>
    <mergeCell ref="AJ32:AJ33"/>
    <mergeCell ref="C34:H34"/>
    <mergeCell ref="M32:M33"/>
    <mergeCell ref="N32:N33"/>
    <mergeCell ref="O32:P32"/>
    <mergeCell ref="Q32:R32"/>
    <mergeCell ref="Y36:Y38"/>
    <mergeCell ref="Z36:Z38"/>
    <mergeCell ref="AA36:AA38"/>
    <mergeCell ref="AB36:AB38"/>
    <mergeCell ref="AC36:AC38"/>
    <mergeCell ref="AD36:AD38"/>
    <mergeCell ref="Q40:Q42"/>
    <mergeCell ref="R40:R42"/>
    <mergeCell ref="S40:S42"/>
    <mergeCell ref="T40:T42"/>
    <mergeCell ref="U40:U42"/>
    <mergeCell ref="X36:X38"/>
    <mergeCell ref="R36:R38"/>
    <mergeCell ref="S36:S38"/>
    <mergeCell ref="T36:T38"/>
    <mergeCell ref="U36:U38"/>
    <mergeCell ref="K40:K42"/>
    <mergeCell ref="L40:L42"/>
    <mergeCell ref="M40:M42"/>
    <mergeCell ref="N40:N42"/>
    <mergeCell ref="O40:O42"/>
    <mergeCell ref="P40:P42"/>
    <mergeCell ref="AJ36:AJ38"/>
    <mergeCell ref="D37:D38"/>
    <mergeCell ref="E37:E38"/>
    <mergeCell ref="F37:F38"/>
    <mergeCell ref="G37:G38"/>
    <mergeCell ref="B40:B42"/>
    <mergeCell ref="C40:C42"/>
    <mergeCell ref="H40:H42"/>
    <mergeCell ref="I40:I42"/>
    <mergeCell ref="J40:J42"/>
    <mergeCell ref="Z40:Z42"/>
    <mergeCell ref="AA40:AA42"/>
    <mergeCell ref="AB40:AB42"/>
    <mergeCell ref="AG36:AG38"/>
    <mergeCell ref="AH36:AH38"/>
    <mergeCell ref="AI36:AI38"/>
    <mergeCell ref="AE36:AE38"/>
    <mergeCell ref="AF36:AF38"/>
    <mergeCell ref="D41:D42"/>
    <mergeCell ref="E41:E42"/>
    <mergeCell ref="F41:F42"/>
    <mergeCell ref="G41:G42"/>
    <mergeCell ref="AC40:AC42"/>
    <mergeCell ref="AD40:AD42"/>
    <mergeCell ref="V40:V42"/>
    <mergeCell ref="W40:W42"/>
    <mergeCell ref="X40:X42"/>
    <mergeCell ref="Y40:Y42"/>
    <mergeCell ref="K44:K46"/>
    <mergeCell ref="L44:L46"/>
    <mergeCell ref="M44:M46"/>
    <mergeCell ref="N44:N46"/>
    <mergeCell ref="AI40:AI42"/>
    <mergeCell ref="AJ40:AJ42"/>
    <mergeCell ref="AE40:AE42"/>
    <mergeCell ref="AF40:AF42"/>
    <mergeCell ref="AG40:AG42"/>
    <mergeCell ref="AH40:AH42"/>
    <mergeCell ref="S44:S46"/>
    <mergeCell ref="T44:T46"/>
    <mergeCell ref="U44:U46"/>
    <mergeCell ref="V44:V46"/>
    <mergeCell ref="W44:W46"/>
    <mergeCell ref="B44:B46"/>
    <mergeCell ref="C44:C46"/>
    <mergeCell ref="H44:H46"/>
    <mergeCell ref="I44:I46"/>
    <mergeCell ref="J44:J46"/>
    <mergeCell ref="N48:N50"/>
    <mergeCell ref="O48:O50"/>
    <mergeCell ref="P48:P50"/>
    <mergeCell ref="Q48:Q50"/>
    <mergeCell ref="X44:X46"/>
    <mergeCell ref="Y44:Y46"/>
    <mergeCell ref="O44:O46"/>
    <mergeCell ref="P44:P46"/>
    <mergeCell ref="Q44:Q46"/>
    <mergeCell ref="R44:R46"/>
    <mergeCell ref="H48:H50"/>
    <mergeCell ref="I48:I50"/>
    <mergeCell ref="J48:J50"/>
    <mergeCell ref="K48:K50"/>
    <mergeCell ref="L48:L50"/>
    <mergeCell ref="M48:M50"/>
    <mergeCell ref="B48:B50"/>
    <mergeCell ref="C48:C50"/>
    <mergeCell ref="D48:D50"/>
    <mergeCell ref="E48:E50"/>
    <mergeCell ref="F48:F50"/>
    <mergeCell ref="G48:G50"/>
    <mergeCell ref="AI44:AI46"/>
    <mergeCell ref="AJ44:AJ46"/>
    <mergeCell ref="D45:D46"/>
    <mergeCell ref="E45:E46"/>
    <mergeCell ref="F45:F46"/>
    <mergeCell ref="G45:G46"/>
    <mergeCell ref="Z44:Z46"/>
    <mergeCell ref="AA44:AA46"/>
    <mergeCell ref="AB44:AB46"/>
    <mergeCell ref="AC44:AC46"/>
    <mergeCell ref="Y48:Y50"/>
    <mergeCell ref="Z48:Z50"/>
    <mergeCell ref="AG44:AG46"/>
    <mergeCell ref="AH44:AH46"/>
    <mergeCell ref="AD44:AD46"/>
    <mergeCell ref="AE44:AE46"/>
    <mergeCell ref="AF44:AF46"/>
    <mergeCell ref="AE48:AE50"/>
    <mergeCell ref="AF48:AF50"/>
    <mergeCell ref="AG48:AG50"/>
    <mergeCell ref="AH48:AH50"/>
    <mergeCell ref="AI48:AI50"/>
    <mergeCell ref="R48:R50"/>
    <mergeCell ref="S48:S50"/>
    <mergeCell ref="T48:T50"/>
    <mergeCell ref="U48:U50"/>
    <mergeCell ref="V48:V50"/>
    <mergeCell ref="W48:W50"/>
    <mergeCell ref="X48:X50"/>
    <mergeCell ref="AA52:AA54"/>
    <mergeCell ref="AB52:AB54"/>
    <mergeCell ref="AA48:AA50"/>
    <mergeCell ref="AB48:AB50"/>
    <mergeCell ref="AC48:AC50"/>
    <mergeCell ref="AD48:AD50"/>
    <mergeCell ref="AC52:AC54"/>
    <mergeCell ref="U52:U54"/>
    <mergeCell ref="V52:V54"/>
    <mergeCell ref="W52:W54"/>
    <mergeCell ref="X52:X54"/>
    <mergeCell ref="Y52:Y54"/>
    <mergeCell ref="Z52:Z54"/>
    <mergeCell ref="O52:O54"/>
    <mergeCell ref="P52:P54"/>
    <mergeCell ref="Q52:Q54"/>
    <mergeCell ref="R52:R54"/>
    <mergeCell ref="S52:S54"/>
    <mergeCell ref="T52:T54"/>
    <mergeCell ref="AJ48:AJ50"/>
    <mergeCell ref="B52:B54"/>
    <mergeCell ref="C52:C54"/>
    <mergeCell ref="H52:H54"/>
    <mergeCell ref="I52:I54"/>
    <mergeCell ref="J52:J54"/>
    <mergeCell ref="K52:K54"/>
    <mergeCell ref="L52:L54"/>
    <mergeCell ref="M52:M54"/>
    <mergeCell ref="N52:N54"/>
    <mergeCell ref="AJ52:AJ54"/>
    <mergeCell ref="AD52:AD54"/>
    <mergeCell ref="AE52:AE54"/>
    <mergeCell ref="AF52:AF54"/>
    <mergeCell ref="AG52:AG54"/>
    <mergeCell ref="AH52:AH54"/>
    <mergeCell ref="AI52:AI54"/>
  </mergeCells>
  <printOptions/>
  <pageMargins left="0.7" right="0.7" top="0.75" bottom="0.75" header="0.3" footer="0.3"/>
  <pageSetup orientation="portrait" paperSize="9"/>
  <legacyDrawing r:id="rId2"/>
</worksheet>
</file>

<file path=xl/worksheets/sheet6.xml><?xml version="1.0" encoding="utf-8"?>
<worksheet xmlns="http://schemas.openxmlformats.org/spreadsheetml/2006/main" xmlns:r="http://schemas.openxmlformats.org/officeDocument/2006/relationships">
  <sheetPr>
    <tabColor theme="8" tint="0.39998000860214233"/>
  </sheetPr>
  <dimension ref="B1:AJ103"/>
  <sheetViews>
    <sheetView zoomScale="75" zoomScaleNormal="75" zoomScalePageLayoutView="0" workbookViewId="0" topLeftCell="A1">
      <selection activeCell="F5" sqref="F5:N5"/>
    </sheetView>
  </sheetViews>
  <sheetFormatPr defaultColWidth="11.421875" defaultRowHeight="15"/>
  <cols>
    <col min="1" max="1" width="4.57421875" style="186" customWidth="1"/>
    <col min="2" max="2" width="29.140625" style="376" customWidth="1"/>
    <col min="3" max="3" width="16.28125" style="376" customWidth="1"/>
    <col min="4" max="4" width="55.140625" style="186" customWidth="1"/>
    <col min="5" max="5" width="19.7109375" style="186" customWidth="1"/>
    <col min="6" max="7" width="11.421875" style="186" customWidth="1"/>
    <col min="8" max="8" width="24.8515625" style="186" customWidth="1"/>
    <col min="9" max="9" width="21.57421875" style="186" customWidth="1"/>
    <col min="10" max="10" width="4.8515625" style="186" customWidth="1"/>
    <col min="11" max="12" width="5.7109375" style="186" customWidth="1"/>
    <col min="13" max="13" width="6.57421875" style="186" customWidth="1"/>
    <col min="14" max="14" width="6.140625" style="186" customWidth="1"/>
    <col min="15" max="19" width="5.00390625" style="186" customWidth="1"/>
    <col min="20" max="20" width="8.00390625" style="186" customWidth="1"/>
    <col min="21" max="32" width="5.00390625" style="186" customWidth="1"/>
    <col min="33" max="33" width="5.140625" style="376" customWidth="1"/>
    <col min="34" max="34" width="5.421875" style="186" customWidth="1"/>
    <col min="35" max="35" width="4.8515625" style="186" customWidth="1"/>
    <col min="36" max="36" width="7.140625" style="186" customWidth="1"/>
    <col min="37" max="16384" width="11.421875" style="186" customWidth="1"/>
  </cols>
  <sheetData>
    <row r="1" spans="4:5" ht="12.75" thickBot="1">
      <c r="D1" s="312"/>
      <c r="E1" s="312"/>
    </row>
    <row r="2" spans="2:36" ht="12">
      <c r="B2" s="732" t="s">
        <v>829</v>
      </c>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4"/>
    </row>
    <row r="3" spans="2:36" ht="15.75" customHeight="1" thickBot="1">
      <c r="B3" s="735" t="s">
        <v>1808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7"/>
    </row>
    <row r="4" spans="2:36" ht="12">
      <c r="B4" s="755" t="s">
        <v>1385</v>
      </c>
      <c r="C4" s="558"/>
      <c r="D4" s="558"/>
      <c r="E4" s="558"/>
      <c r="F4" s="558"/>
      <c r="G4" s="558"/>
      <c r="H4" s="559"/>
      <c r="I4" s="560" t="s">
        <v>1532</v>
      </c>
      <c r="J4" s="561"/>
      <c r="K4" s="561"/>
      <c r="L4" s="561"/>
      <c r="M4" s="561"/>
      <c r="N4" s="561"/>
      <c r="O4" s="561"/>
      <c r="P4" s="561"/>
      <c r="Q4" s="561"/>
      <c r="R4" s="561"/>
      <c r="S4" s="561"/>
      <c r="T4" s="562"/>
      <c r="U4" s="560" t="s">
        <v>22</v>
      </c>
      <c r="V4" s="561"/>
      <c r="W4" s="561"/>
      <c r="X4" s="561"/>
      <c r="Y4" s="561"/>
      <c r="Z4" s="561"/>
      <c r="AA4" s="561"/>
      <c r="AB4" s="561"/>
      <c r="AC4" s="561"/>
      <c r="AD4" s="561"/>
      <c r="AE4" s="561"/>
      <c r="AF4" s="561"/>
      <c r="AG4" s="561"/>
      <c r="AH4" s="561"/>
      <c r="AI4" s="561"/>
      <c r="AJ4" s="756"/>
    </row>
    <row r="5" spans="2:36" ht="39.75" customHeight="1" thickBot="1">
      <c r="B5" s="757" t="s">
        <v>1603</v>
      </c>
      <c r="C5" s="564"/>
      <c r="D5" s="565"/>
      <c r="E5" s="264"/>
      <c r="F5" s="564" t="s">
        <v>1604</v>
      </c>
      <c r="G5" s="564"/>
      <c r="H5" s="564"/>
      <c r="I5" s="564"/>
      <c r="J5" s="564"/>
      <c r="K5" s="564"/>
      <c r="L5" s="564"/>
      <c r="M5" s="564"/>
      <c r="N5" s="565"/>
      <c r="O5" s="729" t="s">
        <v>0</v>
      </c>
      <c r="P5" s="730"/>
      <c r="Q5" s="730"/>
      <c r="R5" s="730"/>
      <c r="S5" s="730"/>
      <c r="T5" s="730"/>
      <c r="U5" s="730"/>
      <c r="V5" s="730"/>
      <c r="W5" s="730"/>
      <c r="X5" s="730"/>
      <c r="Y5" s="730"/>
      <c r="Z5" s="730"/>
      <c r="AA5" s="730"/>
      <c r="AB5" s="730"/>
      <c r="AC5" s="730"/>
      <c r="AD5" s="730"/>
      <c r="AE5" s="730"/>
      <c r="AF5" s="731"/>
      <c r="AG5" s="569" t="s">
        <v>1</v>
      </c>
      <c r="AH5" s="570"/>
      <c r="AI5" s="570"/>
      <c r="AJ5" s="571"/>
    </row>
    <row r="6" spans="2:36" ht="27" customHeight="1">
      <c r="B6" s="651" t="s">
        <v>25</v>
      </c>
      <c r="C6" s="614" t="s">
        <v>1533</v>
      </c>
      <c r="D6" s="615"/>
      <c r="E6" s="615"/>
      <c r="F6" s="615"/>
      <c r="G6" s="615"/>
      <c r="H6" s="615"/>
      <c r="I6" s="545" t="s">
        <v>3</v>
      </c>
      <c r="J6" s="547" t="s">
        <v>26</v>
      </c>
      <c r="K6" s="547" t="s">
        <v>4</v>
      </c>
      <c r="L6" s="549" t="s">
        <v>1387</v>
      </c>
      <c r="M6" s="607" t="s">
        <v>28</v>
      </c>
      <c r="N6" s="609" t="s">
        <v>29</v>
      </c>
      <c r="O6" s="728" t="s">
        <v>43</v>
      </c>
      <c r="P6" s="658"/>
      <c r="Q6" s="659" t="s">
        <v>44</v>
      </c>
      <c r="R6" s="658"/>
      <c r="S6" s="659" t="s">
        <v>45</v>
      </c>
      <c r="T6" s="658"/>
      <c r="U6" s="659" t="s">
        <v>7</v>
      </c>
      <c r="V6" s="658"/>
      <c r="W6" s="659" t="s">
        <v>6</v>
      </c>
      <c r="X6" s="658"/>
      <c r="Y6" s="659" t="s">
        <v>46</v>
      </c>
      <c r="Z6" s="658"/>
      <c r="AA6" s="659" t="s">
        <v>5</v>
      </c>
      <c r="AB6" s="658"/>
      <c r="AC6" s="659" t="s">
        <v>8</v>
      </c>
      <c r="AD6" s="658"/>
      <c r="AE6" s="659" t="s">
        <v>9</v>
      </c>
      <c r="AF6" s="660"/>
      <c r="AG6" s="605" t="s">
        <v>10</v>
      </c>
      <c r="AH6" s="572" t="s">
        <v>11</v>
      </c>
      <c r="AI6" s="574" t="s">
        <v>12</v>
      </c>
      <c r="AJ6" s="576" t="s">
        <v>30</v>
      </c>
    </row>
    <row r="7" spans="2:36" ht="78.75" customHeight="1" thickBot="1">
      <c r="B7" s="652"/>
      <c r="C7" s="616"/>
      <c r="D7" s="617"/>
      <c r="E7" s="617"/>
      <c r="F7" s="617"/>
      <c r="G7" s="617"/>
      <c r="H7" s="617"/>
      <c r="I7" s="546"/>
      <c r="J7" s="548" t="s">
        <v>26</v>
      </c>
      <c r="K7" s="548"/>
      <c r="L7" s="550"/>
      <c r="M7" s="608"/>
      <c r="N7" s="610"/>
      <c r="O7" s="253" t="s">
        <v>31</v>
      </c>
      <c r="P7" s="254" t="s">
        <v>32</v>
      </c>
      <c r="Q7" s="255" t="s">
        <v>31</v>
      </c>
      <c r="R7" s="254" t="s">
        <v>32</v>
      </c>
      <c r="S7" s="255" t="s">
        <v>31</v>
      </c>
      <c r="T7" s="254" t="s">
        <v>32</v>
      </c>
      <c r="U7" s="255" t="s">
        <v>31</v>
      </c>
      <c r="V7" s="254" t="s">
        <v>32</v>
      </c>
      <c r="W7" s="255" t="s">
        <v>31</v>
      </c>
      <c r="X7" s="254" t="s">
        <v>32</v>
      </c>
      <c r="Y7" s="255" t="s">
        <v>31</v>
      </c>
      <c r="Z7" s="254" t="s">
        <v>32</v>
      </c>
      <c r="AA7" s="255" t="s">
        <v>31</v>
      </c>
      <c r="AB7" s="254" t="s">
        <v>33</v>
      </c>
      <c r="AC7" s="255" t="s">
        <v>31</v>
      </c>
      <c r="AD7" s="254" t="s">
        <v>33</v>
      </c>
      <c r="AE7" s="255" t="s">
        <v>31</v>
      </c>
      <c r="AF7" s="256" t="s">
        <v>33</v>
      </c>
      <c r="AG7" s="606"/>
      <c r="AH7" s="573"/>
      <c r="AI7" s="575"/>
      <c r="AJ7" s="577"/>
    </row>
    <row r="8" spans="2:36" ht="69.75" customHeight="1" thickBot="1">
      <c r="B8" s="289" t="s">
        <v>1388</v>
      </c>
      <c r="C8" s="580" t="s">
        <v>392</v>
      </c>
      <c r="D8" s="581"/>
      <c r="E8" s="581"/>
      <c r="F8" s="581"/>
      <c r="G8" s="581"/>
      <c r="H8" s="581"/>
      <c r="I8" s="290" t="s">
        <v>393</v>
      </c>
      <c r="J8" s="314">
        <v>0</v>
      </c>
      <c r="K8" s="474">
        <v>0.23</v>
      </c>
      <c r="L8" s="474">
        <v>0.03</v>
      </c>
      <c r="M8" s="314">
        <v>0</v>
      </c>
      <c r="N8" s="474">
        <v>0.03</v>
      </c>
      <c r="O8" s="368">
        <f aca="true" t="shared" si="0" ref="O8:AF8">O10+O12+O14+O16+O18+O20+O22</f>
        <v>0</v>
      </c>
      <c r="P8" s="368">
        <f t="shared" si="0"/>
        <v>0</v>
      </c>
      <c r="Q8" s="368">
        <f t="shared" si="0"/>
        <v>0</v>
      </c>
      <c r="R8" s="368">
        <f t="shared" si="0"/>
        <v>0</v>
      </c>
      <c r="S8" s="368">
        <f t="shared" si="0"/>
        <v>337500</v>
      </c>
      <c r="T8" s="368">
        <f t="shared" si="0"/>
        <v>0</v>
      </c>
      <c r="U8" s="368">
        <f t="shared" si="0"/>
        <v>0</v>
      </c>
      <c r="V8" s="368">
        <f t="shared" si="0"/>
        <v>0</v>
      </c>
      <c r="W8" s="368">
        <f t="shared" si="0"/>
        <v>0</v>
      </c>
      <c r="X8" s="368">
        <f t="shared" si="0"/>
        <v>0</v>
      </c>
      <c r="Y8" s="368">
        <f t="shared" si="0"/>
        <v>0</v>
      </c>
      <c r="Z8" s="368">
        <f t="shared" si="0"/>
        <v>0</v>
      </c>
      <c r="AA8" s="368">
        <f t="shared" si="0"/>
        <v>0</v>
      </c>
      <c r="AB8" s="368">
        <f t="shared" si="0"/>
        <v>0</v>
      </c>
      <c r="AC8" s="368">
        <f t="shared" si="0"/>
        <v>0</v>
      </c>
      <c r="AD8" s="368">
        <f t="shared" si="0"/>
        <v>0</v>
      </c>
      <c r="AE8" s="368">
        <f t="shared" si="0"/>
        <v>337500</v>
      </c>
      <c r="AF8" s="368">
        <f t="shared" si="0"/>
        <v>0</v>
      </c>
      <c r="AG8" s="371"/>
      <c r="AH8" s="372"/>
      <c r="AI8" s="372"/>
      <c r="AJ8" s="299"/>
    </row>
    <row r="9" spans="2:36" ht="12.75" thickBot="1">
      <c r="B9" s="653"/>
      <c r="C9" s="654"/>
      <c r="D9" s="654"/>
      <c r="E9" s="654"/>
      <c r="F9" s="654"/>
      <c r="G9" s="654"/>
      <c r="H9" s="654"/>
      <c r="I9" s="654"/>
      <c r="J9" s="654"/>
      <c r="K9" s="654"/>
      <c r="L9" s="654"/>
      <c r="M9" s="654"/>
      <c r="N9" s="654"/>
      <c r="O9" s="654"/>
      <c r="P9" s="654"/>
      <c r="Q9" s="654"/>
      <c r="R9" s="654"/>
      <c r="S9" s="654"/>
      <c r="T9" s="654"/>
      <c r="U9" s="654"/>
      <c r="V9" s="654"/>
      <c r="W9" s="654"/>
      <c r="X9" s="654"/>
      <c r="Y9" s="654"/>
      <c r="Z9" s="654"/>
      <c r="AA9" s="654"/>
      <c r="AB9" s="654"/>
      <c r="AC9" s="654"/>
      <c r="AD9" s="654"/>
      <c r="AE9" s="654"/>
      <c r="AF9" s="654"/>
      <c r="AG9" s="654"/>
      <c r="AH9" s="654"/>
      <c r="AI9" s="654"/>
      <c r="AJ9" s="655"/>
    </row>
    <row r="10" spans="2:36" ht="54" customHeight="1" thickBot="1">
      <c r="B10" s="375" t="s">
        <v>13</v>
      </c>
      <c r="C10" s="112" t="s">
        <v>41</v>
      </c>
      <c r="D10" s="112" t="s">
        <v>14</v>
      </c>
      <c r="E10" s="112" t="s">
        <v>37</v>
      </c>
      <c r="F10" s="112" t="s">
        <v>38</v>
      </c>
      <c r="G10" s="112" t="s">
        <v>39</v>
      </c>
      <c r="H10" s="259" t="s">
        <v>1534</v>
      </c>
      <c r="I10" s="375" t="s">
        <v>42</v>
      </c>
      <c r="J10" s="261"/>
      <c r="K10" s="261"/>
      <c r="L10" s="261"/>
      <c r="M10" s="261"/>
      <c r="N10" s="262"/>
      <c r="O10" s="346">
        <f aca="true" t="shared" si="1" ref="O10:AF10">SUM(O11)</f>
        <v>0</v>
      </c>
      <c r="P10" s="475">
        <f t="shared" si="1"/>
        <v>0</v>
      </c>
      <c r="Q10" s="346">
        <f t="shared" si="1"/>
        <v>0</v>
      </c>
      <c r="R10" s="475">
        <f t="shared" si="1"/>
        <v>0</v>
      </c>
      <c r="S10" s="346">
        <f t="shared" si="1"/>
        <v>0</v>
      </c>
      <c r="T10" s="475">
        <f t="shared" si="1"/>
        <v>0</v>
      </c>
      <c r="U10" s="346">
        <f t="shared" si="1"/>
        <v>0</v>
      </c>
      <c r="V10" s="475">
        <f t="shared" si="1"/>
        <v>0</v>
      </c>
      <c r="W10" s="346">
        <f t="shared" si="1"/>
        <v>0</v>
      </c>
      <c r="X10" s="475">
        <f t="shared" si="1"/>
        <v>0</v>
      </c>
      <c r="Y10" s="346">
        <f t="shared" si="1"/>
        <v>0</v>
      </c>
      <c r="Z10" s="475">
        <f t="shared" si="1"/>
        <v>0</v>
      </c>
      <c r="AA10" s="346">
        <f t="shared" si="1"/>
        <v>0</v>
      </c>
      <c r="AB10" s="475">
        <f t="shared" si="1"/>
        <v>0</v>
      </c>
      <c r="AC10" s="346">
        <f t="shared" si="1"/>
        <v>0</v>
      </c>
      <c r="AD10" s="475">
        <f t="shared" si="1"/>
        <v>0</v>
      </c>
      <c r="AE10" s="346">
        <f t="shared" si="1"/>
        <v>0</v>
      </c>
      <c r="AF10" s="475">
        <f t="shared" si="1"/>
        <v>0</v>
      </c>
      <c r="AG10" s="287">
        <f>SUM(AG11:AG11)</f>
        <v>0</v>
      </c>
      <c r="AH10" s="301"/>
      <c r="AI10" s="301"/>
      <c r="AJ10" s="302"/>
    </row>
    <row r="11" spans="2:36" ht="73.5" customHeight="1" thickBot="1">
      <c r="B11" s="208" t="s">
        <v>1535</v>
      </c>
      <c r="C11" s="208"/>
      <c r="D11" s="472" t="s">
        <v>1536</v>
      </c>
      <c r="E11" s="271" t="s">
        <v>1537</v>
      </c>
      <c r="F11" s="269">
        <v>0</v>
      </c>
      <c r="G11" s="322">
        <v>1</v>
      </c>
      <c r="H11" s="209" t="s">
        <v>394</v>
      </c>
      <c r="I11" s="209" t="s">
        <v>395</v>
      </c>
      <c r="J11" s="209">
        <v>0</v>
      </c>
      <c r="K11" s="476">
        <v>1</v>
      </c>
      <c r="L11" s="476">
        <v>0</v>
      </c>
      <c r="M11" s="476">
        <v>0</v>
      </c>
      <c r="N11" s="477">
        <v>0</v>
      </c>
      <c r="O11" s="478"/>
      <c r="P11" s="479"/>
      <c r="Q11" s="480"/>
      <c r="R11" s="479"/>
      <c r="S11" s="480"/>
      <c r="T11" s="479"/>
      <c r="U11" s="480"/>
      <c r="V11" s="479"/>
      <c r="W11" s="480"/>
      <c r="X11" s="479"/>
      <c r="Y11" s="480"/>
      <c r="Z11" s="479"/>
      <c r="AA11" s="480"/>
      <c r="AB11" s="479"/>
      <c r="AC11" s="480"/>
      <c r="AD11" s="479"/>
      <c r="AE11" s="480">
        <f aca="true" t="shared" si="2" ref="AE11:AE23">O11+Q11+S11+U11+W11+Y11+AA11+AC11</f>
        <v>0</v>
      </c>
      <c r="AF11" s="479"/>
      <c r="AG11" s="501"/>
      <c r="AH11" s="160"/>
      <c r="AI11" s="160"/>
      <c r="AJ11" s="161"/>
    </row>
    <row r="12" spans="2:36" ht="54" customHeight="1">
      <c r="B12" s="375" t="s">
        <v>13</v>
      </c>
      <c r="C12" s="112" t="s">
        <v>41</v>
      </c>
      <c r="D12" s="112" t="s">
        <v>14</v>
      </c>
      <c r="E12" s="112" t="s">
        <v>37</v>
      </c>
      <c r="F12" s="112" t="s">
        <v>38</v>
      </c>
      <c r="G12" s="112" t="s">
        <v>39</v>
      </c>
      <c r="H12" s="259" t="s">
        <v>1538</v>
      </c>
      <c r="I12" s="375" t="s">
        <v>42</v>
      </c>
      <c r="J12" s="261"/>
      <c r="K12" s="261"/>
      <c r="L12" s="261"/>
      <c r="M12" s="261"/>
      <c r="N12" s="262"/>
      <c r="O12" s="346">
        <f aca="true" t="shared" si="3" ref="O12:AF12">SUM(O13)</f>
        <v>0</v>
      </c>
      <c r="P12" s="475">
        <f t="shared" si="3"/>
        <v>0</v>
      </c>
      <c r="Q12" s="346">
        <f t="shared" si="3"/>
        <v>0</v>
      </c>
      <c r="R12" s="475">
        <f t="shared" si="3"/>
        <v>0</v>
      </c>
      <c r="S12" s="346">
        <f t="shared" si="3"/>
        <v>0</v>
      </c>
      <c r="T12" s="475">
        <f t="shared" si="3"/>
        <v>0</v>
      </c>
      <c r="U12" s="346">
        <f t="shared" si="3"/>
        <v>0</v>
      </c>
      <c r="V12" s="475">
        <f t="shared" si="3"/>
        <v>0</v>
      </c>
      <c r="W12" s="346">
        <f t="shared" si="3"/>
        <v>0</v>
      </c>
      <c r="X12" s="475">
        <f t="shared" si="3"/>
        <v>0</v>
      </c>
      <c r="Y12" s="346">
        <f t="shared" si="3"/>
        <v>0</v>
      </c>
      <c r="Z12" s="475">
        <f t="shared" si="3"/>
        <v>0</v>
      </c>
      <c r="AA12" s="346">
        <f t="shared" si="3"/>
        <v>0</v>
      </c>
      <c r="AB12" s="475">
        <f t="shared" si="3"/>
        <v>0</v>
      </c>
      <c r="AC12" s="346">
        <f t="shared" si="3"/>
        <v>0</v>
      </c>
      <c r="AD12" s="475">
        <f t="shared" si="3"/>
        <v>0</v>
      </c>
      <c r="AE12" s="346">
        <f t="shared" si="3"/>
        <v>0</v>
      </c>
      <c r="AF12" s="475">
        <f t="shared" si="3"/>
        <v>0</v>
      </c>
      <c r="AG12" s="287">
        <f>SUM(AG13:AG13)</f>
        <v>0</v>
      </c>
      <c r="AH12" s="301"/>
      <c r="AI12" s="301"/>
      <c r="AJ12" s="302"/>
    </row>
    <row r="13" spans="2:36" ht="73.5" customHeight="1" thickBot="1">
      <c r="B13" s="208" t="s">
        <v>1539</v>
      </c>
      <c r="C13" s="208"/>
      <c r="D13" s="472" t="s">
        <v>1536</v>
      </c>
      <c r="E13" s="271" t="s">
        <v>1537</v>
      </c>
      <c r="F13" s="269">
        <v>0</v>
      </c>
      <c r="G13" s="322">
        <v>1</v>
      </c>
      <c r="H13" s="209" t="s">
        <v>396</v>
      </c>
      <c r="I13" s="209" t="s">
        <v>397</v>
      </c>
      <c r="J13" s="209">
        <v>0</v>
      </c>
      <c r="K13" s="476">
        <v>3</v>
      </c>
      <c r="L13" s="476">
        <v>0</v>
      </c>
      <c r="M13" s="476">
        <v>0</v>
      </c>
      <c r="N13" s="477">
        <v>0</v>
      </c>
      <c r="O13" s="481"/>
      <c r="P13" s="482"/>
      <c r="Q13" s="483"/>
      <c r="R13" s="482"/>
      <c r="S13" s="483"/>
      <c r="T13" s="482"/>
      <c r="U13" s="405"/>
      <c r="V13" s="482"/>
      <c r="W13" s="405"/>
      <c r="X13" s="482"/>
      <c r="Y13" s="405"/>
      <c r="Z13" s="482"/>
      <c r="AA13" s="405"/>
      <c r="AB13" s="482"/>
      <c r="AC13" s="405"/>
      <c r="AD13" s="482"/>
      <c r="AE13" s="405">
        <f t="shared" si="2"/>
        <v>0</v>
      </c>
      <c r="AF13" s="482"/>
      <c r="AG13" s="213"/>
      <c r="AH13" s="277"/>
      <c r="AI13" s="277"/>
      <c r="AJ13" s="274"/>
    </row>
    <row r="14" spans="2:36" ht="54" customHeight="1">
      <c r="B14" s="375" t="s">
        <v>13</v>
      </c>
      <c r="C14" s="112" t="s">
        <v>41</v>
      </c>
      <c r="D14" s="112" t="s">
        <v>14</v>
      </c>
      <c r="E14" s="112" t="s">
        <v>37</v>
      </c>
      <c r="F14" s="112" t="s">
        <v>38</v>
      </c>
      <c r="G14" s="112" t="s">
        <v>39</v>
      </c>
      <c r="H14" s="259" t="s">
        <v>1540</v>
      </c>
      <c r="I14" s="375" t="s">
        <v>42</v>
      </c>
      <c r="J14" s="261"/>
      <c r="K14" s="261"/>
      <c r="L14" s="261"/>
      <c r="M14" s="261"/>
      <c r="N14" s="262"/>
      <c r="O14" s="346">
        <f aca="true" t="shared" si="4" ref="O14:AF14">SUM(O15)</f>
        <v>0</v>
      </c>
      <c r="P14" s="475">
        <f t="shared" si="4"/>
        <v>0</v>
      </c>
      <c r="Q14" s="346">
        <f t="shared" si="4"/>
        <v>0</v>
      </c>
      <c r="R14" s="475">
        <f t="shared" si="4"/>
        <v>0</v>
      </c>
      <c r="S14" s="346">
        <f t="shared" si="4"/>
        <v>0</v>
      </c>
      <c r="T14" s="475">
        <f t="shared" si="4"/>
        <v>0</v>
      </c>
      <c r="U14" s="346">
        <f t="shared" si="4"/>
        <v>0</v>
      </c>
      <c r="V14" s="475">
        <f t="shared" si="4"/>
        <v>0</v>
      </c>
      <c r="W14" s="346">
        <f t="shared" si="4"/>
        <v>0</v>
      </c>
      <c r="X14" s="475">
        <f t="shared" si="4"/>
        <v>0</v>
      </c>
      <c r="Y14" s="346">
        <f t="shared" si="4"/>
        <v>0</v>
      </c>
      <c r="Z14" s="475">
        <f t="shared" si="4"/>
        <v>0</v>
      </c>
      <c r="AA14" s="346">
        <f t="shared" si="4"/>
        <v>0</v>
      </c>
      <c r="AB14" s="475">
        <f t="shared" si="4"/>
        <v>0</v>
      </c>
      <c r="AC14" s="346">
        <f t="shared" si="4"/>
        <v>0</v>
      </c>
      <c r="AD14" s="475">
        <f t="shared" si="4"/>
        <v>0</v>
      </c>
      <c r="AE14" s="346">
        <f t="shared" si="4"/>
        <v>0</v>
      </c>
      <c r="AF14" s="475">
        <f t="shared" si="4"/>
        <v>0</v>
      </c>
      <c r="AG14" s="287">
        <f>SUM(AG15:AG15)</f>
        <v>0</v>
      </c>
      <c r="AH14" s="301"/>
      <c r="AI14" s="301"/>
      <c r="AJ14" s="302"/>
    </row>
    <row r="15" spans="2:36" ht="111.75" customHeight="1" thickBot="1">
      <c r="B15" s="208" t="s">
        <v>1539</v>
      </c>
      <c r="C15" s="208"/>
      <c r="D15" s="472" t="s">
        <v>1541</v>
      </c>
      <c r="E15" s="271" t="s">
        <v>1542</v>
      </c>
      <c r="F15" s="484">
        <v>0</v>
      </c>
      <c r="G15" s="322">
        <v>1</v>
      </c>
      <c r="H15" s="209" t="s">
        <v>399</v>
      </c>
      <c r="I15" s="209" t="s">
        <v>400</v>
      </c>
      <c r="J15" s="209">
        <v>0</v>
      </c>
      <c r="K15" s="476">
        <v>3</v>
      </c>
      <c r="L15" s="476">
        <v>0</v>
      </c>
      <c r="M15" s="476">
        <v>0</v>
      </c>
      <c r="N15" s="477">
        <v>0</v>
      </c>
      <c r="O15" s="481"/>
      <c r="P15" s="482"/>
      <c r="Q15" s="483"/>
      <c r="R15" s="482"/>
      <c r="S15" s="483"/>
      <c r="T15" s="482"/>
      <c r="U15" s="483"/>
      <c r="V15" s="482"/>
      <c r="W15" s="483"/>
      <c r="X15" s="482"/>
      <c r="Y15" s="483"/>
      <c r="Z15" s="482"/>
      <c r="AA15" s="483"/>
      <c r="AB15" s="482"/>
      <c r="AC15" s="483"/>
      <c r="AD15" s="482"/>
      <c r="AE15" s="405">
        <f t="shared" si="2"/>
        <v>0</v>
      </c>
      <c r="AF15" s="482"/>
      <c r="AG15" s="213"/>
      <c r="AH15" s="277"/>
      <c r="AI15" s="277"/>
      <c r="AJ15" s="274"/>
    </row>
    <row r="16" spans="2:36" ht="54" customHeight="1">
      <c r="B16" s="375" t="s">
        <v>13</v>
      </c>
      <c r="C16" s="112" t="s">
        <v>41</v>
      </c>
      <c r="D16" s="112" t="s">
        <v>14</v>
      </c>
      <c r="E16" s="112" t="s">
        <v>37</v>
      </c>
      <c r="F16" s="112" t="s">
        <v>38</v>
      </c>
      <c r="G16" s="112" t="s">
        <v>39</v>
      </c>
      <c r="H16" s="259" t="s">
        <v>1543</v>
      </c>
      <c r="I16" s="375" t="s">
        <v>42</v>
      </c>
      <c r="J16" s="261"/>
      <c r="K16" s="261"/>
      <c r="L16" s="261"/>
      <c r="M16" s="261"/>
      <c r="N16" s="262"/>
      <c r="O16" s="346">
        <f aca="true" t="shared" si="5" ref="O16:AF16">SUM(O17)</f>
        <v>0</v>
      </c>
      <c r="P16" s="475">
        <f t="shared" si="5"/>
        <v>0</v>
      </c>
      <c r="Q16" s="346">
        <f t="shared" si="5"/>
        <v>0</v>
      </c>
      <c r="R16" s="475">
        <f t="shared" si="5"/>
        <v>0</v>
      </c>
      <c r="S16" s="346">
        <f t="shared" si="5"/>
        <v>0</v>
      </c>
      <c r="T16" s="475">
        <f t="shared" si="5"/>
        <v>0</v>
      </c>
      <c r="U16" s="346">
        <f t="shared" si="5"/>
        <v>0</v>
      </c>
      <c r="V16" s="475">
        <f t="shared" si="5"/>
        <v>0</v>
      </c>
      <c r="W16" s="346">
        <f t="shared" si="5"/>
        <v>0</v>
      </c>
      <c r="X16" s="475">
        <f t="shared" si="5"/>
        <v>0</v>
      </c>
      <c r="Y16" s="346">
        <f t="shared" si="5"/>
        <v>0</v>
      </c>
      <c r="Z16" s="475">
        <f t="shared" si="5"/>
        <v>0</v>
      </c>
      <c r="AA16" s="346">
        <f t="shared" si="5"/>
        <v>0</v>
      </c>
      <c r="AB16" s="475">
        <f t="shared" si="5"/>
        <v>0</v>
      </c>
      <c r="AC16" s="346">
        <f t="shared" si="5"/>
        <v>0</v>
      </c>
      <c r="AD16" s="475">
        <f t="shared" si="5"/>
        <v>0</v>
      </c>
      <c r="AE16" s="346">
        <f t="shared" si="5"/>
        <v>0</v>
      </c>
      <c r="AF16" s="475">
        <f t="shared" si="5"/>
        <v>0</v>
      </c>
      <c r="AG16" s="287">
        <f>SUM(AG17:AG17)</f>
        <v>0</v>
      </c>
      <c r="AH16" s="301"/>
      <c r="AI16" s="301"/>
      <c r="AJ16" s="302"/>
    </row>
    <row r="17" spans="2:36" ht="107.25" customHeight="1" thickBot="1">
      <c r="B17" s="208" t="s">
        <v>1539</v>
      </c>
      <c r="C17" s="208"/>
      <c r="D17" s="472" t="s">
        <v>1541</v>
      </c>
      <c r="E17" s="271" t="s">
        <v>1542</v>
      </c>
      <c r="F17" s="484">
        <v>0</v>
      </c>
      <c r="G17" s="322">
        <v>1</v>
      </c>
      <c r="H17" s="209" t="s">
        <v>401</v>
      </c>
      <c r="I17" s="209" t="s">
        <v>402</v>
      </c>
      <c r="J17" s="209">
        <v>0</v>
      </c>
      <c r="K17" s="476">
        <v>3</v>
      </c>
      <c r="L17" s="476">
        <v>0</v>
      </c>
      <c r="M17" s="476">
        <v>0</v>
      </c>
      <c r="N17" s="477">
        <v>0</v>
      </c>
      <c r="O17" s="481"/>
      <c r="P17" s="482"/>
      <c r="Q17" s="405"/>
      <c r="R17" s="482"/>
      <c r="S17" s="483"/>
      <c r="T17" s="482"/>
      <c r="U17" s="483"/>
      <c r="V17" s="482"/>
      <c r="W17" s="483"/>
      <c r="X17" s="482"/>
      <c r="Y17" s="483"/>
      <c r="Z17" s="482"/>
      <c r="AA17" s="483"/>
      <c r="AB17" s="482"/>
      <c r="AC17" s="483"/>
      <c r="AD17" s="482"/>
      <c r="AE17" s="405">
        <f t="shared" si="2"/>
        <v>0</v>
      </c>
      <c r="AF17" s="482"/>
      <c r="AG17" s="213"/>
      <c r="AH17" s="277"/>
      <c r="AI17" s="277"/>
      <c r="AJ17" s="274"/>
    </row>
    <row r="18" spans="2:36" ht="54" customHeight="1">
      <c r="B18" s="375" t="s">
        <v>13</v>
      </c>
      <c r="C18" s="112" t="s">
        <v>41</v>
      </c>
      <c r="D18" s="112" t="s">
        <v>14</v>
      </c>
      <c r="E18" s="112" t="s">
        <v>37</v>
      </c>
      <c r="F18" s="112" t="s">
        <v>38</v>
      </c>
      <c r="G18" s="112" t="s">
        <v>39</v>
      </c>
      <c r="H18" s="259" t="s">
        <v>1544</v>
      </c>
      <c r="I18" s="375" t="s">
        <v>42</v>
      </c>
      <c r="J18" s="261"/>
      <c r="K18" s="261"/>
      <c r="L18" s="261"/>
      <c r="M18" s="261"/>
      <c r="N18" s="262"/>
      <c r="O18" s="346">
        <f aca="true" t="shared" si="6" ref="O18:AF18">SUM(O19)</f>
        <v>0</v>
      </c>
      <c r="P18" s="475">
        <f t="shared" si="6"/>
        <v>0</v>
      </c>
      <c r="Q18" s="346">
        <f t="shared" si="6"/>
        <v>0</v>
      </c>
      <c r="R18" s="475">
        <f t="shared" si="6"/>
        <v>0</v>
      </c>
      <c r="S18" s="346">
        <f t="shared" si="6"/>
        <v>0</v>
      </c>
      <c r="T18" s="475">
        <f t="shared" si="6"/>
        <v>0</v>
      </c>
      <c r="U18" s="346">
        <f t="shared" si="6"/>
        <v>0</v>
      </c>
      <c r="V18" s="475">
        <f t="shared" si="6"/>
        <v>0</v>
      </c>
      <c r="W18" s="346">
        <f t="shared" si="6"/>
        <v>0</v>
      </c>
      <c r="X18" s="475">
        <f t="shared" si="6"/>
        <v>0</v>
      </c>
      <c r="Y18" s="346">
        <f t="shared" si="6"/>
        <v>0</v>
      </c>
      <c r="Z18" s="475">
        <f t="shared" si="6"/>
        <v>0</v>
      </c>
      <c r="AA18" s="346">
        <f t="shared" si="6"/>
        <v>0</v>
      </c>
      <c r="AB18" s="475">
        <f t="shared" si="6"/>
        <v>0</v>
      </c>
      <c r="AC18" s="346">
        <f t="shared" si="6"/>
        <v>0</v>
      </c>
      <c r="AD18" s="475">
        <f t="shared" si="6"/>
        <v>0</v>
      </c>
      <c r="AE18" s="346">
        <f t="shared" si="6"/>
        <v>0</v>
      </c>
      <c r="AF18" s="475">
        <f t="shared" si="6"/>
        <v>0</v>
      </c>
      <c r="AG18" s="287">
        <f>SUM(AG19:AG19)</f>
        <v>0</v>
      </c>
      <c r="AH18" s="301"/>
      <c r="AI18" s="301"/>
      <c r="AJ18" s="302"/>
    </row>
    <row r="19" spans="2:36" ht="171" customHeight="1" thickBot="1">
      <c r="B19" s="208" t="s">
        <v>1545</v>
      </c>
      <c r="C19" s="208"/>
      <c r="D19" s="472" t="s">
        <v>1546</v>
      </c>
      <c r="E19" s="271" t="s">
        <v>1547</v>
      </c>
      <c r="F19" s="269">
        <v>0</v>
      </c>
      <c r="G19" s="322">
        <v>1</v>
      </c>
      <c r="H19" s="209" t="s">
        <v>403</v>
      </c>
      <c r="I19" s="209" t="s">
        <v>404</v>
      </c>
      <c r="J19" s="209"/>
      <c r="K19" s="476">
        <v>3</v>
      </c>
      <c r="L19" s="476">
        <v>0</v>
      </c>
      <c r="M19" s="476">
        <v>0</v>
      </c>
      <c r="N19" s="477">
        <v>0</v>
      </c>
      <c r="O19" s="399"/>
      <c r="P19" s="482"/>
      <c r="Q19" s="405"/>
      <c r="R19" s="482"/>
      <c r="S19" s="483"/>
      <c r="T19" s="482"/>
      <c r="U19" s="483"/>
      <c r="V19" s="482"/>
      <c r="W19" s="483"/>
      <c r="X19" s="482"/>
      <c r="Y19" s="483"/>
      <c r="Z19" s="482"/>
      <c r="AA19" s="483"/>
      <c r="AB19" s="482"/>
      <c r="AC19" s="483"/>
      <c r="AD19" s="482"/>
      <c r="AE19" s="405">
        <f t="shared" si="2"/>
        <v>0</v>
      </c>
      <c r="AF19" s="482"/>
      <c r="AG19" s="213"/>
      <c r="AH19" s="277"/>
      <c r="AI19" s="277"/>
      <c r="AJ19" s="274"/>
    </row>
    <row r="20" spans="2:36" ht="54" customHeight="1">
      <c r="B20" s="375" t="s">
        <v>13</v>
      </c>
      <c r="C20" s="112" t="s">
        <v>41</v>
      </c>
      <c r="D20" s="112" t="s">
        <v>14</v>
      </c>
      <c r="E20" s="112" t="s">
        <v>37</v>
      </c>
      <c r="F20" s="112" t="s">
        <v>38</v>
      </c>
      <c r="G20" s="112" t="s">
        <v>39</v>
      </c>
      <c r="H20" s="259" t="s">
        <v>1548</v>
      </c>
      <c r="I20" s="375" t="s">
        <v>42</v>
      </c>
      <c r="J20" s="261"/>
      <c r="K20" s="261"/>
      <c r="L20" s="261"/>
      <c r="M20" s="261"/>
      <c r="N20" s="262"/>
      <c r="O20" s="346">
        <f aca="true" t="shared" si="7" ref="O20:AF20">SUM(O21)</f>
        <v>0</v>
      </c>
      <c r="P20" s="475">
        <f t="shared" si="7"/>
        <v>0</v>
      </c>
      <c r="Q20" s="346">
        <f t="shared" si="7"/>
        <v>0</v>
      </c>
      <c r="R20" s="475">
        <f t="shared" si="7"/>
        <v>0</v>
      </c>
      <c r="S20" s="346">
        <f t="shared" si="7"/>
        <v>0</v>
      </c>
      <c r="T20" s="475">
        <f t="shared" si="7"/>
        <v>0</v>
      </c>
      <c r="U20" s="346">
        <f t="shared" si="7"/>
        <v>0</v>
      </c>
      <c r="V20" s="475">
        <f t="shared" si="7"/>
        <v>0</v>
      </c>
      <c r="W20" s="346">
        <f t="shared" si="7"/>
        <v>0</v>
      </c>
      <c r="X20" s="475">
        <f t="shared" si="7"/>
        <v>0</v>
      </c>
      <c r="Y20" s="346">
        <f t="shared" si="7"/>
        <v>0</v>
      </c>
      <c r="Z20" s="475">
        <f t="shared" si="7"/>
        <v>0</v>
      </c>
      <c r="AA20" s="346">
        <f t="shared" si="7"/>
        <v>0</v>
      </c>
      <c r="AB20" s="475">
        <f t="shared" si="7"/>
        <v>0</v>
      </c>
      <c r="AC20" s="346">
        <f t="shared" si="7"/>
        <v>0</v>
      </c>
      <c r="AD20" s="475">
        <f t="shared" si="7"/>
        <v>0</v>
      </c>
      <c r="AE20" s="346">
        <f t="shared" si="7"/>
        <v>0</v>
      </c>
      <c r="AF20" s="475">
        <f t="shared" si="7"/>
        <v>0</v>
      </c>
      <c r="AG20" s="287">
        <f>SUM(AG21:AG21)</f>
        <v>0</v>
      </c>
      <c r="AH20" s="301"/>
      <c r="AI20" s="301"/>
      <c r="AJ20" s="302"/>
    </row>
    <row r="21" spans="2:36" ht="171" customHeight="1" thickBot="1">
      <c r="B21" s="208" t="s">
        <v>1535</v>
      </c>
      <c r="C21" s="208"/>
      <c r="D21" s="472" t="s">
        <v>1546</v>
      </c>
      <c r="E21" s="271" t="s">
        <v>1547</v>
      </c>
      <c r="F21" s="269">
        <v>0</v>
      </c>
      <c r="G21" s="322">
        <v>1</v>
      </c>
      <c r="H21" s="209" t="s">
        <v>405</v>
      </c>
      <c r="I21" s="209" t="s">
        <v>406</v>
      </c>
      <c r="J21" s="209"/>
      <c r="K21" s="476">
        <v>1</v>
      </c>
      <c r="L21" s="476">
        <v>0</v>
      </c>
      <c r="M21" s="476">
        <v>0</v>
      </c>
      <c r="N21" s="477">
        <v>0</v>
      </c>
      <c r="O21" s="399"/>
      <c r="P21" s="482"/>
      <c r="Q21" s="405"/>
      <c r="R21" s="482"/>
      <c r="S21" s="483"/>
      <c r="T21" s="482"/>
      <c r="U21" s="483"/>
      <c r="V21" s="482"/>
      <c r="W21" s="483"/>
      <c r="X21" s="482"/>
      <c r="Y21" s="483"/>
      <c r="Z21" s="482"/>
      <c r="AA21" s="483"/>
      <c r="AB21" s="482"/>
      <c r="AC21" s="483"/>
      <c r="AD21" s="482"/>
      <c r="AE21" s="405">
        <f t="shared" si="2"/>
        <v>0</v>
      </c>
      <c r="AF21" s="482"/>
      <c r="AG21" s="213"/>
      <c r="AH21" s="277"/>
      <c r="AI21" s="277"/>
      <c r="AJ21" s="274"/>
    </row>
    <row r="22" spans="2:36" ht="54" customHeight="1">
      <c r="B22" s="375" t="s">
        <v>13</v>
      </c>
      <c r="C22" s="112" t="s">
        <v>41</v>
      </c>
      <c r="D22" s="112" t="s">
        <v>14</v>
      </c>
      <c r="E22" s="112" t="s">
        <v>37</v>
      </c>
      <c r="F22" s="112" t="s">
        <v>38</v>
      </c>
      <c r="G22" s="112" t="s">
        <v>39</v>
      </c>
      <c r="H22" s="259" t="s">
        <v>1549</v>
      </c>
      <c r="I22" s="375" t="s">
        <v>42</v>
      </c>
      <c r="J22" s="261"/>
      <c r="K22" s="261"/>
      <c r="L22" s="261"/>
      <c r="M22" s="261"/>
      <c r="N22" s="262"/>
      <c r="O22" s="346">
        <f aca="true" t="shared" si="8" ref="O22:AF22">SUM(O23)</f>
        <v>0</v>
      </c>
      <c r="P22" s="475">
        <f t="shared" si="8"/>
        <v>0</v>
      </c>
      <c r="Q22" s="346">
        <f t="shared" si="8"/>
        <v>0</v>
      </c>
      <c r="R22" s="475">
        <f t="shared" si="8"/>
        <v>0</v>
      </c>
      <c r="S22" s="346">
        <f t="shared" si="8"/>
        <v>337500</v>
      </c>
      <c r="T22" s="475">
        <f t="shared" si="8"/>
        <v>0</v>
      </c>
      <c r="U22" s="346">
        <f t="shared" si="8"/>
        <v>0</v>
      </c>
      <c r="V22" s="475">
        <f t="shared" si="8"/>
        <v>0</v>
      </c>
      <c r="W22" s="346">
        <f t="shared" si="8"/>
        <v>0</v>
      </c>
      <c r="X22" s="475">
        <f t="shared" si="8"/>
        <v>0</v>
      </c>
      <c r="Y22" s="346">
        <f t="shared" si="8"/>
        <v>0</v>
      </c>
      <c r="Z22" s="475">
        <f t="shared" si="8"/>
        <v>0</v>
      </c>
      <c r="AA22" s="346">
        <f t="shared" si="8"/>
        <v>0</v>
      </c>
      <c r="AB22" s="475">
        <f t="shared" si="8"/>
        <v>0</v>
      </c>
      <c r="AC22" s="346">
        <f t="shared" si="8"/>
        <v>0</v>
      </c>
      <c r="AD22" s="475">
        <f t="shared" si="8"/>
        <v>0</v>
      </c>
      <c r="AE22" s="346">
        <f t="shared" si="8"/>
        <v>337500</v>
      </c>
      <c r="AF22" s="475">
        <f t="shared" si="8"/>
        <v>0</v>
      </c>
      <c r="AG22" s="287">
        <f>SUM(AG23:AG23)</f>
        <v>0</v>
      </c>
      <c r="AH22" s="301"/>
      <c r="AI22" s="301"/>
      <c r="AJ22" s="302"/>
    </row>
    <row r="23" spans="2:36" ht="171" customHeight="1" thickBot="1">
      <c r="B23" s="208" t="s">
        <v>1545</v>
      </c>
      <c r="C23" s="208"/>
      <c r="D23" s="472" t="s">
        <v>1546</v>
      </c>
      <c r="E23" s="271" t="s">
        <v>1547</v>
      </c>
      <c r="F23" s="269">
        <v>0</v>
      </c>
      <c r="G23" s="322">
        <v>1</v>
      </c>
      <c r="H23" s="209" t="s">
        <v>407</v>
      </c>
      <c r="I23" s="209" t="s">
        <v>408</v>
      </c>
      <c r="J23" s="218"/>
      <c r="K23" s="485">
        <v>30</v>
      </c>
      <c r="L23" s="485">
        <v>5</v>
      </c>
      <c r="M23" s="485">
        <v>0</v>
      </c>
      <c r="N23" s="486">
        <v>5</v>
      </c>
      <c r="O23" s="487"/>
      <c r="P23" s="488"/>
      <c r="Q23" s="489"/>
      <c r="R23" s="488"/>
      <c r="S23" s="490">
        <v>337500</v>
      </c>
      <c r="T23" s="488"/>
      <c r="U23" s="490"/>
      <c r="V23" s="488"/>
      <c r="W23" s="490"/>
      <c r="X23" s="488"/>
      <c r="Y23" s="490"/>
      <c r="Z23" s="488"/>
      <c r="AA23" s="490"/>
      <c r="AB23" s="488"/>
      <c r="AC23" s="490"/>
      <c r="AD23" s="491"/>
      <c r="AE23" s="492">
        <f t="shared" si="2"/>
        <v>337500</v>
      </c>
      <c r="AF23" s="491"/>
      <c r="AG23" s="351"/>
      <c r="AH23" s="502"/>
      <c r="AI23" s="502"/>
      <c r="AJ23" s="310"/>
    </row>
    <row r="24" ht="12"/>
    <row r="25" spans="2:36" ht="12">
      <c r="B25" s="755" t="s">
        <v>1385</v>
      </c>
      <c r="C25" s="558"/>
      <c r="D25" s="558"/>
      <c r="E25" s="558"/>
      <c r="F25" s="558"/>
      <c r="G25" s="558"/>
      <c r="H25" s="559"/>
      <c r="I25" s="560" t="s">
        <v>1532</v>
      </c>
      <c r="J25" s="561"/>
      <c r="K25" s="561"/>
      <c r="L25" s="561"/>
      <c r="M25" s="561"/>
      <c r="N25" s="561"/>
      <c r="O25" s="561"/>
      <c r="P25" s="561"/>
      <c r="Q25" s="561"/>
      <c r="R25" s="561"/>
      <c r="S25" s="561"/>
      <c r="T25" s="562"/>
      <c r="U25" s="560" t="s">
        <v>22</v>
      </c>
      <c r="V25" s="561"/>
      <c r="W25" s="561"/>
      <c r="X25" s="561"/>
      <c r="Y25" s="561"/>
      <c r="Z25" s="561"/>
      <c r="AA25" s="561"/>
      <c r="AB25" s="561"/>
      <c r="AC25" s="561"/>
      <c r="AD25" s="561"/>
      <c r="AE25" s="561"/>
      <c r="AF25" s="561"/>
      <c r="AG25" s="561"/>
      <c r="AH25" s="561"/>
      <c r="AI25" s="561"/>
      <c r="AJ25" s="756"/>
    </row>
    <row r="26" spans="2:36" ht="42" customHeight="1" thickBot="1">
      <c r="B26" s="757" t="s">
        <v>1605</v>
      </c>
      <c r="C26" s="564"/>
      <c r="D26" s="565"/>
      <c r="E26" s="264"/>
      <c r="F26" s="564" t="s">
        <v>1606</v>
      </c>
      <c r="G26" s="564"/>
      <c r="H26" s="564"/>
      <c r="I26" s="564"/>
      <c r="J26" s="564"/>
      <c r="K26" s="564"/>
      <c r="L26" s="564"/>
      <c r="M26" s="564"/>
      <c r="N26" s="565"/>
      <c r="O26" s="729" t="s">
        <v>0</v>
      </c>
      <c r="P26" s="730"/>
      <c r="Q26" s="730"/>
      <c r="R26" s="730"/>
      <c r="S26" s="730"/>
      <c r="T26" s="730"/>
      <c r="U26" s="730"/>
      <c r="V26" s="730"/>
      <c r="W26" s="730"/>
      <c r="X26" s="730"/>
      <c r="Y26" s="730"/>
      <c r="Z26" s="730"/>
      <c r="AA26" s="730"/>
      <c r="AB26" s="730"/>
      <c r="AC26" s="730"/>
      <c r="AD26" s="730"/>
      <c r="AE26" s="730"/>
      <c r="AF26" s="731"/>
      <c r="AG26" s="569" t="s">
        <v>1</v>
      </c>
      <c r="AH26" s="570"/>
      <c r="AI26" s="570"/>
      <c r="AJ26" s="571"/>
    </row>
    <row r="27" spans="2:36" ht="12">
      <c r="B27" s="651" t="s">
        <v>25</v>
      </c>
      <c r="C27" s="614" t="s">
        <v>1550</v>
      </c>
      <c r="D27" s="615"/>
      <c r="E27" s="615"/>
      <c r="F27" s="615"/>
      <c r="G27" s="615"/>
      <c r="H27" s="615"/>
      <c r="I27" s="545" t="s">
        <v>3</v>
      </c>
      <c r="J27" s="547" t="s">
        <v>26</v>
      </c>
      <c r="K27" s="547" t="s">
        <v>4</v>
      </c>
      <c r="L27" s="549" t="s">
        <v>1387</v>
      </c>
      <c r="M27" s="607" t="s">
        <v>28</v>
      </c>
      <c r="N27" s="609" t="s">
        <v>29</v>
      </c>
      <c r="O27" s="728" t="s">
        <v>43</v>
      </c>
      <c r="P27" s="658"/>
      <c r="Q27" s="659" t="s">
        <v>44</v>
      </c>
      <c r="R27" s="658"/>
      <c r="S27" s="659" t="s">
        <v>45</v>
      </c>
      <c r="T27" s="658"/>
      <c r="U27" s="659" t="s">
        <v>7</v>
      </c>
      <c r="V27" s="658"/>
      <c r="W27" s="659" t="s">
        <v>6</v>
      </c>
      <c r="X27" s="658"/>
      <c r="Y27" s="659" t="s">
        <v>46</v>
      </c>
      <c r="Z27" s="658"/>
      <c r="AA27" s="659" t="s">
        <v>5</v>
      </c>
      <c r="AB27" s="658"/>
      <c r="AC27" s="659" t="s">
        <v>8</v>
      </c>
      <c r="AD27" s="658"/>
      <c r="AE27" s="659" t="s">
        <v>9</v>
      </c>
      <c r="AF27" s="660"/>
      <c r="AG27" s="605" t="s">
        <v>10</v>
      </c>
      <c r="AH27" s="572" t="s">
        <v>11</v>
      </c>
      <c r="AI27" s="574" t="s">
        <v>12</v>
      </c>
      <c r="AJ27" s="576" t="s">
        <v>30</v>
      </c>
    </row>
    <row r="28" spans="2:36" ht="71.25" customHeight="1" thickBot="1">
      <c r="B28" s="652"/>
      <c r="C28" s="616"/>
      <c r="D28" s="617"/>
      <c r="E28" s="617"/>
      <c r="F28" s="617"/>
      <c r="G28" s="617"/>
      <c r="H28" s="617"/>
      <c r="I28" s="546"/>
      <c r="J28" s="548" t="s">
        <v>26</v>
      </c>
      <c r="K28" s="548"/>
      <c r="L28" s="550"/>
      <c r="M28" s="608"/>
      <c r="N28" s="610"/>
      <c r="O28" s="253" t="s">
        <v>31</v>
      </c>
      <c r="P28" s="254" t="s">
        <v>32</v>
      </c>
      <c r="Q28" s="255" t="s">
        <v>31</v>
      </c>
      <c r="R28" s="254" t="s">
        <v>32</v>
      </c>
      <c r="S28" s="255" t="s">
        <v>31</v>
      </c>
      <c r="T28" s="254" t="s">
        <v>32</v>
      </c>
      <c r="U28" s="255" t="s">
        <v>31</v>
      </c>
      <c r="V28" s="254" t="s">
        <v>32</v>
      </c>
      <c r="W28" s="255" t="s">
        <v>31</v>
      </c>
      <c r="X28" s="254" t="s">
        <v>32</v>
      </c>
      <c r="Y28" s="255" t="s">
        <v>31</v>
      </c>
      <c r="Z28" s="254" t="s">
        <v>32</v>
      </c>
      <c r="AA28" s="255" t="s">
        <v>31</v>
      </c>
      <c r="AB28" s="254" t="s">
        <v>33</v>
      </c>
      <c r="AC28" s="255" t="s">
        <v>31</v>
      </c>
      <c r="AD28" s="254" t="s">
        <v>33</v>
      </c>
      <c r="AE28" s="255" t="s">
        <v>31</v>
      </c>
      <c r="AF28" s="256" t="s">
        <v>33</v>
      </c>
      <c r="AG28" s="606"/>
      <c r="AH28" s="573"/>
      <c r="AI28" s="575"/>
      <c r="AJ28" s="577"/>
    </row>
    <row r="29" spans="2:36" ht="61.5" customHeight="1" thickBot="1">
      <c r="B29" s="289" t="s">
        <v>1388</v>
      </c>
      <c r="C29" s="580" t="s">
        <v>409</v>
      </c>
      <c r="D29" s="581"/>
      <c r="E29" s="581"/>
      <c r="F29" s="581"/>
      <c r="G29" s="581"/>
      <c r="H29" s="581"/>
      <c r="I29" s="290" t="s">
        <v>1551</v>
      </c>
      <c r="J29" s="493" t="s">
        <v>398</v>
      </c>
      <c r="K29" s="314">
        <v>200</v>
      </c>
      <c r="L29" s="314">
        <v>50</v>
      </c>
      <c r="M29" s="314">
        <v>0</v>
      </c>
      <c r="N29" s="314">
        <v>50</v>
      </c>
      <c r="O29" s="368">
        <f>O31+O33+O35+O37+O39+O41+O43</f>
        <v>0</v>
      </c>
      <c r="P29" s="368">
        <f aca="true" t="shared" si="9" ref="P29:AG29">P31+P33+P35+P37+P39+P41+P43</f>
        <v>0</v>
      </c>
      <c r="Q29" s="368">
        <f t="shared" si="9"/>
        <v>0</v>
      </c>
      <c r="R29" s="368">
        <f t="shared" si="9"/>
        <v>0</v>
      </c>
      <c r="S29" s="368">
        <f t="shared" si="9"/>
        <v>415572</v>
      </c>
      <c r="T29" s="368">
        <f t="shared" si="9"/>
        <v>0</v>
      </c>
      <c r="U29" s="368">
        <f t="shared" si="9"/>
        <v>0</v>
      </c>
      <c r="V29" s="368">
        <f t="shared" si="9"/>
        <v>0</v>
      </c>
      <c r="W29" s="368">
        <f t="shared" si="9"/>
        <v>0</v>
      </c>
      <c r="X29" s="368">
        <f t="shared" si="9"/>
        <v>0</v>
      </c>
      <c r="Y29" s="368">
        <f t="shared" si="9"/>
        <v>0</v>
      </c>
      <c r="Z29" s="368">
        <f t="shared" si="9"/>
        <v>0</v>
      </c>
      <c r="AA29" s="368">
        <f t="shared" si="9"/>
        <v>0</v>
      </c>
      <c r="AB29" s="368">
        <f t="shared" si="9"/>
        <v>0</v>
      </c>
      <c r="AC29" s="368">
        <f t="shared" si="9"/>
        <v>0</v>
      </c>
      <c r="AD29" s="368">
        <f t="shared" si="9"/>
        <v>0</v>
      </c>
      <c r="AE29" s="368">
        <f t="shared" si="9"/>
        <v>415572</v>
      </c>
      <c r="AF29" s="368">
        <f t="shared" si="9"/>
        <v>0</v>
      </c>
      <c r="AG29" s="371">
        <f t="shared" si="9"/>
        <v>0</v>
      </c>
      <c r="AH29" s="372"/>
      <c r="AI29" s="372"/>
      <c r="AJ29" s="299"/>
    </row>
    <row r="30" spans="2:36" ht="12.75" thickBot="1">
      <c r="B30" s="653"/>
      <c r="C30" s="654"/>
      <c r="D30" s="654"/>
      <c r="E30" s="654"/>
      <c r="F30" s="654"/>
      <c r="G30" s="654"/>
      <c r="H30" s="654"/>
      <c r="I30" s="654"/>
      <c r="J30" s="654"/>
      <c r="K30" s="654"/>
      <c r="L30" s="654"/>
      <c r="M30" s="654"/>
      <c r="N30" s="654"/>
      <c r="O30" s="654"/>
      <c r="P30" s="654"/>
      <c r="Q30" s="654"/>
      <c r="R30" s="654"/>
      <c r="S30" s="654"/>
      <c r="T30" s="654"/>
      <c r="U30" s="654"/>
      <c r="V30" s="654"/>
      <c r="W30" s="654"/>
      <c r="X30" s="654"/>
      <c r="Y30" s="654"/>
      <c r="Z30" s="654"/>
      <c r="AA30" s="654"/>
      <c r="AB30" s="654"/>
      <c r="AC30" s="654"/>
      <c r="AD30" s="654"/>
      <c r="AE30" s="654"/>
      <c r="AF30" s="654"/>
      <c r="AG30" s="654"/>
      <c r="AH30" s="654"/>
      <c r="AI30" s="654"/>
      <c r="AJ30" s="655"/>
    </row>
    <row r="31" spans="2:36" ht="51.75" customHeight="1" thickBot="1">
      <c r="B31" s="375" t="s">
        <v>13</v>
      </c>
      <c r="C31" s="112" t="s">
        <v>41</v>
      </c>
      <c r="D31" s="112" t="s">
        <v>14</v>
      </c>
      <c r="E31" s="112" t="s">
        <v>37</v>
      </c>
      <c r="F31" s="112" t="s">
        <v>38</v>
      </c>
      <c r="G31" s="112" t="s">
        <v>39</v>
      </c>
      <c r="H31" s="259" t="s">
        <v>1552</v>
      </c>
      <c r="I31" s="375" t="s">
        <v>42</v>
      </c>
      <c r="J31" s="261"/>
      <c r="K31" s="261"/>
      <c r="L31" s="261"/>
      <c r="M31" s="261"/>
      <c r="N31" s="262"/>
      <c r="O31" s="494">
        <f aca="true" t="shared" si="10" ref="O31:AG31">SUM(O32)</f>
        <v>0</v>
      </c>
      <c r="P31" s="495">
        <f t="shared" si="10"/>
        <v>0</v>
      </c>
      <c r="Q31" s="494">
        <f t="shared" si="10"/>
        <v>0</v>
      </c>
      <c r="R31" s="495">
        <f t="shared" si="10"/>
        <v>0</v>
      </c>
      <c r="S31" s="494">
        <f t="shared" si="10"/>
        <v>0</v>
      </c>
      <c r="T31" s="495">
        <f t="shared" si="10"/>
        <v>0</v>
      </c>
      <c r="U31" s="494">
        <f t="shared" si="10"/>
        <v>0</v>
      </c>
      <c r="V31" s="495">
        <f t="shared" si="10"/>
        <v>0</v>
      </c>
      <c r="W31" s="494">
        <f t="shared" si="10"/>
        <v>0</v>
      </c>
      <c r="X31" s="495">
        <f t="shared" si="10"/>
        <v>0</v>
      </c>
      <c r="Y31" s="494">
        <f t="shared" si="10"/>
        <v>0</v>
      </c>
      <c r="Z31" s="495">
        <f t="shared" si="10"/>
        <v>0</v>
      </c>
      <c r="AA31" s="494">
        <f t="shared" si="10"/>
        <v>0</v>
      </c>
      <c r="AB31" s="495">
        <f t="shared" si="10"/>
        <v>0</v>
      </c>
      <c r="AC31" s="494">
        <f t="shared" si="10"/>
        <v>0</v>
      </c>
      <c r="AD31" s="495">
        <f t="shared" si="10"/>
        <v>0</v>
      </c>
      <c r="AE31" s="494">
        <f t="shared" si="10"/>
        <v>0</v>
      </c>
      <c r="AF31" s="495">
        <f t="shared" si="10"/>
        <v>0</v>
      </c>
      <c r="AG31" s="287">
        <f t="shared" si="10"/>
        <v>0</v>
      </c>
      <c r="AH31" s="301"/>
      <c r="AI31" s="301"/>
      <c r="AJ31" s="302"/>
    </row>
    <row r="32" spans="2:36" ht="96" customHeight="1" thickBot="1">
      <c r="B32" s="208" t="s">
        <v>1535</v>
      </c>
      <c r="C32" s="208"/>
      <c r="D32" s="472" t="s">
        <v>1553</v>
      </c>
      <c r="E32" s="271" t="s">
        <v>1554</v>
      </c>
      <c r="F32" s="269">
        <v>0</v>
      </c>
      <c r="G32" s="322">
        <v>1</v>
      </c>
      <c r="H32" s="209" t="s">
        <v>410</v>
      </c>
      <c r="I32" s="209" t="s">
        <v>411</v>
      </c>
      <c r="J32" s="209">
        <v>0</v>
      </c>
      <c r="K32" s="476">
        <v>1</v>
      </c>
      <c r="L32" s="476">
        <v>0</v>
      </c>
      <c r="M32" s="476">
        <v>0</v>
      </c>
      <c r="N32" s="477">
        <v>0</v>
      </c>
      <c r="O32" s="478"/>
      <c r="P32" s="479"/>
      <c r="Q32" s="480"/>
      <c r="R32" s="479"/>
      <c r="S32" s="480"/>
      <c r="T32" s="479"/>
      <c r="U32" s="480"/>
      <c r="V32" s="479"/>
      <c r="W32" s="480"/>
      <c r="X32" s="479"/>
      <c r="Y32" s="480"/>
      <c r="Z32" s="479"/>
      <c r="AA32" s="480"/>
      <c r="AB32" s="479"/>
      <c r="AC32" s="480"/>
      <c r="AD32" s="479"/>
      <c r="AE32" s="480">
        <f aca="true" t="shared" si="11" ref="AE32:AE44">O32+Q32+S32+U32+W32+Y32+AA32+AC32</f>
        <v>0</v>
      </c>
      <c r="AF32" s="479"/>
      <c r="AG32" s="501"/>
      <c r="AH32" s="160"/>
      <c r="AI32" s="160"/>
      <c r="AJ32" s="161"/>
    </row>
    <row r="33" spans="2:36" ht="51.75" customHeight="1">
      <c r="B33" s="375" t="s">
        <v>13</v>
      </c>
      <c r="C33" s="112" t="s">
        <v>41</v>
      </c>
      <c r="D33" s="112" t="s">
        <v>14</v>
      </c>
      <c r="E33" s="112" t="s">
        <v>37</v>
      </c>
      <c r="F33" s="112" t="s">
        <v>38</v>
      </c>
      <c r="G33" s="112" t="s">
        <v>39</v>
      </c>
      <c r="H33" s="259" t="s">
        <v>1555</v>
      </c>
      <c r="I33" s="375" t="s">
        <v>42</v>
      </c>
      <c r="J33" s="261"/>
      <c r="K33" s="261"/>
      <c r="L33" s="261"/>
      <c r="M33" s="261"/>
      <c r="N33" s="262"/>
      <c r="O33" s="494">
        <f aca="true" t="shared" si="12" ref="O33:AG33">SUM(O34)</f>
        <v>0</v>
      </c>
      <c r="P33" s="495">
        <f t="shared" si="12"/>
        <v>0</v>
      </c>
      <c r="Q33" s="494">
        <f t="shared" si="12"/>
        <v>0</v>
      </c>
      <c r="R33" s="495">
        <f t="shared" si="12"/>
        <v>0</v>
      </c>
      <c r="S33" s="494">
        <f t="shared" si="12"/>
        <v>0</v>
      </c>
      <c r="T33" s="495">
        <f t="shared" si="12"/>
        <v>0</v>
      </c>
      <c r="U33" s="494">
        <f t="shared" si="12"/>
        <v>0</v>
      </c>
      <c r="V33" s="495">
        <f t="shared" si="12"/>
        <v>0</v>
      </c>
      <c r="W33" s="494">
        <f t="shared" si="12"/>
        <v>0</v>
      </c>
      <c r="X33" s="495">
        <f t="shared" si="12"/>
        <v>0</v>
      </c>
      <c r="Y33" s="494">
        <f t="shared" si="12"/>
        <v>0</v>
      </c>
      <c r="Z33" s="495">
        <f t="shared" si="12"/>
        <v>0</v>
      </c>
      <c r="AA33" s="494">
        <f t="shared" si="12"/>
        <v>0</v>
      </c>
      <c r="AB33" s="495">
        <f t="shared" si="12"/>
        <v>0</v>
      </c>
      <c r="AC33" s="494">
        <f t="shared" si="12"/>
        <v>0</v>
      </c>
      <c r="AD33" s="495">
        <f t="shared" si="12"/>
        <v>0</v>
      </c>
      <c r="AE33" s="494">
        <f t="shared" si="12"/>
        <v>0</v>
      </c>
      <c r="AF33" s="495">
        <f t="shared" si="12"/>
        <v>0</v>
      </c>
      <c r="AG33" s="287">
        <f t="shared" si="12"/>
        <v>0</v>
      </c>
      <c r="AH33" s="301"/>
      <c r="AI33" s="301"/>
      <c r="AJ33" s="302"/>
    </row>
    <row r="34" spans="2:36" ht="84.75" thickBot="1">
      <c r="B34" s="208" t="s">
        <v>1535</v>
      </c>
      <c r="C34" s="208"/>
      <c r="D34" s="472" t="s">
        <v>1553</v>
      </c>
      <c r="E34" s="271" t="s">
        <v>1554</v>
      </c>
      <c r="F34" s="269">
        <v>0</v>
      </c>
      <c r="G34" s="322">
        <v>1</v>
      </c>
      <c r="H34" s="209" t="s">
        <v>412</v>
      </c>
      <c r="I34" s="209" t="s">
        <v>413</v>
      </c>
      <c r="J34" s="209">
        <v>0</v>
      </c>
      <c r="K34" s="476">
        <v>0.45</v>
      </c>
      <c r="L34" s="476">
        <v>0</v>
      </c>
      <c r="M34" s="476">
        <v>0</v>
      </c>
      <c r="N34" s="477">
        <v>0</v>
      </c>
      <c r="O34" s="481"/>
      <c r="P34" s="482"/>
      <c r="Q34" s="483"/>
      <c r="R34" s="482"/>
      <c r="S34" s="483"/>
      <c r="T34" s="482"/>
      <c r="U34" s="405"/>
      <c r="V34" s="482"/>
      <c r="W34" s="405"/>
      <c r="X34" s="482"/>
      <c r="Y34" s="405"/>
      <c r="Z34" s="482"/>
      <c r="AA34" s="405"/>
      <c r="AB34" s="482"/>
      <c r="AC34" s="405"/>
      <c r="AD34" s="482"/>
      <c r="AE34" s="405">
        <f t="shared" si="11"/>
        <v>0</v>
      </c>
      <c r="AF34" s="482"/>
      <c r="AG34" s="213"/>
      <c r="AH34" s="277"/>
      <c r="AI34" s="277"/>
      <c r="AJ34" s="274"/>
    </row>
    <row r="35" spans="2:36" ht="51.75" customHeight="1">
      <c r="B35" s="375" t="s">
        <v>13</v>
      </c>
      <c r="C35" s="112" t="s">
        <v>41</v>
      </c>
      <c r="D35" s="112" t="s">
        <v>14</v>
      </c>
      <c r="E35" s="112" t="s">
        <v>37</v>
      </c>
      <c r="F35" s="112" t="s">
        <v>38</v>
      </c>
      <c r="G35" s="112" t="s">
        <v>39</v>
      </c>
      <c r="H35" s="259" t="s">
        <v>1556</v>
      </c>
      <c r="I35" s="375" t="s">
        <v>42</v>
      </c>
      <c r="J35" s="261"/>
      <c r="K35" s="261"/>
      <c r="L35" s="261"/>
      <c r="M35" s="261"/>
      <c r="N35" s="262"/>
      <c r="O35" s="494">
        <f aca="true" t="shared" si="13" ref="O35:AG35">SUM(O36)</f>
        <v>0</v>
      </c>
      <c r="P35" s="495">
        <f t="shared" si="13"/>
        <v>0</v>
      </c>
      <c r="Q35" s="494">
        <f t="shared" si="13"/>
        <v>0</v>
      </c>
      <c r="R35" s="495">
        <f t="shared" si="13"/>
        <v>0</v>
      </c>
      <c r="S35" s="494">
        <f t="shared" si="13"/>
        <v>103893</v>
      </c>
      <c r="T35" s="495">
        <f t="shared" si="13"/>
        <v>0</v>
      </c>
      <c r="U35" s="494">
        <f t="shared" si="13"/>
        <v>0</v>
      </c>
      <c r="V35" s="495">
        <f t="shared" si="13"/>
        <v>0</v>
      </c>
      <c r="W35" s="494">
        <f t="shared" si="13"/>
        <v>0</v>
      </c>
      <c r="X35" s="495">
        <f t="shared" si="13"/>
        <v>0</v>
      </c>
      <c r="Y35" s="494">
        <f t="shared" si="13"/>
        <v>0</v>
      </c>
      <c r="Z35" s="495">
        <f t="shared" si="13"/>
        <v>0</v>
      </c>
      <c r="AA35" s="494">
        <f t="shared" si="13"/>
        <v>0</v>
      </c>
      <c r="AB35" s="495">
        <f t="shared" si="13"/>
        <v>0</v>
      </c>
      <c r="AC35" s="494">
        <f t="shared" si="13"/>
        <v>0</v>
      </c>
      <c r="AD35" s="495">
        <f t="shared" si="13"/>
        <v>0</v>
      </c>
      <c r="AE35" s="494">
        <f t="shared" si="13"/>
        <v>103893</v>
      </c>
      <c r="AF35" s="495">
        <f t="shared" si="13"/>
        <v>0</v>
      </c>
      <c r="AG35" s="287">
        <f t="shared" si="13"/>
        <v>0</v>
      </c>
      <c r="AH35" s="301"/>
      <c r="AI35" s="301"/>
      <c r="AJ35" s="302"/>
    </row>
    <row r="36" spans="2:36" ht="84" customHeight="1" thickBot="1">
      <c r="B36" s="208" t="s">
        <v>1557</v>
      </c>
      <c r="C36" s="208"/>
      <c r="D36" s="472" t="s">
        <v>1558</v>
      </c>
      <c r="E36" s="271" t="s">
        <v>1559</v>
      </c>
      <c r="F36" s="484">
        <v>0</v>
      </c>
      <c r="G36" s="322">
        <v>1</v>
      </c>
      <c r="H36" s="209" t="s">
        <v>414</v>
      </c>
      <c r="I36" s="209" t="s">
        <v>415</v>
      </c>
      <c r="J36" s="209">
        <v>0</v>
      </c>
      <c r="K36" s="476">
        <v>4</v>
      </c>
      <c r="L36" s="476">
        <v>1</v>
      </c>
      <c r="M36" s="476">
        <v>0</v>
      </c>
      <c r="N36" s="477">
        <v>1</v>
      </c>
      <c r="O36" s="481"/>
      <c r="P36" s="482"/>
      <c r="Q36" s="483"/>
      <c r="R36" s="482"/>
      <c r="S36" s="483">
        <v>103893</v>
      </c>
      <c r="T36" s="482"/>
      <c r="U36" s="483"/>
      <c r="V36" s="482"/>
      <c r="W36" s="483"/>
      <c r="X36" s="482"/>
      <c r="Y36" s="483"/>
      <c r="Z36" s="482"/>
      <c r="AA36" s="483"/>
      <c r="AB36" s="482"/>
      <c r="AC36" s="483"/>
      <c r="AD36" s="482"/>
      <c r="AE36" s="405">
        <f t="shared" si="11"/>
        <v>103893</v>
      </c>
      <c r="AF36" s="482"/>
      <c r="AG36" s="213"/>
      <c r="AH36" s="277"/>
      <c r="AI36" s="277"/>
      <c r="AJ36" s="274"/>
    </row>
    <row r="37" spans="2:36" ht="51.75" customHeight="1">
      <c r="B37" s="375" t="s">
        <v>13</v>
      </c>
      <c r="C37" s="112" t="s">
        <v>41</v>
      </c>
      <c r="D37" s="112" t="s">
        <v>14</v>
      </c>
      <c r="E37" s="112" t="s">
        <v>37</v>
      </c>
      <c r="F37" s="112" t="s">
        <v>38</v>
      </c>
      <c r="G37" s="112" t="s">
        <v>39</v>
      </c>
      <c r="H37" s="259" t="s">
        <v>1560</v>
      </c>
      <c r="I37" s="375" t="s">
        <v>42</v>
      </c>
      <c r="J37" s="261"/>
      <c r="K37" s="261"/>
      <c r="L37" s="261"/>
      <c r="M37" s="261"/>
      <c r="N37" s="262"/>
      <c r="O37" s="494">
        <f aca="true" t="shared" si="14" ref="O37:AG37">SUM(O38)</f>
        <v>0</v>
      </c>
      <c r="P37" s="495">
        <f t="shared" si="14"/>
        <v>0</v>
      </c>
      <c r="Q37" s="494">
        <f t="shared" si="14"/>
        <v>0</v>
      </c>
      <c r="R37" s="495">
        <f t="shared" si="14"/>
        <v>0</v>
      </c>
      <c r="S37" s="494">
        <f t="shared" si="14"/>
        <v>0</v>
      </c>
      <c r="T37" s="495">
        <f t="shared" si="14"/>
        <v>0</v>
      </c>
      <c r="U37" s="494">
        <f t="shared" si="14"/>
        <v>0</v>
      </c>
      <c r="V37" s="495">
        <f t="shared" si="14"/>
        <v>0</v>
      </c>
      <c r="W37" s="494">
        <f t="shared" si="14"/>
        <v>0</v>
      </c>
      <c r="X37" s="495">
        <f t="shared" si="14"/>
        <v>0</v>
      </c>
      <c r="Y37" s="494">
        <f t="shared" si="14"/>
        <v>0</v>
      </c>
      <c r="Z37" s="495">
        <f t="shared" si="14"/>
        <v>0</v>
      </c>
      <c r="AA37" s="494">
        <f t="shared" si="14"/>
        <v>0</v>
      </c>
      <c r="AB37" s="495">
        <f t="shared" si="14"/>
        <v>0</v>
      </c>
      <c r="AC37" s="494">
        <f t="shared" si="14"/>
        <v>0</v>
      </c>
      <c r="AD37" s="495">
        <f t="shared" si="14"/>
        <v>0</v>
      </c>
      <c r="AE37" s="494">
        <f t="shared" si="14"/>
        <v>0</v>
      </c>
      <c r="AF37" s="495">
        <f t="shared" si="14"/>
        <v>0</v>
      </c>
      <c r="AG37" s="287">
        <f t="shared" si="14"/>
        <v>0</v>
      </c>
      <c r="AH37" s="301"/>
      <c r="AI37" s="301"/>
      <c r="AJ37" s="302"/>
    </row>
    <row r="38" spans="2:36" ht="78" customHeight="1" thickBot="1">
      <c r="B38" s="208" t="s">
        <v>1535</v>
      </c>
      <c r="C38" s="208"/>
      <c r="D38" s="472" t="s">
        <v>1558</v>
      </c>
      <c r="E38" s="271" t="s">
        <v>1559</v>
      </c>
      <c r="F38" s="484">
        <v>0</v>
      </c>
      <c r="G38" s="322">
        <v>1</v>
      </c>
      <c r="H38" s="209" t="s">
        <v>416</v>
      </c>
      <c r="I38" s="209" t="s">
        <v>417</v>
      </c>
      <c r="J38" s="209">
        <v>0</v>
      </c>
      <c r="K38" s="476">
        <v>0.045</v>
      </c>
      <c r="L38" s="476">
        <v>0.01</v>
      </c>
      <c r="M38" s="476">
        <v>0</v>
      </c>
      <c r="N38" s="477">
        <v>0.01</v>
      </c>
      <c r="O38" s="481"/>
      <c r="P38" s="482"/>
      <c r="Q38" s="405"/>
      <c r="R38" s="482"/>
      <c r="S38" s="483"/>
      <c r="T38" s="482"/>
      <c r="U38" s="483"/>
      <c r="V38" s="482"/>
      <c r="W38" s="483"/>
      <c r="X38" s="482"/>
      <c r="Y38" s="483"/>
      <c r="Z38" s="482"/>
      <c r="AA38" s="483"/>
      <c r="AB38" s="482"/>
      <c r="AC38" s="483"/>
      <c r="AD38" s="482"/>
      <c r="AE38" s="405">
        <f t="shared" si="11"/>
        <v>0</v>
      </c>
      <c r="AF38" s="482"/>
      <c r="AG38" s="213"/>
      <c r="AH38" s="277"/>
      <c r="AI38" s="277"/>
      <c r="AJ38" s="274"/>
    </row>
    <row r="39" spans="2:36" ht="51.75" customHeight="1">
      <c r="B39" s="375" t="s">
        <v>13</v>
      </c>
      <c r="C39" s="112" t="s">
        <v>41</v>
      </c>
      <c r="D39" s="112" t="s">
        <v>14</v>
      </c>
      <c r="E39" s="112" t="s">
        <v>37</v>
      </c>
      <c r="F39" s="112" t="s">
        <v>38</v>
      </c>
      <c r="G39" s="112" t="s">
        <v>39</v>
      </c>
      <c r="H39" s="259" t="s">
        <v>1561</v>
      </c>
      <c r="I39" s="375" t="s">
        <v>42</v>
      </c>
      <c r="J39" s="261"/>
      <c r="K39" s="261"/>
      <c r="L39" s="261"/>
      <c r="M39" s="261"/>
      <c r="N39" s="262"/>
      <c r="O39" s="494">
        <f aca="true" t="shared" si="15" ref="O39:AG39">SUM(O40)</f>
        <v>0</v>
      </c>
      <c r="P39" s="495">
        <f t="shared" si="15"/>
        <v>0</v>
      </c>
      <c r="Q39" s="494">
        <f t="shared" si="15"/>
        <v>0</v>
      </c>
      <c r="R39" s="495">
        <f t="shared" si="15"/>
        <v>0</v>
      </c>
      <c r="S39" s="494">
        <f t="shared" si="15"/>
        <v>103893</v>
      </c>
      <c r="T39" s="495">
        <f t="shared" si="15"/>
        <v>0</v>
      </c>
      <c r="U39" s="494">
        <f t="shared" si="15"/>
        <v>0</v>
      </c>
      <c r="V39" s="495">
        <f t="shared" si="15"/>
        <v>0</v>
      </c>
      <c r="W39" s="494">
        <f t="shared" si="15"/>
        <v>0</v>
      </c>
      <c r="X39" s="495">
        <f t="shared" si="15"/>
        <v>0</v>
      </c>
      <c r="Y39" s="494">
        <f t="shared" si="15"/>
        <v>0</v>
      </c>
      <c r="Z39" s="495">
        <f t="shared" si="15"/>
        <v>0</v>
      </c>
      <c r="AA39" s="494">
        <f t="shared" si="15"/>
        <v>0</v>
      </c>
      <c r="AB39" s="495">
        <f t="shared" si="15"/>
        <v>0</v>
      </c>
      <c r="AC39" s="494">
        <f t="shared" si="15"/>
        <v>0</v>
      </c>
      <c r="AD39" s="495">
        <f t="shared" si="15"/>
        <v>0</v>
      </c>
      <c r="AE39" s="494">
        <f t="shared" si="15"/>
        <v>103893</v>
      </c>
      <c r="AF39" s="495">
        <f t="shared" si="15"/>
        <v>0</v>
      </c>
      <c r="AG39" s="287">
        <f t="shared" si="15"/>
        <v>0</v>
      </c>
      <c r="AH39" s="301"/>
      <c r="AI39" s="301"/>
      <c r="AJ39" s="302"/>
    </row>
    <row r="40" spans="2:36" ht="72" customHeight="1" thickBot="1">
      <c r="B40" s="208" t="s">
        <v>1557</v>
      </c>
      <c r="C40" s="208"/>
      <c r="D40" s="472" t="s">
        <v>1562</v>
      </c>
      <c r="E40" s="271" t="s">
        <v>1563</v>
      </c>
      <c r="F40" s="269">
        <v>0</v>
      </c>
      <c r="G40" s="322">
        <v>1</v>
      </c>
      <c r="H40" s="209" t="s">
        <v>418</v>
      </c>
      <c r="I40" s="209" t="s">
        <v>419</v>
      </c>
      <c r="J40" s="209">
        <v>0</v>
      </c>
      <c r="K40" s="476">
        <v>1</v>
      </c>
      <c r="L40" s="476">
        <v>1</v>
      </c>
      <c r="M40" s="476">
        <v>0</v>
      </c>
      <c r="N40" s="477">
        <v>1</v>
      </c>
      <c r="O40" s="399"/>
      <c r="P40" s="482"/>
      <c r="Q40" s="405"/>
      <c r="R40" s="482"/>
      <c r="S40" s="483">
        <v>103893</v>
      </c>
      <c r="T40" s="482"/>
      <c r="U40" s="483"/>
      <c r="V40" s="482"/>
      <c r="W40" s="483"/>
      <c r="X40" s="482"/>
      <c r="Y40" s="483"/>
      <c r="Z40" s="482"/>
      <c r="AA40" s="483"/>
      <c r="AB40" s="482"/>
      <c r="AC40" s="483"/>
      <c r="AD40" s="482"/>
      <c r="AE40" s="405">
        <f t="shared" si="11"/>
        <v>103893</v>
      </c>
      <c r="AF40" s="482"/>
      <c r="AG40" s="213"/>
      <c r="AH40" s="277"/>
      <c r="AI40" s="277"/>
      <c r="AJ40" s="274"/>
    </row>
    <row r="41" spans="2:36" ht="51.75" customHeight="1">
      <c r="B41" s="375" t="s">
        <v>13</v>
      </c>
      <c r="C41" s="112" t="s">
        <v>41</v>
      </c>
      <c r="D41" s="112" t="s">
        <v>14</v>
      </c>
      <c r="E41" s="112" t="s">
        <v>37</v>
      </c>
      <c r="F41" s="112" t="s">
        <v>38</v>
      </c>
      <c r="G41" s="112" t="s">
        <v>39</v>
      </c>
      <c r="H41" s="259" t="s">
        <v>1564</v>
      </c>
      <c r="I41" s="375" t="s">
        <v>42</v>
      </c>
      <c r="J41" s="261"/>
      <c r="K41" s="261"/>
      <c r="L41" s="261"/>
      <c r="M41" s="261"/>
      <c r="N41" s="262"/>
      <c r="O41" s="494">
        <f aca="true" t="shared" si="16" ref="O41:AG41">SUM(O42)</f>
        <v>0</v>
      </c>
      <c r="P41" s="495">
        <f t="shared" si="16"/>
        <v>0</v>
      </c>
      <c r="Q41" s="494">
        <f t="shared" si="16"/>
        <v>0</v>
      </c>
      <c r="R41" s="495">
        <f t="shared" si="16"/>
        <v>0</v>
      </c>
      <c r="S41" s="494">
        <f t="shared" si="16"/>
        <v>103893</v>
      </c>
      <c r="T41" s="495">
        <f t="shared" si="16"/>
        <v>0</v>
      </c>
      <c r="U41" s="494">
        <f t="shared" si="16"/>
        <v>0</v>
      </c>
      <c r="V41" s="495">
        <f t="shared" si="16"/>
        <v>0</v>
      </c>
      <c r="W41" s="494">
        <f t="shared" si="16"/>
        <v>0</v>
      </c>
      <c r="X41" s="495">
        <f t="shared" si="16"/>
        <v>0</v>
      </c>
      <c r="Y41" s="494">
        <f t="shared" si="16"/>
        <v>0</v>
      </c>
      <c r="Z41" s="495">
        <f t="shared" si="16"/>
        <v>0</v>
      </c>
      <c r="AA41" s="494">
        <f t="shared" si="16"/>
        <v>0</v>
      </c>
      <c r="AB41" s="495">
        <f t="shared" si="16"/>
        <v>0</v>
      </c>
      <c r="AC41" s="494">
        <f t="shared" si="16"/>
        <v>0</v>
      </c>
      <c r="AD41" s="495">
        <f t="shared" si="16"/>
        <v>0</v>
      </c>
      <c r="AE41" s="494">
        <f t="shared" si="16"/>
        <v>103893</v>
      </c>
      <c r="AF41" s="495">
        <f t="shared" si="16"/>
        <v>0</v>
      </c>
      <c r="AG41" s="287">
        <f t="shared" si="16"/>
        <v>0</v>
      </c>
      <c r="AH41" s="301"/>
      <c r="AI41" s="301"/>
      <c r="AJ41" s="302"/>
    </row>
    <row r="42" spans="2:36" ht="72.75" thickBot="1">
      <c r="B42" s="208" t="s">
        <v>1535</v>
      </c>
      <c r="C42" s="208"/>
      <c r="D42" s="472" t="s">
        <v>1562</v>
      </c>
      <c r="E42" s="271" t="s">
        <v>1563</v>
      </c>
      <c r="F42" s="269">
        <v>0</v>
      </c>
      <c r="G42" s="322">
        <v>1</v>
      </c>
      <c r="H42" s="209" t="s">
        <v>420</v>
      </c>
      <c r="I42" s="209" t="s">
        <v>421</v>
      </c>
      <c r="J42" s="209">
        <v>0</v>
      </c>
      <c r="K42" s="476">
        <v>48</v>
      </c>
      <c r="L42" s="476">
        <v>48</v>
      </c>
      <c r="M42" s="476">
        <v>0</v>
      </c>
      <c r="N42" s="477">
        <v>48</v>
      </c>
      <c r="O42" s="399"/>
      <c r="P42" s="482"/>
      <c r="Q42" s="405"/>
      <c r="R42" s="482"/>
      <c r="S42" s="483">
        <v>103893</v>
      </c>
      <c r="T42" s="482"/>
      <c r="U42" s="483"/>
      <c r="V42" s="482"/>
      <c r="W42" s="483"/>
      <c r="X42" s="482"/>
      <c r="Y42" s="483"/>
      <c r="Z42" s="482"/>
      <c r="AA42" s="483"/>
      <c r="AB42" s="482"/>
      <c r="AC42" s="483"/>
      <c r="AD42" s="482"/>
      <c r="AE42" s="405">
        <f t="shared" si="11"/>
        <v>103893</v>
      </c>
      <c r="AF42" s="482"/>
      <c r="AG42" s="213"/>
      <c r="AH42" s="277"/>
      <c r="AI42" s="277"/>
      <c r="AJ42" s="274"/>
    </row>
    <row r="43" spans="2:36" ht="51.75" customHeight="1">
      <c r="B43" s="375" t="s">
        <v>13</v>
      </c>
      <c r="C43" s="112" t="s">
        <v>41</v>
      </c>
      <c r="D43" s="112" t="s">
        <v>14</v>
      </c>
      <c r="E43" s="112" t="s">
        <v>37</v>
      </c>
      <c r="F43" s="112" t="s">
        <v>38</v>
      </c>
      <c r="G43" s="112" t="s">
        <v>39</v>
      </c>
      <c r="H43" s="259" t="s">
        <v>1565</v>
      </c>
      <c r="I43" s="375" t="s">
        <v>42</v>
      </c>
      <c r="J43" s="261"/>
      <c r="K43" s="261"/>
      <c r="L43" s="261"/>
      <c r="M43" s="261"/>
      <c r="N43" s="262"/>
      <c r="O43" s="494">
        <f aca="true" t="shared" si="17" ref="O43:AG43">SUM(O44)</f>
        <v>0</v>
      </c>
      <c r="P43" s="495">
        <f t="shared" si="17"/>
        <v>0</v>
      </c>
      <c r="Q43" s="494">
        <f t="shared" si="17"/>
        <v>0</v>
      </c>
      <c r="R43" s="495">
        <f t="shared" si="17"/>
        <v>0</v>
      </c>
      <c r="S43" s="494">
        <f t="shared" si="17"/>
        <v>103893</v>
      </c>
      <c r="T43" s="495">
        <f t="shared" si="17"/>
        <v>0</v>
      </c>
      <c r="U43" s="494">
        <f t="shared" si="17"/>
        <v>0</v>
      </c>
      <c r="V43" s="495">
        <f t="shared" si="17"/>
        <v>0</v>
      </c>
      <c r="W43" s="494">
        <f t="shared" si="17"/>
        <v>0</v>
      </c>
      <c r="X43" s="495">
        <f t="shared" si="17"/>
        <v>0</v>
      </c>
      <c r="Y43" s="494">
        <f t="shared" si="17"/>
        <v>0</v>
      </c>
      <c r="Z43" s="495">
        <f t="shared" si="17"/>
        <v>0</v>
      </c>
      <c r="AA43" s="494">
        <f t="shared" si="17"/>
        <v>0</v>
      </c>
      <c r="AB43" s="495">
        <f t="shared" si="17"/>
        <v>0</v>
      </c>
      <c r="AC43" s="494">
        <f t="shared" si="17"/>
        <v>0</v>
      </c>
      <c r="AD43" s="495">
        <f t="shared" si="17"/>
        <v>0</v>
      </c>
      <c r="AE43" s="494">
        <f t="shared" si="17"/>
        <v>103893</v>
      </c>
      <c r="AF43" s="495">
        <f t="shared" si="17"/>
        <v>0</v>
      </c>
      <c r="AG43" s="287">
        <f t="shared" si="17"/>
        <v>0</v>
      </c>
      <c r="AH43" s="301"/>
      <c r="AI43" s="301"/>
      <c r="AJ43" s="302"/>
    </row>
    <row r="44" spans="2:36" ht="72.75" thickBot="1">
      <c r="B44" s="208" t="s">
        <v>1535</v>
      </c>
      <c r="C44" s="208"/>
      <c r="D44" s="472" t="s">
        <v>1562</v>
      </c>
      <c r="E44" s="271" t="s">
        <v>1563</v>
      </c>
      <c r="F44" s="269">
        <v>0</v>
      </c>
      <c r="G44" s="322">
        <v>1</v>
      </c>
      <c r="H44" s="209" t="s">
        <v>422</v>
      </c>
      <c r="I44" s="209" t="s">
        <v>423</v>
      </c>
      <c r="J44" s="218">
        <v>0</v>
      </c>
      <c r="K44" s="485">
        <v>150</v>
      </c>
      <c r="L44" s="485">
        <v>115</v>
      </c>
      <c r="M44" s="485">
        <v>0</v>
      </c>
      <c r="N44" s="486">
        <v>115</v>
      </c>
      <c r="O44" s="487"/>
      <c r="P44" s="488"/>
      <c r="Q44" s="489"/>
      <c r="R44" s="488"/>
      <c r="S44" s="483">
        <v>103893</v>
      </c>
      <c r="T44" s="488"/>
      <c r="U44" s="490"/>
      <c r="V44" s="488"/>
      <c r="W44" s="490"/>
      <c r="X44" s="488"/>
      <c r="Y44" s="490"/>
      <c r="Z44" s="488"/>
      <c r="AA44" s="490"/>
      <c r="AB44" s="488"/>
      <c r="AC44" s="490"/>
      <c r="AD44" s="491"/>
      <c r="AE44" s="492">
        <f t="shared" si="11"/>
        <v>103893</v>
      </c>
      <c r="AF44" s="491"/>
      <c r="AG44" s="351"/>
      <c r="AH44" s="502"/>
      <c r="AI44" s="502"/>
      <c r="AJ44" s="310"/>
    </row>
    <row r="45" ht="12"/>
    <row r="46" spans="2:36" ht="12">
      <c r="B46" s="755" t="s">
        <v>1385</v>
      </c>
      <c r="C46" s="558"/>
      <c r="D46" s="558"/>
      <c r="E46" s="558"/>
      <c r="F46" s="558"/>
      <c r="G46" s="558"/>
      <c r="H46" s="559"/>
      <c r="I46" s="560" t="s">
        <v>1532</v>
      </c>
      <c r="J46" s="561"/>
      <c r="K46" s="561"/>
      <c r="L46" s="561"/>
      <c r="M46" s="561"/>
      <c r="N46" s="561"/>
      <c r="O46" s="561"/>
      <c r="P46" s="561"/>
      <c r="Q46" s="561"/>
      <c r="R46" s="561"/>
      <c r="S46" s="561"/>
      <c r="T46" s="562"/>
      <c r="U46" s="560" t="s">
        <v>22</v>
      </c>
      <c r="V46" s="561"/>
      <c r="W46" s="561"/>
      <c r="X46" s="561"/>
      <c r="Y46" s="561"/>
      <c r="Z46" s="561"/>
      <c r="AA46" s="561"/>
      <c r="AB46" s="561"/>
      <c r="AC46" s="561"/>
      <c r="AD46" s="561"/>
      <c r="AE46" s="561"/>
      <c r="AF46" s="561"/>
      <c r="AG46" s="561"/>
      <c r="AH46" s="561"/>
      <c r="AI46" s="561"/>
      <c r="AJ46" s="756"/>
    </row>
    <row r="47" spans="2:36" ht="32.25" customHeight="1" thickBot="1">
      <c r="B47" s="757" t="s">
        <v>1607</v>
      </c>
      <c r="C47" s="564"/>
      <c r="D47" s="565"/>
      <c r="E47" s="264"/>
      <c r="F47" s="564" t="s">
        <v>1608</v>
      </c>
      <c r="G47" s="564"/>
      <c r="H47" s="564"/>
      <c r="I47" s="564"/>
      <c r="J47" s="564"/>
      <c r="K47" s="564"/>
      <c r="L47" s="564"/>
      <c r="M47" s="564"/>
      <c r="N47" s="565"/>
      <c r="O47" s="729" t="s">
        <v>0</v>
      </c>
      <c r="P47" s="730"/>
      <c r="Q47" s="730"/>
      <c r="R47" s="730"/>
      <c r="S47" s="730"/>
      <c r="T47" s="730"/>
      <c r="U47" s="730"/>
      <c r="V47" s="730"/>
      <c r="W47" s="730"/>
      <c r="X47" s="730"/>
      <c r="Y47" s="730"/>
      <c r="Z47" s="730"/>
      <c r="AA47" s="730"/>
      <c r="AB47" s="730"/>
      <c r="AC47" s="730"/>
      <c r="AD47" s="730"/>
      <c r="AE47" s="730"/>
      <c r="AF47" s="731"/>
      <c r="AG47" s="569" t="s">
        <v>1</v>
      </c>
      <c r="AH47" s="570"/>
      <c r="AI47" s="570"/>
      <c r="AJ47" s="571"/>
    </row>
    <row r="48" spans="2:36" ht="12">
      <c r="B48" s="651" t="s">
        <v>25</v>
      </c>
      <c r="C48" s="614" t="s">
        <v>1566</v>
      </c>
      <c r="D48" s="615"/>
      <c r="E48" s="615"/>
      <c r="F48" s="615"/>
      <c r="G48" s="615"/>
      <c r="H48" s="615"/>
      <c r="I48" s="545" t="s">
        <v>3</v>
      </c>
      <c r="J48" s="547" t="s">
        <v>26</v>
      </c>
      <c r="K48" s="547" t="s">
        <v>4</v>
      </c>
      <c r="L48" s="549" t="s">
        <v>1387</v>
      </c>
      <c r="M48" s="607" t="s">
        <v>28</v>
      </c>
      <c r="N48" s="609" t="s">
        <v>29</v>
      </c>
      <c r="O48" s="728" t="s">
        <v>43</v>
      </c>
      <c r="P48" s="658"/>
      <c r="Q48" s="659" t="s">
        <v>44</v>
      </c>
      <c r="R48" s="658"/>
      <c r="S48" s="659" t="s">
        <v>45</v>
      </c>
      <c r="T48" s="658"/>
      <c r="U48" s="659" t="s">
        <v>7</v>
      </c>
      <c r="V48" s="658"/>
      <c r="W48" s="659" t="s">
        <v>6</v>
      </c>
      <c r="X48" s="658"/>
      <c r="Y48" s="659" t="s">
        <v>46</v>
      </c>
      <c r="Z48" s="658"/>
      <c r="AA48" s="659" t="s">
        <v>5</v>
      </c>
      <c r="AB48" s="658"/>
      <c r="AC48" s="659" t="s">
        <v>8</v>
      </c>
      <c r="AD48" s="658"/>
      <c r="AE48" s="659" t="s">
        <v>9</v>
      </c>
      <c r="AF48" s="660"/>
      <c r="AG48" s="605" t="s">
        <v>10</v>
      </c>
      <c r="AH48" s="572" t="s">
        <v>11</v>
      </c>
      <c r="AI48" s="574" t="s">
        <v>12</v>
      </c>
      <c r="AJ48" s="576" t="s">
        <v>30</v>
      </c>
    </row>
    <row r="49" spans="2:36" ht="69.75" customHeight="1" thickBot="1">
      <c r="B49" s="652"/>
      <c r="C49" s="616"/>
      <c r="D49" s="617"/>
      <c r="E49" s="617"/>
      <c r="F49" s="617"/>
      <c r="G49" s="617"/>
      <c r="H49" s="617"/>
      <c r="I49" s="546"/>
      <c r="J49" s="548" t="s">
        <v>26</v>
      </c>
      <c r="K49" s="548"/>
      <c r="L49" s="550"/>
      <c r="M49" s="608"/>
      <c r="N49" s="610"/>
      <c r="O49" s="253" t="s">
        <v>31</v>
      </c>
      <c r="P49" s="254" t="s">
        <v>32</v>
      </c>
      <c r="Q49" s="255" t="s">
        <v>31</v>
      </c>
      <c r="R49" s="254" t="s">
        <v>32</v>
      </c>
      <c r="S49" s="255" t="s">
        <v>31</v>
      </c>
      <c r="T49" s="254" t="s">
        <v>32</v>
      </c>
      <c r="U49" s="255" t="s">
        <v>31</v>
      </c>
      <c r="V49" s="254" t="s">
        <v>32</v>
      </c>
      <c r="W49" s="255" t="s">
        <v>31</v>
      </c>
      <c r="X49" s="254" t="s">
        <v>32</v>
      </c>
      <c r="Y49" s="255" t="s">
        <v>31</v>
      </c>
      <c r="Z49" s="254" t="s">
        <v>32</v>
      </c>
      <c r="AA49" s="255" t="s">
        <v>31</v>
      </c>
      <c r="AB49" s="254" t="s">
        <v>33</v>
      </c>
      <c r="AC49" s="255" t="s">
        <v>31</v>
      </c>
      <c r="AD49" s="254" t="s">
        <v>33</v>
      </c>
      <c r="AE49" s="255" t="s">
        <v>31</v>
      </c>
      <c r="AF49" s="256" t="s">
        <v>33</v>
      </c>
      <c r="AG49" s="606"/>
      <c r="AH49" s="573"/>
      <c r="AI49" s="575"/>
      <c r="AJ49" s="577"/>
    </row>
    <row r="50" spans="2:36" ht="57" customHeight="1" thickBot="1">
      <c r="B50" s="289" t="s">
        <v>1388</v>
      </c>
      <c r="C50" s="580" t="s">
        <v>424</v>
      </c>
      <c r="D50" s="581"/>
      <c r="E50" s="581"/>
      <c r="F50" s="581"/>
      <c r="G50" s="581"/>
      <c r="H50" s="581"/>
      <c r="I50" s="290" t="s">
        <v>425</v>
      </c>
      <c r="J50" s="493" t="s">
        <v>1567</v>
      </c>
      <c r="K50" s="496">
        <v>0.8</v>
      </c>
      <c r="L50" s="496">
        <v>0.1</v>
      </c>
      <c r="M50" s="314">
        <v>0</v>
      </c>
      <c r="N50" s="496">
        <v>0.1</v>
      </c>
      <c r="O50" s="368">
        <f>O52+O54+O56+O58+O60+O62+O64</f>
        <v>0</v>
      </c>
      <c r="P50" s="368">
        <f aca="true" t="shared" si="18" ref="P50:AF50">P52+P54+P56+P58+P60+P62+P64</f>
        <v>0</v>
      </c>
      <c r="Q50" s="368">
        <f t="shared" si="18"/>
        <v>0</v>
      </c>
      <c r="R50" s="368">
        <f t="shared" si="18"/>
        <v>0</v>
      </c>
      <c r="S50" s="368">
        <f t="shared" si="18"/>
        <v>207786</v>
      </c>
      <c r="T50" s="368">
        <f t="shared" si="18"/>
        <v>0</v>
      </c>
      <c r="U50" s="368">
        <f t="shared" si="18"/>
        <v>0</v>
      </c>
      <c r="V50" s="368">
        <f t="shared" si="18"/>
        <v>0</v>
      </c>
      <c r="W50" s="368">
        <f t="shared" si="18"/>
        <v>0</v>
      </c>
      <c r="X50" s="368">
        <f t="shared" si="18"/>
        <v>0</v>
      </c>
      <c r="Y50" s="368">
        <f t="shared" si="18"/>
        <v>0</v>
      </c>
      <c r="Z50" s="368">
        <f t="shared" si="18"/>
        <v>0</v>
      </c>
      <c r="AA50" s="368">
        <f t="shared" si="18"/>
        <v>0</v>
      </c>
      <c r="AB50" s="368">
        <f t="shared" si="18"/>
        <v>0</v>
      </c>
      <c r="AC50" s="368">
        <f t="shared" si="18"/>
        <v>0</v>
      </c>
      <c r="AD50" s="368">
        <f t="shared" si="18"/>
        <v>0</v>
      </c>
      <c r="AE50" s="368">
        <f t="shared" si="18"/>
        <v>207786</v>
      </c>
      <c r="AF50" s="368">
        <f t="shared" si="18"/>
        <v>0</v>
      </c>
      <c r="AG50" s="371">
        <v>0</v>
      </c>
      <c r="AH50" s="372"/>
      <c r="AI50" s="372"/>
      <c r="AJ50" s="299"/>
    </row>
    <row r="51" spans="2:36" ht="12.75" thickBot="1">
      <c r="B51" s="653"/>
      <c r="C51" s="654"/>
      <c r="D51" s="654"/>
      <c r="E51" s="654"/>
      <c r="F51" s="654"/>
      <c r="G51" s="654"/>
      <c r="H51" s="654"/>
      <c r="I51" s="654"/>
      <c r="J51" s="654"/>
      <c r="K51" s="654"/>
      <c r="L51" s="654"/>
      <c r="M51" s="654"/>
      <c r="N51" s="654"/>
      <c r="O51" s="654"/>
      <c r="P51" s="654"/>
      <c r="Q51" s="654"/>
      <c r="R51" s="654"/>
      <c r="S51" s="654"/>
      <c r="T51" s="654"/>
      <c r="U51" s="654"/>
      <c r="V51" s="654"/>
      <c r="W51" s="654"/>
      <c r="X51" s="654"/>
      <c r="Y51" s="654"/>
      <c r="Z51" s="654"/>
      <c r="AA51" s="654"/>
      <c r="AB51" s="654"/>
      <c r="AC51" s="654"/>
      <c r="AD51" s="654"/>
      <c r="AE51" s="654"/>
      <c r="AF51" s="654"/>
      <c r="AG51" s="654"/>
      <c r="AH51" s="654"/>
      <c r="AI51" s="654"/>
      <c r="AJ51" s="655"/>
    </row>
    <row r="52" spans="2:36" ht="60" customHeight="1" thickBot="1">
      <c r="B52" s="375" t="s">
        <v>13</v>
      </c>
      <c r="C52" s="112" t="s">
        <v>41</v>
      </c>
      <c r="D52" s="112" t="s">
        <v>14</v>
      </c>
      <c r="E52" s="112" t="s">
        <v>37</v>
      </c>
      <c r="F52" s="112" t="s">
        <v>38</v>
      </c>
      <c r="G52" s="112" t="s">
        <v>39</v>
      </c>
      <c r="H52" s="259" t="s">
        <v>1568</v>
      </c>
      <c r="I52" s="375" t="s">
        <v>42</v>
      </c>
      <c r="J52" s="261"/>
      <c r="K52" s="261"/>
      <c r="L52" s="261"/>
      <c r="M52" s="261"/>
      <c r="N52" s="262"/>
      <c r="O52" s="494">
        <f aca="true" t="shared" si="19" ref="O52:AG52">SUM(O53)</f>
        <v>0</v>
      </c>
      <c r="P52" s="495">
        <f t="shared" si="19"/>
        <v>0</v>
      </c>
      <c r="Q52" s="494">
        <f t="shared" si="19"/>
        <v>0</v>
      </c>
      <c r="R52" s="495">
        <f t="shared" si="19"/>
        <v>0</v>
      </c>
      <c r="S52" s="494">
        <f t="shared" si="19"/>
        <v>0</v>
      </c>
      <c r="T52" s="495">
        <f t="shared" si="19"/>
        <v>0</v>
      </c>
      <c r="U52" s="494">
        <f t="shared" si="19"/>
        <v>0</v>
      </c>
      <c r="V52" s="495">
        <f t="shared" si="19"/>
        <v>0</v>
      </c>
      <c r="W52" s="494">
        <f t="shared" si="19"/>
        <v>0</v>
      </c>
      <c r="X52" s="495">
        <f t="shared" si="19"/>
        <v>0</v>
      </c>
      <c r="Y52" s="494">
        <f t="shared" si="19"/>
        <v>0</v>
      </c>
      <c r="Z52" s="495">
        <f t="shared" si="19"/>
        <v>0</v>
      </c>
      <c r="AA52" s="494">
        <f t="shared" si="19"/>
        <v>0</v>
      </c>
      <c r="AB52" s="495">
        <f t="shared" si="19"/>
        <v>0</v>
      </c>
      <c r="AC52" s="494">
        <f t="shared" si="19"/>
        <v>0</v>
      </c>
      <c r="AD52" s="495">
        <f t="shared" si="19"/>
        <v>0</v>
      </c>
      <c r="AE52" s="494">
        <f t="shared" si="19"/>
        <v>0</v>
      </c>
      <c r="AF52" s="495">
        <f t="shared" si="19"/>
        <v>0</v>
      </c>
      <c r="AG52" s="287">
        <f t="shared" si="19"/>
        <v>0</v>
      </c>
      <c r="AH52" s="301"/>
      <c r="AI52" s="301"/>
      <c r="AJ52" s="302"/>
    </row>
    <row r="53" spans="2:36" ht="74.25" customHeight="1" thickBot="1">
      <c r="B53" s="208" t="s">
        <v>1535</v>
      </c>
      <c r="C53" s="208"/>
      <c r="D53" s="472" t="s">
        <v>1569</v>
      </c>
      <c r="E53" s="271" t="s">
        <v>1554</v>
      </c>
      <c r="F53" s="269">
        <v>0</v>
      </c>
      <c r="G53" s="322">
        <v>1</v>
      </c>
      <c r="H53" s="209" t="s">
        <v>426</v>
      </c>
      <c r="I53" s="209" t="s">
        <v>427</v>
      </c>
      <c r="J53" s="209">
        <v>0</v>
      </c>
      <c r="K53" s="476">
        <v>3</v>
      </c>
      <c r="L53" s="476">
        <v>0</v>
      </c>
      <c r="M53" s="476">
        <v>0</v>
      </c>
      <c r="N53" s="476">
        <v>0</v>
      </c>
      <c r="O53" s="478"/>
      <c r="P53" s="479"/>
      <c r="Q53" s="480"/>
      <c r="R53" s="479"/>
      <c r="S53" s="480"/>
      <c r="T53" s="479"/>
      <c r="U53" s="480"/>
      <c r="V53" s="479"/>
      <c r="W53" s="480"/>
      <c r="X53" s="479"/>
      <c r="Y53" s="480"/>
      <c r="Z53" s="479"/>
      <c r="AA53" s="480"/>
      <c r="AB53" s="479"/>
      <c r="AC53" s="480"/>
      <c r="AD53" s="479"/>
      <c r="AE53" s="480">
        <f aca="true" t="shared" si="20" ref="AE53:AE65">O53+Q53+S53+U53+W53+Y53+AA53+AC53</f>
        <v>0</v>
      </c>
      <c r="AF53" s="479"/>
      <c r="AG53" s="501"/>
      <c r="AH53" s="160"/>
      <c r="AI53" s="160"/>
      <c r="AJ53" s="161"/>
    </row>
    <row r="54" spans="2:36" ht="60" customHeight="1">
      <c r="B54" s="375" t="s">
        <v>13</v>
      </c>
      <c r="C54" s="112" t="s">
        <v>41</v>
      </c>
      <c r="D54" s="112" t="s">
        <v>14</v>
      </c>
      <c r="E54" s="112" t="s">
        <v>37</v>
      </c>
      <c r="F54" s="112" t="s">
        <v>38</v>
      </c>
      <c r="G54" s="112" t="s">
        <v>39</v>
      </c>
      <c r="H54" s="259" t="s">
        <v>1570</v>
      </c>
      <c r="I54" s="375" t="s">
        <v>42</v>
      </c>
      <c r="J54" s="261"/>
      <c r="K54" s="261"/>
      <c r="L54" s="261"/>
      <c r="M54" s="261"/>
      <c r="N54" s="262"/>
      <c r="O54" s="494">
        <f aca="true" t="shared" si="21" ref="O54:AG54">SUM(O55)</f>
        <v>0</v>
      </c>
      <c r="P54" s="495">
        <f t="shared" si="21"/>
        <v>0</v>
      </c>
      <c r="Q54" s="494">
        <f t="shared" si="21"/>
        <v>0</v>
      </c>
      <c r="R54" s="495">
        <f t="shared" si="21"/>
        <v>0</v>
      </c>
      <c r="S54" s="494">
        <f t="shared" si="21"/>
        <v>103893</v>
      </c>
      <c r="T54" s="495">
        <f t="shared" si="21"/>
        <v>0</v>
      </c>
      <c r="U54" s="494">
        <f t="shared" si="21"/>
        <v>0</v>
      </c>
      <c r="V54" s="495">
        <f t="shared" si="21"/>
        <v>0</v>
      </c>
      <c r="W54" s="494">
        <f t="shared" si="21"/>
        <v>0</v>
      </c>
      <c r="X54" s="495">
        <f t="shared" si="21"/>
        <v>0</v>
      </c>
      <c r="Y54" s="494">
        <f t="shared" si="21"/>
        <v>0</v>
      </c>
      <c r="Z54" s="495">
        <f t="shared" si="21"/>
        <v>0</v>
      </c>
      <c r="AA54" s="494">
        <f t="shared" si="21"/>
        <v>0</v>
      </c>
      <c r="AB54" s="495">
        <f t="shared" si="21"/>
        <v>0</v>
      </c>
      <c r="AC54" s="494">
        <f t="shared" si="21"/>
        <v>0</v>
      </c>
      <c r="AD54" s="495">
        <f t="shared" si="21"/>
        <v>0</v>
      </c>
      <c r="AE54" s="494">
        <f t="shared" si="21"/>
        <v>103893</v>
      </c>
      <c r="AF54" s="495">
        <f t="shared" si="21"/>
        <v>0</v>
      </c>
      <c r="AG54" s="287">
        <f t="shared" si="21"/>
        <v>0</v>
      </c>
      <c r="AH54" s="301"/>
      <c r="AI54" s="301"/>
      <c r="AJ54" s="302"/>
    </row>
    <row r="55" spans="2:36" ht="77.25" customHeight="1" thickBot="1">
      <c r="B55" s="208" t="s">
        <v>1535</v>
      </c>
      <c r="C55" s="208"/>
      <c r="D55" s="472" t="s">
        <v>1569</v>
      </c>
      <c r="E55" s="271" t="s">
        <v>1554</v>
      </c>
      <c r="F55" s="269">
        <v>0</v>
      </c>
      <c r="G55" s="322">
        <v>1</v>
      </c>
      <c r="H55" s="209" t="s">
        <v>428</v>
      </c>
      <c r="I55" s="209" t="s">
        <v>429</v>
      </c>
      <c r="J55" s="209">
        <v>2</v>
      </c>
      <c r="K55" s="476">
        <v>3</v>
      </c>
      <c r="L55" s="476">
        <v>1</v>
      </c>
      <c r="M55" s="476">
        <v>0</v>
      </c>
      <c r="N55" s="476">
        <v>1</v>
      </c>
      <c r="O55" s="481"/>
      <c r="P55" s="482"/>
      <c r="Q55" s="483"/>
      <c r="R55" s="482"/>
      <c r="S55" s="483">
        <v>103893</v>
      </c>
      <c r="T55" s="482"/>
      <c r="U55" s="405"/>
      <c r="V55" s="482"/>
      <c r="W55" s="405"/>
      <c r="X55" s="482"/>
      <c r="Y55" s="405"/>
      <c r="Z55" s="482"/>
      <c r="AA55" s="405"/>
      <c r="AB55" s="482"/>
      <c r="AC55" s="405"/>
      <c r="AD55" s="482"/>
      <c r="AE55" s="405">
        <f t="shared" si="20"/>
        <v>103893</v>
      </c>
      <c r="AF55" s="482"/>
      <c r="AG55" s="213"/>
      <c r="AH55" s="277"/>
      <c r="AI55" s="277"/>
      <c r="AJ55" s="274"/>
    </row>
    <row r="56" spans="2:36" ht="60" customHeight="1">
      <c r="B56" s="375" t="s">
        <v>13</v>
      </c>
      <c r="C56" s="112" t="s">
        <v>41</v>
      </c>
      <c r="D56" s="112" t="s">
        <v>14</v>
      </c>
      <c r="E56" s="112" t="s">
        <v>37</v>
      </c>
      <c r="F56" s="112" t="s">
        <v>38</v>
      </c>
      <c r="G56" s="112" t="s">
        <v>39</v>
      </c>
      <c r="H56" s="259" t="s">
        <v>1571</v>
      </c>
      <c r="I56" s="375" t="s">
        <v>42</v>
      </c>
      <c r="J56" s="261"/>
      <c r="K56" s="261"/>
      <c r="L56" s="261"/>
      <c r="M56" s="261"/>
      <c r="N56" s="262"/>
      <c r="O56" s="494">
        <f aca="true" t="shared" si="22" ref="O56:AG56">SUM(O57)</f>
        <v>0</v>
      </c>
      <c r="P56" s="495">
        <f t="shared" si="22"/>
        <v>0</v>
      </c>
      <c r="Q56" s="494">
        <f t="shared" si="22"/>
        <v>0</v>
      </c>
      <c r="R56" s="495">
        <f t="shared" si="22"/>
        <v>0</v>
      </c>
      <c r="S56" s="494">
        <f t="shared" si="22"/>
        <v>0</v>
      </c>
      <c r="T56" s="495">
        <f t="shared" si="22"/>
        <v>0</v>
      </c>
      <c r="U56" s="494">
        <f t="shared" si="22"/>
        <v>0</v>
      </c>
      <c r="V56" s="495">
        <f t="shared" si="22"/>
        <v>0</v>
      </c>
      <c r="W56" s="494">
        <f t="shared" si="22"/>
        <v>0</v>
      </c>
      <c r="X56" s="495">
        <f t="shared" si="22"/>
        <v>0</v>
      </c>
      <c r="Y56" s="494">
        <f t="shared" si="22"/>
        <v>0</v>
      </c>
      <c r="Z56" s="495">
        <f t="shared" si="22"/>
        <v>0</v>
      </c>
      <c r="AA56" s="494">
        <f t="shared" si="22"/>
        <v>0</v>
      </c>
      <c r="AB56" s="495">
        <f t="shared" si="22"/>
        <v>0</v>
      </c>
      <c r="AC56" s="494">
        <f t="shared" si="22"/>
        <v>0</v>
      </c>
      <c r="AD56" s="495">
        <f t="shared" si="22"/>
        <v>0</v>
      </c>
      <c r="AE56" s="494">
        <f t="shared" si="22"/>
        <v>0</v>
      </c>
      <c r="AF56" s="495">
        <f t="shared" si="22"/>
        <v>0</v>
      </c>
      <c r="AG56" s="287">
        <f t="shared" si="22"/>
        <v>0</v>
      </c>
      <c r="AH56" s="301"/>
      <c r="AI56" s="301"/>
      <c r="AJ56" s="302"/>
    </row>
    <row r="57" spans="2:36" ht="74.25" customHeight="1" thickBot="1">
      <c r="B57" s="208" t="s">
        <v>1535</v>
      </c>
      <c r="C57" s="208"/>
      <c r="D57" s="472" t="s">
        <v>1572</v>
      </c>
      <c r="E57" s="271" t="s">
        <v>1559</v>
      </c>
      <c r="F57" s="484">
        <v>0</v>
      </c>
      <c r="G57" s="322">
        <v>1</v>
      </c>
      <c r="H57" s="209" t="s">
        <v>430</v>
      </c>
      <c r="I57" s="209" t="s">
        <v>431</v>
      </c>
      <c r="J57" s="209">
        <v>0</v>
      </c>
      <c r="K57" s="476">
        <v>1</v>
      </c>
      <c r="L57" s="476">
        <v>0</v>
      </c>
      <c r="M57" s="476">
        <v>0</v>
      </c>
      <c r="N57" s="476">
        <v>0</v>
      </c>
      <c r="O57" s="481"/>
      <c r="P57" s="482"/>
      <c r="Q57" s="483"/>
      <c r="R57" s="482"/>
      <c r="S57" s="483"/>
      <c r="T57" s="482"/>
      <c r="U57" s="483"/>
      <c r="V57" s="482"/>
      <c r="W57" s="483"/>
      <c r="X57" s="482"/>
      <c r="Y57" s="483"/>
      <c r="Z57" s="482"/>
      <c r="AA57" s="483"/>
      <c r="AB57" s="482"/>
      <c r="AC57" s="483"/>
      <c r="AD57" s="482"/>
      <c r="AE57" s="405">
        <f t="shared" si="20"/>
        <v>0</v>
      </c>
      <c r="AF57" s="482"/>
      <c r="AG57" s="213"/>
      <c r="AH57" s="277"/>
      <c r="AI57" s="277"/>
      <c r="AJ57" s="274"/>
    </row>
    <row r="58" spans="2:36" ht="60" customHeight="1">
      <c r="B58" s="375" t="s">
        <v>13</v>
      </c>
      <c r="C58" s="112" t="s">
        <v>41</v>
      </c>
      <c r="D58" s="112" t="s">
        <v>14</v>
      </c>
      <c r="E58" s="112" t="s">
        <v>37</v>
      </c>
      <c r="F58" s="112" t="s">
        <v>38</v>
      </c>
      <c r="G58" s="112" t="s">
        <v>39</v>
      </c>
      <c r="H58" s="259" t="s">
        <v>1573</v>
      </c>
      <c r="I58" s="375" t="s">
        <v>42</v>
      </c>
      <c r="J58" s="261"/>
      <c r="K58" s="261"/>
      <c r="L58" s="261"/>
      <c r="M58" s="261"/>
      <c r="N58" s="262"/>
      <c r="O58" s="494">
        <f aca="true" t="shared" si="23" ref="O58:AG58">SUM(O59)</f>
        <v>0</v>
      </c>
      <c r="P58" s="495">
        <f t="shared" si="23"/>
        <v>0</v>
      </c>
      <c r="Q58" s="494">
        <f t="shared" si="23"/>
        <v>0</v>
      </c>
      <c r="R58" s="495">
        <f t="shared" si="23"/>
        <v>0</v>
      </c>
      <c r="S58" s="494">
        <f t="shared" si="23"/>
        <v>0</v>
      </c>
      <c r="T58" s="495">
        <f t="shared" si="23"/>
        <v>0</v>
      </c>
      <c r="U58" s="494">
        <f t="shared" si="23"/>
        <v>0</v>
      </c>
      <c r="V58" s="495">
        <f t="shared" si="23"/>
        <v>0</v>
      </c>
      <c r="W58" s="494">
        <f t="shared" si="23"/>
        <v>0</v>
      </c>
      <c r="X58" s="495">
        <f t="shared" si="23"/>
        <v>0</v>
      </c>
      <c r="Y58" s="494">
        <f t="shared" si="23"/>
        <v>0</v>
      </c>
      <c r="Z58" s="495">
        <f t="shared" si="23"/>
        <v>0</v>
      </c>
      <c r="AA58" s="494">
        <f t="shared" si="23"/>
        <v>0</v>
      </c>
      <c r="AB58" s="495">
        <f t="shared" si="23"/>
        <v>0</v>
      </c>
      <c r="AC58" s="494">
        <f t="shared" si="23"/>
        <v>0</v>
      </c>
      <c r="AD58" s="495">
        <f t="shared" si="23"/>
        <v>0</v>
      </c>
      <c r="AE58" s="494">
        <f t="shared" si="23"/>
        <v>0</v>
      </c>
      <c r="AF58" s="495">
        <f t="shared" si="23"/>
        <v>0</v>
      </c>
      <c r="AG58" s="287">
        <f t="shared" si="23"/>
        <v>0</v>
      </c>
      <c r="AH58" s="301"/>
      <c r="AI58" s="301"/>
      <c r="AJ58" s="302"/>
    </row>
    <row r="59" spans="2:36" ht="87.75" customHeight="1" thickBot="1">
      <c r="B59" s="208" t="s">
        <v>1574</v>
      </c>
      <c r="C59" s="208"/>
      <c r="D59" s="472" t="s">
        <v>1572</v>
      </c>
      <c r="E59" s="271" t="s">
        <v>1559</v>
      </c>
      <c r="F59" s="484">
        <v>0</v>
      </c>
      <c r="G59" s="322">
        <v>1</v>
      </c>
      <c r="H59" s="209" t="s">
        <v>432</v>
      </c>
      <c r="I59" s="209" t="s">
        <v>433</v>
      </c>
      <c r="J59" s="209" t="s">
        <v>434</v>
      </c>
      <c r="K59" s="476">
        <v>5</v>
      </c>
      <c r="L59" s="476">
        <v>0</v>
      </c>
      <c r="M59" s="476">
        <v>0</v>
      </c>
      <c r="N59" s="476">
        <v>0</v>
      </c>
      <c r="O59" s="481"/>
      <c r="P59" s="482"/>
      <c r="Q59" s="405"/>
      <c r="R59" s="482"/>
      <c r="S59" s="483"/>
      <c r="T59" s="482"/>
      <c r="U59" s="483"/>
      <c r="V59" s="482"/>
      <c r="W59" s="483"/>
      <c r="X59" s="482"/>
      <c r="Y59" s="483"/>
      <c r="Z59" s="482"/>
      <c r="AA59" s="483"/>
      <c r="AB59" s="482"/>
      <c r="AC59" s="483"/>
      <c r="AD59" s="482"/>
      <c r="AE59" s="405">
        <f t="shared" si="20"/>
        <v>0</v>
      </c>
      <c r="AF59" s="482"/>
      <c r="AG59" s="213"/>
      <c r="AH59" s="277"/>
      <c r="AI59" s="277"/>
      <c r="AJ59" s="274"/>
    </row>
    <row r="60" spans="2:36" ht="60" customHeight="1">
      <c r="B60" s="375" t="s">
        <v>13</v>
      </c>
      <c r="C60" s="112" t="s">
        <v>41</v>
      </c>
      <c r="D60" s="112" t="s">
        <v>14</v>
      </c>
      <c r="E60" s="112" t="s">
        <v>37</v>
      </c>
      <c r="F60" s="112" t="s">
        <v>38</v>
      </c>
      <c r="G60" s="112" t="s">
        <v>39</v>
      </c>
      <c r="H60" s="259" t="s">
        <v>1575</v>
      </c>
      <c r="I60" s="375" t="s">
        <v>42</v>
      </c>
      <c r="J60" s="261"/>
      <c r="K60" s="261"/>
      <c r="L60" s="261"/>
      <c r="M60" s="261"/>
      <c r="N60" s="262"/>
      <c r="O60" s="494">
        <f aca="true" t="shared" si="24" ref="O60:AG60">SUM(O61)</f>
        <v>0</v>
      </c>
      <c r="P60" s="495">
        <f t="shared" si="24"/>
        <v>0</v>
      </c>
      <c r="Q60" s="494">
        <f t="shared" si="24"/>
        <v>0</v>
      </c>
      <c r="R60" s="495">
        <f t="shared" si="24"/>
        <v>0</v>
      </c>
      <c r="S60" s="494">
        <f t="shared" si="24"/>
        <v>103893</v>
      </c>
      <c r="T60" s="495">
        <f t="shared" si="24"/>
        <v>0</v>
      </c>
      <c r="U60" s="494">
        <f t="shared" si="24"/>
        <v>0</v>
      </c>
      <c r="V60" s="495">
        <f t="shared" si="24"/>
        <v>0</v>
      </c>
      <c r="W60" s="494">
        <f t="shared" si="24"/>
        <v>0</v>
      </c>
      <c r="X60" s="495">
        <f t="shared" si="24"/>
        <v>0</v>
      </c>
      <c r="Y60" s="494">
        <f t="shared" si="24"/>
        <v>0</v>
      </c>
      <c r="Z60" s="495">
        <f t="shared" si="24"/>
        <v>0</v>
      </c>
      <c r="AA60" s="494">
        <f t="shared" si="24"/>
        <v>0</v>
      </c>
      <c r="AB60" s="495">
        <f t="shared" si="24"/>
        <v>0</v>
      </c>
      <c r="AC60" s="494">
        <f t="shared" si="24"/>
        <v>0</v>
      </c>
      <c r="AD60" s="495">
        <f t="shared" si="24"/>
        <v>0</v>
      </c>
      <c r="AE60" s="494">
        <f t="shared" si="24"/>
        <v>103893</v>
      </c>
      <c r="AF60" s="495">
        <f t="shared" si="24"/>
        <v>0</v>
      </c>
      <c r="AG60" s="287">
        <f t="shared" si="24"/>
        <v>0</v>
      </c>
      <c r="AH60" s="301"/>
      <c r="AI60" s="301"/>
      <c r="AJ60" s="302"/>
    </row>
    <row r="61" spans="2:36" ht="60.75" thickBot="1">
      <c r="B61" s="208" t="s">
        <v>1576</v>
      </c>
      <c r="C61" s="208"/>
      <c r="D61" s="472" t="s">
        <v>1577</v>
      </c>
      <c r="E61" s="271" t="s">
        <v>1563</v>
      </c>
      <c r="F61" s="269">
        <v>0</v>
      </c>
      <c r="G61" s="322">
        <v>1</v>
      </c>
      <c r="H61" s="209" t="s">
        <v>435</v>
      </c>
      <c r="I61" s="209" t="s">
        <v>436</v>
      </c>
      <c r="J61" s="209" t="s">
        <v>434</v>
      </c>
      <c r="K61" s="476">
        <v>1</v>
      </c>
      <c r="L61" s="476">
        <v>1</v>
      </c>
      <c r="M61" s="476">
        <v>0</v>
      </c>
      <c r="N61" s="476">
        <v>1</v>
      </c>
      <c r="O61" s="399"/>
      <c r="P61" s="482"/>
      <c r="Q61" s="405"/>
      <c r="R61" s="482"/>
      <c r="S61" s="483">
        <v>103893</v>
      </c>
      <c r="T61" s="482"/>
      <c r="U61" s="483"/>
      <c r="V61" s="482"/>
      <c r="W61" s="483"/>
      <c r="X61" s="482"/>
      <c r="Y61" s="483"/>
      <c r="Z61" s="482"/>
      <c r="AA61" s="483"/>
      <c r="AB61" s="482"/>
      <c r="AC61" s="483"/>
      <c r="AD61" s="482"/>
      <c r="AE61" s="405">
        <f t="shared" si="20"/>
        <v>103893</v>
      </c>
      <c r="AF61" s="482"/>
      <c r="AG61" s="213"/>
      <c r="AH61" s="277"/>
      <c r="AI61" s="277"/>
      <c r="AJ61" s="274"/>
    </row>
    <row r="62" spans="2:36" ht="60" customHeight="1">
      <c r="B62" s="375" t="s">
        <v>13</v>
      </c>
      <c r="C62" s="112" t="s">
        <v>41</v>
      </c>
      <c r="D62" s="112" t="s">
        <v>14</v>
      </c>
      <c r="E62" s="112" t="s">
        <v>37</v>
      </c>
      <c r="F62" s="112" t="s">
        <v>38</v>
      </c>
      <c r="G62" s="112" t="s">
        <v>39</v>
      </c>
      <c r="H62" s="259" t="s">
        <v>1578</v>
      </c>
      <c r="I62" s="375" t="s">
        <v>42</v>
      </c>
      <c r="J62" s="261"/>
      <c r="K62" s="261"/>
      <c r="L62" s="261"/>
      <c r="M62" s="261"/>
      <c r="N62" s="262"/>
      <c r="O62" s="494">
        <f aca="true" t="shared" si="25" ref="O62:AG62">SUM(O63)</f>
        <v>0</v>
      </c>
      <c r="P62" s="495">
        <f t="shared" si="25"/>
        <v>0</v>
      </c>
      <c r="Q62" s="494">
        <f t="shared" si="25"/>
        <v>0</v>
      </c>
      <c r="R62" s="495">
        <f t="shared" si="25"/>
        <v>0</v>
      </c>
      <c r="S62" s="494">
        <f t="shared" si="25"/>
        <v>0</v>
      </c>
      <c r="T62" s="495">
        <f t="shared" si="25"/>
        <v>0</v>
      </c>
      <c r="U62" s="494">
        <f t="shared" si="25"/>
        <v>0</v>
      </c>
      <c r="V62" s="495">
        <f t="shared" si="25"/>
        <v>0</v>
      </c>
      <c r="W62" s="494">
        <f t="shared" si="25"/>
        <v>0</v>
      </c>
      <c r="X62" s="495">
        <f t="shared" si="25"/>
        <v>0</v>
      </c>
      <c r="Y62" s="494">
        <f t="shared" si="25"/>
        <v>0</v>
      </c>
      <c r="Z62" s="495">
        <f t="shared" si="25"/>
        <v>0</v>
      </c>
      <c r="AA62" s="494">
        <f t="shared" si="25"/>
        <v>0</v>
      </c>
      <c r="AB62" s="495">
        <f t="shared" si="25"/>
        <v>0</v>
      </c>
      <c r="AC62" s="494">
        <f t="shared" si="25"/>
        <v>0</v>
      </c>
      <c r="AD62" s="495">
        <f t="shared" si="25"/>
        <v>0</v>
      </c>
      <c r="AE62" s="494">
        <f t="shared" si="25"/>
        <v>0</v>
      </c>
      <c r="AF62" s="495">
        <f t="shared" si="25"/>
        <v>0</v>
      </c>
      <c r="AG62" s="287">
        <f t="shared" si="25"/>
        <v>0</v>
      </c>
      <c r="AH62" s="301"/>
      <c r="AI62" s="301"/>
      <c r="AJ62" s="302"/>
    </row>
    <row r="63" spans="2:36" ht="48.75" thickBot="1">
      <c r="B63" s="208" t="s">
        <v>1576</v>
      </c>
      <c r="C63" s="208"/>
      <c r="D63" s="472" t="s">
        <v>1577</v>
      </c>
      <c r="E63" s="271" t="s">
        <v>1563</v>
      </c>
      <c r="F63" s="269">
        <v>0</v>
      </c>
      <c r="G63" s="322">
        <v>1</v>
      </c>
      <c r="H63" s="209" t="s">
        <v>437</v>
      </c>
      <c r="I63" s="209" t="s">
        <v>438</v>
      </c>
      <c r="J63" s="209">
        <v>0</v>
      </c>
      <c r="K63" s="476">
        <v>1</v>
      </c>
      <c r="L63" s="476">
        <v>0.25</v>
      </c>
      <c r="M63" s="476">
        <v>0</v>
      </c>
      <c r="N63" s="476">
        <v>0.25</v>
      </c>
      <c r="O63" s="399"/>
      <c r="P63" s="482"/>
      <c r="Q63" s="405"/>
      <c r="R63" s="482"/>
      <c r="S63" s="483"/>
      <c r="T63" s="482"/>
      <c r="U63" s="483"/>
      <c r="V63" s="482"/>
      <c r="W63" s="483"/>
      <c r="X63" s="482"/>
      <c r="Y63" s="483"/>
      <c r="Z63" s="482"/>
      <c r="AA63" s="483"/>
      <c r="AB63" s="482"/>
      <c r="AC63" s="483"/>
      <c r="AD63" s="482"/>
      <c r="AE63" s="405">
        <f t="shared" si="20"/>
        <v>0</v>
      </c>
      <c r="AF63" s="482"/>
      <c r="AG63" s="213"/>
      <c r="AH63" s="277"/>
      <c r="AI63" s="277"/>
      <c r="AJ63" s="274"/>
    </row>
    <row r="64" spans="2:36" ht="60" customHeight="1">
      <c r="B64" s="375" t="s">
        <v>13</v>
      </c>
      <c r="C64" s="112" t="s">
        <v>41</v>
      </c>
      <c r="D64" s="112" t="s">
        <v>14</v>
      </c>
      <c r="E64" s="112" t="s">
        <v>37</v>
      </c>
      <c r="F64" s="112" t="s">
        <v>38</v>
      </c>
      <c r="G64" s="112" t="s">
        <v>39</v>
      </c>
      <c r="H64" s="259" t="s">
        <v>1579</v>
      </c>
      <c r="I64" s="375" t="s">
        <v>42</v>
      </c>
      <c r="J64" s="261"/>
      <c r="K64" s="261"/>
      <c r="L64" s="261"/>
      <c r="M64" s="261"/>
      <c r="N64" s="262"/>
      <c r="O64" s="494">
        <f aca="true" t="shared" si="26" ref="O64:AG64">SUM(O65)</f>
        <v>0</v>
      </c>
      <c r="P64" s="495">
        <f t="shared" si="26"/>
        <v>0</v>
      </c>
      <c r="Q64" s="494">
        <f t="shared" si="26"/>
        <v>0</v>
      </c>
      <c r="R64" s="495">
        <f t="shared" si="26"/>
        <v>0</v>
      </c>
      <c r="S64" s="494">
        <f t="shared" si="26"/>
        <v>0</v>
      </c>
      <c r="T64" s="495">
        <f t="shared" si="26"/>
        <v>0</v>
      </c>
      <c r="U64" s="494">
        <f t="shared" si="26"/>
        <v>0</v>
      </c>
      <c r="V64" s="495">
        <f t="shared" si="26"/>
        <v>0</v>
      </c>
      <c r="W64" s="494">
        <f t="shared" si="26"/>
        <v>0</v>
      </c>
      <c r="X64" s="495">
        <f t="shared" si="26"/>
        <v>0</v>
      </c>
      <c r="Y64" s="494">
        <f t="shared" si="26"/>
        <v>0</v>
      </c>
      <c r="Z64" s="495">
        <f t="shared" si="26"/>
        <v>0</v>
      </c>
      <c r="AA64" s="494">
        <f t="shared" si="26"/>
        <v>0</v>
      </c>
      <c r="AB64" s="495">
        <f t="shared" si="26"/>
        <v>0</v>
      </c>
      <c r="AC64" s="494">
        <f t="shared" si="26"/>
        <v>0</v>
      </c>
      <c r="AD64" s="495">
        <f t="shared" si="26"/>
        <v>0</v>
      </c>
      <c r="AE64" s="494">
        <f t="shared" si="26"/>
        <v>0</v>
      </c>
      <c r="AF64" s="495">
        <f t="shared" si="26"/>
        <v>0</v>
      </c>
      <c r="AG64" s="287">
        <f t="shared" si="26"/>
        <v>0</v>
      </c>
      <c r="AH64" s="301"/>
      <c r="AI64" s="301"/>
      <c r="AJ64" s="302"/>
    </row>
    <row r="65" spans="2:36" ht="72.75" thickBot="1">
      <c r="B65" s="208" t="s">
        <v>1576</v>
      </c>
      <c r="C65" s="208"/>
      <c r="D65" s="472" t="s">
        <v>1577</v>
      </c>
      <c r="E65" s="271" t="s">
        <v>1563</v>
      </c>
      <c r="F65" s="269">
        <v>0</v>
      </c>
      <c r="G65" s="322">
        <v>1</v>
      </c>
      <c r="H65" s="209" t="s">
        <v>439</v>
      </c>
      <c r="I65" s="209" t="s">
        <v>440</v>
      </c>
      <c r="J65" s="218" t="s">
        <v>398</v>
      </c>
      <c r="K65" s="485">
        <v>1</v>
      </c>
      <c r="L65" s="485">
        <v>0.25</v>
      </c>
      <c r="M65" s="485">
        <v>0</v>
      </c>
      <c r="N65" s="485">
        <v>0.25</v>
      </c>
      <c r="O65" s="487"/>
      <c r="P65" s="488"/>
      <c r="Q65" s="489"/>
      <c r="R65" s="488"/>
      <c r="S65" s="490"/>
      <c r="T65" s="488"/>
      <c r="U65" s="490"/>
      <c r="V65" s="488"/>
      <c r="W65" s="490"/>
      <c r="X65" s="488"/>
      <c r="Y65" s="490"/>
      <c r="Z65" s="488"/>
      <c r="AA65" s="490"/>
      <c r="AB65" s="488"/>
      <c r="AC65" s="490"/>
      <c r="AD65" s="491"/>
      <c r="AE65" s="492">
        <f t="shared" si="20"/>
        <v>0</v>
      </c>
      <c r="AF65" s="491"/>
      <c r="AG65" s="351"/>
      <c r="AH65" s="502"/>
      <c r="AI65" s="502"/>
      <c r="AJ65" s="310"/>
    </row>
    <row r="66" ht="12"/>
    <row r="67" spans="2:36" ht="12">
      <c r="B67" s="755" t="s">
        <v>1385</v>
      </c>
      <c r="C67" s="558"/>
      <c r="D67" s="558"/>
      <c r="E67" s="558"/>
      <c r="F67" s="558"/>
      <c r="G67" s="558"/>
      <c r="H67" s="559"/>
      <c r="I67" s="560" t="s">
        <v>1532</v>
      </c>
      <c r="J67" s="561"/>
      <c r="K67" s="561"/>
      <c r="L67" s="561"/>
      <c r="M67" s="561"/>
      <c r="N67" s="561"/>
      <c r="O67" s="561"/>
      <c r="P67" s="561"/>
      <c r="Q67" s="561"/>
      <c r="R67" s="561"/>
      <c r="S67" s="561"/>
      <c r="T67" s="562"/>
      <c r="U67" s="560" t="s">
        <v>22</v>
      </c>
      <c r="V67" s="561"/>
      <c r="W67" s="561"/>
      <c r="X67" s="561"/>
      <c r="Y67" s="561"/>
      <c r="Z67" s="561"/>
      <c r="AA67" s="561"/>
      <c r="AB67" s="561"/>
      <c r="AC67" s="561"/>
      <c r="AD67" s="561"/>
      <c r="AE67" s="561"/>
      <c r="AF67" s="561"/>
      <c r="AG67" s="561"/>
      <c r="AH67" s="561"/>
      <c r="AI67" s="561"/>
      <c r="AJ67" s="756"/>
    </row>
    <row r="68" spans="2:36" ht="30.75" customHeight="1" thickBot="1">
      <c r="B68" s="757" t="s">
        <v>1609</v>
      </c>
      <c r="C68" s="564"/>
      <c r="D68" s="565"/>
      <c r="E68" s="264"/>
      <c r="F68" s="564" t="s">
        <v>1610</v>
      </c>
      <c r="G68" s="564"/>
      <c r="H68" s="564"/>
      <c r="I68" s="564"/>
      <c r="J68" s="564"/>
      <c r="K68" s="564"/>
      <c r="L68" s="564"/>
      <c r="M68" s="564"/>
      <c r="N68" s="565"/>
      <c r="O68" s="729" t="s">
        <v>0</v>
      </c>
      <c r="P68" s="730"/>
      <c r="Q68" s="730"/>
      <c r="R68" s="730"/>
      <c r="S68" s="730"/>
      <c r="T68" s="730"/>
      <c r="U68" s="730"/>
      <c r="V68" s="730"/>
      <c r="W68" s="730"/>
      <c r="X68" s="730"/>
      <c r="Y68" s="730"/>
      <c r="Z68" s="730"/>
      <c r="AA68" s="730"/>
      <c r="AB68" s="730"/>
      <c r="AC68" s="730"/>
      <c r="AD68" s="730"/>
      <c r="AE68" s="730"/>
      <c r="AF68" s="731"/>
      <c r="AG68" s="569" t="s">
        <v>1</v>
      </c>
      <c r="AH68" s="570"/>
      <c r="AI68" s="570"/>
      <c r="AJ68" s="571"/>
    </row>
    <row r="69" spans="2:36" ht="12">
      <c r="B69" s="651" t="s">
        <v>25</v>
      </c>
      <c r="C69" s="614" t="s">
        <v>1580</v>
      </c>
      <c r="D69" s="615"/>
      <c r="E69" s="615"/>
      <c r="F69" s="615"/>
      <c r="G69" s="615"/>
      <c r="H69" s="615"/>
      <c r="I69" s="545" t="s">
        <v>3</v>
      </c>
      <c r="J69" s="547" t="s">
        <v>26</v>
      </c>
      <c r="K69" s="547" t="s">
        <v>4</v>
      </c>
      <c r="L69" s="549" t="s">
        <v>1387</v>
      </c>
      <c r="M69" s="607" t="s">
        <v>28</v>
      </c>
      <c r="N69" s="609" t="s">
        <v>29</v>
      </c>
      <c r="O69" s="728" t="s">
        <v>43</v>
      </c>
      <c r="P69" s="658"/>
      <c r="Q69" s="659" t="s">
        <v>44</v>
      </c>
      <c r="R69" s="658"/>
      <c r="S69" s="659" t="s">
        <v>45</v>
      </c>
      <c r="T69" s="658"/>
      <c r="U69" s="659" t="s">
        <v>7</v>
      </c>
      <c r="V69" s="658"/>
      <c r="W69" s="659" t="s">
        <v>6</v>
      </c>
      <c r="X69" s="658"/>
      <c r="Y69" s="659" t="s">
        <v>46</v>
      </c>
      <c r="Z69" s="658"/>
      <c r="AA69" s="659" t="s">
        <v>5</v>
      </c>
      <c r="AB69" s="658"/>
      <c r="AC69" s="659" t="s">
        <v>8</v>
      </c>
      <c r="AD69" s="658"/>
      <c r="AE69" s="659" t="s">
        <v>9</v>
      </c>
      <c r="AF69" s="660"/>
      <c r="AG69" s="605" t="s">
        <v>10</v>
      </c>
      <c r="AH69" s="572" t="s">
        <v>11</v>
      </c>
      <c r="AI69" s="574" t="s">
        <v>12</v>
      </c>
      <c r="AJ69" s="576" t="s">
        <v>30</v>
      </c>
    </row>
    <row r="70" spans="2:36" ht="59.25" customHeight="1" thickBot="1">
      <c r="B70" s="652"/>
      <c r="C70" s="616"/>
      <c r="D70" s="617"/>
      <c r="E70" s="617"/>
      <c r="F70" s="617"/>
      <c r="G70" s="617"/>
      <c r="H70" s="617"/>
      <c r="I70" s="546"/>
      <c r="J70" s="548" t="s">
        <v>26</v>
      </c>
      <c r="K70" s="548"/>
      <c r="L70" s="550"/>
      <c r="M70" s="608"/>
      <c r="N70" s="610"/>
      <c r="O70" s="253" t="s">
        <v>31</v>
      </c>
      <c r="P70" s="254" t="s">
        <v>32</v>
      </c>
      <c r="Q70" s="255" t="s">
        <v>31</v>
      </c>
      <c r="R70" s="254" t="s">
        <v>32</v>
      </c>
      <c r="S70" s="255" t="s">
        <v>31</v>
      </c>
      <c r="T70" s="254" t="s">
        <v>32</v>
      </c>
      <c r="U70" s="255" t="s">
        <v>31</v>
      </c>
      <c r="V70" s="254" t="s">
        <v>32</v>
      </c>
      <c r="W70" s="255" t="s">
        <v>31</v>
      </c>
      <c r="X70" s="254" t="s">
        <v>32</v>
      </c>
      <c r="Y70" s="255" t="s">
        <v>31</v>
      </c>
      <c r="Z70" s="254" t="s">
        <v>32</v>
      </c>
      <c r="AA70" s="255" t="s">
        <v>31</v>
      </c>
      <c r="AB70" s="254" t="s">
        <v>33</v>
      </c>
      <c r="AC70" s="255" t="s">
        <v>31</v>
      </c>
      <c r="AD70" s="254" t="s">
        <v>33</v>
      </c>
      <c r="AE70" s="255" t="s">
        <v>31</v>
      </c>
      <c r="AF70" s="256" t="s">
        <v>33</v>
      </c>
      <c r="AG70" s="606"/>
      <c r="AH70" s="573"/>
      <c r="AI70" s="575"/>
      <c r="AJ70" s="577"/>
    </row>
    <row r="71" spans="2:36" ht="68.25" customHeight="1" thickBot="1">
      <c r="B71" s="289" t="s">
        <v>1388</v>
      </c>
      <c r="C71" s="580" t="s">
        <v>441</v>
      </c>
      <c r="D71" s="581"/>
      <c r="E71" s="581"/>
      <c r="F71" s="581"/>
      <c r="G71" s="581"/>
      <c r="H71" s="581"/>
      <c r="I71" s="290" t="s">
        <v>1581</v>
      </c>
      <c r="J71" s="493">
        <v>0</v>
      </c>
      <c r="K71" s="496">
        <v>0.6</v>
      </c>
      <c r="L71" s="496">
        <v>0.1</v>
      </c>
      <c r="M71" s="314">
        <v>0</v>
      </c>
      <c r="N71" s="496">
        <v>0.1</v>
      </c>
      <c r="O71" s="368">
        <f>O73+O75+O77+O79+O81+O83+O85+O87</f>
        <v>0</v>
      </c>
      <c r="P71" s="368">
        <f aca="true" t="shared" si="27" ref="P71:AF71">P73+P75+P77+P79+P81+P83+P85+P87</f>
        <v>0</v>
      </c>
      <c r="Q71" s="368">
        <f t="shared" si="27"/>
        <v>0</v>
      </c>
      <c r="R71" s="368">
        <f t="shared" si="27"/>
        <v>0</v>
      </c>
      <c r="S71" s="368">
        <f t="shared" si="27"/>
        <v>311679</v>
      </c>
      <c r="T71" s="368">
        <f t="shared" si="27"/>
        <v>0</v>
      </c>
      <c r="U71" s="368">
        <f t="shared" si="27"/>
        <v>0</v>
      </c>
      <c r="V71" s="368">
        <f t="shared" si="27"/>
        <v>0</v>
      </c>
      <c r="W71" s="368">
        <f t="shared" si="27"/>
        <v>0</v>
      </c>
      <c r="X71" s="368">
        <f t="shared" si="27"/>
        <v>0</v>
      </c>
      <c r="Y71" s="368">
        <f t="shared" si="27"/>
        <v>0</v>
      </c>
      <c r="Z71" s="368">
        <f t="shared" si="27"/>
        <v>0</v>
      </c>
      <c r="AA71" s="368">
        <f t="shared" si="27"/>
        <v>0</v>
      </c>
      <c r="AB71" s="368">
        <f t="shared" si="27"/>
        <v>0</v>
      </c>
      <c r="AC71" s="368">
        <f t="shared" si="27"/>
        <v>0</v>
      </c>
      <c r="AD71" s="368">
        <f t="shared" si="27"/>
        <v>0</v>
      </c>
      <c r="AE71" s="368">
        <f t="shared" si="27"/>
        <v>311679</v>
      </c>
      <c r="AF71" s="368">
        <f t="shared" si="27"/>
        <v>0</v>
      </c>
      <c r="AG71" s="371">
        <v>0</v>
      </c>
      <c r="AH71" s="372"/>
      <c r="AI71" s="372"/>
      <c r="AJ71" s="299"/>
    </row>
    <row r="72" spans="2:36" ht="12.75" thickBot="1">
      <c r="B72" s="653"/>
      <c r="C72" s="654"/>
      <c r="D72" s="654"/>
      <c r="E72" s="654"/>
      <c r="F72" s="654"/>
      <c r="G72" s="654"/>
      <c r="H72" s="654"/>
      <c r="I72" s="654"/>
      <c r="J72" s="654"/>
      <c r="K72" s="654"/>
      <c r="L72" s="654"/>
      <c r="M72" s="654"/>
      <c r="N72" s="654"/>
      <c r="O72" s="654"/>
      <c r="P72" s="654"/>
      <c r="Q72" s="654"/>
      <c r="R72" s="654"/>
      <c r="S72" s="654"/>
      <c r="T72" s="654"/>
      <c r="U72" s="654"/>
      <c r="V72" s="654"/>
      <c r="W72" s="654"/>
      <c r="X72" s="654"/>
      <c r="Y72" s="654"/>
      <c r="Z72" s="654"/>
      <c r="AA72" s="654"/>
      <c r="AB72" s="654"/>
      <c r="AC72" s="654"/>
      <c r="AD72" s="654"/>
      <c r="AE72" s="654"/>
      <c r="AF72" s="654"/>
      <c r="AG72" s="654"/>
      <c r="AH72" s="654"/>
      <c r="AI72" s="654"/>
      <c r="AJ72" s="655"/>
    </row>
    <row r="73" spans="2:36" ht="51.75" customHeight="1" thickBot="1">
      <c r="B73" s="375" t="s">
        <v>13</v>
      </c>
      <c r="C73" s="112" t="s">
        <v>41</v>
      </c>
      <c r="D73" s="112" t="s">
        <v>14</v>
      </c>
      <c r="E73" s="112" t="s">
        <v>37</v>
      </c>
      <c r="F73" s="112" t="s">
        <v>38</v>
      </c>
      <c r="G73" s="112" t="s">
        <v>39</v>
      </c>
      <c r="H73" s="259" t="s">
        <v>1582</v>
      </c>
      <c r="I73" s="375" t="s">
        <v>42</v>
      </c>
      <c r="J73" s="261"/>
      <c r="K73" s="261"/>
      <c r="L73" s="261"/>
      <c r="M73" s="261"/>
      <c r="N73" s="262"/>
      <c r="O73" s="494">
        <f aca="true" t="shared" si="28" ref="O73:AG73">SUM(O74)</f>
        <v>0</v>
      </c>
      <c r="P73" s="495">
        <f t="shared" si="28"/>
        <v>0</v>
      </c>
      <c r="Q73" s="494">
        <f t="shared" si="28"/>
        <v>0</v>
      </c>
      <c r="R73" s="495">
        <f t="shared" si="28"/>
        <v>0</v>
      </c>
      <c r="S73" s="494">
        <f t="shared" si="28"/>
        <v>0</v>
      </c>
      <c r="T73" s="495">
        <f t="shared" si="28"/>
        <v>0</v>
      </c>
      <c r="U73" s="494">
        <f t="shared" si="28"/>
        <v>0</v>
      </c>
      <c r="V73" s="495">
        <f t="shared" si="28"/>
        <v>0</v>
      </c>
      <c r="W73" s="494">
        <f t="shared" si="28"/>
        <v>0</v>
      </c>
      <c r="X73" s="495">
        <f t="shared" si="28"/>
        <v>0</v>
      </c>
      <c r="Y73" s="494">
        <f t="shared" si="28"/>
        <v>0</v>
      </c>
      <c r="Z73" s="495">
        <f t="shared" si="28"/>
        <v>0</v>
      </c>
      <c r="AA73" s="494">
        <f t="shared" si="28"/>
        <v>0</v>
      </c>
      <c r="AB73" s="495">
        <f t="shared" si="28"/>
        <v>0</v>
      </c>
      <c r="AC73" s="494">
        <f t="shared" si="28"/>
        <v>0</v>
      </c>
      <c r="AD73" s="495">
        <f t="shared" si="28"/>
        <v>0</v>
      </c>
      <c r="AE73" s="494">
        <f t="shared" si="28"/>
        <v>0</v>
      </c>
      <c r="AF73" s="495">
        <f t="shared" si="28"/>
        <v>0</v>
      </c>
      <c r="AG73" s="287">
        <f t="shared" si="28"/>
        <v>0</v>
      </c>
      <c r="AH73" s="301"/>
      <c r="AI73" s="301"/>
      <c r="AJ73" s="302"/>
    </row>
    <row r="74" spans="2:36" ht="83.25" customHeight="1" thickBot="1">
      <c r="B74" s="208" t="s">
        <v>1576</v>
      </c>
      <c r="C74" s="208"/>
      <c r="D74" s="472" t="s">
        <v>1583</v>
      </c>
      <c r="E74" s="271" t="s">
        <v>1554</v>
      </c>
      <c r="F74" s="269">
        <v>0</v>
      </c>
      <c r="G74" s="322">
        <v>1</v>
      </c>
      <c r="H74" s="209" t="s">
        <v>442</v>
      </c>
      <c r="I74" s="209" t="s">
        <v>443</v>
      </c>
      <c r="J74" s="209">
        <v>0</v>
      </c>
      <c r="K74" s="476">
        <v>1</v>
      </c>
      <c r="L74" s="476">
        <v>0.25</v>
      </c>
      <c r="M74" s="476">
        <v>0</v>
      </c>
      <c r="N74" s="476">
        <v>0.25</v>
      </c>
      <c r="O74" s="478"/>
      <c r="P74" s="479"/>
      <c r="Q74" s="480"/>
      <c r="R74" s="479"/>
      <c r="S74" s="480"/>
      <c r="T74" s="479"/>
      <c r="U74" s="480"/>
      <c r="V74" s="479"/>
      <c r="W74" s="480"/>
      <c r="X74" s="479"/>
      <c r="Y74" s="480"/>
      <c r="Z74" s="479"/>
      <c r="AA74" s="480"/>
      <c r="AB74" s="479"/>
      <c r="AC74" s="480"/>
      <c r="AD74" s="479"/>
      <c r="AE74" s="480">
        <f aca="true" t="shared" si="29" ref="AE74:AE88">O74+Q74+S74+U74+W74+Y74+AA74+AC74</f>
        <v>0</v>
      </c>
      <c r="AF74" s="479"/>
      <c r="AG74" s="501"/>
      <c r="AH74" s="160"/>
      <c r="AI74" s="160"/>
      <c r="AJ74" s="161"/>
    </row>
    <row r="75" spans="2:36" ht="51.75" customHeight="1">
      <c r="B75" s="375" t="s">
        <v>13</v>
      </c>
      <c r="C75" s="112" t="s">
        <v>41</v>
      </c>
      <c r="D75" s="112" t="s">
        <v>14</v>
      </c>
      <c r="E75" s="112" t="s">
        <v>37</v>
      </c>
      <c r="F75" s="112" t="s">
        <v>38</v>
      </c>
      <c r="G75" s="112" t="s">
        <v>39</v>
      </c>
      <c r="H75" s="259" t="s">
        <v>1584</v>
      </c>
      <c r="I75" s="375" t="s">
        <v>42</v>
      </c>
      <c r="J75" s="261"/>
      <c r="K75" s="261"/>
      <c r="L75" s="261"/>
      <c r="M75" s="261"/>
      <c r="N75" s="262"/>
      <c r="O75" s="494">
        <f aca="true" t="shared" si="30" ref="O75:AG75">SUM(O76)</f>
        <v>0</v>
      </c>
      <c r="P75" s="495">
        <f t="shared" si="30"/>
        <v>0</v>
      </c>
      <c r="Q75" s="494">
        <f t="shared" si="30"/>
        <v>0</v>
      </c>
      <c r="R75" s="495">
        <f t="shared" si="30"/>
        <v>0</v>
      </c>
      <c r="S75" s="494">
        <f t="shared" si="30"/>
        <v>0</v>
      </c>
      <c r="T75" s="495">
        <f t="shared" si="30"/>
        <v>0</v>
      </c>
      <c r="U75" s="494">
        <f t="shared" si="30"/>
        <v>0</v>
      </c>
      <c r="V75" s="495">
        <f t="shared" si="30"/>
        <v>0</v>
      </c>
      <c r="W75" s="494">
        <f t="shared" si="30"/>
        <v>0</v>
      </c>
      <c r="X75" s="495">
        <f t="shared" si="30"/>
        <v>0</v>
      </c>
      <c r="Y75" s="494">
        <f t="shared" si="30"/>
        <v>0</v>
      </c>
      <c r="Z75" s="495">
        <f t="shared" si="30"/>
        <v>0</v>
      </c>
      <c r="AA75" s="494">
        <f t="shared" si="30"/>
        <v>0</v>
      </c>
      <c r="AB75" s="495">
        <f t="shared" si="30"/>
        <v>0</v>
      </c>
      <c r="AC75" s="494">
        <f t="shared" si="30"/>
        <v>0</v>
      </c>
      <c r="AD75" s="495">
        <f t="shared" si="30"/>
        <v>0</v>
      </c>
      <c r="AE75" s="494">
        <f t="shared" si="30"/>
        <v>0</v>
      </c>
      <c r="AF75" s="495">
        <f t="shared" si="30"/>
        <v>0</v>
      </c>
      <c r="AG75" s="287">
        <f t="shared" si="30"/>
        <v>0</v>
      </c>
      <c r="AH75" s="301"/>
      <c r="AI75" s="301"/>
      <c r="AJ75" s="302"/>
    </row>
    <row r="76" spans="2:36" ht="72.75" thickBot="1">
      <c r="B76" s="208" t="s">
        <v>1576</v>
      </c>
      <c r="C76" s="208"/>
      <c r="D76" s="472" t="s">
        <v>1583</v>
      </c>
      <c r="E76" s="271" t="s">
        <v>1554</v>
      </c>
      <c r="F76" s="269">
        <v>0</v>
      </c>
      <c r="G76" s="322">
        <v>1</v>
      </c>
      <c r="H76" s="209" t="s">
        <v>444</v>
      </c>
      <c r="I76" s="209" t="s">
        <v>445</v>
      </c>
      <c r="J76" s="209">
        <v>0</v>
      </c>
      <c r="K76" s="476">
        <v>3</v>
      </c>
      <c r="L76" s="476">
        <v>0</v>
      </c>
      <c r="M76" s="476">
        <v>0</v>
      </c>
      <c r="N76" s="476">
        <v>0</v>
      </c>
      <c r="O76" s="481"/>
      <c r="P76" s="482"/>
      <c r="Q76" s="483"/>
      <c r="R76" s="482"/>
      <c r="S76" s="483"/>
      <c r="T76" s="482"/>
      <c r="U76" s="405"/>
      <c r="V76" s="482"/>
      <c r="W76" s="405"/>
      <c r="X76" s="482"/>
      <c r="Y76" s="405"/>
      <c r="Z76" s="482"/>
      <c r="AA76" s="405"/>
      <c r="AB76" s="482"/>
      <c r="AC76" s="405"/>
      <c r="AD76" s="482"/>
      <c r="AE76" s="405">
        <f t="shared" si="29"/>
        <v>0</v>
      </c>
      <c r="AF76" s="482"/>
      <c r="AG76" s="213"/>
      <c r="AH76" s="277"/>
      <c r="AI76" s="277"/>
      <c r="AJ76" s="274"/>
    </row>
    <row r="77" spans="2:36" ht="51.75" customHeight="1">
      <c r="B77" s="375" t="s">
        <v>13</v>
      </c>
      <c r="C77" s="112" t="s">
        <v>41</v>
      </c>
      <c r="D77" s="112" t="s">
        <v>14</v>
      </c>
      <c r="E77" s="112" t="s">
        <v>37</v>
      </c>
      <c r="F77" s="112" t="s">
        <v>38</v>
      </c>
      <c r="G77" s="112" t="s">
        <v>39</v>
      </c>
      <c r="H77" s="259" t="s">
        <v>1585</v>
      </c>
      <c r="I77" s="375" t="s">
        <v>42</v>
      </c>
      <c r="J77" s="261"/>
      <c r="K77" s="261"/>
      <c r="L77" s="261"/>
      <c r="M77" s="261"/>
      <c r="N77" s="262"/>
      <c r="O77" s="494">
        <f aca="true" t="shared" si="31" ref="O77:AG77">SUM(O78)</f>
        <v>0</v>
      </c>
      <c r="P77" s="495">
        <f t="shared" si="31"/>
        <v>0</v>
      </c>
      <c r="Q77" s="494">
        <f t="shared" si="31"/>
        <v>0</v>
      </c>
      <c r="R77" s="495">
        <f t="shared" si="31"/>
        <v>0</v>
      </c>
      <c r="S77" s="494">
        <f t="shared" si="31"/>
        <v>103893</v>
      </c>
      <c r="T77" s="495">
        <f t="shared" si="31"/>
        <v>0</v>
      </c>
      <c r="U77" s="494">
        <f t="shared" si="31"/>
        <v>0</v>
      </c>
      <c r="V77" s="495">
        <f t="shared" si="31"/>
        <v>0</v>
      </c>
      <c r="W77" s="494">
        <f t="shared" si="31"/>
        <v>0</v>
      </c>
      <c r="X77" s="495">
        <f t="shared" si="31"/>
        <v>0</v>
      </c>
      <c r="Y77" s="494">
        <f t="shared" si="31"/>
        <v>0</v>
      </c>
      <c r="Z77" s="495">
        <f t="shared" si="31"/>
        <v>0</v>
      </c>
      <c r="AA77" s="494">
        <f t="shared" si="31"/>
        <v>0</v>
      </c>
      <c r="AB77" s="495">
        <f t="shared" si="31"/>
        <v>0</v>
      </c>
      <c r="AC77" s="494">
        <f t="shared" si="31"/>
        <v>0</v>
      </c>
      <c r="AD77" s="495">
        <f t="shared" si="31"/>
        <v>0</v>
      </c>
      <c r="AE77" s="494">
        <f t="shared" si="31"/>
        <v>103893</v>
      </c>
      <c r="AF77" s="495">
        <f t="shared" si="31"/>
        <v>0</v>
      </c>
      <c r="AG77" s="287">
        <f t="shared" si="31"/>
        <v>0</v>
      </c>
      <c r="AH77" s="301"/>
      <c r="AI77" s="301"/>
      <c r="AJ77" s="302"/>
    </row>
    <row r="78" spans="2:36" ht="72.75" thickBot="1">
      <c r="B78" s="208" t="s">
        <v>1535</v>
      </c>
      <c r="C78" s="208"/>
      <c r="D78" s="472" t="s">
        <v>1583</v>
      </c>
      <c r="E78" s="271" t="s">
        <v>1554</v>
      </c>
      <c r="F78" s="269">
        <v>0</v>
      </c>
      <c r="G78" s="322">
        <v>1</v>
      </c>
      <c r="H78" s="209" t="s">
        <v>446</v>
      </c>
      <c r="I78" s="209" t="s">
        <v>447</v>
      </c>
      <c r="J78" s="209">
        <v>0</v>
      </c>
      <c r="K78" s="476">
        <v>4</v>
      </c>
      <c r="L78" s="476">
        <v>1</v>
      </c>
      <c r="M78" s="476">
        <v>0</v>
      </c>
      <c r="N78" s="476">
        <v>1</v>
      </c>
      <c r="O78" s="481"/>
      <c r="P78" s="482"/>
      <c r="Q78" s="483"/>
      <c r="R78" s="482"/>
      <c r="S78" s="483">
        <v>103893</v>
      </c>
      <c r="T78" s="482"/>
      <c r="U78" s="405"/>
      <c r="V78" s="482"/>
      <c r="W78" s="405"/>
      <c r="X78" s="482"/>
      <c r="Y78" s="405"/>
      <c r="Z78" s="482"/>
      <c r="AA78" s="405"/>
      <c r="AB78" s="482"/>
      <c r="AC78" s="405"/>
      <c r="AD78" s="482"/>
      <c r="AE78" s="405">
        <f t="shared" si="29"/>
        <v>103893</v>
      </c>
      <c r="AF78" s="482"/>
      <c r="AG78" s="213"/>
      <c r="AH78" s="277"/>
      <c r="AI78" s="277"/>
      <c r="AJ78" s="274"/>
    </row>
    <row r="79" spans="2:36" ht="51.75" customHeight="1">
      <c r="B79" s="375" t="s">
        <v>13</v>
      </c>
      <c r="C79" s="112" t="s">
        <v>41</v>
      </c>
      <c r="D79" s="112" t="s">
        <v>14</v>
      </c>
      <c r="E79" s="112" t="s">
        <v>37</v>
      </c>
      <c r="F79" s="112" t="s">
        <v>38</v>
      </c>
      <c r="G79" s="112" t="s">
        <v>39</v>
      </c>
      <c r="H79" s="259" t="s">
        <v>1586</v>
      </c>
      <c r="I79" s="375" t="s">
        <v>42</v>
      </c>
      <c r="J79" s="261"/>
      <c r="K79" s="261"/>
      <c r="L79" s="261"/>
      <c r="M79" s="261"/>
      <c r="N79" s="262"/>
      <c r="O79" s="494">
        <f aca="true" t="shared" si="32" ref="O79:AG79">SUM(O80)</f>
        <v>0</v>
      </c>
      <c r="P79" s="495">
        <f t="shared" si="32"/>
        <v>0</v>
      </c>
      <c r="Q79" s="494">
        <f t="shared" si="32"/>
        <v>0</v>
      </c>
      <c r="R79" s="495">
        <f t="shared" si="32"/>
        <v>0</v>
      </c>
      <c r="S79" s="494">
        <f t="shared" si="32"/>
        <v>0</v>
      </c>
      <c r="T79" s="495">
        <f t="shared" si="32"/>
        <v>0</v>
      </c>
      <c r="U79" s="494">
        <f t="shared" si="32"/>
        <v>0</v>
      </c>
      <c r="V79" s="495">
        <f t="shared" si="32"/>
        <v>0</v>
      </c>
      <c r="W79" s="494">
        <f t="shared" si="32"/>
        <v>0</v>
      </c>
      <c r="X79" s="495">
        <f t="shared" si="32"/>
        <v>0</v>
      </c>
      <c r="Y79" s="494">
        <f t="shared" si="32"/>
        <v>0</v>
      </c>
      <c r="Z79" s="495">
        <f t="shared" si="32"/>
        <v>0</v>
      </c>
      <c r="AA79" s="494">
        <f t="shared" si="32"/>
        <v>0</v>
      </c>
      <c r="AB79" s="495">
        <f t="shared" si="32"/>
        <v>0</v>
      </c>
      <c r="AC79" s="494">
        <f t="shared" si="32"/>
        <v>0</v>
      </c>
      <c r="AD79" s="495">
        <f t="shared" si="32"/>
        <v>0</v>
      </c>
      <c r="AE79" s="494">
        <f t="shared" si="32"/>
        <v>0</v>
      </c>
      <c r="AF79" s="495">
        <f t="shared" si="32"/>
        <v>0</v>
      </c>
      <c r="AG79" s="287">
        <f t="shared" si="32"/>
        <v>0</v>
      </c>
      <c r="AH79" s="301"/>
      <c r="AI79" s="301"/>
      <c r="AJ79" s="302"/>
    </row>
    <row r="80" spans="2:36" ht="72" customHeight="1" thickBot="1">
      <c r="B80" s="208" t="s">
        <v>1535</v>
      </c>
      <c r="C80" s="208"/>
      <c r="D80" s="472" t="s">
        <v>1587</v>
      </c>
      <c r="E80" s="271" t="s">
        <v>1559</v>
      </c>
      <c r="F80" s="484">
        <v>0</v>
      </c>
      <c r="G80" s="322">
        <v>1</v>
      </c>
      <c r="H80" s="209" t="s">
        <v>448</v>
      </c>
      <c r="I80" s="209" t="s">
        <v>449</v>
      </c>
      <c r="J80" s="209">
        <v>0.2</v>
      </c>
      <c r="K80" s="476">
        <v>0.25</v>
      </c>
      <c r="L80" s="476">
        <v>0.25</v>
      </c>
      <c r="M80" s="476">
        <v>0</v>
      </c>
      <c r="N80" s="476">
        <v>0.25</v>
      </c>
      <c r="O80" s="481"/>
      <c r="P80" s="482"/>
      <c r="Q80" s="483"/>
      <c r="R80" s="482"/>
      <c r="S80" s="483"/>
      <c r="T80" s="482"/>
      <c r="U80" s="483"/>
      <c r="V80" s="482"/>
      <c r="W80" s="483"/>
      <c r="X80" s="482"/>
      <c r="Y80" s="483"/>
      <c r="Z80" s="482"/>
      <c r="AA80" s="483"/>
      <c r="AB80" s="482"/>
      <c r="AC80" s="483"/>
      <c r="AD80" s="482"/>
      <c r="AE80" s="405">
        <f t="shared" si="29"/>
        <v>0</v>
      </c>
      <c r="AF80" s="482"/>
      <c r="AG80" s="213"/>
      <c r="AH80" s="277"/>
      <c r="AI80" s="277"/>
      <c r="AJ80" s="274"/>
    </row>
    <row r="81" spans="2:36" ht="51.75" customHeight="1">
      <c r="B81" s="375" t="s">
        <v>13</v>
      </c>
      <c r="C81" s="112" t="s">
        <v>41</v>
      </c>
      <c r="D81" s="112" t="s">
        <v>14</v>
      </c>
      <c r="E81" s="112" t="s">
        <v>37</v>
      </c>
      <c r="F81" s="112" t="s">
        <v>38</v>
      </c>
      <c r="G81" s="112" t="s">
        <v>39</v>
      </c>
      <c r="H81" s="259" t="s">
        <v>1588</v>
      </c>
      <c r="I81" s="375" t="s">
        <v>42</v>
      </c>
      <c r="J81" s="261"/>
      <c r="K81" s="261"/>
      <c r="L81" s="261"/>
      <c r="M81" s="261"/>
      <c r="N81" s="262"/>
      <c r="O81" s="494">
        <f aca="true" t="shared" si="33" ref="O81:AG81">SUM(O82)</f>
        <v>0</v>
      </c>
      <c r="P81" s="495">
        <f t="shared" si="33"/>
        <v>0</v>
      </c>
      <c r="Q81" s="494">
        <f t="shared" si="33"/>
        <v>0</v>
      </c>
      <c r="R81" s="495">
        <f t="shared" si="33"/>
        <v>0</v>
      </c>
      <c r="S81" s="494">
        <f t="shared" si="33"/>
        <v>0</v>
      </c>
      <c r="T81" s="495">
        <f t="shared" si="33"/>
        <v>0</v>
      </c>
      <c r="U81" s="494">
        <f t="shared" si="33"/>
        <v>0</v>
      </c>
      <c r="V81" s="495">
        <f t="shared" si="33"/>
        <v>0</v>
      </c>
      <c r="W81" s="494">
        <f t="shared" si="33"/>
        <v>0</v>
      </c>
      <c r="X81" s="495">
        <f t="shared" si="33"/>
        <v>0</v>
      </c>
      <c r="Y81" s="494">
        <f t="shared" si="33"/>
        <v>0</v>
      </c>
      <c r="Z81" s="495">
        <f t="shared" si="33"/>
        <v>0</v>
      </c>
      <c r="AA81" s="494">
        <f t="shared" si="33"/>
        <v>0</v>
      </c>
      <c r="AB81" s="495">
        <f t="shared" si="33"/>
        <v>0</v>
      </c>
      <c r="AC81" s="494">
        <f t="shared" si="33"/>
        <v>0</v>
      </c>
      <c r="AD81" s="495">
        <f t="shared" si="33"/>
        <v>0</v>
      </c>
      <c r="AE81" s="494">
        <f t="shared" si="33"/>
        <v>0</v>
      </c>
      <c r="AF81" s="495">
        <f t="shared" si="33"/>
        <v>0</v>
      </c>
      <c r="AG81" s="287">
        <f t="shared" si="33"/>
        <v>0</v>
      </c>
      <c r="AH81" s="301"/>
      <c r="AI81" s="301"/>
      <c r="AJ81" s="302"/>
    </row>
    <row r="82" spans="2:36" ht="48.75" thickBot="1">
      <c r="B82" s="208" t="s">
        <v>1576</v>
      </c>
      <c r="C82" s="208"/>
      <c r="D82" s="472" t="s">
        <v>1587</v>
      </c>
      <c r="E82" s="271" t="s">
        <v>1559</v>
      </c>
      <c r="F82" s="484">
        <v>0</v>
      </c>
      <c r="G82" s="322">
        <v>1</v>
      </c>
      <c r="H82" s="209" t="s">
        <v>450</v>
      </c>
      <c r="I82" s="209" t="s">
        <v>451</v>
      </c>
      <c r="J82" s="209">
        <v>0</v>
      </c>
      <c r="K82" s="476">
        <v>1</v>
      </c>
      <c r="L82" s="476">
        <v>0</v>
      </c>
      <c r="M82" s="476">
        <v>0</v>
      </c>
      <c r="N82" s="476">
        <v>0</v>
      </c>
      <c r="O82" s="481"/>
      <c r="P82" s="482"/>
      <c r="Q82" s="405"/>
      <c r="R82" s="482"/>
      <c r="S82" s="483"/>
      <c r="T82" s="482"/>
      <c r="U82" s="483"/>
      <c r="V82" s="482"/>
      <c r="W82" s="483"/>
      <c r="X82" s="482"/>
      <c r="Y82" s="483"/>
      <c r="Z82" s="482"/>
      <c r="AA82" s="483"/>
      <c r="AB82" s="482"/>
      <c r="AC82" s="483"/>
      <c r="AD82" s="482"/>
      <c r="AE82" s="405">
        <f t="shared" si="29"/>
        <v>0</v>
      </c>
      <c r="AF82" s="482"/>
      <c r="AG82" s="213"/>
      <c r="AH82" s="277"/>
      <c r="AI82" s="277"/>
      <c r="AJ82" s="274"/>
    </row>
    <row r="83" spans="2:36" ht="51.75" customHeight="1">
      <c r="B83" s="375" t="s">
        <v>13</v>
      </c>
      <c r="C83" s="112" t="s">
        <v>41</v>
      </c>
      <c r="D83" s="112" t="s">
        <v>14</v>
      </c>
      <c r="E83" s="112" t="s">
        <v>37</v>
      </c>
      <c r="F83" s="112" t="s">
        <v>38</v>
      </c>
      <c r="G83" s="112" t="s">
        <v>39</v>
      </c>
      <c r="H83" s="259" t="s">
        <v>1589</v>
      </c>
      <c r="I83" s="375" t="s">
        <v>42</v>
      </c>
      <c r="J83" s="261"/>
      <c r="K83" s="261"/>
      <c r="L83" s="261"/>
      <c r="M83" s="261"/>
      <c r="N83" s="262"/>
      <c r="O83" s="494">
        <f aca="true" t="shared" si="34" ref="O83:AG83">SUM(O84)</f>
        <v>0</v>
      </c>
      <c r="P83" s="495">
        <f t="shared" si="34"/>
        <v>0</v>
      </c>
      <c r="Q83" s="494">
        <f t="shared" si="34"/>
        <v>0</v>
      </c>
      <c r="R83" s="495">
        <f t="shared" si="34"/>
        <v>0</v>
      </c>
      <c r="S83" s="494">
        <f t="shared" si="34"/>
        <v>0</v>
      </c>
      <c r="T83" s="495">
        <f t="shared" si="34"/>
        <v>0</v>
      </c>
      <c r="U83" s="494">
        <f t="shared" si="34"/>
        <v>0</v>
      </c>
      <c r="V83" s="495">
        <f t="shared" si="34"/>
        <v>0</v>
      </c>
      <c r="W83" s="494">
        <f t="shared" si="34"/>
        <v>0</v>
      </c>
      <c r="X83" s="495">
        <f t="shared" si="34"/>
        <v>0</v>
      </c>
      <c r="Y83" s="494">
        <f t="shared" si="34"/>
        <v>0</v>
      </c>
      <c r="Z83" s="495">
        <f t="shared" si="34"/>
        <v>0</v>
      </c>
      <c r="AA83" s="494">
        <f t="shared" si="34"/>
        <v>0</v>
      </c>
      <c r="AB83" s="495">
        <f t="shared" si="34"/>
        <v>0</v>
      </c>
      <c r="AC83" s="494">
        <f t="shared" si="34"/>
        <v>0</v>
      </c>
      <c r="AD83" s="495">
        <f t="shared" si="34"/>
        <v>0</v>
      </c>
      <c r="AE83" s="494">
        <f t="shared" si="34"/>
        <v>0</v>
      </c>
      <c r="AF83" s="495">
        <f t="shared" si="34"/>
        <v>0</v>
      </c>
      <c r="AG83" s="287">
        <f t="shared" si="34"/>
        <v>0</v>
      </c>
      <c r="AH83" s="301"/>
      <c r="AI83" s="301"/>
      <c r="AJ83" s="302"/>
    </row>
    <row r="84" spans="2:36" ht="84.75" thickBot="1">
      <c r="B84" s="208" t="s">
        <v>1576</v>
      </c>
      <c r="C84" s="208"/>
      <c r="D84" s="472" t="s">
        <v>1590</v>
      </c>
      <c r="E84" s="271" t="s">
        <v>1563</v>
      </c>
      <c r="F84" s="269">
        <v>0</v>
      </c>
      <c r="G84" s="322">
        <v>1</v>
      </c>
      <c r="H84" s="209" t="s">
        <v>452</v>
      </c>
      <c r="I84" s="209" t="s">
        <v>453</v>
      </c>
      <c r="J84" s="209" t="s">
        <v>398</v>
      </c>
      <c r="K84" s="476">
        <v>0.1</v>
      </c>
      <c r="L84" s="476">
        <v>0.1</v>
      </c>
      <c r="M84" s="476">
        <v>0</v>
      </c>
      <c r="N84" s="476">
        <v>0.1</v>
      </c>
      <c r="O84" s="399"/>
      <c r="P84" s="482"/>
      <c r="Q84" s="405"/>
      <c r="R84" s="482"/>
      <c r="S84" s="483"/>
      <c r="T84" s="482"/>
      <c r="U84" s="483"/>
      <c r="V84" s="482"/>
      <c r="W84" s="483"/>
      <c r="X84" s="482"/>
      <c r="Y84" s="483"/>
      <c r="Z84" s="482"/>
      <c r="AA84" s="483"/>
      <c r="AB84" s="482"/>
      <c r="AC84" s="483"/>
      <c r="AD84" s="482"/>
      <c r="AE84" s="405">
        <f t="shared" si="29"/>
        <v>0</v>
      </c>
      <c r="AF84" s="482"/>
      <c r="AG84" s="213"/>
      <c r="AH84" s="277"/>
      <c r="AI84" s="277"/>
      <c r="AJ84" s="274"/>
    </row>
    <row r="85" spans="2:36" ht="51.75" customHeight="1">
      <c r="B85" s="375" t="s">
        <v>13</v>
      </c>
      <c r="C85" s="112" t="s">
        <v>41</v>
      </c>
      <c r="D85" s="112" t="s">
        <v>14</v>
      </c>
      <c r="E85" s="112" t="s">
        <v>37</v>
      </c>
      <c r="F85" s="112" t="s">
        <v>38</v>
      </c>
      <c r="G85" s="112" t="s">
        <v>39</v>
      </c>
      <c r="H85" s="259" t="s">
        <v>1591</v>
      </c>
      <c r="I85" s="375" t="s">
        <v>42</v>
      </c>
      <c r="J85" s="261"/>
      <c r="K85" s="261"/>
      <c r="L85" s="261"/>
      <c r="M85" s="261"/>
      <c r="N85" s="262"/>
      <c r="O85" s="494">
        <f aca="true" t="shared" si="35" ref="O85:AG85">SUM(O86)</f>
        <v>0</v>
      </c>
      <c r="P85" s="495">
        <f t="shared" si="35"/>
        <v>0</v>
      </c>
      <c r="Q85" s="494">
        <f t="shared" si="35"/>
        <v>0</v>
      </c>
      <c r="R85" s="495">
        <f t="shared" si="35"/>
        <v>0</v>
      </c>
      <c r="S85" s="494">
        <f t="shared" si="35"/>
        <v>103893</v>
      </c>
      <c r="T85" s="495">
        <f t="shared" si="35"/>
        <v>0</v>
      </c>
      <c r="U85" s="494">
        <f t="shared" si="35"/>
        <v>0</v>
      </c>
      <c r="V85" s="495">
        <f t="shared" si="35"/>
        <v>0</v>
      </c>
      <c r="W85" s="494">
        <f t="shared" si="35"/>
        <v>0</v>
      </c>
      <c r="X85" s="495">
        <f t="shared" si="35"/>
        <v>0</v>
      </c>
      <c r="Y85" s="494">
        <f t="shared" si="35"/>
        <v>0</v>
      </c>
      <c r="Z85" s="495">
        <f t="shared" si="35"/>
        <v>0</v>
      </c>
      <c r="AA85" s="494">
        <f t="shared" si="35"/>
        <v>0</v>
      </c>
      <c r="AB85" s="495">
        <f t="shared" si="35"/>
        <v>0</v>
      </c>
      <c r="AC85" s="494">
        <f t="shared" si="35"/>
        <v>0</v>
      </c>
      <c r="AD85" s="495">
        <f t="shared" si="35"/>
        <v>0</v>
      </c>
      <c r="AE85" s="494">
        <f t="shared" si="35"/>
        <v>103893</v>
      </c>
      <c r="AF85" s="495">
        <f t="shared" si="35"/>
        <v>0</v>
      </c>
      <c r="AG85" s="287">
        <f t="shared" si="35"/>
        <v>0</v>
      </c>
      <c r="AH85" s="301"/>
      <c r="AI85" s="301"/>
      <c r="AJ85" s="302"/>
    </row>
    <row r="86" spans="2:36" ht="72.75" thickBot="1">
      <c r="B86" s="208" t="s">
        <v>1545</v>
      </c>
      <c r="C86" s="208"/>
      <c r="D86" s="472" t="s">
        <v>1590</v>
      </c>
      <c r="E86" s="271" t="s">
        <v>1563</v>
      </c>
      <c r="F86" s="269">
        <v>0</v>
      </c>
      <c r="G86" s="322">
        <v>1</v>
      </c>
      <c r="H86" s="209" t="s">
        <v>454</v>
      </c>
      <c r="I86" s="209" t="s">
        <v>455</v>
      </c>
      <c r="J86" s="209" t="s">
        <v>398</v>
      </c>
      <c r="K86" s="476">
        <v>1</v>
      </c>
      <c r="L86" s="476">
        <v>1</v>
      </c>
      <c r="M86" s="476">
        <v>0</v>
      </c>
      <c r="N86" s="476">
        <v>1</v>
      </c>
      <c r="O86" s="399"/>
      <c r="P86" s="482"/>
      <c r="Q86" s="405"/>
      <c r="R86" s="482"/>
      <c r="S86" s="483">
        <v>103893</v>
      </c>
      <c r="T86" s="482"/>
      <c r="U86" s="483"/>
      <c r="V86" s="482"/>
      <c r="W86" s="483"/>
      <c r="X86" s="482"/>
      <c r="Y86" s="483"/>
      <c r="Z86" s="482"/>
      <c r="AA86" s="483"/>
      <c r="AB86" s="482"/>
      <c r="AC86" s="483"/>
      <c r="AD86" s="482"/>
      <c r="AE86" s="405">
        <f t="shared" si="29"/>
        <v>103893</v>
      </c>
      <c r="AF86" s="482"/>
      <c r="AG86" s="213"/>
      <c r="AH86" s="277"/>
      <c r="AI86" s="277"/>
      <c r="AJ86" s="274"/>
    </row>
    <row r="87" spans="2:36" ht="51.75" customHeight="1">
      <c r="B87" s="375" t="s">
        <v>13</v>
      </c>
      <c r="C87" s="112" t="s">
        <v>41</v>
      </c>
      <c r="D87" s="112" t="s">
        <v>14</v>
      </c>
      <c r="E87" s="112" t="s">
        <v>37</v>
      </c>
      <c r="F87" s="112" t="s">
        <v>38</v>
      </c>
      <c r="G87" s="112" t="s">
        <v>39</v>
      </c>
      <c r="H87" s="259" t="s">
        <v>1592</v>
      </c>
      <c r="I87" s="375" t="s">
        <v>42</v>
      </c>
      <c r="J87" s="261"/>
      <c r="K87" s="261"/>
      <c r="L87" s="261"/>
      <c r="M87" s="261"/>
      <c r="N87" s="262"/>
      <c r="O87" s="494">
        <f aca="true" t="shared" si="36" ref="O87:AG87">SUM(O88)</f>
        <v>0</v>
      </c>
      <c r="P87" s="495">
        <f t="shared" si="36"/>
        <v>0</v>
      </c>
      <c r="Q87" s="494">
        <f t="shared" si="36"/>
        <v>0</v>
      </c>
      <c r="R87" s="495">
        <f t="shared" si="36"/>
        <v>0</v>
      </c>
      <c r="S87" s="494">
        <f t="shared" si="36"/>
        <v>103893</v>
      </c>
      <c r="T87" s="495">
        <f t="shared" si="36"/>
        <v>0</v>
      </c>
      <c r="U87" s="494">
        <f t="shared" si="36"/>
        <v>0</v>
      </c>
      <c r="V87" s="495">
        <f t="shared" si="36"/>
        <v>0</v>
      </c>
      <c r="W87" s="494">
        <f t="shared" si="36"/>
        <v>0</v>
      </c>
      <c r="X87" s="495">
        <f t="shared" si="36"/>
        <v>0</v>
      </c>
      <c r="Y87" s="494">
        <f t="shared" si="36"/>
        <v>0</v>
      </c>
      <c r="Z87" s="495">
        <f t="shared" si="36"/>
        <v>0</v>
      </c>
      <c r="AA87" s="494">
        <f t="shared" si="36"/>
        <v>0</v>
      </c>
      <c r="AB87" s="495">
        <f t="shared" si="36"/>
        <v>0</v>
      </c>
      <c r="AC87" s="494">
        <f t="shared" si="36"/>
        <v>0</v>
      </c>
      <c r="AD87" s="495">
        <f t="shared" si="36"/>
        <v>0</v>
      </c>
      <c r="AE87" s="494">
        <f t="shared" si="36"/>
        <v>103893</v>
      </c>
      <c r="AF87" s="495">
        <f t="shared" si="36"/>
        <v>0</v>
      </c>
      <c r="AG87" s="287">
        <f t="shared" si="36"/>
        <v>0</v>
      </c>
      <c r="AH87" s="301"/>
      <c r="AI87" s="301"/>
      <c r="AJ87" s="302"/>
    </row>
    <row r="88" spans="2:36" ht="72.75" thickBot="1">
      <c r="B88" s="208" t="s">
        <v>1545</v>
      </c>
      <c r="C88" s="208"/>
      <c r="D88" s="472" t="s">
        <v>1590</v>
      </c>
      <c r="E88" s="271" t="s">
        <v>1563</v>
      </c>
      <c r="F88" s="269">
        <v>0</v>
      </c>
      <c r="G88" s="322">
        <v>1</v>
      </c>
      <c r="H88" s="209" t="s">
        <v>456</v>
      </c>
      <c r="I88" s="209" t="s">
        <v>457</v>
      </c>
      <c r="J88" s="218" t="s">
        <v>398</v>
      </c>
      <c r="K88" s="485">
        <v>1</v>
      </c>
      <c r="L88" s="485">
        <v>1</v>
      </c>
      <c r="M88" s="485">
        <v>0</v>
      </c>
      <c r="N88" s="485">
        <v>1</v>
      </c>
      <c r="O88" s="487"/>
      <c r="P88" s="488"/>
      <c r="Q88" s="489"/>
      <c r="R88" s="488"/>
      <c r="S88" s="483">
        <v>103893</v>
      </c>
      <c r="T88" s="488"/>
      <c r="U88" s="490"/>
      <c r="V88" s="488"/>
      <c r="W88" s="490"/>
      <c r="X88" s="488"/>
      <c r="Y88" s="490"/>
      <c r="Z88" s="488"/>
      <c r="AA88" s="490"/>
      <c r="AB88" s="488"/>
      <c r="AC88" s="490"/>
      <c r="AD88" s="491"/>
      <c r="AE88" s="492">
        <f t="shared" si="29"/>
        <v>103893</v>
      </c>
      <c r="AF88" s="491"/>
      <c r="AG88" s="351"/>
      <c r="AH88" s="502"/>
      <c r="AI88" s="502"/>
      <c r="AJ88" s="310"/>
    </row>
    <row r="89" ht="12"/>
    <row r="90" spans="2:36" ht="12">
      <c r="B90" s="755" t="s">
        <v>1385</v>
      </c>
      <c r="C90" s="558"/>
      <c r="D90" s="558"/>
      <c r="E90" s="558"/>
      <c r="F90" s="558"/>
      <c r="G90" s="558"/>
      <c r="H90" s="559"/>
      <c r="I90" s="560" t="s">
        <v>1532</v>
      </c>
      <c r="J90" s="561"/>
      <c r="K90" s="561"/>
      <c r="L90" s="561"/>
      <c r="M90" s="561"/>
      <c r="N90" s="561"/>
      <c r="O90" s="561"/>
      <c r="P90" s="561"/>
      <c r="Q90" s="561"/>
      <c r="R90" s="561"/>
      <c r="S90" s="561"/>
      <c r="T90" s="562"/>
      <c r="U90" s="560" t="s">
        <v>22</v>
      </c>
      <c r="V90" s="561"/>
      <c r="W90" s="561"/>
      <c r="X90" s="561"/>
      <c r="Y90" s="561"/>
      <c r="Z90" s="561"/>
      <c r="AA90" s="561"/>
      <c r="AB90" s="561"/>
      <c r="AC90" s="561"/>
      <c r="AD90" s="561"/>
      <c r="AE90" s="561"/>
      <c r="AF90" s="561"/>
      <c r="AG90" s="561"/>
      <c r="AH90" s="561"/>
      <c r="AI90" s="561"/>
      <c r="AJ90" s="756"/>
    </row>
    <row r="91" spans="2:36" ht="12.75" thickBot="1">
      <c r="B91" s="757" t="s">
        <v>1593</v>
      </c>
      <c r="C91" s="564"/>
      <c r="D91" s="565"/>
      <c r="E91" s="264"/>
      <c r="F91" s="564" t="s">
        <v>1611</v>
      </c>
      <c r="G91" s="564"/>
      <c r="H91" s="564"/>
      <c r="I91" s="564"/>
      <c r="J91" s="564"/>
      <c r="K91" s="564"/>
      <c r="L91" s="564"/>
      <c r="M91" s="564"/>
      <c r="N91" s="565"/>
      <c r="O91" s="729" t="s">
        <v>0</v>
      </c>
      <c r="P91" s="730"/>
      <c r="Q91" s="730"/>
      <c r="R91" s="730"/>
      <c r="S91" s="730"/>
      <c r="T91" s="730"/>
      <c r="U91" s="730"/>
      <c r="V91" s="730"/>
      <c r="W91" s="730"/>
      <c r="X91" s="730"/>
      <c r="Y91" s="730"/>
      <c r="Z91" s="730"/>
      <c r="AA91" s="730"/>
      <c r="AB91" s="730"/>
      <c r="AC91" s="730"/>
      <c r="AD91" s="730"/>
      <c r="AE91" s="730"/>
      <c r="AF91" s="731"/>
      <c r="AG91" s="569" t="s">
        <v>1</v>
      </c>
      <c r="AH91" s="570"/>
      <c r="AI91" s="570"/>
      <c r="AJ91" s="571"/>
    </row>
    <row r="92" spans="2:36" ht="12">
      <c r="B92" s="651" t="s">
        <v>25</v>
      </c>
      <c r="C92" s="614" t="s">
        <v>1594</v>
      </c>
      <c r="D92" s="615"/>
      <c r="E92" s="615"/>
      <c r="F92" s="615"/>
      <c r="G92" s="615"/>
      <c r="H92" s="615"/>
      <c r="I92" s="545" t="s">
        <v>3</v>
      </c>
      <c r="J92" s="547" t="s">
        <v>26</v>
      </c>
      <c r="K92" s="547" t="s">
        <v>4</v>
      </c>
      <c r="L92" s="549" t="s">
        <v>1387</v>
      </c>
      <c r="M92" s="607" t="s">
        <v>28</v>
      </c>
      <c r="N92" s="609" t="s">
        <v>29</v>
      </c>
      <c r="O92" s="728" t="s">
        <v>43</v>
      </c>
      <c r="P92" s="658"/>
      <c r="Q92" s="659" t="s">
        <v>44</v>
      </c>
      <c r="R92" s="658"/>
      <c r="S92" s="659" t="s">
        <v>45</v>
      </c>
      <c r="T92" s="658"/>
      <c r="U92" s="659" t="s">
        <v>7</v>
      </c>
      <c r="V92" s="658"/>
      <c r="W92" s="659" t="s">
        <v>6</v>
      </c>
      <c r="X92" s="658"/>
      <c r="Y92" s="659" t="s">
        <v>46</v>
      </c>
      <c r="Z92" s="658"/>
      <c r="AA92" s="659" t="s">
        <v>5</v>
      </c>
      <c r="AB92" s="658"/>
      <c r="AC92" s="659" t="s">
        <v>8</v>
      </c>
      <c r="AD92" s="658"/>
      <c r="AE92" s="659" t="s">
        <v>9</v>
      </c>
      <c r="AF92" s="660"/>
      <c r="AG92" s="605" t="s">
        <v>10</v>
      </c>
      <c r="AH92" s="572" t="s">
        <v>11</v>
      </c>
      <c r="AI92" s="574" t="s">
        <v>12</v>
      </c>
      <c r="AJ92" s="576" t="s">
        <v>30</v>
      </c>
    </row>
    <row r="93" spans="2:36" ht="36.75" thickBot="1">
      <c r="B93" s="652"/>
      <c r="C93" s="616"/>
      <c r="D93" s="617"/>
      <c r="E93" s="617"/>
      <c r="F93" s="617"/>
      <c r="G93" s="617"/>
      <c r="H93" s="617"/>
      <c r="I93" s="546"/>
      <c r="J93" s="548" t="s">
        <v>26</v>
      </c>
      <c r="K93" s="548"/>
      <c r="L93" s="550"/>
      <c r="M93" s="608"/>
      <c r="N93" s="610"/>
      <c r="O93" s="253" t="s">
        <v>31</v>
      </c>
      <c r="P93" s="254" t="s">
        <v>32</v>
      </c>
      <c r="Q93" s="255" t="s">
        <v>31</v>
      </c>
      <c r="R93" s="254" t="s">
        <v>32</v>
      </c>
      <c r="S93" s="255" t="s">
        <v>31</v>
      </c>
      <c r="T93" s="254" t="s">
        <v>32</v>
      </c>
      <c r="U93" s="255" t="s">
        <v>31</v>
      </c>
      <c r="V93" s="254" t="s">
        <v>32</v>
      </c>
      <c r="W93" s="255" t="s">
        <v>31</v>
      </c>
      <c r="X93" s="254" t="s">
        <v>32</v>
      </c>
      <c r="Y93" s="255" t="s">
        <v>31</v>
      </c>
      <c r="Z93" s="254" t="s">
        <v>32</v>
      </c>
      <c r="AA93" s="255" t="s">
        <v>31</v>
      </c>
      <c r="AB93" s="254" t="s">
        <v>33</v>
      </c>
      <c r="AC93" s="255" t="s">
        <v>31</v>
      </c>
      <c r="AD93" s="254" t="s">
        <v>33</v>
      </c>
      <c r="AE93" s="255" t="s">
        <v>31</v>
      </c>
      <c r="AF93" s="256" t="s">
        <v>33</v>
      </c>
      <c r="AG93" s="606"/>
      <c r="AH93" s="573"/>
      <c r="AI93" s="575"/>
      <c r="AJ93" s="577"/>
    </row>
    <row r="94" spans="2:36" ht="60.75" thickBot="1">
      <c r="B94" s="289" t="s">
        <v>1388</v>
      </c>
      <c r="C94" s="580" t="s">
        <v>458</v>
      </c>
      <c r="D94" s="581"/>
      <c r="E94" s="581"/>
      <c r="F94" s="581"/>
      <c r="G94" s="581"/>
      <c r="H94" s="581"/>
      <c r="I94" s="290" t="s">
        <v>459</v>
      </c>
      <c r="J94" s="493">
        <v>1</v>
      </c>
      <c r="K94" s="496">
        <v>2</v>
      </c>
      <c r="L94" s="496">
        <v>0</v>
      </c>
      <c r="M94" s="314">
        <v>0</v>
      </c>
      <c r="N94" s="496">
        <v>0</v>
      </c>
      <c r="O94" s="368">
        <f>O96+O98+O100+O102</f>
        <v>0</v>
      </c>
      <c r="P94" s="368">
        <f aca="true" t="shared" si="37" ref="P94:AG94">P96+P98+P100+P102</f>
        <v>0</v>
      </c>
      <c r="Q94" s="368">
        <f t="shared" si="37"/>
        <v>0</v>
      </c>
      <c r="R94" s="368">
        <f t="shared" si="37"/>
        <v>0</v>
      </c>
      <c r="S94" s="368">
        <f t="shared" si="37"/>
        <v>727251</v>
      </c>
      <c r="T94" s="368">
        <f t="shared" si="37"/>
        <v>0</v>
      </c>
      <c r="U94" s="368">
        <f t="shared" si="37"/>
        <v>0</v>
      </c>
      <c r="V94" s="368">
        <f t="shared" si="37"/>
        <v>0</v>
      </c>
      <c r="W94" s="368">
        <f t="shared" si="37"/>
        <v>0</v>
      </c>
      <c r="X94" s="368">
        <f t="shared" si="37"/>
        <v>0</v>
      </c>
      <c r="Y94" s="368">
        <f t="shared" si="37"/>
        <v>0</v>
      </c>
      <c r="Z94" s="368">
        <f t="shared" si="37"/>
        <v>0</v>
      </c>
      <c r="AA94" s="368">
        <f t="shared" si="37"/>
        <v>0</v>
      </c>
      <c r="AB94" s="368">
        <f t="shared" si="37"/>
        <v>0</v>
      </c>
      <c r="AC94" s="368">
        <f t="shared" si="37"/>
        <v>0</v>
      </c>
      <c r="AD94" s="368">
        <f t="shared" si="37"/>
        <v>0</v>
      </c>
      <c r="AE94" s="368">
        <f t="shared" si="37"/>
        <v>727251</v>
      </c>
      <c r="AF94" s="368">
        <f t="shared" si="37"/>
        <v>0</v>
      </c>
      <c r="AG94" s="371">
        <f t="shared" si="37"/>
        <v>0</v>
      </c>
      <c r="AH94" s="372"/>
      <c r="AI94" s="372"/>
      <c r="AJ94" s="299"/>
    </row>
    <row r="95" spans="2:36" ht="12.75" thickBot="1">
      <c r="B95" s="653"/>
      <c r="C95" s="654"/>
      <c r="D95" s="654"/>
      <c r="E95" s="654"/>
      <c r="F95" s="654"/>
      <c r="G95" s="654"/>
      <c r="H95" s="654"/>
      <c r="I95" s="654"/>
      <c r="J95" s="654"/>
      <c r="K95" s="654"/>
      <c r="L95" s="654"/>
      <c r="M95" s="654"/>
      <c r="N95" s="654"/>
      <c r="O95" s="654"/>
      <c r="P95" s="654"/>
      <c r="Q95" s="654"/>
      <c r="R95" s="654"/>
      <c r="S95" s="654"/>
      <c r="T95" s="654"/>
      <c r="U95" s="654"/>
      <c r="V95" s="654"/>
      <c r="W95" s="654"/>
      <c r="X95" s="654"/>
      <c r="Y95" s="654"/>
      <c r="Z95" s="654"/>
      <c r="AA95" s="654"/>
      <c r="AB95" s="654"/>
      <c r="AC95" s="654"/>
      <c r="AD95" s="654"/>
      <c r="AE95" s="654"/>
      <c r="AF95" s="654"/>
      <c r="AG95" s="654"/>
      <c r="AH95" s="654"/>
      <c r="AI95" s="654"/>
      <c r="AJ95" s="655"/>
    </row>
    <row r="96" spans="2:36" ht="66.75" customHeight="1" thickBot="1">
      <c r="B96" s="375" t="s">
        <v>13</v>
      </c>
      <c r="C96" s="112" t="s">
        <v>41</v>
      </c>
      <c r="D96" s="112" t="s">
        <v>14</v>
      </c>
      <c r="E96" s="112" t="s">
        <v>37</v>
      </c>
      <c r="F96" s="112" t="s">
        <v>38</v>
      </c>
      <c r="G96" s="112" t="s">
        <v>39</v>
      </c>
      <c r="H96" s="259" t="s">
        <v>1595</v>
      </c>
      <c r="I96" s="375" t="s">
        <v>42</v>
      </c>
      <c r="J96" s="261"/>
      <c r="K96" s="261"/>
      <c r="L96" s="261"/>
      <c r="M96" s="261"/>
      <c r="N96" s="262"/>
      <c r="O96" s="494">
        <f aca="true" t="shared" si="38" ref="O96:AF96">SUM(O97:O103)</f>
        <v>0</v>
      </c>
      <c r="P96" s="347">
        <f t="shared" si="38"/>
        <v>0</v>
      </c>
      <c r="Q96" s="346">
        <f t="shared" si="38"/>
        <v>0</v>
      </c>
      <c r="R96" s="347">
        <f t="shared" si="38"/>
        <v>0</v>
      </c>
      <c r="S96" s="346">
        <f t="shared" si="38"/>
        <v>519465</v>
      </c>
      <c r="T96" s="347">
        <f t="shared" si="38"/>
        <v>0</v>
      </c>
      <c r="U96" s="346">
        <f t="shared" si="38"/>
        <v>0</v>
      </c>
      <c r="V96" s="347">
        <f t="shared" si="38"/>
        <v>0</v>
      </c>
      <c r="W96" s="346">
        <f t="shared" si="38"/>
        <v>0</v>
      </c>
      <c r="X96" s="347">
        <f t="shared" si="38"/>
        <v>0</v>
      </c>
      <c r="Y96" s="346">
        <f t="shared" si="38"/>
        <v>0</v>
      </c>
      <c r="Z96" s="347">
        <f t="shared" si="38"/>
        <v>0</v>
      </c>
      <c r="AA96" s="346">
        <f t="shared" si="38"/>
        <v>0</v>
      </c>
      <c r="AB96" s="347">
        <f t="shared" si="38"/>
        <v>0</v>
      </c>
      <c r="AC96" s="346">
        <f t="shared" si="38"/>
        <v>0</v>
      </c>
      <c r="AD96" s="347">
        <f t="shared" si="38"/>
        <v>0</v>
      </c>
      <c r="AE96" s="346">
        <f t="shared" si="38"/>
        <v>519465</v>
      </c>
      <c r="AF96" s="347">
        <f t="shared" si="38"/>
        <v>0</v>
      </c>
      <c r="AG96" s="287">
        <f>SUM(AG97:AG97)</f>
        <v>0</v>
      </c>
      <c r="AH96" s="301"/>
      <c r="AI96" s="301"/>
      <c r="AJ96" s="302"/>
    </row>
    <row r="97" spans="2:36" ht="114" customHeight="1" thickBot="1">
      <c r="B97" s="208" t="s">
        <v>1545</v>
      </c>
      <c r="C97" s="208"/>
      <c r="D97" s="472" t="s">
        <v>1596</v>
      </c>
      <c r="E97" s="377" t="s">
        <v>1554</v>
      </c>
      <c r="F97" s="378">
        <v>0</v>
      </c>
      <c r="G97" s="497">
        <v>1</v>
      </c>
      <c r="H97" s="209" t="s">
        <v>460</v>
      </c>
      <c r="I97" s="209" t="s">
        <v>461</v>
      </c>
      <c r="J97" s="209" t="s">
        <v>398</v>
      </c>
      <c r="K97" s="476">
        <v>1</v>
      </c>
      <c r="L97" s="476">
        <v>1</v>
      </c>
      <c r="M97" s="476">
        <v>0</v>
      </c>
      <c r="N97" s="476">
        <v>1</v>
      </c>
      <c r="O97" s="478"/>
      <c r="P97" s="479"/>
      <c r="Q97" s="480"/>
      <c r="R97" s="479"/>
      <c r="S97" s="483">
        <v>103893</v>
      </c>
      <c r="T97" s="479"/>
      <c r="U97" s="480"/>
      <c r="V97" s="479"/>
      <c r="W97" s="480"/>
      <c r="X97" s="479"/>
      <c r="Y97" s="480"/>
      <c r="Z97" s="479"/>
      <c r="AA97" s="480"/>
      <c r="AB97" s="479"/>
      <c r="AC97" s="480"/>
      <c r="AD97" s="479"/>
      <c r="AE97" s="480">
        <f>O97+Q97+S97+U97+W97+Y97+AA97+AC97</f>
        <v>103893</v>
      </c>
      <c r="AF97" s="479"/>
      <c r="AG97" s="501"/>
      <c r="AH97" s="160"/>
      <c r="AI97" s="160"/>
      <c r="AJ97" s="161"/>
    </row>
    <row r="98" spans="2:36" ht="51.75" customHeight="1">
      <c r="B98" s="375" t="s">
        <v>13</v>
      </c>
      <c r="C98" s="112" t="s">
        <v>41</v>
      </c>
      <c r="D98" s="112" t="s">
        <v>14</v>
      </c>
      <c r="E98" s="112" t="s">
        <v>37</v>
      </c>
      <c r="F98" s="112" t="s">
        <v>38</v>
      </c>
      <c r="G98" s="112" t="s">
        <v>39</v>
      </c>
      <c r="H98" s="259" t="s">
        <v>1597</v>
      </c>
      <c r="I98" s="375" t="s">
        <v>42</v>
      </c>
      <c r="J98" s="261"/>
      <c r="K98" s="261"/>
      <c r="L98" s="261"/>
      <c r="M98" s="261"/>
      <c r="N98" s="262"/>
      <c r="O98" s="494">
        <f aca="true" t="shared" si="39" ref="O98:AG98">SUM(O99)</f>
        <v>0</v>
      </c>
      <c r="P98" s="495">
        <f t="shared" si="39"/>
        <v>0</v>
      </c>
      <c r="Q98" s="494">
        <f t="shared" si="39"/>
        <v>0</v>
      </c>
      <c r="R98" s="495">
        <f t="shared" si="39"/>
        <v>0</v>
      </c>
      <c r="S98" s="494">
        <f t="shared" si="39"/>
        <v>103893</v>
      </c>
      <c r="T98" s="495">
        <f t="shared" si="39"/>
        <v>0</v>
      </c>
      <c r="U98" s="494">
        <f t="shared" si="39"/>
        <v>0</v>
      </c>
      <c r="V98" s="495">
        <f t="shared" si="39"/>
        <v>0</v>
      </c>
      <c r="W98" s="494">
        <f t="shared" si="39"/>
        <v>0</v>
      </c>
      <c r="X98" s="495">
        <f t="shared" si="39"/>
        <v>0</v>
      </c>
      <c r="Y98" s="494">
        <f t="shared" si="39"/>
        <v>0</v>
      </c>
      <c r="Z98" s="495">
        <f t="shared" si="39"/>
        <v>0</v>
      </c>
      <c r="AA98" s="494">
        <f t="shared" si="39"/>
        <v>0</v>
      </c>
      <c r="AB98" s="495">
        <f t="shared" si="39"/>
        <v>0</v>
      </c>
      <c r="AC98" s="494">
        <f t="shared" si="39"/>
        <v>0</v>
      </c>
      <c r="AD98" s="495">
        <f t="shared" si="39"/>
        <v>0</v>
      </c>
      <c r="AE98" s="494">
        <f t="shared" si="39"/>
        <v>103893</v>
      </c>
      <c r="AF98" s="495">
        <f t="shared" si="39"/>
        <v>0</v>
      </c>
      <c r="AG98" s="287">
        <f t="shared" si="39"/>
        <v>0</v>
      </c>
      <c r="AH98" s="301"/>
      <c r="AI98" s="301"/>
      <c r="AJ98" s="302"/>
    </row>
    <row r="99" spans="2:36" ht="78.75" customHeight="1" thickBot="1">
      <c r="B99" s="208" t="s">
        <v>1545</v>
      </c>
      <c r="C99" s="208"/>
      <c r="D99" s="472" t="s">
        <v>1596</v>
      </c>
      <c r="E99" s="377" t="s">
        <v>1554</v>
      </c>
      <c r="F99" s="378">
        <v>0</v>
      </c>
      <c r="G99" s="497">
        <v>1</v>
      </c>
      <c r="H99" s="209" t="s">
        <v>462</v>
      </c>
      <c r="I99" s="209" t="s">
        <v>463</v>
      </c>
      <c r="J99" s="209" t="s">
        <v>398</v>
      </c>
      <c r="K99" s="476">
        <v>8</v>
      </c>
      <c r="L99" s="476">
        <v>2</v>
      </c>
      <c r="M99" s="476">
        <v>0</v>
      </c>
      <c r="N99" s="476">
        <v>2</v>
      </c>
      <c r="O99" s="481"/>
      <c r="P99" s="482"/>
      <c r="Q99" s="483"/>
      <c r="R99" s="482"/>
      <c r="S99" s="483">
        <v>103893</v>
      </c>
      <c r="T99" s="482"/>
      <c r="U99" s="405"/>
      <c r="V99" s="482"/>
      <c r="W99" s="405"/>
      <c r="X99" s="482"/>
      <c r="Y99" s="405"/>
      <c r="Z99" s="482"/>
      <c r="AA99" s="405"/>
      <c r="AB99" s="482"/>
      <c r="AC99" s="405"/>
      <c r="AD99" s="482"/>
      <c r="AE99" s="405">
        <f>O99+Q99+S99+U99+W99+Y99+AA99+AC99</f>
        <v>103893</v>
      </c>
      <c r="AF99" s="482"/>
      <c r="AG99" s="213"/>
      <c r="AH99" s="277"/>
      <c r="AI99" s="277"/>
      <c r="AJ99" s="274"/>
    </row>
    <row r="100" spans="2:36" ht="51.75" customHeight="1">
      <c r="B100" s="375" t="s">
        <v>13</v>
      </c>
      <c r="C100" s="112" t="s">
        <v>41</v>
      </c>
      <c r="D100" s="112" t="s">
        <v>14</v>
      </c>
      <c r="E100" s="112" t="s">
        <v>37</v>
      </c>
      <c r="F100" s="112" t="s">
        <v>38</v>
      </c>
      <c r="G100" s="112" t="s">
        <v>39</v>
      </c>
      <c r="H100" s="259" t="s">
        <v>1598</v>
      </c>
      <c r="I100" s="375" t="s">
        <v>42</v>
      </c>
      <c r="J100" s="261"/>
      <c r="K100" s="261"/>
      <c r="L100" s="261"/>
      <c r="M100" s="261"/>
      <c r="N100" s="262"/>
      <c r="O100" s="494">
        <f aca="true" t="shared" si="40" ref="O100:AG100">SUM(O101)</f>
        <v>0</v>
      </c>
      <c r="P100" s="495">
        <f t="shared" si="40"/>
        <v>0</v>
      </c>
      <c r="Q100" s="494">
        <f t="shared" si="40"/>
        <v>0</v>
      </c>
      <c r="R100" s="495">
        <f t="shared" si="40"/>
        <v>0</v>
      </c>
      <c r="S100" s="494">
        <f t="shared" si="40"/>
        <v>0</v>
      </c>
      <c r="T100" s="495">
        <f t="shared" si="40"/>
        <v>0</v>
      </c>
      <c r="U100" s="494">
        <f t="shared" si="40"/>
        <v>0</v>
      </c>
      <c r="V100" s="495">
        <f t="shared" si="40"/>
        <v>0</v>
      </c>
      <c r="W100" s="494">
        <f t="shared" si="40"/>
        <v>0</v>
      </c>
      <c r="X100" s="495">
        <f t="shared" si="40"/>
        <v>0</v>
      </c>
      <c r="Y100" s="494">
        <f t="shared" si="40"/>
        <v>0</v>
      </c>
      <c r="Z100" s="495">
        <f t="shared" si="40"/>
        <v>0</v>
      </c>
      <c r="AA100" s="494">
        <f t="shared" si="40"/>
        <v>0</v>
      </c>
      <c r="AB100" s="495">
        <f t="shared" si="40"/>
        <v>0</v>
      </c>
      <c r="AC100" s="494">
        <f t="shared" si="40"/>
        <v>0</v>
      </c>
      <c r="AD100" s="495">
        <f t="shared" si="40"/>
        <v>0</v>
      </c>
      <c r="AE100" s="494">
        <f t="shared" si="40"/>
        <v>0</v>
      </c>
      <c r="AF100" s="495">
        <f t="shared" si="40"/>
        <v>0</v>
      </c>
      <c r="AG100" s="287">
        <f t="shared" si="40"/>
        <v>0</v>
      </c>
      <c r="AH100" s="301"/>
      <c r="AI100" s="301"/>
      <c r="AJ100" s="302"/>
    </row>
    <row r="101" spans="2:36" ht="81.75" customHeight="1" thickBot="1">
      <c r="B101" s="208" t="s">
        <v>1535</v>
      </c>
      <c r="C101" s="208"/>
      <c r="D101" s="472" t="s">
        <v>1599</v>
      </c>
      <c r="E101" s="377" t="s">
        <v>1559</v>
      </c>
      <c r="F101" s="378">
        <v>0</v>
      </c>
      <c r="G101" s="497">
        <v>1</v>
      </c>
      <c r="H101" s="209" t="s">
        <v>1600</v>
      </c>
      <c r="I101" s="209" t="s">
        <v>464</v>
      </c>
      <c r="J101" s="209" t="s">
        <v>398</v>
      </c>
      <c r="K101" s="476">
        <v>1</v>
      </c>
      <c r="L101" s="476">
        <v>0</v>
      </c>
      <c r="M101" s="476">
        <v>0</v>
      </c>
      <c r="N101" s="476">
        <v>0</v>
      </c>
      <c r="O101" s="481"/>
      <c r="P101" s="482"/>
      <c r="Q101" s="483"/>
      <c r="R101" s="482"/>
      <c r="S101" s="483"/>
      <c r="T101" s="482"/>
      <c r="U101" s="405"/>
      <c r="V101" s="482"/>
      <c r="W101" s="405"/>
      <c r="X101" s="482"/>
      <c r="Y101" s="405"/>
      <c r="Z101" s="482"/>
      <c r="AA101" s="405"/>
      <c r="AB101" s="482"/>
      <c r="AC101" s="405"/>
      <c r="AD101" s="482"/>
      <c r="AE101" s="405">
        <f>O101+Q101+S101+U101+W101+Y101+AA101+AC101</f>
        <v>0</v>
      </c>
      <c r="AF101" s="482"/>
      <c r="AG101" s="213"/>
      <c r="AH101" s="277"/>
      <c r="AI101" s="277"/>
      <c r="AJ101" s="274"/>
    </row>
    <row r="102" spans="2:36" ht="51.75" customHeight="1">
      <c r="B102" s="375" t="s">
        <v>13</v>
      </c>
      <c r="C102" s="112" t="s">
        <v>41</v>
      </c>
      <c r="D102" s="112" t="s">
        <v>14</v>
      </c>
      <c r="E102" s="112" t="s">
        <v>37</v>
      </c>
      <c r="F102" s="112" t="s">
        <v>38</v>
      </c>
      <c r="G102" s="112" t="s">
        <v>39</v>
      </c>
      <c r="H102" s="259" t="s">
        <v>1601</v>
      </c>
      <c r="I102" s="375" t="s">
        <v>42</v>
      </c>
      <c r="J102" s="261"/>
      <c r="K102" s="261"/>
      <c r="L102" s="261"/>
      <c r="M102" s="261"/>
      <c r="N102" s="262"/>
      <c r="O102" s="494">
        <f aca="true" t="shared" si="41" ref="O102:AG102">SUM(O103)</f>
        <v>0</v>
      </c>
      <c r="P102" s="495">
        <f t="shared" si="41"/>
        <v>0</v>
      </c>
      <c r="Q102" s="494">
        <f t="shared" si="41"/>
        <v>0</v>
      </c>
      <c r="R102" s="495">
        <f t="shared" si="41"/>
        <v>0</v>
      </c>
      <c r="S102" s="494">
        <f t="shared" si="41"/>
        <v>103893</v>
      </c>
      <c r="T102" s="495">
        <f t="shared" si="41"/>
        <v>0</v>
      </c>
      <c r="U102" s="494">
        <f t="shared" si="41"/>
        <v>0</v>
      </c>
      <c r="V102" s="495">
        <f t="shared" si="41"/>
        <v>0</v>
      </c>
      <c r="W102" s="494">
        <f t="shared" si="41"/>
        <v>0</v>
      </c>
      <c r="X102" s="495">
        <f t="shared" si="41"/>
        <v>0</v>
      </c>
      <c r="Y102" s="494">
        <f t="shared" si="41"/>
        <v>0</v>
      </c>
      <c r="Z102" s="495">
        <f t="shared" si="41"/>
        <v>0</v>
      </c>
      <c r="AA102" s="494">
        <f t="shared" si="41"/>
        <v>0</v>
      </c>
      <c r="AB102" s="495">
        <f t="shared" si="41"/>
        <v>0</v>
      </c>
      <c r="AC102" s="494">
        <f t="shared" si="41"/>
        <v>0</v>
      </c>
      <c r="AD102" s="495">
        <f t="shared" si="41"/>
        <v>0</v>
      </c>
      <c r="AE102" s="494">
        <f t="shared" si="41"/>
        <v>103893</v>
      </c>
      <c r="AF102" s="495">
        <f t="shared" si="41"/>
        <v>0</v>
      </c>
      <c r="AG102" s="287">
        <f t="shared" si="41"/>
        <v>0</v>
      </c>
      <c r="AH102" s="301"/>
      <c r="AI102" s="301"/>
      <c r="AJ102" s="302"/>
    </row>
    <row r="103" spans="2:36" ht="76.5" customHeight="1" thickBot="1">
      <c r="B103" s="208" t="s">
        <v>1576</v>
      </c>
      <c r="C103" s="208"/>
      <c r="D103" s="473" t="s">
        <v>1602</v>
      </c>
      <c r="E103" s="380" t="s">
        <v>1563</v>
      </c>
      <c r="F103" s="498">
        <v>0</v>
      </c>
      <c r="G103" s="499">
        <v>1</v>
      </c>
      <c r="H103" s="218" t="s">
        <v>465</v>
      </c>
      <c r="I103" s="218" t="s">
        <v>466</v>
      </c>
      <c r="J103" s="218" t="s">
        <v>398</v>
      </c>
      <c r="K103" s="485">
        <v>1</v>
      </c>
      <c r="L103" s="485">
        <v>1</v>
      </c>
      <c r="M103" s="485">
        <v>0</v>
      </c>
      <c r="N103" s="485">
        <v>1</v>
      </c>
      <c r="O103" s="500"/>
      <c r="P103" s="488"/>
      <c r="Q103" s="490"/>
      <c r="R103" s="488"/>
      <c r="S103" s="483">
        <v>103893</v>
      </c>
      <c r="T103" s="488"/>
      <c r="U103" s="490"/>
      <c r="V103" s="488"/>
      <c r="W103" s="490"/>
      <c r="X103" s="488"/>
      <c r="Y103" s="490"/>
      <c r="Z103" s="488"/>
      <c r="AA103" s="490"/>
      <c r="AB103" s="488"/>
      <c r="AC103" s="490"/>
      <c r="AD103" s="488"/>
      <c r="AE103" s="489">
        <f>O103+Q103+S103+U103+W103+Y103+AA103+AC103</f>
        <v>103893</v>
      </c>
      <c r="AF103" s="488"/>
      <c r="AG103" s="222"/>
      <c r="AH103" s="278"/>
      <c r="AI103" s="278"/>
      <c r="AJ103" s="275"/>
    </row>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sheetData>
  <sheetProtection/>
  <mergeCells count="152">
    <mergeCell ref="AG92:AG93"/>
    <mergeCell ref="M92:M93"/>
    <mergeCell ref="N92:N93"/>
    <mergeCell ref="O92:P92"/>
    <mergeCell ref="Q92:R92"/>
    <mergeCell ref="S92:T92"/>
    <mergeCell ref="U92:V92"/>
    <mergeCell ref="AH92:AH93"/>
    <mergeCell ref="AI92:AI93"/>
    <mergeCell ref="AJ92:AJ93"/>
    <mergeCell ref="C94:H94"/>
    <mergeCell ref="B95:AJ95"/>
    <mergeCell ref="W92:X92"/>
    <mergeCell ref="Y92:Z92"/>
    <mergeCell ref="AA92:AB92"/>
    <mergeCell ref="AC92:AD92"/>
    <mergeCell ref="AE92:AF92"/>
    <mergeCell ref="B91:D91"/>
    <mergeCell ref="F91:N91"/>
    <mergeCell ref="O91:AF91"/>
    <mergeCell ref="AG91:AJ91"/>
    <mergeCell ref="B92:B93"/>
    <mergeCell ref="C92:H93"/>
    <mergeCell ref="I92:I93"/>
    <mergeCell ref="J92:J93"/>
    <mergeCell ref="K92:K93"/>
    <mergeCell ref="L92:L93"/>
    <mergeCell ref="AA69:AB69"/>
    <mergeCell ref="AC69:AD69"/>
    <mergeCell ref="AE69:AF69"/>
    <mergeCell ref="AG69:AG70"/>
    <mergeCell ref="M69:M70"/>
    <mergeCell ref="N69:N70"/>
    <mergeCell ref="O69:P69"/>
    <mergeCell ref="Q69:R69"/>
    <mergeCell ref="S69:T69"/>
    <mergeCell ref="U69:V69"/>
    <mergeCell ref="AH69:AH70"/>
    <mergeCell ref="AI69:AI70"/>
    <mergeCell ref="AJ69:AJ70"/>
    <mergeCell ref="C71:H71"/>
    <mergeCell ref="B72:AJ72"/>
    <mergeCell ref="B90:H90"/>
    <mergeCell ref="I90:T90"/>
    <mergeCell ref="U90:AJ90"/>
    <mergeCell ref="W69:X69"/>
    <mergeCell ref="Y69:Z69"/>
    <mergeCell ref="B68:D68"/>
    <mergeCell ref="F68:N68"/>
    <mergeCell ref="O68:AF68"/>
    <mergeCell ref="AG68:AJ68"/>
    <mergeCell ref="B69:B70"/>
    <mergeCell ref="C69:H70"/>
    <mergeCell ref="I69:I70"/>
    <mergeCell ref="J69:J70"/>
    <mergeCell ref="K69:K70"/>
    <mergeCell ref="L69:L70"/>
    <mergeCell ref="AA48:AB48"/>
    <mergeCell ref="AC48:AD48"/>
    <mergeCell ref="AE48:AF48"/>
    <mergeCell ref="AG48:AG49"/>
    <mergeCell ref="M48:M49"/>
    <mergeCell ref="N48:N49"/>
    <mergeCell ref="O48:P48"/>
    <mergeCell ref="Q48:R48"/>
    <mergeCell ref="S48:T48"/>
    <mergeCell ref="U48:V48"/>
    <mergeCell ref="AH48:AH49"/>
    <mergeCell ref="AI48:AI49"/>
    <mergeCell ref="AJ48:AJ49"/>
    <mergeCell ref="C50:H50"/>
    <mergeCell ref="B51:AJ51"/>
    <mergeCell ref="B67:H67"/>
    <mergeCell ref="I67:T67"/>
    <mergeCell ref="U67:AJ67"/>
    <mergeCell ref="W48:X48"/>
    <mergeCell ref="Y48:Z48"/>
    <mergeCell ref="B47:D47"/>
    <mergeCell ref="F47:N47"/>
    <mergeCell ref="O47:AF47"/>
    <mergeCell ref="AG47:AJ47"/>
    <mergeCell ref="B48:B49"/>
    <mergeCell ref="C48:H49"/>
    <mergeCell ref="I48:I49"/>
    <mergeCell ref="J48:J49"/>
    <mergeCell ref="K48:K49"/>
    <mergeCell ref="L48:L49"/>
    <mergeCell ref="AG27:AG28"/>
    <mergeCell ref="M27:M28"/>
    <mergeCell ref="N27:N28"/>
    <mergeCell ref="O27:P27"/>
    <mergeCell ref="Q27:R27"/>
    <mergeCell ref="S27:T27"/>
    <mergeCell ref="U27:V27"/>
    <mergeCell ref="C29:H29"/>
    <mergeCell ref="B30:AJ30"/>
    <mergeCell ref="B46:H46"/>
    <mergeCell ref="I46:T46"/>
    <mergeCell ref="U46:AJ46"/>
    <mergeCell ref="W27:X27"/>
    <mergeCell ref="Y27:Z27"/>
    <mergeCell ref="AA27:AB27"/>
    <mergeCell ref="AC27:AD27"/>
    <mergeCell ref="AE27:AF27"/>
    <mergeCell ref="AG26:AJ26"/>
    <mergeCell ref="B27:B28"/>
    <mergeCell ref="C27:H28"/>
    <mergeCell ref="I27:I28"/>
    <mergeCell ref="J27:J28"/>
    <mergeCell ref="K27:K28"/>
    <mergeCell ref="L27:L28"/>
    <mergeCell ref="AH27:AH28"/>
    <mergeCell ref="AI27:AI28"/>
    <mergeCell ref="AJ27:AJ28"/>
    <mergeCell ref="U6:V6"/>
    <mergeCell ref="B6:B7"/>
    <mergeCell ref="C6:H7"/>
    <mergeCell ref="I6:I7"/>
    <mergeCell ref="J6:J7"/>
    <mergeCell ref="B26:D26"/>
    <mergeCell ref="F26:N26"/>
    <mergeCell ref="O26:AF26"/>
    <mergeCell ref="B25:H25"/>
    <mergeCell ref="I25:T25"/>
    <mergeCell ref="U25:AJ25"/>
    <mergeCell ref="W6:X6"/>
    <mergeCell ref="Y6:Z6"/>
    <mergeCell ref="AA6:AB6"/>
    <mergeCell ref="AC6:AD6"/>
    <mergeCell ref="AE6:AF6"/>
    <mergeCell ref="AG6:AG7"/>
    <mergeCell ref="B9:AJ9"/>
    <mergeCell ref="K6:K7"/>
    <mergeCell ref="L6:L7"/>
    <mergeCell ref="M6:M7"/>
    <mergeCell ref="AG5:AJ5"/>
    <mergeCell ref="AH6:AH7"/>
    <mergeCell ref="AI6:AI7"/>
    <mergeCell ref="AJ6:AJ7"/>
    <mergeCell ref="C8:H8"/>
    <mergeCell ref="N6:N7"/>
    <mergeCell ref="O6:P6"/>
    <mergeCell ref="Q6:R6"/>
    <mergeCell ref="S6:T6"/>
    <mergeCell ref="B2:AJ2"/>
    <mergeCell ref="B3:AJ3"/>
    <mergeCell ref="B4:H4"/>
    <mergeCell ref="I4:T4"/>
    <mergeCell ref="U4:AJ4"/>
    <mergeCell ref="B5:D5"/>
    <mergeCell ref="F5:N5"/>
    <mergeCell ref="O5:AF5"/>
  </mergeCell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sheetPr>
    <tabColor theme="7" tint="0.39998000860214233"/>
  </sheetPr>
  <dimension ref="B1:AK46"/>
  <sheetViews>
    <sheetView zoomScale="75" zoomScaleNormal="75" zoomScalePageLayoutView="0" workbookViewId="0" topLeftCell="A1">
      <selection activeCell="B4" sqref="B4:H4"/>
    </sheetView>
  </sheetViews>
  <sheetFormatPr defaultColWidth="11.421875" defaultRowHeight="15"/>
  <cols>
    <col min="1" max="1" width="4.57421875" style="115" customWidth="1"/>
    <col min="2" max="2" width="17.28125" style="185" customWidth="1"/>
    <col min="3" max="3" width="14.140625" style="185" customWidth="1"/>
    <col min="4" max="4" width="41.140625" style="115" customWidth="1"/>
    <col min="5" max="5" width="13.00390625" style="115" customWidth="1"/>
    <col min="6" max="7" width="11.421875" style="115" customWidth="1"/>
    <col min="8" max="8" width="19.28125" style="186" customWidth="1"/>
    <col min="9" max="9" width="15.7109375" style="186" customWidth="1"/>
    <col min="10" max="10" width="4.8515625" style="186" customWidth="1"/>
    <col min="11" max="12" width="5.7109375" style="115" customWidth="1"/>
    <col min="13" max="13" width="6.57421875" style="115" customWidth="1"/>
    <col min="14" max="14" width="6.140625" style="115" customWidth="1"/>
    <col min="15" max="32" width="8.00390625" style="313" customWidth="1"/>
    <col min="33" max="33" width="5.140625" style="185" customWidth="1"/>
    <col min="34" max="34" width="5.421875" style="115" customWidth="1"/>
    <col min="35" max="35" width="4.8515625" style="115" customWidth="1"/>
    <col min="36" max="36" width="7.140625" style="115" customWidth="1"/>
    <col min="37" max="16384" width="11.421875" style="115" customWidth="1"/>
  </cols>
  <sheetData>
    <row r="1" spans="2:36" ht="12.75" thickBot="1">
      <c r="B1" s="113"/>
      <c r="C1" s="113"/>
      <c r="D1" s="113"/>
      <c r="E1" s="113"/>
      <c r="F1" s="113"/>
      <c r="G1" s="113"/>
      <c r="H1" s="114"/>
      <c r="I1" s="114"/>
      <c r="J1" s="114"/>
      <c r="K1" s="113"/>
      <c r="L1" s="113"/>
      <c r="M1" s="113"/>
      <c r="N1" s="113"/>
      <c r="O1" s="288"/>
      <c r="P1" s="288"/>
      <c r="Q1" s="288"/>
      <c r="R1" s="288"/>
      <c r="S1" s="288"/>
      <c r="T1" s="288"/>
      <c r="U1" s="288"/>
      <c r="V1" s="288"/>
      <c r="W1" s="288"/>
      <c r="X1" s="288"/>
      <c r="Y1" s="288"/>
      <c r="Z1" s="288"/>
      <c r="AA1" s="288"/>
      <c r="AB1" s="288"/>
      <c r="AC1" s="288"/>
      <c r="AD1" s="288"/>
      <c r="AE1" s="288"/>
      <c r="AF1" s="288"/>
      <c r="AG1" s="113"/>
      <c r="AH1" s="113"/>
      <c r="AI1" s="113"/>
      <c r="AJ1" s="113"/>
    </row>
    <row r="2" spans="2:36" ht="12">
      <c r="B2" s="732" t="s">
        <v>829</v>
      </c>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4"/>
    </row>
    <row r="3" spans="2:36" ht="12.75" thickBot="1">
      <c r="B3" s="735" t="s">
        <v>1808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7"/>
    </row>
    <row r="4" spans="2:36" ht="33.75" customHeight="1">
      <c r="B4" s="557" t="s">
        <v>1453</v>
      </c>
      <c r="C4" s="558"/>
      <c r="D4" s="558"/>
      <c r="E4" s="558"/>
      <c r="F4" s="558"/>
      <c r="G4" s="558"/>
      <c r="H4" s="559"/>
      <c r="I4" s="560" t="s">
        <v>1454</v>
      </c>
      <c r="J4" s="561"/>
      <c r="K4" s="561"/>
      <c r="L4" s="561"/>
      <c r="M4" s="561"/>
      <c r="N4" s="561"/>
      <c r="O4" s="561"/>
      <c r="P4" s="561"/>
      <c r="Q4" s="561"/>
      <c r="R4" s="561"/>
      <c r="S4" s="561"/>
      <c r="T4" s="562"/>
      <c r="U4" s="560" t="s">
        <v>22</v>
      </c>
      <c r="V4" s="561"/>
      <c r="W4" s="561"/>
      <c r="X4" s="561"/>
      <c r="Y4" s="561"/>
      <c r="Z4" s="561"/>
      <c r="AA4" s="561"/>
      <c r="AB4" s="561"/>
      <c r="AC4" s="561"/>
      <c r="AD4" s="561"/>
      <c r="AE4" s="561"/>
      <c r="AF4" s="561"/>
      <c r="AG4" s="561"/>
      <c r="AH4" s="561"/>
      <c r="AI4" s="561"/>
      <c r="AJ4" s="562"/>
    </row>
    <row r="5" spans="2:36" ht="39" customHeight="1" thickBot="1">
      <c r="B5" s="563" t="s">
        <v>1504</v>
      </c>
      <c r="C5" s="564"/>
      <c r="D5" s="565"/>
      <c r="E5" s="264"/>
      <c r="F5" s="564" t="s">
        <v>1486</v>
      </c>
      <c r="G5" s="564"/>
      <c r="H5" s="564"/>
      <c r="I5" s="564"/>
      <c r="J5" s="564"/>
      <c r="K5" s="564"/>
      <c r="L5" s="564"/>
      <c r="M5" s="564"/>
      <c r="N5" s="565"/>
      <c r="O5" s="566" t="s">
        <v>0</v>
      </c>
      <c r="P5" s="567"/>
      <c r="Q5" s="567"/>
      <c r="R5" s="567"/>
      <c r="S5" s="567"/>
      <c r="T5" s="567"/>
      <c r="U5" s="567"/>
      <c r="V5" s="567"/>
      <c r="W5" s="567"/>
      <c r="X5" s="567"/>
      <c r="Y5" s="567"/>
      <c r="Z5" s="567"/>
      <c r="AA5" s="567"/>
      <c r="AB5" s="567"/>
      <c r="AC5" s="567"/>
      <c r="AD5" s="567"/>
      <c r="AE5" s="567"/>
      <c r="AF5" s="568"/>
      <c r="AG5" s="569" t="s">
        <v>1</v>
      </c>
      <c r="AH5" s="570"/>
      <c r="AI5" s="570"/>
      <c r="AJ5" s="571"/>
    </row>
    <row r="6" spans="2:36" ht="33.75" customHeight="1">
      <c r="B6" s="612" t="s">
        <v>25</v>
      </c>
      <c r="C6" s="614" t="s">
        <v>1455</v>
      </c>
      <c r="D6" s="615"/>
      <c r="E6" s="615"/>
      <c r="F6" s="615"/>
      <c r="G6" s="615"/>
      <c r="H6" s="615"/>
      <c r="I6" s="545" t="s">
        <v>3</v>
      </c>
      <c r="J6" s="547" t="s">
        <v>26</v>
      </c>
      <c r="K6" s="547" t="s">
        <v>4</v>
      </c>
      <c r="L6" s="549" t="s">
        <v>1456</v>
      </c>
      <c r="M6" s="607" t="s">
        <v>28</v>
      </c>
      <c r="N6" s="609" t="s">
        <v>29</v>
      </c>
      <c r="O6" s="611" t="s">
        <v>43</v>
      </c>
      <c r="P6" s="579"/>
      <c r="Q6" s="578" t="s">
        <v>44</v>
      </c>
      <c r="R6" s="579"/>
      <c r="S6" s="578" t="s">
        <v>45</v>
      </c>
      <c r="T6" s="579"/>
      <c r="U6" s="578" t="s">
        <v>7</v>
      </c>
      <c r="V6" s="579"/>
      <c r="W6" s="578" t="s">
        <v>6</v>
      </c>
      <c r="X6" s="579"/>
      <c r="Y6" s="578" t="s">
        <v>46</v>
      </c>
      <c r="Z6" s="579"/>
      <c r="AA6" s="578" t="s">
        <v>5</v>
      </c>
      <c r="AB6" s="579"/>
      <c r="AC6" s="578" t="s">
        <v>8</v>
      </c>
      <c r="AD6" s="579"/>
      <c r="AE6" s="578" t="s">
        <v>9</v>
      </c>
      <c r="AF6" s="604"/>
      <c r="AG6" s="605" t="s">
        <v>10</v>
      </c>
      <c r="AH6" s="572" t="s">
        <v>11</v>
      </c>
      <c r="AI6" s="574" t="s">
        <v>12</v>
      </c>
      <c r="AJ6" s="576" t="s">
        <v>30</v>
      </c>
    </row>
    <row r="7" spans="2:36" ht="76.5" customHeight="1" thickBot="1">
      <c r="B7" s="613"/>
      <c r="C7" s="616"/>
      <c r="D7" s="617"/>
      <c r="E7" s="617"/>
      <c r="F7" s="617"/>
      <c r="G7" s="617"/>
      <c r="H7" s="617"/>
      <c r="I7" s="546"/>
      <c r="J7" s="548" t="s">
        <v>26</v>
      </c>
      <c r="K7" s="548"/>
      <c r="L7" s="550"/>
      <c r="M7" s="608"/>
      <c r="N7" s="610"/>
      <c r="O7" s="280" t="s">
        <v>31</v>
      </c>
      <c r="P7" s="281" t="s">
        <v>32</v>
      </c>
      <c r="Q7" s="282" t="s">
        <v>31</v>
      </c>
      <c r="R7" s="281" t="s">
        <v>32</v>
      </c>
      <c r="S7" s="282" t="s">
        <v>31</v>
      </c>
      <c r="T7" s="281" t="s">
        <v>32</v>
      </c>
      <c r="U7" s="282" t="s">
        <v>31</v>
      </c>
      <c r="V7" s="281" t="s">
        <v>32</v>
      </c>
      <c r="W7" s="282" t="s">
        <v>31</v>
      </c>
      <c r="X7" s="281" t="s">
        <v>32</v>
      </c>
      <c r="Y7" s="282" t="s">
        <v>31</v>
      </c>
      <c r="Z7" s="281" t="s">
        <v>32</v>
      </c>
      <c r="AA7" s="282" t="s">
        <v>31</v>
      </c>
      <c r="AB7" s="281" t="s">
        <v>33</v>
      </c>
      <c r="AC7" s="282" t="s">
        <v>31</v>
      </c>
      <c r="AD7" s="281" t="s">
        <v>33</v>
      </c>
      <c r="AE7" s="282" t="s">
        <v>31</v>
      </c>
      <c r="AF7" s="283" t="s">
        <v>33</v>
      </c>
      <c r="AG7" s="606"/>
      <c r="AH7" s="573"/>
      <c r="AI7" s="575"/>
      <c r="AJ7" s="577"/>
    </row>
    <row r="8" spans="2:36" ht="141.75" customHeight="1" thickBot="1">
      <c r="B8" s="289" t="s">
        <v>1388</v>
      </c>
      <c r="C8" s="580" t="s">
        <v>96</v>
      </c>
      <c r="D8" s="581"/>
      <c r="E8" s="581"/>
      <c r="F8" s="581"/>
      <c r="G8" s="581"/>
      <c r="H8" s="581"/>
      <c r="I8" s="290" t="s">
        <v>97</v>
      </c>
      <c r="J8" s="314" t="s">
        <v>1457</v>
      </c>
      <c r="K8" s="316" t="s">
        <v>1458</v>
      </c>
      <c r="L8" s="316" t="s">
        <v>1459</v>
      </c>
      <c r="M8" s="318" t="s">
        <v>1460</v>
      </c>
      <c r="N8" s="316"/>
      <c r="O8" s="294"/>
      <c r="P8" s="295"/>
      <c r="Q8" s="295"/>
      <c r="R8" s="295"/>
      <c r="S8" s="295">
        <f>SUM(S11,S18,S25,S31,S37,S43)</f>
        <v>21963105</v>
      </c>
      <c r="T8" s="295"/>
      <c r="U8" s="295">
        <f>SUM(U11,U18,U25,U31,U37,U43)</f>
        <v>12500000</v>
      </c>
      <c r="V8" s="295"/>
      <c r="W8" s="295"/>
      <c r="X8" s="295"/>
      <c r="Y8" s="295"/>
      <c r="Z8" s="295"/>
      <c r="AA8" s="295"/>
      <c r="AB8" s="295"/>
      <c r="AC8" s="295"/>
      <c r="AD8" s="295"/>
      <c r="AE8" s="295">
        <f>SUM(AE11,AE18,AE25,AE31,AE37,AE43)</f>
        <v>34463105</v>
      </c>
      <c r="AF8" s="296"/>
      <c r="AG8" s="297">
        <f>AG10+AG17+AG24</f>
        <v>0</v>
      </c>
      <c r="AH8" s="298"/>
      <c r="AI8" s="298"/>
      <c r="AJ8" s="299"/>
    </row>
    <row r="9" spans="2:36" ht="5.25" customHeight="1" thickBot="1">
      <c r="B9" s="582"/>
      <c r="C9" s="583"/>
      <c r="D9" s="583"/>
      <c r="E9" s="583"/>
      <c r="F9" s="583"/>
      <c r="G9" s="583"/>
      <c r="H9" s="583"/>
      <c r="I9" s="583"/>
      <c r="J9" s="583"/>
      <c r="K9" s="583"/>
      <c r="L9" s="583"/>
      <c r="M9" s="583"/>
      <c r="N9" s="583"/>
      <c r="O9" s="583"/>
      <c r="P9" s="583"/>
      <c r="Q9" s="583"/>
      <c r="R9" s="583"/>
      <c r="S9" s="583"/>
      <c r="T9" s="583"/>
      <c r="U9" s="583"/>
      <c r="V9" s="583"/>
      <c r="W9" s="583"/>
      <c r="X9" s="583"/>
      <c r="Y9" s="583"/>
      <c r="Z9" s="583"/>
      <c r="AA9" s="583"/>
      <c r="AB9" s="583"/>
      <c r="AC9" s="583"/>
      <c r="AD9" s="583"/>
      <c r="AE9" s="583"/>
      <c r="AF9" s="583"/>
      <c r="AG9" s="583"/>
      <c r="AH9" s="583"/>
      <c r="AI9" s="583"/>
      <c r="AJ9" s="584"/>
    </row>
    <row r="10" spans="2:36" ht="105.75" customHeight="1" thickBot="1">
      <c r="B10" s="258" t="s">
        <v>13</v>
      </c>
      <c r="C10" s="112" t="s">
        <v>41</v>
      </c>
      <c r="D10" s="112" t="s">
        <v>14</v>
      </c>
      <c r="E10" s="112" t="s">
        <v>37</v>
      </c>
      <c r="F10" s="112" t="s">
        <v>38</v>
      </c>
      <c r="G10" s="112" t="s">
        <v>39</v>
      </c>
      <c r="H10" s="259" t="s">
        <v>15</v>
      </c>
      <c r="I10" s="260" t="s">
        <v>42</v>
      </c>
      <c r="J10" s="284"/>
      <c r="K10" s="284"/>
      <c r="L10" s="284"/>
      <c r="M10" s="284"/>
      <c r="N10" s="285"/>
      <c r="O10" s="300"/>
      <c r="P10" s="140"/>
      <c r="Q10" s="286"/>
      <c r="R10" s="140"/>
      <c r="S10" s="286"/>
      <c r="T10" s="140"/>
      <c r="U10" s="286"/>
      <c r="V10" s="140"/>
      <c r="W10" s="286"/>
      <c r="X10" s="140"/>
      <c r="Y10" s="286"/>
      <c r="Z10" s="140"/>
      <c r="AA10" s="286"/>
      <c r="AB10" s="140"/>
      <c r="AC10" s="286"/>
      <c r="AD10" s="140"/>
      <c r="AE10" s="286"/>
      <c r="AF10" s="140"/>
      <c r="AG10" s="287">
        <f>SUM(AG11:AG15)</f>
        <v>0</v>
      </c>
      <c r="AH10" s="301"/>
      <c r="AI10" s="301"/>
      <c r="AJ10" s="302"/>
    </row>
    <row r="11" spans="2:36" ht="17.25" customHeight="1">
      <c r="B11" s="585" t="s">
        <v>814</v>
      </c>
      <c r="C11" s="758"/>
      <c r="D11" s="387" t="s">
        <v>1461</v>
      </c>
      <c r="E11" s="304" t="s">
        <v>1391</v>
      </c>
      <c r="F11" s="305" t="s">
        <v>816</v>
      </c>
      <c r="G11" s="271">
        <v>1</v>
      </c>
      <c r="H11" s="591" t="s">
        <v>98</v>
      </c>
      <c r="I11" s="594" t="s">
        <v>99</v>
      </c>
      <c r="J11" s="596" t="s">
        <v>1462</v>
      </c>
      <c r="K11" s="621" t="s">
        <v>1463</v>
      </c>
      <c r="L11" s="599" t="s">
        <v>1464</v>
      </c>
      <c r="M11" s="600" t="s">
        <v>1465</v>
      </c>
      <c r="N11" s="599"/>
      <c r="O11" s="759"/>
      <c r="P11" s="759"/>
      <c r="Q11" s="759"/>
      <c r="R11" s="759"/>
      <c r="S11" s="762">
        <v>6000000</v>
      </c>
      <c r="T11" s="759"/>
      <c r="U11" s="759">
        <v>2200000</v>
      </c>
      <c r="V11" s="759"/>
      <c r="W11" s="759"/>
      <c r="X11" s="759"/>
      <c r="Y11" s="759"/>
      <c r="Z11" s="759"/>
      <c r="AA11" s="759"/>
      <c r="AB11" s="759"/>
      <c r="AC11" s="759"/>
      <c r="AD11" s="759"/>
      <c r="AE11" s="628">
        <f>SUM(O11,Q11,S11,U11,W11,Y11,AA11,AC11)</f>
        <v>8200000</v>
      </c>
      <c r="AF11" s="628"/>
      <c r="AG11" s="668"/>
      <c r="AH11" s="630"/>
      <c r="AI11" s="630"/>
      <c r="AJ11" s="623"/>
    </row>
    <row r="12" spans="2:36" ht="17.25" customHeight="1">
      <c r="B12" s="586"/>
      <c r="C12" s="632"/>
      <c r="D12" s="388" t="s">
        <v>1466</v>
      </c>
      <c r="E12" s="271" t="s">
        <v>1391</v>
      </c>
      <c r="F12" s="269" t="s">
        <v>816</v>
      </c>
      <c r="G12" s="271">
        <v>1</v>
      </c>
      <c r="H12" s="592"/>
      <c r="I12" s="594"/>
      <c r="J12" s="597"/>
      <c r="K12" s="621"/>
      <c r="L12" s="600"/>
      <c r="M12" s="600"/>
      <c r="N12" s="600"/>
      <c r="O12" s="760"/>
      <c r="P12" s="760"/>
      <c r="Q12" s="760"/>
      <c r="R12" s="760"/>
      <c r="S12" s="763"/>
      <c r="T12" s="760"/>
      <c r="U12" s="760"/>
      <c r="V12" s="760"/>
      <c r="W12" s="760"/>
      <c r="X12" s="760"/>
      <c r="Y12" s="760"/>
      <c r="Z12" s="760"/>
      <c r="AA12" s="760"/>
      <c r="AB12" s="760"/>
      <c r="AC12" s="760"/>
      <c r="AD12" s="760"/>
      <c r="AE12" s="628"/>
      <c r="AF12" s="628"/>
      <c r="AG12" s="669"/>
      <c r="AH12" s="630"/>
      <c r="AI12" s="630"/>
      <c r="AJ12" s="623"/>
    </row>
    <row r="13" spans="2:36" ht="17.25" customHeight="1">
      <c r="B13" s="586"/>
      <c r="C13" s="632"/>
      <c r="D13" s="389" t="s">
        <v>1467</v>
      </c>
      <c r="E13" s="271" t="s">
        <v>1391</v>
      </c>
      <c r="F13" s="269" t="s">
        <v>816</v>
      </c>
      <c r="G13" s="271">
        <v>1</v>
      </c>
      <c r="H13" s="592"/>
      <c r="I13" s="594"/>
      <c r="J13" s="597"/>
      <c r="K13" s="621"/>
      <c r="L13" s="600"/>
      <c r="M13" s="600"/>
      <c r="N13" s="600"/>
      <c r="O13" s="760"/>
      <c r="P13" s="760"/>
      <c r="Q13" s="760"/>
      <c r="R13" s="760"/>
      <c r="S13" s="763"/>
      <c r="T13" s="760"/>
      <c r="U13" s="760"/>
      <c r="V13" s="760"/>
      <c r="W13" s="760"/>
      <c r="X13" s="760"/>
      <c r="Y13" s="760"/>
      <c r="Z13" s="760"/>
      <c r="AA13" s="760"/>
      <c r="AB13" s="760"/>
      <c r="AC13" s="760"/>
      <c r="AD13" s="760"/>
      <c r="AE13" s="628"/>
      <c r="AF13" s="628"/>
      <c r="AG13" s="669"/>
      <c r="AH13" s="630"/>
      <c r="AI13" s="630"/>
      <c r="AJ13" s="623"/>
    </row>
    <row r="14" spans="2:36" ht="17.25" customHeight="1">
      <c r="B14" s="586"/>
      <c r="C14" s="632"/>
      <c r="D14" s="390" t="s">
        <v>1468</v>
      </c>
      <c r="E14" s="271" t="s">
        <v>1469</v>
      </c>
      <c r="F14" s="269" t="s">
        <v>816</v>
      </c>
      <c r="G14" s="271">
        <v>40</v>
      </c>
      <c r="H14" s="592"/>
      <c r="I14" s="594"/>
      <c r="J14" s="597"/>
      <c r="K14" s="621"/>
      <c r="L14" s="600"/>
      <c r="M14" s="600"/>
      <c r="N14" s="600"/>
      <c r="O14" s="760"/>
      <c r="P14" s="760"/>
      <c r="Q14" s="760"/>
      <c r="R14" s="760"/>
      <c r="S14" s="763"/>
      <c r="T14" s="760"/>
      <c r="U14" s="760"/>
      <c r="V14" s="760"/>
      <c r="W14" s="760"/>
      <c r="X14" s="760"/>
      <c r="Y14" s="760"/>
      <c r="Z14" s="760"/>
      <c r="AA14" s="760"/>
      <c r="AB14" s="760"/>
      <c r="AC14" s="760"/>
      <c r="AD14" s="760"/>
      <c r="AE14" s="628"/>
      <c r="AF14" s="628"/>
      <c r="AG14" s="669"/>
      <c r="AH14" s="630"/>
      <c r="AI14" s="630"/>
      <c r="AJ14" s="623"/>
    </row>
    <row r="15" spans="2:36" ht="17.25" customHeight="1" thickBot="1">
      <c r="B15" s="587"/>
      <c r="C15" s="633"/>
      <c r="D15" s="391" t="s">
        <v>1470</v>
      </c>
      <c r="E15" s="271" t="s">
        <v>1391</v>
      </c>
      <c r="F15" s="309" t="s">
        <v>816</v>
      </c>
      <c r="G15" s="272">
        <v>1</v>
      </c>
      <c r="H15" s="593"/>
      <c r="I15" s="595"/>
      <c r="J15" s="598"/>
      <c r="K15" s="622"/>
      <c r="L15" s="601"/>
      <c r="M15" s="601"/>
      <c r="N15" s="601"/>
      <c r="O15" s="761"/>
      <c r="P15" s="761"/>
      <c r="Q15" s="761"/>
      <c r="R15" s="761"/>
      <c r="S15" s="764"/>
      <c r="T15" s="761"/>
      <c r="U15" s="761"/>
      <c r="V15" s="761"/>
      <c r="W15" s="761"/>
      <c r="X15" s="761"/>
      <c r="Y15" s="761"/>
      <c r="Z15" s="761"/>
      <c r="AA15" s="761"/>
      <c r="AB15" s="761"/>
      <c r="AC15" s="761"/>
      <c r="AD15" s="761"/>
      <c r="AE15" s="629"/>
      <c r="AF15" s="629"/>
      <c r="AG15" s="670"/>
      <c r="AH15" s="631"/>
      <c r="AI15" s="631"/>
      <c r="AJ15" s="624"/>
    </row>
    <row r="16" spans="2:36" ht="4.5" customHeight="1" thickBot="1">
      <c r="B16" s="625"/>
      <c r="C16" s="626"/>
      <c r="D16" s="626"/>
      <c r="E16" s="626"/>
      <c r="F16" s="626"/>
      <c r="G16" s="626"/>
      <c r="H16" s="626"/>
      <c r="I16" s="626"/>
      <c r="J16" s="626"/>
      <c r="K16" s="626"/>
      <c r="L16" s="626"/>
      <c r="M16" s="626"/>
      <c r="N16" s="626"/>
      <c r="O16" s="626"/>
      <c r="P16" s="626"/>
      <c r="Q16" s="626"/>
      <c r="R16" s="626"/>
      <c r="S16" s="626"/>
      <c r="T16" s="626"/>
      <c r="U16" s="626"/>
      <c r="V16" s="626"/>
      <c r="W16" s="626"/>
      <c r="X16" s="626"/>
      <c r="Y16" s="626"/>
      <c r="Z16" s="626"/>
      <c r="AA16" s="626"/>
      <c r="AB16" s="626"/>
      <c r="AC16" s="626"/>
      <c r="AD16" s="626"/>
      <c r="AE16" s="626"/>
      <c r="AF16" s="626"/>
      <c r="AG16" s="626"/>
      <c r="AH16" s="626"/>
      <c r="AI16" s="626"/>
      <c r="AJ16" s="627"/>
    </row>
    <row r="17" spans="2:36" ht="81.75" customHeight="1" thickBot="1">
      <c r="B17" s="258" t="s">
        <v>13</v>
      </c>
      <c r="C17" s="112" t="s">
        <v>41</v>
      </c>
      <c r="D17" s="112" t="s">
        <v>14</v>
      </c>
      <c r="E17" s="112" t="s">
        <v>40</v>
      </c>
      <c r="F17" s="112" t="s">
        <v>38</v>
      </c>
      <c r="G17" s="112" t="s">
        <v>39</v>
      </c>
      <c r="H17" s="259" t="s">
        <v>16</v>
      </c>
      <c r="I17" s="260" t="s">
        <v>42</v>
      </c>
      <c r="J17" s="112"/>
      <c r="K17" s="352"/>
      <c r="L17" s="352"/>
      <c r="M17" s="261"/>
      <c r="N17" s="262"/>
      <c r="O17" s="300"/>
      <c r="P17" s="140"/>
      <c r="Q17" s="286"/>
      <c r="R17" s="140"/>
      <c r="S17" s="286"/>
      <c r="T17" s="140"/>
      <c r="U17" s="286"/>
      <c r="V17" s="140"/>
      <c r="W17" s="286"/>
      <c r="X17" s="140"/>
      <c r="Y17" s="286"/>
      <c r="Z17" s="140"/>
      <c r="AA17" s="286"/>
      <c r="AB17" s="140"/>
      <c r="AC17" s="286"/>
      <c r="AD17" s="140"/>
      <c r="AE17" s="286"/>
      <c r="AF17" s="140"/>
      <c r="AG17" s="287">
        <f>SUM(AG18:AG22)</f>
        <v>0</v>
      </c>
      <c r="AH17" s="301"/>
      <c r="AI17" s="301"/>
      <c r="AJ17" s="302"/>
    </row>
    <row r="18" spans="2:36" ht="24.75" customHeight="1">
      <c r="B18" s="585" t="s">
        <v>814</v>
      </c>
      <c r="C18" s="758"/>
      <c r="D18" s="387" t="s">
        <v>1461</v>
      </c>
      <c r="E18" s="304" t="s">
        <v>1391</v>
      </c>
      <c r="F18" s="305" t="s">
        <v>816</v>
      </c>
      <c r="G18" s="271">
        <v>1</v>
      </c>
      <c r="H18" s="688" t="s">
        <v>100</v>
      </c>
      <c r="I18" s="690" t="s">
        <v>101</v>
      </c>
      <c r="J18" s="765" t="s">
        <v>1471</v>
      </c>
      <c r="K18" s="680" t="s">
        <v>102</v>
      </c>
      <c r="L18" s="768" t="s">
        <v>1471</v>
      </c>
      <c r="M18" s="683" t="s">
        <v>1472</v>
      </c>
      <c r="N18" s="768"/>
      <c r="O18" s="759"/>
      <c r="P18" s="759"/>
      <c r="Q18" s="759"/>
      <c r="R18" s="759"/>
      <c r="S18" s="762">
        <v>5100000</v>
      </c>
      <c r="T18" s="759"/>
      <c r="U18" s="759">
        <v>1500000</v>
      </c>
      <c r="V18" s="759"/>
      <c r="W18" s="759"/>
      <c r="X18" s="759"/>
      <c r="Y18" s="759"/>
      <c r="Z18" s="759"/>
      <c r="AA18" s="759"/>
      <c r="AB18" s="759"/>
      <c r="AC18" s="759"/>
      <c r="AD18" s="759"/>
      <c r="AE18" s="628">
        <f>SUM(O18,Q18,S18,U18,W18,Y18,AA18,AC18)</f>
        <v>6600000</v>
      </c>
      <c r="AF18" s="628"/>
      <c r="AG18" s="392"/>
      <c r="AH18" s="630"/>
      <c r="AI18" s="683"/>
      <c r="AJ18" s="671"/>
    </row>
    <row r="19" spans="2:36" ht="24.75" customHeight="1">
      <c r="B19" s="586"/>
      <c r="C19" s="632"/>
      <c r="D19" s="388" t="s">
        <v>1466</v>
      </c>
      <c r="E19" s="271" t="s">
        <v>1391</v>
      </c>
      <c r="F19" s="269" t="s">
        <v>816</v>
      </c>
      <c r="G19" s="271">
        <v>1</v>
      </c>
      <c r="H19" s="688"/>
      <c r="I19" s="690"/>
      <c r="J19" s="597"/>
      <c r="K19" s="680"/>
      <c r="L19" s="769"/>
      <c r="M19" s="683"/>
      <c r="N19" s="769"/>
      <c r="O19" s="760"/>
      <c r="P19" s="760"/>
      <c r="Q19" s="760"/>
      <c r="R19" s="760"/>
      <c r="S19" s="763"/>
      <c r="T19" s="760"/>
      <c r="U19" s="760"/>
      <c r="V19" s="760"/>
      <c r="W19" s="760"/>
      <c r="X19" s="760"/>
      <c r="Y19" s="760"/>
      <c r="Z19" s="760"/>
      <c r="AA19" s="760"/>
      <c r="AB19" s="760"/>
      <c r="AC19" s="760"/>
      <c r="AD19" s="760"/>
      <c r="AE19" s="628"/>
      <c r="AF19" s="628"/>
      <c r="AG19" s="392"/>
      <c r="AH19" s="630"/>
      <c r="AI19" s="683"/>
      <c r="AJ19" s="671"/>
    </row>
    <row r="20" spans="2:36" ht="24.75" customHeight="1">
      <c r="B20" s="586"/>
      <c r="C20" s="632"/>
      <c r="D20" s="389" t="s">
        <v>1467</v>
      </c>
      <c r="E20" s="271" t="s">
        <v>1391</v>
      </c>
      <c r="F20" s="269" t="s">
        <v>816</v>
      </c>
      <c r="G20" s="271">
        <v>1</v>
      </c>
      <c r="H20" s="688"/>
      <c r="I20" s="690"/>
      <c r="J20" s="597"/>
      <c r="K20" s="766"/>
      <c r="L20" s="769"/>
      <c r="M20" s="683"/>
      <c r="N20" s="769"/>
      <c r="O20" s="760"/>
      <c r="P20" s="760"/>
      <c r="Q20" s="760"/>
      <c r="R20" s="760"/>
      <c r="S20" s="763"/>
      <c r="T20" s="760"/>
      <c r="U20" s="760"/>
      <c r="V20" s="760"/>
      <c r="W20" s="760"/>
      <c r="X20" s="760"/>
      <c r="Y20" s="760"/>
      <c r="Z20" s="760"/>
      <c r="AA20" s="760"/>
      <c r="AB20" s="760"/>
      <c r="AC20" s="760"/>
      <c r="AD20" s="760"/>
      <c r="AE20" s="628"/>
      <c r="AF20" s="628"/>
      <c r="AG20" s="392"/>
      <c r="AH20" s="630"/>
      <c r="AI20" s="683"/>
      <c r="AJ20" s="671"/>
    </row>
    <row r="21" spans="2:36" ht="24.75" customHeight="1">
      <c r="B21" s="586"/>
      <c r="C21" s="632"/>
      <c r="D21" s="390" t="s">
        <v>1468</v>
      </c>
      <c r="E21" s="271" t="s">
        <v>1469</v>
      </c>
      <c r="F21" s="269" t="s">
        <v>816</v>
      </c>
      <c r="G21" s="271">
        <v>40</v>
      </c>
      <c r="H21" s="688"/>
      <c r="I21" s="690"/>
      <c r="J21" s="597"/>
      <c r="K21" s="766"/>
      <c r="L21" s="769"/>
      <c r="M21" s="683"/>
      <c r="N21" s="769"/>
      <c r="O21" s="760"/>
      <c r="P21" s="760"/>
      <c r="Q21" s="760"/>
      <c r="R21" s="760"/>
      <c r="S21" s="763"/>
      <c r="T21" s="760"/>
      <c r="U21" s="760"/>
      <c r="V21" s="760"/>
      <c r="W21" s="760"/>
      <c r="X21" s="760"/>
      <c r="Y21" s="760"/>
      <c r="Z21" s="760"/>
      <c r="AA21" s="760"/>
      <c r="AB21" s="760"/>
      <c r="AC21" s="760"/>
      <c r="AD21" s="760"/>
      <c r="AE21" s="628"/>
      <c r="AF21" s="628"/>
      <c r="AG21" s="393"/>
      <c r="AH21" s="630"/>
      <c r="AI21" s="683"/>
      <c r="AJ21" s="671"/>
    </row>
    <row r="22" spans="2:37" ht="24.75" customHeight="1" thickBot="1">
      <c r="B22" s="587"/>
      <c r="C22" s="633"/>
      <c r="D22" s="391" t="s">
        <v>1470</v>
      </c>
      <c r="E22" s="271" t="s">
        <v>1391</v>
      </c>
      <c r="F22" s="309" t="s">
        <v>816</v>
      </c>
      <c r="G22" s="272">
        <v>1</v>
      </c>
      <c r="H22" s="689"/>
      <c r="I22" s="691"/>
      <c r="J22" s="598"/>
      <c r="K22" s="767"/>
      <c r="L22" s="770"/>
      <c r="M22" s="684"/>
      <c r="N22" s="770"/>
      <c r="O22" s="761"/>
      <c r="P22" s="761"/>
      <c r="Q22" s="761"/>
      <c r="R22" s="761"/>
      <c r="S22" s="764"/>
      <c r="T22" s="761"/>
      <c r="U22" s="761"/>
      <c r="V22" s="761"/>
      <c r="W22" s="761"/>
      <c r="X22" s="761"/>
      <c r="Y22" s="761"/>
      <c r="Z22" s="761"/>
      <c r="AA22" s="761"/>
      <c r="AB22" s="761"/>
      <c r="AC22" s="761"/>
      <c r="AD22" s="761"/>
      <c r="AE22" s="629"/>
      <c r="AF22" s="629"/>
      <c r="AG22" s="394"/>
      <c r="AH22" s="631"/>
      <c r="AI22" s="684"/>
      <c r="AJ22" s="672"/>
      <c r="AK22" s="360"/>
    </row>
    <row r="23" spans="2:37" ht="4.5" customHeight="1" thickBot="1">
      <c r="B23" s="625"/>
      <c r="C23" s="626"/>
      <c r="D23" s="626"/>
      <c r="E23" s="626"/>
      <c r="F23" s="626"/>
      <c r="G23" s="626"/>
      <c r="H23" s="626"/>
      <c r="I23" s="626"/>
      <c r="J23" s="626"/>
      <c r="K23" s="626"/>
      <c r="L23" s="626"/>
      <c r="M23" s="626"/>
      <c r="N23" s="626"/>
      <c r="O23" s="626"/>
      <c r="P23" s="626"/>
      <c r="Q23" s="626"/>
      <c r="R23" s="626"/>
      <c r="S23" s="626"/>
      <c r="T23" s="626"/>
      <c r="U23" s="626"/>
      <c r="V23" s="626"/>
      <c r="W23" s="626"/>
      <c r="X23" s="626"/>
      <c r="Y23" s="626"/>
      <c r="Z23" s="626"/>
      <c r="AA23" s="626"/>
      <c r="AB23" s="626"/>
      <c r="AC23" s="626"/>
      <c r="AD23" s="626"/>
      <c r="AE23" s="626"/>
      <c r="AF23" s="626"/>
      <c r="AG23" s="626"/>
      <c r="AH23" s="626"/>
      <c r="AI23" s="626"/>
      <c r="AJ23" s="627"/>
      <c r="AK23" s="360"/>
    </row>
    <row r="24" spans="2:37" ht="74.25" customHeight="1" thickBot="1">
      <c r="B24" s="258" t="s">
        <v>13</v>
      </c>
      <c r="C24" s="112" t="s">
        <v>41</v>
      </c>
      <c r="D24" s="112" t="s">
        <v>14</v>
      </c>
      <c r="E24" s="112" t="s">
        <v>40</v>
      </c>
      <c r="F24" s="112" t="s">
        <v>38</v>
      </c>
      <c r="G24" s="112" t="s">
        <v>39</v>
      </c>
      <c r="H24" s="259" t="s">
        <v>17</v>
      </c>
      <c r="I24" s="260" t="s">
        <v>42</v>
      </c>
      <c r="J24" s="112"/>
      <c r="K24" s="352"/>
      <c r="L24" s="352"/>
      <c r="M24" s="261"/>
      <c r="N24" s="262"/>
      <c r="O24" s="300"/>
      <c r="P24" s="140"/>
      <c r="Q24" s="286"/>
      <c r="R24" s="140"/>
      <c r="S24" s="286"/>
      <c r="T24" s="140"/>
      <c r="U24" s="286"/>
      <c r="V24" s="140"/>
      <c r="W24" s="286"/>
      <c r="X24" s="140"/>
      <c r="Y24" s="286"/>
      <c r="Z24" s="140"/>
      <c r="AA24" s="286"/>
      <c r="AB24" s="140"/>
      <c r="AC24" s="286"/>
      <c r="AD24" s="140"/>
      <c r="AE24" s="395"/>
      <c r="AF24" s="140"/>
      <c r="AG24" s="287">
        <f>SUM(AG25:AG28)</f>
        <v>0</v>
      </c>
      <c r="AH24" s="301"/>
      <c r="AI24" s="301"/>
      <c r="AJ24" s="302"/>
      <c r="AK24" s="360"/>
    </row>
    <row r="25" spans="2:37" ht="21" customHeight="1">
      <c r="B25" s="585" t="s">
        <v>814</v>
      </c>
      <c r="C25" s="147"/>
      <c r="D25" s="396" t="s">
        <v>1473</v>
      </c>
      <c r="E25" s="304" t="s">
        <v>1391</v>
      </c>
      <c r="F25" s="305" t="s">
        <v>816</v>
      </c>
      <c r="G25" s="148">
        <v>1</v>
      </c>
      <c r="H25" s="701" t="s">
        <v>103</v>
      </c>
      <c r="I25" s="702" t="s">
        <v>104</v>
      </c>
      <c r="J25" s="596" t="s">
        <v>1462</v>
      </c>
      <c r="K25" s="705" t="s">
        <v>1474</v>
      </c>
      <c r="L25" s="705" t="s">
        <v>1464</v>
      </c>
      <c r="M25" s="705" t="s">
        <v>1475</v>
      </c>
      <c r="N25" s="705"/>
      <c r="O25" s="773"/>
      <c r="P25" s="773"/>
      <c r="Q25" s="773"/>
      <c r="R25" s="773"/>
      <c r="S25" s="773">
        <v>1500000</v>
      </c>
      <c r="T25" s="773"/>
      <c r="U25" s="773">
        <v>4000000</v>
      </c>
      <c r="V25" s="773"/>
      <c r="W25" s="773"/>
      <c r="X25" s="773"/>
      <c r="Y25" s="773"/>
      <c r="Z25" s="773"/>
      <c r="AA25" s="773"/>
      <c r="AB25" s="773"/>
      <c r="AC25" s="773"/>
      <c r="AD25" s="773"/>
      <c r="AE25" s="628">
        <f>SUM(O25,Q25,S25,U25,W25,Y25,AA25,AC25)</f>
        <v>5500000</v>
      </c>
      <c r="AF25" s="628"/>
      <c r="AG25" s="392"/>
      <c r="AH25" s="683"/>
      <c r="AI25" s="683"/>
      <c r="AJ25" s="671"/>
      <c r="AK25" s="360"/>
    </row>
    <row r="26" spans="2:37" ht="21" customHeight="1">
      <c r="B26" s="586"/>
      <c r="C26" s="326"/>
      <c r="D26" s="396" t="s">
        <v>1476</v>
      </c>
      <c r="E26" s="271" t="s">
        <v>1391</v>
      </c>
      <c r="F26" s="269" t="s">
        <v>816</v>
      </c>
      <c r="G26" s="308">
        <v>1</v>
      </c>
      <c r="H26" s="592"/>
      <c r="I26" s="703"/>
      <c r="J26" s="597"/>
      <c r="K26" s="769"/>
      <c r="L26" s="769"/>
      <c r="M26" s="769"/>
      <c r="N26" s="769"/>
      <c r="O26" s="774"/>
      <c r="P26" s="774"/>
      <c r="Q26" s="774"/>
      <c r="R26" s="774"/>
      <c r="S26" s="774"/>
      <c r="T26" s="774"/>
      <c r="U26" s="774"/>
      <c r="V26" s="774"/>
      <c r="W26" s="774"/>
      <c r="X26" s="774"/>
      <c r="Y26" s="774"/>
      <c r="Z26" s="774"/>
      <c r="AA26" s="774"/>
      <c r="AB26" s="774"/>
      <c r="AC26" s="774"/>
      <c r="AD26" s="774"/>
      <c r="AE26" s="628"/>
      <c r="AF26" s="628"/>
      <c r="AG26" s="392"/>
      <c r="AH26" s="683"/>
      <c r="AI26" s="683"/>
      <c r="AJ26" s="671"/>
      <c r="AK26" s="360"/>
    </row>
    <row r="27" spans="2:37" ht="21" customHeight="1">
      <c r="B27" s="586"/>
      <c r="C27" s="326"/>
      <c r="D27" s="396" t="s">
        <v>1477</v>
      </c>
      <c r="E27" s="271" t="s">
        <v>1391</v>
      </c>
      <c r="F27" s="269" t="s">
        <v>816</v>
      </c>
      <c r="G27" s="271">
        <v>1</v>
      </c>
      <c r="H27" s="592"/>
      <c r="I27" s="703"/>
      <c r="J27" s="597"/>
      <c r="K27" s="771"/>
      <c r="L27" s="769"/>
      <c r="M27" s="771"/>
      <c r="N27" s="769"/>
      <c r="O27" s="774"/>
      <c r="P27" s="774"/>
      <c r="Q27" s="774"/>
      <c r="R27" s="774"/>
      <c r="S27" s="774"/>
      <c r="T27" s="774"/>
      <c r="U27" s="774"/>
      <c r="V27" s="774"/>
      <c r="W27" s="774"/>
      <c r="X27" s="774"/>
      <c r="Y27" s="774"/>
      <c r="Z27" s="774"/>
      <c r="AA27" s="774"/>
      <c r="AB27" s="774"/>
      <c r="AC27" s="774"/>
      <c r="AD27" s="774"/>
      <c r="AE27" s="776"/>
      <c r="AF27" s="776"/>
      <c r="AG27" s="392"/>
      <c r="AH27" s="683"/>
      <c r="AI27" s="683"/>
      <c r="AJ27" s="671"/>
      <c r="AK27" s="360"/>
    </row>
    <row r="28" spans="2:36" ht="28.5" customHeight="1" thickBot="1">
      <c r="B28" s="587"/>
      <c r="C28" s="327"/>
      <c r="D28" s="396" t="s">
        <v>1478</v>
      </c>
      <c r="E28" s="350" t="s">
        <v>1479</v>
      </c>
      <c r="F28" s="269" t="s">
        <v>816</v>
      </c>
      <c r="G28" s="272">
        <v>2</v>
      </c>
      <c r="H28" s="593"/>
      <c r="I28" s="704"/>
      <c r="J28" s="598"/>
      <c r="K28" s="772"/>
      <c r="L28" s="770"/>
      <c r="M28" s="772"/>
      <c r="N28" s="770"/>
      <c r="O28" s="775"/>
      <c r="P28" s="775"/>
      <c r="Q28" s="775"/>
      <c r="R28" s="775"/>
      <c r="S28" s="775"/>
      <c r="T28" s="775"/>
      <c r="U28" s="775"/>
      <c r="V28" s="775"/>
      <c r="W28" s="775"/>
      <c r="X28" s="775"/>
      <c r="Y28" s="775"/>
      <c r="Z28" s="775"/>
      <c r="AA28" s="775"/>
      <c r="AB28" s="775"/>
      <c r="AC28" s="775"/>
      <c r="AD28" s="775"/>
      <c r="AE28" s="777"/>
      <c r="AF28" s="777"/>
      <c r="AG28" s="397"/>
      <c r="AH28" s="684"/>
      <c r="AI28" s="684"/>
      <c r="AJ28" s="672"/>
    </row>
    <row r="29" ht="12.75" thickBot="1"/>
    <row r="30" spans="2:36" ht="78" customHeight="1" thickBot="1">
      <c r="B30" s="258" t="s">
        <v>13</v>
      </c>
      <c r="C30" s="112" t="s">
        <v>41</v>
      </c>
      <c r="D30" s="112" t="s">
        <v>14</v>
      </c>
      <c r="E30" s="112" t="s">
        <v>40</v>
      </c>
      <c r="F30" s="112" t="s">
        <v>38</v>
      </c>
      <c r="G30" s="112" t="s">
        <v>39</v>
      </c>
      <c r="H30" s="259" t="s">
        <v>825</v>
      </c>
      <c r="I30" s="260" t="s">
        <v>42</v>
      </c>
      <c r="J30" s="112"/>
      <c r="K30" s="352"/>
      <c r="L30" s="352"/>
      <c r="M30" s="261"/>
      <c r="N30" s="262"/>
      <c r="O30" s="300"/>
      <c r="P30" s="140"/>
      <c r="Q30" s="286"/>
      <c r="R30" s="140"/>
      <c r="S30" s="286"/>
      <c r="T30" s="140"/>
      <c r="U30" s="286"/>
      <c r="V30" s="140"/>
      <c r="W30" s="286"/>
      <c r="X30" s="140"/>
      <c r="Y30" s="286"/>
      <c r="Z30" s="140"/>
      <c r="AA30" s="286"/>
      <c r="AB30" s="140"/>
      <c r="AC30" s="286"/>
      <c r="AD30" s="140"/>
      <c r="AE30" s="395"/>
      <c r="AF30" s="140"/>
      <c r="AG30" s="287">
        <f>SUM(AG31:AG34)</f>
        <v>0</v>
      </c>
      <c r="AH30" s="301"/>
      <c r="AI30" s="301"/>
      <c r="AJ30" s="302"/>
    </row>
    <row r="31" spans="2:36" ht="24" customHeight="1">
      <c r="B31" s="585" t="s">
        <v>814</v>
      </c>
      <c r="C31" s="147"/>
      <c r="D31" s="396" t="s">
        <v>1473</v>
      </c>
      <c r="E31" s="304" t="s">
        <v>1391</v>
      </c>
      <c r="F31" s="305" t="s">
        <v>816</v>
      </c>
      <c r="G31" s="148">
        <v>1</v>
      </c>
      <c r="H31" s="701" t="s">
        <v>105</v>
      </c>
      <c r="I31" s="702" t="s">
        <v>106</v>
      </c>
      <c r="J31" s="596" t="s">
        <v>1462</v>
      </c>
      <c r="K31" s="705" t="s">
        <v>1474</v>
      </c>
      <c r="L31" s="705" t="s">
        <v>1464</v>
      </c>
      <c r="M31" s="705" t="s">
        <v>1475</v>
      </c>
      <c r="N31" s="705"/>
      <c r="O31" s="773"/>
      <c r="P31" s="773"/>
      <c r="Q31" s="773"/>
      <c r="R31" s="773"/>
      <c r="S31" s="773">
        <v>3500000</v>
      </c>
      <c r="T31" s="773"/>
      <c r="U31" s="773">
        <v>2000000</v>
      </c>
      <c r="V31" s="773"/>
      <c r="W31" s="773"/>
      <c r="X31" s="773"/>
      <c r="Y31" s="773"/>
      <c r="Z31" s="773"/>
      <c r="AA31" s="773"/>
      <c r="AB31" s="773"/>
      <c r="AC31" s="773"/>
      <c r="AD31" s="773"/>
      <c r="AE31" s="628">
        <f>SUM(O31,Q31,S31,U31,W31,Y31,AA31,AC31)</f>
        <v>5500000</v>
      </c>
      <c r="AF31" s="628"/>
      <c r="AG31" s="392"/>
      <c r="AH31" s="683"/>
      <c r="AI31" s="683"/>
      <c r="AJ31" s="671"/>
    </row>
    <row r="32" spans="2:36" ht="24" customHeight="1">
      <c r="B32" s="586"/>
      <c r="C32" s="326"/>
      <c r="D32" s="396" t="s">
        <v>1476</v>
      </c>
      <c r="E32" s="271" t="s">
        <v>1391</v>
      </c>
      <c r="F32" s="269" t="s">
        <v>816</v>
      </c>
      <c r="G32" s="308">
        <v>1</v>
      </c>
      <c r="H32" s="592"/>
      <c r="I32" s="703"/>
      <c r="J32" s="597"/>
      <c r="K32" s="769"/>
      <c r="L32" s="769"/>
      <c r="M32" s="769"/>
      <c r="N32" s="769"/>
      <c r="O32" s="774"/>
      <c r="P32" s="774"/>
      <c r="Q32" s="774"/>
      <c r="R32" s="774"/>
      <c r="S32" s="774"/>
      <c r="T32" s="774"/>
      <c r="U32" s="774"/>
      <c r="V32" s="774"/>
      <c r="W32" s="774"/>
      <c r="X32" s="774"/>
      <c r="Y32" s="774"/>
      <c r="Z32" s="774"/>
      <c r="AA32" s="774"/>
      <c r="AB32" s="774"/>
      <c r="AC32" s="774"/>
      <c r="AD32" s="774"/>
      <c r="AE32" s="628"/>
      <c r="AF32" s="628"/>
      <c r="AG32" s="392"/>
      <c r="AH32" s="683"/>
      <c r="AI32" s="683"/>
      <c r="AJ32" s="671"/>
    </row>
    <row r="33" spans="2:36" ht="24" customHeight="1">
      <c r="B33" s="586"/>
      <c r="C33" s="326"/>
      <c r="D33" s="396" t="s">
        <v>1477</v>
      </c>
      <c r="E33" s="271" t="s">
        <v>1391</v>
      </c>
      <c r="F33" s="269" t="s">
        <v>816</v>
      </c>
      <c r="G33" s="271">
        <v>1</v>
      </c>
      <c r="H33" s="592"/>
      <c r="I33" s="703"/>
      <c r="J33" s="597"/>
      <c r="K33" s="771"/>
      <c r="L33" s="769"/>
      <c r="M33" s="771"/>
      <c r="N33" s="769"/>
      <c r="O33" s="774"/>
      <c r="P33" s="774"/>
      <c r="Q33" s="774"/>
      <c r="R33" s="774"/>
      <c r="S33" s="774"/>
      <c r="T33" s="774"/>
      <c r="U33" s="774"/>
      <c r="V33" s="774"/>
      <c r="W33" s="774"/>
      <c r="X33" s="774"/>
      <c r="Y33" s="774"/>
      <c r="Z33" s="774"/>
      <c r="AA33" s="774"/>
      <c r="AB33" s="774"/>
      <c r="AC33" s="774"/>
      <c r="AD33" s="774"/>
      <c r="AE33" s="776"/>
      <c r="AF33" s="776"/>
      <c r="AG33" s="392"/>
      <c r="AH33" s="683"/>
      <c r="AI33" s="683"/>
      <c r="AJ33" s="671"/>
    </row>
    <row r="34" spans="2:36" ht="24" customHeight="1" thickBot="1">
      <c r="B34" s="587"/>
      <c r="C34" s="327"/>
      <c r="D34" s="396" t="s">
        <v>1478</v>
      </c>
      <c r="E34" s="350" t="s">
        <v>1479</v>
      </c>
      <c r="F34" s="269" t="s">
        <v>816</v>
      </c>
      <c r="G34" s="272">
        <v>2</v>
      </c>
      <c r="H34" s="593"/>
      <c r="I34" s="704"/>
      <c r="J34" s="598"/>
      <c r="K34" s="772"/>
      <c r="L34" s="770"/>
      <c r="M34" s="772"/>
      <c r="N34" s="770"/>
      <c r="O34" s="775"/>
      <c r="P34" s="775"/>
      <c r="Q34" s="775"/>
      <c r="R34" s="775"/>
      <c r="S34" s="775"/>
      <c r="T34" s="775"/>
      <c r="U34" s="775"/>
      <c r="V34" s="775"/>
      <c r="W34" s="775"/>
      <c r="X34" s="775"/>
      <c r="Y34" s="775"/>
      <c r="Z34" s="775"/>
      <c r="AA34" s="775"/>
      <c r="AB34" s="775"/>
      <c r="AC34" s="775"/>
      <c r="AD34" s="775"/>
      <c r="AE34" s="777"/>
      <c r="AF34" s="777"/>
      <c r="AG34" s="397"/>
      <c r="AH34" s="684"/>
      <c r="AI34" s="684"/>
      <c r="AJ34" s="672"/>
    </row>
    <row r="35" ht="12.75" thickBot="1"/>
    <row r="36" spans="2:36" ht="72" customHeight="1" thickBot="1">
      <c r="B36" s="258" t="s">
        <v>13</v>
      </c>
      <c r="C36" s="112" t="s">
        <v>41</v>
      </c>
      <c r="D36" s="112" t="s">
        <v>14</v>
      </c>
      <c r="E36" s="112" t="s">
        <v>40</v>
      </c>
      <c r="F36" s="112" t="s">
        <v>38</v>
      </c>
      <c r="G36" s="112" t="s">
        <v>39</v>
      </c>
      <c r="H36" s="259" t="s">
        <v>823</v>
      </c>
      <c r="I36" s="260" t="s">
        <v>42</v>
      </c>
      <c r="J36" s="112"/>
      <c r="K36" s="352"/>
      <c r="L36" s="352"/>
      <c r="M36" s="261"/>
      <c r="N36" s="262"/>
      <c r="O36" s="300"/>
      <c r="P36" s="140"/>
      <c r="Q36" s="286"/>
      <c r="R36" s="140"/>
      <c r="S36" s="286"/>
      <c r="T36" s="140"/>
      <c r="U36" s="286"/>
      <c r="V36" s="140"/>
      <c r="W36" s="286"/>
      <c r="X36" s="140"/>
      <c r="Y36" s="286"/>
      <c r="Z36" s="140"/>
      <c r="AA36" s="286"/>
      <c r="AB36" s="140"/>
      <c r="AC36" s="286"/>
      <c r="AD36" s="140"/>
      <c r="AE36" s="395"/>
      <c r="AF36" s="140"/>
      <c r="AG36" s="287">
        <f>SUM(AG37:AG40)</f>
        <v>0</v>
      </c>
      <c r="AH36" s="301"/>
      <c r="AI36" s="301"/>
      <c r="AJ36" s="302"/>
    </row>
    <row r="37" spans="2:36" ht="24.75" customHeight="1">
      <c r="B37" s="585" t="s">
        <v>1480</v>
      </c>
      <c r="C37" s="147"/>
      <c r="D37" s="396" t="s">
        <v>1473</v>
      </c>
      <c r="E37" s="304" t="s">
        <v>1391</v>
      </c>
      <c r="F37" s="305" t="s">
        <v>816</v>
      </c>
      <c r="G37" s="148">
        <v>1</v>
      </c>
      <c r="H37" s="701" t="s">
        <v>107</v>
      </c>
      <c r="I37" s="702" t="s">
        <v>108</v>
      </c>
      <c r="J37" s="596" t="s">
        <v>1481</v>
      </c>
      <c r="K37" s="705" t="s">
        <v>1481</v>
      </c>
      <c r="L37" s="705" t="s">
        <v>1482</v>
      </c>
      <c r="M37" s="705" t="s">
        <v>1483</v>
      </c>
      <c r="N37" s="705"/>
      <c r="O37" s="773"/>
      <c r="P37" s="773"/>
      <c r="Q37" s="773"/>
      <c r="R37" s="773"/>
      <c r="S37" s="773">
        <v>4000000</v>
      </c>
      <c r="T37" s="773"/>
      <c r="U37" s="773">
        <v>2000000</v>
      </c>
      <c r="V37" s="773"/>
      <c r="W37" s="773"/>
      <c r="X37" s="773"/>
      <c r="Y37" s="773"/>
      <c r="Z37" s="773"/>
      <c r="AA37" s="773"/>
      <c r="AB37" s="773"/>
      <c r="AC37" s="773"/>
      <c r="AD37" s="773"/>
      <c r="AE37" s="628">
        <f>SUM(O37,Q37,S37,U37,W37,Y37,AA37,AC37)</f>
        <v>6000000</v>
      </c>
      <c r="AF37" s="628"/>
      <c r="AG37" s="392"/>
      <c r="AH37" s="683"/>
      <c r="AI37" s="683"/>
      <c r="AJ37" s="671"/>
    </row>
    <row r="38" spans="2:36" ht="24.75" customHeight="1">
      <c r="B38" s="586"/>
      <c r="C38" s="326"/>
      <c r="D38" s="396" t="s">
        <v>1476</v>
      </c>
      <c r="E38" s="271" t="s">
        <v>1391</v>
      </c>
      <c r="F38" s="269" t="s">
        <v>816</v>
      </c>
      <c r="G38" s="308">
        <v>1</v>
      </c>
      <c r="H38" s="592"/>
      <c r="I38" s="703"/>
      <c r="J38" s="597"/>
      <c r="K38" s="769"/>
      <c r="L38" s="769"/>
      <c r="M38" s="769"/>
      <c r="N38" s="769"/>
      <c r="O38" s="774"/>
      <c r="P38" s="774"/>
      <c r="Q38" s="774"/>
      <c r="R38" s="774"/>
      <c r="S38" s="774"/>
      <c r="T38" s="774"/>
      <c r="U38" s="774"/>
      <c r="V38" s="774"/>
      <c r="W38" s="774"/>
      <c r="X38" s="774"/>
      <c r="Y38" s="774"/>
      <c r="Z38" s="774"/>
      <c r="AA38" s="774"/>
      <c r="AB38" s="774"/>
      <c r="AC38" s="774"/>
      <c r="AD38" s="774"/>
      <c r="AE38" s="628"/>
      <c r="AF38" s="628"/>
      <c r="AG38" s="392"/>
      <c r="AH38" s="683"/>
      <c r="AI38" s="683"/>
      <c r="AJ38" s="671"/>
    </row>
    <row r="39" spans="2:36" ht="24.75" customHeight="1">
      <c r="B39" s="586"/>
      <c r="C39" s="326"/>
      <c r="D39" s="396" t="s">
        <v>1477</v>
      </c>
      <c r="E39" s="271" t="s">
        <v>1391</v>
      </c>
      <c r="F39" s="269" t="s">
        <v>816</v>
      </c>
      <c r="G39" s="271">
        <v>1</v>
      </c>
      <c r="H39" s="592"/>
      <c r="I39" s="703"/>
      <c r="J39" s="597"/>
      <c r="K39" s="744"/>
      <c r="L39" s="769"/>
      <c r="M39" s="744"/>
      <c r="N39" s="769"/>
      <c r="O39" s="774"/>
      <c r="P39" s="774"/>
      <c r="Q39" s="774"/>
      <c r="R39" s="774"/>
      <c r="S39" s="774"/>
      <c r="T39" s="774"/>
      <c r="U39" s="774"/>
      <c r="V39" s="774"/>
      <c r="W39" s="774"/>
      <c r="X39" s="774"/>
      <c r="Y39" s="774"/>
      <c r="Z39" s="774"/>
      <c r="AA39" s="774"/>
      <c r="AB39" s="774"/>
      <c r="AC39" s="774"/>
      <c r="AD39" s="774"/>
      <c r="AE39" s="776"/>
      <c r="AF39" s="776"/>
      <c r="AG39" s="392"/>
      <c r="AH39" s="683"/>
      <c r="AI39" s="683"/>
      <c r="AJ39" s="671"/>
    </row>
    <row r="40" spans="2:36" ht="24.75" customHeight="1" thickBot="1">
      <c r="B40" s="587"/>
      <c r="C40" s="327"/>
      <c r="D40" s="396" t="s">
        <v>1478</v>
      </c>
      <c r="E40" s="350" t="s">
        <v>1479</v>
      </c>
      <c r="F40" s="269" t="s">
        <v>816</v>
      </c>
      <c r="G40" s="272">
        <v>2</v>
      </c>
      <c r="H40" s="593"/>
      <c r="I40" s="704"/>
      <c r="J40" s="598"/>
      <c r="K40" s="745"/>
      <c r="L40" s="770"/>
      <c r="M40" s="745"/>
      <c r="N40" s="770"/>
      <c r="O40" s="775"/>
      <c r="P40" s="775"/>
      <c r="Q40" s="775"/>
      <c r="R40" s="775"/>
      <c r="S40" s="775"/>
      <c r="T40" s="775"/>
      <c r="U40" s="775"/>
      <c r="V40" s="775"/>
      <c r="W40" s="775"/>
      <c r="X40" s="775"/>
      <c r="Y40" s="775"/>
      <c r="Z40" s="775"/>
      <c r="AA40" s="775"/>
      <c r="AB40" s="775"/>
      <c r="AC40" s="775"/>
      <c r="AD40" s="775"/>
      <c r="AE40" s="777"/>
      <c r="AF40" s="777"/>
      <c r="AG40" s="397"/>
      <c r="AH40" s="684"/>
      <c r="AI40" s="684"/>
      <c r="AJ40" s="672"/>
    </row>
    <row r="41" spans="9:10" ht="12.75" thickBot="1">
      <c r="I41" s="194"/>
      <c r="J41" s="194"/>
    </row>
    <row r="42" spans="2:36" ht="69.75" customHeight="1" thickBot="1">
      <c r="B42" s="258" t="s">
        <v>13</v>
      </c>
      <c r="C42" s="112" t="s">
        <v>41</v>
      </c>
      <c r="D42" s="112" t="s">
        <v>14</v>
      </c>
      <c r="E42" s="112" t="s">
        <v>40</v>
      </c>
      <c r="F42" s="112" t="s">
        <v>38</v>
      </c>
      <c r="G42" s="112" t="s">
        <v>39</v>
      </c>
      <c r="H42" s="259" t="s">
        <v>821</v>
      </c>
      <c r="I42" s="260" t="s">
        <v>42</v>
      </c>
      <c r="J42" s="112"/>
      <c r="K42" s="352"/>
      <c r="L42" s="352"/>
      <c r="M42" s="261"/>
      <c r="N42" s="262"/>
      <c r="O42" s="300"/>
      <c r="P42" s="140"/>
      <c r="Q42" s="286"/>
      <c r="R42" s="140"/>
      <c r="S42" s="286"/>
      <c r="T42" s="140"/>
      <c r="U42" s="286"/>
      <c r="V42" s="140"/>
      <c r="W42" s="286"/>
      <c r="X42" s="140"/>
      <c r="Y42" s="286"/>
      <c r="Z42" s="140"/>
      <c r="AA42" s="286"/>
      <c r="AB42" s="140"/>
      <c r="AC42" s="286"/>
      <c r="AD42" s="140"/>
      <c r="AE42" s="395"/>
      <c r="AF42" s="140"/>
      <c r="AG42" s="287">
        <f>SUM(AG43:AG46)</f>
        <v>0</v>
      </c>
      <c r="AH42" s="301"/>
      <c r="AI42" s="301"/>
      <c r="AJ42" s="302"/>
    </row>
    <row r="43" spans="2:36" ht="28.5" customHeight="1">
      <c r="B43" s="585" t="s">
        <v>1480</v>
      </c>
      <c r="C43" s="147"/>
      <c r="D43" s="396" t="s">
        <v>1473</v>
      </c>
      <c r="E43" s="304" t="s">
        <v>1391</v>
      </c>
      <c r="F43" s="305" t="s">
        <v>816</v>
      </c>
      <c r="G43" s="148">
        <v>1</v>
      </c>
      <c r="H43" s="701" t="s">
        <v>109</v>
      </c>
      <c r="I43" s="702" t="s">
        <v>110</v>
      </c>
      <c r="J43" s="596" t="s">
        <v>1481</v>
      </c>
      <c r="K43" s="705" t="s">
        <v>1484</v>
      </c>
      <c r="L43" s="705" t="s">
        <v>1483</v>
      </c>
      <c r="M43" s="705" t="s">
        <v>1483</v>
      </c>
      <c r="N43" s="705"/>
      <c r="O43" s="773"/>
      <c r="P43" s="773"/>
      <c r="Q43" s="773"/>
      <c r="R43" s="773"/>
      <c r="S43" s="773">
        <v>1863105</v>
      </c>
      <c r="T43" s="773"/>
      <c r="U43" s="773">
        <v>800000</v>
      </c>
      <c r="V43" s="773"/>
      <c r="W43" s="773"/>
      <c r="X43" s="773"/>
      <c r="Y43" s="773"/>
      <c r="Z43" s="773"/>
      <c r="AA43" s="773"/>
      <c r="AB43" s="773"/>
      <c r="AC43" s="773"/>
      <c r="AD43" s="773"/>
      <c r="AE43" s="628">
        <f>SUM(O43,Q43,S43,U43,W43,Y43,AA43,AC43)</f>
        <v>2663105</v>
      </c>
      <c r="AF43" s="628"/>
      <c r="AG43" s="392"/>
      <c r="AH43" s="683"/>
      <c r="AI43" s="683"/>
      <c r="AJ43" s="671"/>
    </row>
    <row r="44" spans="2:36" ht="21.75" customHeight="1">
      <c r="B44" s="586"/>
      <c r="C44" s="326"/>
      <c r="D44" s="396" t="s">
        <v>1476</v>
      </c>
      <c r="E44" s="271" t="s">
        <v>1391</v>
      </c>
      <c r="F44" s="269" t="s">
        <v>816</v>
      </c>
      <c r="G44" s="308">
        <v>1</v>
      </c>
      <c r="H44" s="592"/>
      <c r="I44" s="703"/>
      <c r="J44" s="597"/>
      <c r="K44" s="769"/>
      <c r="L44" s="769"/>
      <c r="M44" s="769"/>
      <c r="N44" s="769"/>
      <c r="O44" s="774"/>
      <c r="P44" s="774"/>
      <c r="Q44" s="774"/>
      <c r="R44" s="774"/>
      <c r="S44" s="774"/>
      <c r="T44" s="774"/>
      <c r="U44" s="774"/>
      <c r="V44" s="774"/>
      <c r="W44" s="774"/>
      <c r="X44" s="774"/>
      <c r="Y44" s="774"/>
      <c r="Z44" s="774"/>
      <c r="AA44" s="774"/>
      <c r="AB44" s="774"/>
      <c r="AC44" s="774"/>
      <c r="AD44" s="774"/>
      <c r="AE44" s="628"/>
      <c r="AF44" s="628"/>
      <c r="AG44" s="392"/>
      <c r="AH44" s="683"/>
      <c r="AI44" s="683"/>
      <c r="AJ44" s="671"/>
    </row>
    <row r="45" spans="2:36" ht="25.5" customHeight="1">
      <c r="B45" s="586"/>
      <c r="C45" s="326"/>
      <c r="D45" s="396" t="s">
        <v>1477</v>
      </c>
      <c r="E45" s="271" t="s">
        <v>1391</v>
      </c>
      <c r="F45" s="269" t="s">
        <v>816</v>
      </c>
      <c r="G45" s="271">
        <v>1</v>
      </c>
      <c r="H45" s="592"/>
      <c r="I45" s="703"/>
      <c r="J45" s="597"/>
      <c r="K45" s="744"/>
      <c r="L45" s="744"/>
      <c r="M45" s="744"/>
      <c r="N45" s="744"/>
      <c r="O45" s="774"/>
      <c r="P45" s="774"/>
      <c r="Q45" s="774"/>
      <c r="R45" s="774"/>
      <c r="S45" s="774"/>
      <c r="T45" s="774"/>
      <c r="U45" s="774"/>
      <c r="V45" s="774"/>
      <c r="W45" s="774"/>
      <c r="X45" s="774"/>
      <c r="Y45" s="774"/>
      <c r="Z45" s="774"/>
      <c r="AA45" s="774"/>
      <c r="AB45" s="774"/>
      <c r="AC45" s="774"/>
      <c r="AD45" s="774"/>
      <c r="AE45" s="776"/>
      <c r="AF45" s="776"/>
      <c r="AG45" s="392"/>
      <c r="AH45" s="683"/>
      <c r="AI45" s="683"/>
      <c r="AJ45" s="671"/>
    </row>
    <row r="46" spans="2:36" ht="24.75" thickBot="1">
      <c r="B46" s="587"/>
      <c r="C46" s="327"/>
      <c r="D46" s="396" t="s">
        <v>1478</v>
      </c>
      <c r="E46" s="350" t="s">
        <v>1479</v>
      </c>
      <c r="F46" s="269" t="s">
        <v>816</v>
      </c>
      <c r="G46" s="272">
        <v>2</v>
      </c>
      <c r="H46" s="593"/>
      <c r="I46" s="704"/>
      <c r="J46" s="598"/>
      <c r="K46" s="745"/>
      <c r="L46" s="745"/>
      <c r="M46" s="745"/>
      <c r="N46" s="745"/>
      <c r="O46" s="775"/>
      <c r="P46" s="775"/>
      <c r="Q46" s="775"/>
      <c r="R46" s="775"/>
      <c r="S46" s="775"/>
      <c r="T46" s="775"/>
      <c r="U46" s="775"/>
      <c r="V46" s="775"/>
      <c r="W46" s="775"/>
      <c r="X46" s="775"/>
      <c r="Y46" s="775"/>
      <c r="Z46" s="775"/>
      <c r="AA46" s="775"/>
      <c r="AB46" s="775"/>
      <c r="AC46" s="775"/>
      <c r="AD46" s="775"/>
      <c r="AE46" s="777"/>
      <c r="AF46" s="777"/>
      <c r="AG46" s="397"/>
      <c r="AH46" s="684"/>
      <c r="AI46" s="684"/>
      <c r="AJ46" s="672"/>
    </row>
  </sheetData>
  <sheetProtection/>
  <mergeCells count="211">
    <mergeCell ref="X43:X46"/>
    <mergeCell ref="Y43:Y46"/>
    <mergeCell ref="Z43:Z46"/>
    <mergeCell ref="AA43:AA46"/>
    <mergeCell ref="AB43:AB46"/>
    <mergeCell ref="AC43:AC46"/>
    <mergeCell ref="AD43:AD46"/>
    <mergeCell ref="AE43:AE46"/>
    <mergeCell ref="AF43:AF46"/>
    <mergeCell ref="AH43:AH46"/>
    <mergeCell ref="AI43:AI46"/>
    <mergeCell ref="AJ43:AJ46"/>
    <mergeCell ref="V43:V46"/>
    <mergeCell ref="W43:W46"/>
    <mergeCell ref="L43:L46"/>
    <mergeCell ref="M43:M46"/>
    <mergeCell ref="N43:N46"/>
    <mergeCell ref="O43:O46"/>
    <mergeCell ref="P43:P46"/>
    <mergeCell ref="Q43:Q46"/>
    <mergeCell ref="M37:M40"/>
    <mergeCell ref="N37:N40"/>
    <mergeCell ref="R43:R46"/>
    <mergeCell ref="S43:S46"/>
    <mergeCell ref="T43:T46"/>
    <mergeCell ref="U43:U46"/>
    <mergeCell ref="S37:S40"/>
    <mergeCell ref="T37:T40"/>
    <mergeCell ref="U37:U40"/>
    <mergeCell ref="R37:R40"/>
    <mergeCell ref="V37:V40"/>
    <mergeCell ref="W37:W40"/>
    <mergeCell ref="X37:X40"/>
    <mergeCell ref="Y37:Y40"/>
    <mergeCell ref="Z37:Z40"/>
    <mergeCell ref="AA37:AA40"/>
    <mergeCell ref="AB37:AB40"/>
    <mergeCell ref="AC37:AC40"/>
    <mergeCell ref="AD37:AD40"/>
    <mergeCell ref="AE37:AE40"/>
    <mergeCell ref="AF37:AF40"/>
    <mergeCell ref="AH37:AH40"/>
    <mergeCell ref="AI37:AI40"/>
    <mergeCell ref="AJ37:AJ40"/>
    <mergeCell ref="B43:B46"/>
    <mergeCell ref="H43:H46"/>
    <mergeCell ref="I43:I46"/>
    <mergeCell ref="J43:J46"/>
    <mergeCell ref="K43:K46"/>
    <mergeCell ref="O37:O40"/>
    <mergeCell ref="P37:P40"/>
    <mergeCell ref="Q37:Q40"/>
    <mergeCell ref="B37:B40"/>
    <mergeCell ref="H37:H40"/>
    <mergeCell ref="I37:I40"/>
    <mergeCell ref="J37:J40"/>
    <mergeCell ref="K37:K40"/>
    <mergeCell ref="L37:L40"/>
    <mergeCell ref="X31:X34"/>
    <mergeCell ref="Y31:Y34"/>
    <mergeCell ref="Z31:Z34"/>
    <mergeCell ref="AA31:AA34"/>
    <mergeCell ref="AB31:AB34"/>
    <mergeCell ref="AC31:AC34"/>
    <mergeCell ref="AD31:AD34"/>
    <mergeCell ref="AE31:AE34"/>
    <mergeCell ref="AF31:AF34"/>
    <mergeCell ref="AH31:AH34"/>
    <mergeCell ref="AI31:AI34"/>
    <mergeCell ref="AJ31:AJ34"/>
    <mergeCell ref="V31:V34"/>
    <mergeCell ref="W31:W34"/>
    <mergeCell ref="L31:L34"/>
    <mergeCell ref="M31:M34"/>
    <mergeCell ref="N31:N34"/>
    <mergeCell ref="O31:O34"/>
    <mergeCell ref="P31:P34"/>
    <mergeCell ref="Q31:Q34"/>
    <mergeCell ref="M25:M28"/>
    <mergeCell ref="N25:N28"/>
    <mergeCell ref="R31:R34"/>
    <mergeCell ref="S31:S34"/>
    <mergeCell ref="T31:T34"/>
    <mergeCell ref="U31:U34"/>
    <mergeCell ref="S25:S28"/>
    <mergeCell ref="T25:T28"/>
    <mergeCell ref="U25:U28"/>
    <mergeCell ref="R25:R28"/>
    <mergeCell ref="V25:V28"/>
    <mergeCell ref="W25:W28"/>
    <mergeCell ref="X25:X28"/>
    <mergeCell ref="Y25:Y28"/>
    <mergeCell ref="Z25:Z28"/>
    <mergeCell ref="AA25:AA28"/>
    <mergeCell ref="AB25:AB28"/>
    <mergeCell ref="AC25:AC28"/>
    <mergeCell ref="AD25:AD28"/>
    <mergeCell ref="AE25:AE28"/>
    <mergeCell ref="AF25:AF28"/>
    <mergeCell ref="AH25:AH28"/>
    <mergeCell ref="AI25:AI28"/>
    <mergeCell ref="AJ25:AJ28"/>
    <mergeCell ref="B31:B34"/>
    <mergeCell ref="H31:H34"/>
    <mergeCell ref="I31:I34"/>
    <mergeCell ref="J31:J34"/>
    <mergeCell ref="K31:K34"/>
    <mergeCell ref="O25:O28"/>
    <mergeCell ref="P25:P28"/>
    <mergeCell ref="Q25:Q28"/>
    <mergeCell ref="B25:B28"/>
    <mergeCell ref="H25:H28"/>
    <mergeCell ref="I25:I28"/>
    <mergeCell ref="J25:J28"/>
    <mergeCell ref="K25:K28"/>
    <mergeCell ref="L25:L28"/>
    <mergeCell ref="X18:X22"/>
    <mergeCell ref="M18:M22"/>
    <mergeCell ref="N18:N22"/>
    <mergeCell ref="O18:O22"/>
    <mergeCell ref="P18:P22"/>
    <mergeCell ref="Q18:Q22"/>
    <mergeCell ref="R18:R22"/>
    <mergeCell ref="AI18:AI22"/>
    <mergeCell ref="AJ18:AJ22"/>
    <mergeCell ref="B23:AJ23"/>
    <mergeCell ref="Y18:Y22"/>
    <mergeCell ref="Z18:Z22"/>
    <mergeCell ref="AA18:AA22"/>
    <mergeCell ref="AB18:AB22"/>
    <mergeCell ref="AC18:AC22"/>
    <mergeCell ref="AD18:AD22"/>
    <mergeCell ref="S18:S22"/>
    <mergeCell ref="AB11:AB15"/>
    <mergeCell ref="Q11:Q15"/>
    <mergeCell ref="R11:R15"/>
    <mergeCell ref="AE18:AE22"/>
    <mergeCell ref="AF18:AF22"/>
    <mergeCell ref="AH18:AH22"/>
    <mergeCell ref="T18:T22"/>
    <mergeCell ref="U18:U22"/>
    <mergeCell ref="V18:V22"/>
    <mergeCell ref="W18:W22"/>
    <mergeCell ref="AD11:AD15"/>
    <mergeCell ref="AE11:AE15"/>
    <mergeCell ref="AF11:AF15"/>
    <mergeCell ref="AG11:AG15"/>
    <mergeCell ref="AH11:AH15"/>
    <mergeCell ref="W11:W15"/>
    <mergeCell ref="X11:X15"/>
    <mergeCell ref="Y11:Y15"/>
    <mergeCell ref="Z11:Z15"/>
    <mergeCell ref="AA11:AA15"/>
    <mergeCell ref="AJ11:AJ15"/>
    <mergeCell ref="B16:AJ16"/>
    <mergeCell ref="B18:B22"/>
    <mergeCell ref="C18:C22"/>
    <mergeCell ref="H18:H22"/>
    <mergeCell ref="I18:I22"/>
    <mergeCell ref="J18:J22"/>
    <mergeCell ref="K18:K22"/>
    <mergeCell ref="L18:L22"/>
    <mergeCell ref="AC11:AC15"/>
    <mergeCell ref="B6:B7"/>
    <mergeCell ref="C6:H7"/>
    <mergeCell ref="S11:S15"/>
    <mergeCell ref="T11:T15"/>
    <mergeCell ref="U11:U15"/>
    <mergeCell ref="V11:V15"/>
    <mergeCell ref="K11:K15"/>
    <mergeCell ref="L11:L15"/>
    <mergeCell ref="M11:M15"/>
    <mergeCell ref="N11:N15"/>
    <mergeCell ref="AE6:AF6"/>
    <mergeCell ref="AG6:AG7"/>
    <mergeCell ref="M6:M7"/>
    <mergeCell ref="N6:N7"/>
    <mergeCell ref="O6:P6"/>
    <mergeCell ref="Q6:R6"/>
    <mergeCell ref="S6:T6"/>
    <mergeCell ref="U6:V6"/>
    <mergeCell ref="C8:H8"/>
    <mergeCell ref="B9:AJ9"/>
    <mergeCell ref="B11:B15"/>
    <mergeCell ref="C11:C15"/>
    <mergeCell ref="H11:H15"/>
    <mergeCell ref="I11:I15"/>
    <mergeCell ref="J11:J15"/>
    <mergeCell ref="O11:O15"/>
    <mergeCell ref="P11:P15"/>
    <mergeCell ref="AI11:AI15"/>
    <mergeCell ref="F5:N5"/>
    <mergeCell ref="O5:AF5"/>
    <mergeCell ref="AG5:AJ5"/>
    <mergeCell ref="AH6:AH7"/>
    <mergeCell ref="AI6:AI7"/>
    <mergeCell ref="AJ6:AJ7"/>
    <mergeCell ref="W6:X6"/>
    <mergeCell ref="Y6:Z6"/>
    <mergeCell ref="AA6:AB6"/>
    <mergeCell ref="AC6:AD6"/>
    <mergeCell ref="I6:I7"/>
    <mergeCell ref="J6:J7"/>
    <mergeCell ref="K6:K7"/>
    <mergeCell ref="L6:L7"/>
    <mergeCell ref="B2:AJ2"/>
    <mergeCell ref="B3:AJ3"/>
    <mergeCell ref="B4:H4"/>
    <mergeCell ref="I4:T4"/>
    <mergeCell ref="U4:AJ4"/>
    <mergeCell ref="B5:D5"/>
  </mergeCells>
  <printOptions/>
  <pageMargins left="0.7" right="0.7" top="0.75" bottom="0.75" header="0.3" footer="0.3"/>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sheetPr>
    <tabColor theme="6" tint="0.39998000860214233"/>
  </sheetPr>
  <dimension ref="A2:AT183"/>
  <sheetViews>
    <sheetView zoomScale="75" zoomScaleNormal="75" zoomScalePageLayoutView="0" workbookViewId="0" topLeftCell="A1">
      <selection activeCell="B5" sqref="B5:H5"/>
    </sheetView>
  </sheetViews>
  <sheetFormatPr defaultColWidth="11.421875" defaultRowHeight="15"/>
  <cols>
    <col min="1" max="1" width="4.7109375" style="115" customWidth="1"/>
    <col min="2" max="2" width="16.140625" style="115" customWidth="1"/>
    <col min="3" max="3" width="11.421875" style="115" customWidth="1"/>
    <col min="4" max="4" width="35.57421875" style="115" customWidth="1"/>
    <col min="5" max="5" width="25.00390625" style="115" customWidth="1"/>
    <col min="6" max="7" width="11.421875" style="115" customWidth="1"/>
    <col min="8" max="8" width="15.421875" style="115" customWidth="1"/>
    <col min="9" max="9" width="17.421875" style="115" customWidth="1"/>
    <col min="10" max="16384" width="11.421875" style="115" customWidth="1"/>
  </cols>
  <sheetData>
    <row r="1" ht="12"/>
    <row r="2" spans="2:36" ht="12.75" thickBot="1">
      <c r="B2" s="113"/>
      <c r="C2" s="113"/>
      <c r="D2" s="113"/>
      <c r="E2" s="113"/>
      <c r="F2" s="113"/>
      <c r="G2" s="113"/>
      <c r="H2" s="114"/>
      <c r="I2" s="114"/>
      <c r="J2" s="114"/>
      <c r="K2" s="113"/>
      <c r="L2" s="113"/>
      <c r="M2" s="113"/>
      <c r="N2" s="113"/>
      <c r="O2" s="113"/>
      <c r="P2" s="113"/>
      <c r="Q2" s="113"/>
      <c r="R2" s="113"/>
      <c r="S2" s="113"/>
      <c r="T2" s="113"/>
      <c r="U2" s="113"/>
      <c r="V2" s="113"/>
      <c r="W2" s="113"/>
      <c r="X2" s="113"/>
      <c r="Y2" s="113"/>
      <c r="Z2" s="113"/>
      <c r="AA2" s="113"/>
      <c r="AB2" s="113"/>
      <c r="AC2" s="113"/>
      <c r="AD2" s="113"/>
      <c r="AE2" s="113"/>
      <c r="AF2" s="113"/>
      <c r="AG2" s="113"/>
      <c r="AH2" s="113"/>
      <c r="AI2" s="113"/>
      <c r="AJ2" s="113"/>
    </row>
    <row r="3" spans="2:36" ht="12">
      <c r="B3" s="732" t="s">
        <v>829</v>
      </c>
      <c r="C3" s="733"/>
      <c r="D3" s="733"/>
      <c r="E3" s="733"/>
      <c r="F3" s="733"/>
      <c r="G3" s="733"/>
      <c r="H3" s="733"/>
      <c r="I3" s="733"/>
      <c r="J3" s="733"/>
      <c r="K3" s="733"/>
      <c r="L3" s="733"/>
      <c r="M3" s="733"/>
      <c r="N3" s="733"/>
      <c r="O3" s="733"/>
      <c r="P3" s="733"/>
      <c r="Q3" s="733"/>
      <c r="R3" s="733"/>
      <c r="S3" s="733"/>
      <c r="T3" s="733"/>
      <c r="U3" s="733"/>
      <c r="V3" s="733"/>
      <c r="W3" s="733"/>
      <c r="X3" s="733"/>
      <c r="Y3" s="733"/>
      <c r="Z3" s="733"/>
      <c r="AA3" s="733"/>
      <c r="AB3" s="733"/>
      <c r="AC3" s="733"/>
      <c r="AD3" s="733"/>
      <c r="AE3" s="733"/>
      <c r="AF3" s="733"/>
      <c r="AG3" s="733"/>
      <c r="AH3" s="733"/>
      <c r="AI3" s="733"/>
      <c r="AJ3" s="734"/>
    </row>
    <row r="4" spans="2:36" ht="12.75" thickBot="1">
      <c r="B4" s="735" t="s">
        <v>1808</v>
      </c>
      <c r="C4" s="736"/>
      <c r="D4" s="736"/>
      <c r="E4" s="736"/>
      <c r="F4" s="736"/>
      <c r="G4" s="736"/>
      <c r="H4" s="736"/>
      <c r="I4" s="736"/>
      <c r="J4" s="736"/>
      <c r="K4" s="736"/>
      <c r="L4" s="736"/>
      <c r="M4" s="736"/>
      <c r="N4" s="736"/>
      <c r="O4" s="736"/>
      <c r="P4" s="736"/>
      <c r="Q4" s="736"/>
      <c r="R4" s="736"/>
      <c r="S4" s="736"/>
      <c r="T4" s="736"/>
      <c r="U4" s="736"/>
      <c r="V4" s="736"/>
      <c r="W4" s="736"/>
      <c r="X4" s="736"/>
      <c r="Y4" s="736"/>
      <c r="Z4" s="736"/>
      <c r="AA4" s="736"/>
      <c r="AB4" s="736"/>
      <c r="AC4" s="736"/>
      <c r="AD4" s="736"/>
      <c r="AE4" s="736"/>
      <c r="AF4" s="736"/>
      <c r="AG4" s="736"/>
      <c r="AH4" s="736"/>
      <c r="AI4" s="736"/>
      <c r="AJ4" s="737"/>
    </row>
    <row r="5" spans="2:36" ht="48" customHeight="1">
      <c r="B5" s="557" t="s">
        <v>20</v>
      </c>
      <c r="C5" s="558"/>
      <c r="D5" s="558"/>
      <c r="E5" s="558"/>
      <c r="F5" s="558"/>
      <c r="G5" s="558"/>
      <c r="H5" s="559"/>
      <c r="I5" s="560" t="s">
        <v>1209</v>
      </c>
      <c r="J5" s="561"/>
      <c r="K5" s="561"/>
      <c r="L5" s="561"/>
      <c r="M5" s="561"/>
      <c r="N5" s="561"/>
      <c r="O5" s="561"/>
      <c r="P5" s="561"/>
      <c r="Q5" s="561"/>
      <c r="R5" s="561"/>
      <c r="S5" s="561"/>
      <c r="T5" s="562"/>
      <c r="U5" s="560" t="s">
        <v>1505</v>
      </c>
      <c r="V5" s="561"/>
      <c r="W5" s="561"/>
      <c r="X5" s="561"/>
      <c r="Y5" s="561"/>
      <c r="Z5" s="561"/>
      <c r="AA5" s="561"/>
      <c r="AB5" s="561"/>
      <c r="AC5" s="561"/>
      <c r="AD5" s="561"/>
      <c r="AE5" s="561"/>
      <c r="AF5" s="561"/>
      <c r="AG5" s="561"/>
      <c r="AH5" s="561"/>
      <c r="AI5" s="561"/>
      <c r="AJ5" s="562"/>
    </row>
    <row r="6" spans="2:36" ht="54" customHeight="1" thickBot="1">
      <c r="B6" s="563" t="s">
        <v>1506</v>
      </c>
      <c r="C6" s="564"/>
      <c r="D6" s="565"/>
      <c r="E6" s="264"/>
      <c r="F6" s="564" t="s">
        <v>1029</v>
      </c>
      <c r="G6" s="564"/>
      <c r="H6" s="564"/>
      <c r="I6" s="564"/>
      <c r="J6" s="564"/>
      <c r="K6" s="564"/>
      <c r="L6" s="564"/>
      <c r="M6" s="564"/>
      <c r="N6" s="565"/>
      <c r="O6" s="729" t="s">
        <v>0</v>
      </c>
      <c r="P6" s="730"/>
      <c r="Q6" s="730"/>
      <c r="R6" s="730"/>
      <c r="S6" s="730"/>
      <c r="T6" s="730"/>
      <c r="U6" s="730"/>
      <c r="V6" s="730"/>
      <c r="W6" s="730"/>
      <c r="X6" s="730"/>
      <c r="Y6" s="730"/>
      <c r="Z6" s="730"/>
      <c r="AA6" s="730"/>
      <c r="AB6" s="730"/>
      <c r="AC6" s="730"/>
      <c r="AD6" s="730"/>
      <c r="AE6" s="730"/>
      <c r="AF6" s="731"/>
      <c r="AG6" s="569" t="s">
        <v>1</v>
      </c>
      <c r="AH6" s="570"/>
      <c r="AI6" s="570"/>
      <c r="AJ6" s="571"/>
    </row>
    <row r="7" spans="2:36" ht="33.75" customHeight="1">
      <c r="B7" s="612" t="s">
        <v>25</v>
      </c>
      <c r="C7" s="614" t="s">
        <v>828</v>
      </c>
      <c r="D7" s="615"/>
      <c r="E7" s="615"/>
      <c r="F7" s="615"/>
      <c r="G7" s="615"/>
      <c r="H7" s="615"/>
      <c r="I7" s="545" t="s">
        <v>3</v>
      </c>
      <c r="J7" s="547" t="s">
        <v>26</v>
      </c>
      <c r="K7" s="547" t="s">
        <v>4</v>
      </c>
      <c r="L7" s="549" t="s">
        <v>843</v>
      </c>
      <c r="M7" s="607" t="s">
        <v>28</v>
      </c>
      <c r="N7" s="609" t="s">
        <v>29</v>
      </c>
      <c r="O7" s="728" t="s">
        <v>43</v>
      </c>
      <c r="P7" s="658"/>
      <c r="Q7" s="659" t="s">
        <v>44</v>
      </c>
      <c r="R7" s="658"/>
      <c r="S7" s="659" t="s">
        <v>45</v>
      </c>
      <c r="T7" s="658"/>
      <c r="U7" s="659" t="s">
        <v>7</v>
      </c>
      <c r="V7" s="658"/>
      <c r="W7" s="659" t="s">
        <v>6</v>
      </c>
      <c r="X7" s="658"/>
      <c r="Y7" s="659" t="s">
        <v>46</v>
      </c>
      <c r="Z7" s="658"/>
      <c r="AA7" s="659" t="s">
        <v>5</v>
      </c>
      <c r="AB7" s="658"/>
      <c r="AC7" s="659" t="s">
        <v>8</v>
      </c>
      <c r="AD7" s="658"/>
      <c r="AE7" s="659" t="s">
        <v>9</v>
      </c>
      <c r="AF7" s="660"/>
      <c r="AG7" s="605" t="s">
        <v>10</v>
      </c>
      <c r="AH7" s="572" t="s">
        <v>11</v>
      </c>
      <c r="AI7" s="574" t="s">
        <v>12</v>
      </c>
      <c r="AJ7" s="576" t="s">
        <v>30</v>
      </c>
    </row>
    <row r="8" spans="2:36" ht="72" customHeight="1" thickBot="1">
      <c r="B8" s="613"/>
      <c r="C8" s="616"/>
      <c r="D8" s="617"/>
      <c r="E8" s="617"/>
      <c r="F8" s="617"/>
      <c r="G8" s="617"/>
      <c r="H8" s="617"/>
      <c r="I8" s="546"/>
      <c r="J8" s="548" t="s">
        <v>26</v>
      </c>
      <c r="K8" s="548"/>
      <c r="L8" s="550"/>
      <c r="M8" s="608"/>
      <c r="N8" s="610"/>
      <c r="O8" s="253" t="s">
        <v>31</v>
      </c>
      <c r="P8" s="254" t="s">
        <v>32</v>
      </c>
      <c r="Q8" s="255" t="s">
        <v>31</v>
      </c>
      <c r="R8" s="254" t="s">
        <v>32</v>
      </c>
      <c r="S8" s="255" t="s">
        <v>31</v>
      </c>
      <c r="T8" s="254" t="s">
        <v>32</v>
      </c>
      <c r="U8" s="255" t="s">
        <v>31</v>
      </c>
      <c r="V8" s="254" t="s">
        <v>32</v>
      </c>
      <c r="W8" s="255" t="s">
        <v>31</v>
      </c>
      <c r="X8" s="254" t="s">
        <v>32</v>
      </c>
      <c r="Y8" s="255" t="s">
        <v>31</v>
      </c>
      <c r="Z8" s="254" t="s">
        <v>32</v>
      </c>
      <c r="AA8" s="255" t="s">
        <v>31</v>
      </c>
      <c r="AB8" s="254" t="s">
        <v>33</v>
      </c>
      <c r="AC8" s="255" t="s">
        <v>31</v>
      </c>
      <c r="AD8" s="254" t="s">
        <v>33</v>
      </c>
      <c r="AE8" s="255" t="s">
        <v>31</v>
      </c>
      <c r="AF8" s="256" t="s">
        <v>33</v>
      </c>
      <c r="AG8" s="606"/>
      <c r="AH8" s="573"/>
      <c r="AI8" s="575"/>
      <c r="AJ8" s="577"/>
    </row>
    <row r="9" spans="2:36" ht="207.75" thickBot="1">
      <c r="B9" s="289" t="s">
        <v>34</v>
      </c>
      <c r="C9" s="580" t="s">
        <v>643</v>
      </c>
      <c r="D9" s="581"/>
      <c r="E9" s="581"/>
      <c r="F9" s="581"/>
      <c r="G9" s="581"/>
      <c r="H9" s="581"/>
      <c r="I9" s="290" t="s">
        <v>644</v>
      </c>
      <c r="J9" s="325" t="s">
        <v>645</v>
      </c>
      <c r="K9" s="365" t="s">
        <v>646</v>
      </c>
      <c r="L9" s="398" t="s">
        <v>1210</v>
      </c>
      <c r="M9" s="318">
        <v>0</v>
      </c>
      <c r="N9" s="315" t="s">
        <v>1210</v>
      </c>
      <c r="O9" s="343">
        <f>O11+O21</f>
        <v>0</v>
      </c>
      <c r="P9" s="343">
        <f>P11+P21</f>
        <v>0</v>
      </c>
      <c r="Q9" s="343">
        <f aca="true" t="shared" si="0" ref="Q9:AD9">Q11+Q21</f>
        <v>0</v>
      </c>
      <c r="R9" s="343">
        <f t="shared" si="0"/>
        <v>0</v>
      </c>
      <c r="S9" s="343">
        <f t="shared" si="0"/>
        <v>400000</v>
      </c>
      <c r="T9" s="343">
        <f t="shared" si="0"/>
        <v>0</v>
      </c>
      <c r="U9" s="343">
        <f t="shared" si="0"/>
        <v>0</v>
      </c>
      <c r="V9" s="343">
        <f t="shared" si="0"/>
        <v>0</v>
      </c>
      <c r="W9" s="343">
        <f t="shared" si="0"/>
        <v>0</v>
      </c>
      <c r="X9" s="343">
        <f t="shared" si="0"/>
        <v>0</v>
      </c>
      <c r="Y9" s="343">
        <f t="shared" si="0"/>
        <v>0</v>
      </c>
      <c r="Z9" s="343">
        <f t="shared" si="0"/>
        <v>0</v>
      </c>
      <c r="AA9" s="343">
        <f t="shared" si="0"/>
        <v>0</v>
      </c>
      <c r="AB9" s="343">
        <f t="shared" si="0"/>
        <v>0</v>
      </c>
      <c r="AC9" s="343">
        <f t="shared" si="0"/>
        <v>0</v>
      </c>
      <c r="AD9" s="343">
        <f t="shared" si="0"/>
        <v>0</v>
      </c>
      <c r="AE9" s="344">
        <f>+AE11+AE16+AE21</f>
        <v>660000</v>
      </c>
      <c r="AF9" s="345">
        <f>AF11+AF16+AF21</f>
        <v>0</v>
      </c>
      <c r="AG9" s="298" t="s">
        <v>1211</v>
      </c>
      <c r="AH9" s="298"/>
      <c r="AI9" s="298"/>
      <c r="AJ9" s="299"/>
    </row>
    <row r="10" spans="2:36" ht="12.75" thickBot="1">
      <c r="B10" s="582"/>
      <c r="C10" s="583"/>
      <c r="D10" s="583"/>
      <c r="E10" s="583"/>
      <c r="F10" s="583"/>
      <c r="G10" s="583"/>
      <c r="H10" s="583"/>
      <c r="I10" s="583"/>
      <c r="J10" s="583"/>
      <c r="K10" s="583"/>
      <c r="L10" s="583"/>
      <c r="M10" s="583"/>
      <c r="N10" s="583"/>
      <c r="O10" s="583"/>
      <c r="P10" s="583"/>
      <c r="Q10" s="583"/>
      <c r="R10" s="583"/>
      <c r="S10" s="583"/>
      <c r="T10" s="583"/>
      <c r="U10" s="583"/>
      <c r="V10" s="583"/>
      <c r="W10" s="583"/>
      <c r="X10" s="583"/>
      <c r="Y10" s="583"/>
      <c r="Z10" s="583"/>
      <c r="AA10" s="583"/>
      <c r="AB10" s="583"/>
      <c r="AC10" s="583"/>
      <c r="AD10" s="583"/>
      <c r="AE10" s="583"/>
      <c r="AF10" s="583"/>
      <c r="AG10" s="583"/>
      <c r="AH10" s="583"/>
      <c r="AI10" s="583"/>
      <c r="AJ10" s="584"/>
    </row>
    <row r="11" spans="2:36" ht="73.5" customHeight="1" thickBot="1">
      <c r="B11" s="134" t="s">
        <v>13</v>
      </c>
      <c r="C11" s="112" t="s">
        <v>41</v>
      </c>
      <c r="D11" s="112" t="s">
        <v>14</v>
      </c>
      <c r="E11" s="112" t="s">
        <v>37</v>
      </c>
      <c r="F11" s="112" t="s">
        <v>38</v>
      </c>
      <c r="G11" s="112" t="s">
        <v>39</v>
      </c>
      <c r="H11" s="135" t="s">
        <v>15</v>
      </c>
      <c r="I11" s="242" t="s">
        <v>42</v>
      </c>
      <c r="J11" s="243"/>
      <c r="K11" s="243" t="s">
        <v>1138</v>
      </c>
      <c r="L11" s="243"/>
      <c r="M11" s="243"/>
      <c r="N11" s="244"/>
      <c r="O11" s="346">
        <f>SUM(O12:O13)</f>
        <v>0</v>
      </c>
      <c r="P11" s="347">
        <f>SUM(P12:P13)</f>
        <v>0</v>
      </c>
      <c r="Q11" s="252">
        <f>SUM(Q12:Q13)</f>
        <v>0</v>
      </c>
      <c r="R11" s="347">
        <f>SUM(R12:R13)</f>
        <v>0</v>
      </c>
      <c r="S11" s="257">
        <v>200000</v>
      </c>
      <c r="T11" s="347"/>
      <c r="U11" s="257"/>
      <c r="V11" s="347"/>
      <c r="W11" s="257"/>
      <c r="X11" s="347"/>
      <c r="Y11" s="257"/>
      <c r="Z11" s="347"/>
      <c r="AA11" s="257"/>
      <c r="AB11" s="347"/>
      <c r="AC11" s="257"/>
      <c r="AD11" s="347"/>
      <c r="AE11" s="257">
        <f>(Q11+S11+U11+W11+Y11+AA11+AC11)</f>
        <v>200000</v>
      </c>
      <c r="AF11" s="347">
        <f>AF12</f>
        <v>0</v>
      </c>
      <c r="AG11" s="298" t="s">
        <v>1211</v>
      </c>
      <c r="AH11" s="301"/>
      <c r="AI11" s="301"/>
      <c r="AJ11" s="302"/>
    </row>
    <row r="12" spans="2:36" ht="24.75" customHeight="1">
      <c r="B12" s="787" t="s">
        <v>1343</v>
      </c>
      <c r="C12" s="208"/>
      <c r="D12" s="148" t="s">
        <v>1139</v>
      </c>
      <c r="E12" s="304" t="s">
        <v>1140</v>
      </c>
      <c r="F12" s="269" t="s">
        <v>816</v>
      </c>
      <c r="G12" s="269" t="s">
        <v>816</v>
      </c>
      <c r="H12" s="692" t="s">
        <v>647</v>
      </c>
      <c r="I12" s="594" t="s">
        <v>648</v>
      </c>
      <c r="J12" s="636" t="s">
        <v>649</v>
      </c>
      <c r="K12" s="810" t="s">
        <v>650</v>
      </c>
      <c r="L12" s="812" t="s">
        <v>651</v>
      </c>
      <c r="M12" s="600">
        <v>0</v>
      </c>
      <c r="N12" s="812" t="s">
        <v>651</v>
      </c>
      <c r="O12" s="399"/>
      <c r="P12" s="400"/>
      <c r="Q12" s="401"/>
      <c r="R12" s="402"/>
      <c r="S12" s="402"/>
      <c r="T12" s="402"/>
      <c r="U12" s="402"/>
      <c r="V12" s="402"/>
      <c r="W12" s="402"/>
      <c r="X12" s="402"/>
      <c r="Y12" s="402"/>
      <c r="Z12" s="402"/>
      <c r="AA12" s="402"/>
      <c r="AB12" s="402"/>
      <c r="AC12" s="403"/>
      <c r="AD12" s="403"/>
      <c r="AE12" s="666"/>
      <c r="AF12" s="666"/>
      <c r="AG12" s="213"/>
      <c r="AH12" s="630"/>
      <c r="AI12" s="630"/>
      <c r="AJ12" s="623"/>
    </row>
    <row r="13" spans="2:36" ht="24">
      <c r="B13" s="787"/>
      <c r="C13" s="208"/>
      <c r="D13" s="308" t="s">
        <v>1212</v>
      </c>
      <c r="E13" s="271" t="s">
        <v>1213</v>
      </c>
      <c r="F13" s="269" t="s">
        <v>816</v>
      </c>
      <c r="G13" s="269" t="s">
        <v>816</v>
      </c>
      <c r="H13" s="693"/>
      <c r="I13" s="693"/>
      <c r="J13" s="693"/>
      <c r="K13" s="811"/>
      <c r="L13" s="804"/>
      <c r="M13" s="804"/>
      <c r="N13" s="804"/>
      <c r="O13" s="404"/>
      <c r="P13" s="400"/>
      <c r="Q13" s="405"/>
      <c r="R13" s="403"/>
      <c r="S13" s="403"/>
      <c r="T13" s="403"/>
      <c r="U13" s="403"/>
      <c r="V13" s="403"/>
      <c r="W13" s="403"/>
      <c r="X13" s="403"/>
      <c r="Y13" s="403"/>
      <c r="Z13" s="403"/>
      <c r="AA13" s="403"/>
      <c r="AB13" s="403"/>
      <c r="AC13" s="403"/>
      <c r="AD13" s="403"/>
      <c r="AE13" s="666"/>
      <c r="AF13" s="666"/>
      <c r="AG13" s="213"/>
      <c r="AH13" s="630"/>
      <c r="AI13" s="630"/>
      <c r="AJ13" s="623"/>
    </row>
    <row r="14" spans="2:36" ht="12">
      <c r="B14" s="328"/>
      <c r="C14" s="328"/>
      <c r="D14" s="312"/>
      <c r="E14" s="312"/>
      <c r="F14" s="406"/>
      <c r="G14" s="312"/>
      <c r="H14" s="330"/>
      <c r="I14" s="330"/>
      <c r="J14" s="330"/>
      <c r="K14" s="331"/>
      <c r="L14" s="332"/>
      <c r="M14" s="332"/>
      <c r="N14" s="332"/>
      <c r="O14" s="407"/>
      <c r="P14" s="408"/>
      <c r="Q14" s="409"/>
      <c r="R14" s="410"/>
      <c r="S14" s="410"/>
      <c r="T14" s="410"/>
      <c r="U14" s="410"/>
      <c r="V14" s="410"/>
      <c r="W14" s="410"/>
      <c r="X14" s="410"/>
      <c r="Y14" s="410"/>
      <c r="Z14" s="410"/>
      <c r="AA14" s="410"/>
      <c r="AB14" s="410"/>
      <c r="AC14" s="410"/>
      <c r="AD14" s="410"/>
      <c r="AE14" s="411"/>
      <c r="AF14" s="411"/>
      <c r="AG14" s="412"/>
      <c r="AH14" s="338"/>
      <c r="AI14" s="338"/>
      <c r="AJ14" s="413"/>
    </row>
    <row r="15" spans="2:36" ht="12.75" thickBot="1">
      <c r="B15" s="625"/>
      <c r="C15" s="626"/>
      <c r="D15" s="626"/>
      <c r="E15" s="626"/>
      <c r="F15" s="626"/>
      <c r="G15" s="626"/>
      <c r="H15" s="626"/>
      <c r="I15" s="626"/>
      <c r="J15" s="626"/>
      <c r="K15" s="626"/>
      <c r="L15" s="626"/>
      <c r="M15" s="626"/>
      <c r="N15" s="626"/>
      <c r="O15" s="626"/>
      <c r="P15" s="626"/>
      <c r="Q15" s="626"/>
      <c r="R15" s="626"/>
      <c r="S15" s="626"/>
      <c r="T15" s="626"/>
      <c r="U15" s="626"/>
      <c r="V15" s="626"/>
      <c r="W15" s="626"/>
      <c r="X15" s="626"/>
      <c r="Y15" s="626"/>
      <c r="Z15" s="626"/>
      <c r="AA15" s="626"/>
      <c r="AB15" s="626"/>
      <c r="AC15" s="626"/>
      <c r="AD15" s="626"/>
      <c r="AE15" s="626"/>
      <c r="AF15" s="626"/>
      <c r="AG15" s="626"/>
      <c r="AH15" s="626"/>
      <c r="AI15" s="626"/>
      <c r="AJ15" s="627"/>
    </row>
    <row r="16" spans="2:36" ht="36.75" thickBot="1">
      <c r="B16" s="258" t="s">
        <v>13</v>
      </c>
      <c r="C16" s="112" t="s">
        <v>41</v>
      </c>
      <c r="D16" s="112" t="s">
        <v>14</v>
      </c>
      <c r="E16" s="112" t="s">
        <v>40</v>
      </c>
      <c r="F16" s="112" t="s">
        <v>38</v>
      </c>
      <c r="G16" s="112" t="s">
        <v>39</v>
      </c>
      <c r="H16" s="259" t="s">
        <v>16</v>
      </c>
      <c r="I16" s="260" t="s">
        <v>42</v>
      </c>
      <c r="J16" s="112"/>
      <c r="K16" s="352"/>
      <c r="L16" s="352"/>
      <c r="M16" s="261"/>
      <c r="N16" s="262"/>
      <c r="O16" s="346"/>
      <c r="P16" s="347"/>
      <c r="Q16" s="257"/>
      <c r="R16" s="347"/>
      <c r="S16" s="257">
        <v>260000</v>
      </c>
      <c r="T16" s="347"/>
      <c r="U16" s="257"/>
      <c r="V16" s="347"/>
      <c r="W16" s="257"/>
      <c r="X16" s="347"/>
      <c r="Y16" s="257"/>
      <c r="Z16" s="347"/>
      <c r="AA16" s="257"/>
      <c r="AB16" s="347"/>
      <c r="AC16" s="257"/>
      <c r="AD16" s="347"/>
      <c r="AE16" s="257">
        <f>(Q16+S16+U16+W16+Y16+AA16+AC16)</f>
        <v>260000</v>
      </c>
      <c r="AF16" s="347">
        <f>AF17</f>
        <v>0</v>
      </c>
      <c r="AG16" s="298" t="s">
        <v>1211</v>
      </c>
      <c r="AH16" s="301"/>
      <c r="AI16" s="301"/>
      <c r="AJ16" s="302"/>
    </row>
    <row r="17" spans="2:36" ht="30" customHeight="1">
      <c r="B17" s="787" t="s">
        <v>1343</v>
      </c>
      <c r="C17" s="414"/>
      <c r="D17" s="148" t="s">
        <v>1139</v>
      </c>
      <c r="E17" s="304" t="s">
        <v>1140</v>
      </c>
      <c r="F17" s="269" t="s">
        <v>816</v>
      </c>
      <c r="G17" s="269" t="s">
        <v>816</v>
      </c>
      <c r="H17" s="692" t="s">
        <v>647</v>
      </c>
      <c r="I17" s="690" t="s">
        <v>652</v>
      </c>
      <c r="J17" s="692" t="s">
        <v>1214</v>
      </c>
      <c r="K17" s="800" t="s">
        <v>653</v>
      </c>
      <c r="L17" s="800" t="s">
        <v>654</v>
      </c>
      <c r="M17" s="801">
        <v>0</v>
      </c>
      <c r="N17" s="802" t="s">
        <v>654</v>
      </c>
      <c r="O17" s="415"/>
      <c r="P17" s="416"/>
      <c r="Q17" s="348"/>
      <c r="R17" s="348"/>
      <c r="S17" s="348"/>
      <c r="T17" s="348"/>
      <c r="U17" s="348"/>
      <c r="V17" s="348"/>
      <c r="W17" s="348"/>
      <c r="X17" s="348"/>
      <c r="Y17" s="348"/>
      <c r="Z17" s="348"/>
      <c r="AA17" s="348"/>
      <c r="AB17" s="348"/>
      <c r="AC17" s="348"/>
      <c r="AD17" s="348"/>
      <c r="AE17" s="666"/>
      <c r="AF17" s="666"/>
      <c r="AG17" s="392"/>
      <c r="AH17" s="630"/>
      <c r="AI17" s="683"/>
      <c r="AJ17" s="671"/>
    </row>
    <row r="18" spans="2:36" ht="52.5" customHeight="1">
      <c r="B18" s="787"/>
      <c r="C18" s="414"/>
      <c r="D18" s="308" t="s">
        <v>1212</v>
      </c>
      <c r="E18" s="271" t="s">
        <v>1213</v>
      </c>
      <c r="F18" s="269" t="s">
        <v>816</v>
      </c>
      <c r="G18" s="269" t="s">
        <v>816</v>
      </c>
      <c r="H18" s="693"/>
      <c r="I18" s="690"/>
      <c r="J18" s="594"/>
      <c r="K18" s="726"/>
      <c r="L18" s="792"/>
      <c r="M18" s="801"/>
      <c r="N18" s="803"/>
      <c r="O18" s="415"/>
      <c r="P18" s="348"/>
      <c r="Q18" s="348"/>
      <c r="R18" s="348"/>
      <c r="S18" s="348"/>
      <c r="T18" s="348"/>
      <c r="U18" s="348"/>
      <c r="V18" s="348"/>
      <c r="W18" s="348"/>
      <c r="X18" s="348"/>
      <c r="Y18" s="348"/>
      <c r="Z18" s="348"/>
      <c r="AA18" s="348"/>
      <c r="AB18" s="348"/>
      <c r="AC18" s="348"/>
      <c r="AD18" s="348"/>
      <c r="AE18" s="666"/>
      <c r="AF18" s="666"/>
      <c r="AG18" s="392"/>
      <c r="AH18" s="630"/>
      <c r="AI18" s="683"/>
      <c r="AJ18" s="671"/>
    </row>
    <row r="19" spans="2:37" ht="12">
      <c r="B19" s="328"/>
      <c r="C19" s="328"/>
      <c r="D19" s="312"/>
      <c r="E19" s="312"/>
      <c r="F19" s="417"/>
      <c r="G19" s="312"/>
      <c r="H19" s="330"/>
      <c r="I19" s="330"/>
      <c r="J19" s="330"/>
      <c r="K19" s="418"/>
      <c r="L19" s="419"/>
      <c r="M19" s="420"/>
      <c r="N19" s="419"/>
      <c r="O19" s="411"/>
      <c r="P19" s="411"/>
      <c r="Q19" s="411"/>
      <c r="R19" s="411"/>
      <c r="S19" s="411"/>
      <c r="T19" s="411"/>
      <c r="U19" s="411"/>
      <c r="V19" s="411"/>
      <c r="W19" s="411"/>
      <c r="X19" s="411"/>
      <c r="Y19" s="411"/>
      <c r="Z19" s="411"/>
      <c r="AA19" s="411"/>
      <c r="AB19" s="411"/>
      <c r="AC19" s="411"/>
      <c r="AD19" s="411"/>
      <c r="AE19" s="411"/>
      <c r="AF19" s="411"/>
      <c r="AG19" s="421"/>
      <c r="AH19" s="338"/>
      <c r="AI19" s="420"/>
      <c r="AJ19" s="422"/>
      <c r="AK19" s="423"/>
    </row>
    <row r="20" spans="1:46" ht="12.75" thickBot="1">
      <c r="A20" s="424"/>
      <c r="B20" s="786"/>
      <c r="C20" s="786"/>
      <c r="D20" s="786"/>
      <c r="E20" s="786"/>
      <c r="F20" s="786"/>
      <c r="G20" s="786"/>
      <c r="H20" s="786"/>
      <c r="I20" s="786"/>
      <c r="J20" s="786"/>
      <c r="K20" s="786"/>
      <c r="L20" s="786"/>
      <c r="M20" s="786"/>
      <c r="N20" s="786"/>
      <c r="O20" s="786"/>
      <c r="P20" s="786"/>
      <c r="Q20" s="786"/>
      <c r="R20" s="786"/>
      <c r="S20" s="786"/>
      <c r="T20" s="786"/>
      <c r="U20" s="786"/>
      <c r="V20" s="786"/>
      <c r="W20" s="786"/>
      <c r="X20" s="786"/>
      <c r="Y20" s="786"/>
      <c r="Z20" s="786"/>
      <c r="AA20" s="786"/>
      <c r="AB20" s="786"/>
      <c r="AC20" s="786"/>
      <c r="AD20" s="786"/>
      <c r="AE20" s="786"/>
      <c r="AF20" s="786"/>
      <c r="AG20" s="786"/>
      <c r="AH20" s="786"/>
      <c r="AI20" s="786"/>
      <c r="AJ20" s="786"/>
      <c r="AK20" s="425"/>
      <c r="AL20" s="424"/>
      <c r="AM20" s="424"/>
      <c r="AN20" s="424"/>
      <c r="AO20" s="424"/>
      <c r="AP20" s="424"/>
      <c r="AQ20" s="424"/>
      <c r="AR20" s="424"/>
      <c r="AS20" s="424"/>
      <c r="AT20" s="424"/>
    </row>
    <row r="21" spans="2:37" ht="36.75" thickBot="1">
      <c r="B21" s="245" t="s">
        <v>13</v>
      </c>
      <c r="C21" s="263" t="s">
        <v>41</v>
      </c>
      <c r="D21" s="263" t="s">
        <v>14</v>
      </c>
      <c r="E21" s="263" t="s">
        <v>40</v>
      </c>
      <c r="F21" s="263" t="s">
        <v>38</v>
      </c>
      <c r="G21" s="263" t="s">
        <v>39</v>
      </c>
      <c r="H21" s="247" t="s">
        <v>17</v>
      </c>
      <c r="I21" s="248" t="s">
        <v>42</v>
      </c>
      <c r="J21" s="263"/>
      <c r="K21" s="426"/>
      <c r="L21" s="426"/>
      <c r="M21" s="249"/>
      <c r="N21" s="250"/>
      <c r="O21" s="427">
        <f>SUM(O22:O23)</f>
        <v>0</v>
      </c>
      <c r="P21" s="428">
        <f>SUM(P22:P23)</f>
        <v>0</v>
      </c>
      <c r="Q21" s="429">
        <f>SUM(Q22:Q23)</f>
        <v>0</v>
      </c>
      <c r="R21" s="428">
        <f>SUM(R22:R23)</f>
        <v>0</v>
      </c>
      <c r="S21" s="429">
        <v>200000</v>
      </c>
      <c r="T21" s="428"/>
      <c r="U21" s="429"/>
      <c r="V21" s="428"/>
      <c r="W21" s="429"/>
      <c r="X21" s="428"/>
      <c r="Y21" s="429"/>
      <c r="Z21" s="428"/>
      <c r="AA21" s="429"/>
      <c r="AB21" s="428"/>
      <c r="AC21" s="429"/>
      <c r="AD21" s="428"/>
      <c r="AE21" s="430">
        <f>(Q21+S21+U21+W21+Y21+AA21+AC21)</f>
        <v>200000</v>
      </c>
      <c r="AF21" s="428"/>
      <c r="AG21" s="298" t="s">
        <v>1215</v>
      </c>
      <c r="AH21" s="431"/>
      <c r="AI21" s="431"/>
      <c r="AJ21" s="432"/>
      <c r="AK21" s="423"/>
    </row>
    <row r="22" spans="2:37" ht="23.25" customHeight="1">
      <c r="B22" s="787" t="s">
        <v>1343</v>
      </c>
      <c r="C22" s="147"/>
      <c r="D22" s="148" t="s">
        <v>1139</v>
      </c>
      <c r="E22" s="304" t="s">
        <v>1140</v>
      </c>
      <c r="F22" s="269" t="s">
        <v>816</v>
      </c>
      <c r="G22" s="269" t="s">
        <v>816</v>
      </c>
      <c r="H22" s="692" t="s">
        <v>647</v>
      </c>
      <c r="I22" s="702" t="s">
        <v>655</v>
      </c>
      <c r="J22" s="796" t="s">
        <v>656</v>
      </c>
      <c r="K22" s="719" t="s">
        <v>657</v>
      </c>
      <c r="L22" s="719" t="s">
        <v>658</v>
      </c>
      <c r="M22" s="719">
        <v>0</v>
      </c>
      <c r="N22" s="793" t="s">
        <v>658</v>
      </c>
      <c r="O22" s="433"/>
      <c r="P22" s="434"/>
      <c r="Q22" s="435"/>
      <c r="R22" s="434"/>
      <c r="S22" s="434"/>
      <c r="T22" s="434"/>
      <c r="U22" s="434"/>
      <c r="V22" s="434"/>
      <c r="W22" s="434"/>
      <c r="X22" s="434"/>
      <c r="Y22" s="434"/>
      <c r="Z22" s="434"/>
      <c r="AA22" s="434"/>
      <c r="AB22" s="434"/>
      <c r="AC22" s="348"/>
      <c r="AD22" s="348"/>
      <c r="AE22" s="666"/>
      <c r="AF22" s="666"/>
      <c r="AG22" s="392"/>
      <c r="AH22" s="683"/>
      <c r="AI22" s="683"/>
      <c r="AJ22" s="671"/>
      <c r="AK22" s="423"/>
    </row>
    <row r="23" spans="2:37" ht="66" customHeight="1">
      <c r="B23" s="787"/>
      <c r="C23" s="436"/>
      <c r="D23" s="308" t="s">
        <v>1212</v>
      </c>
      <c r="E23" s="271" t="s">
        <v>1213</v>
      </c>
      <c r="F23" s="269" t="s">
        <v>816</v>
      </c>
      <c r="G23" s="269" t="s">
        <v>816</v>
      </c>
      <c r="H23" s="693"/>
      <c r="I23" s="782"/>
      <c r="J23" s="797"/>
      <c r="K23" s="795"/>
      <c r="L23" s="792"/>
      <c r="M23" s="795"/>
      <c r="N23" s="794"/>
      <c r="O23" s="415"/>
      <c r="P23" s="348"/>
      <c r="Q23" s="400"/>
      <c r="R23" s="348"/>
      <c r="S23" s="348"/>
      <c r="T23" s="348"/>
      <c r="U23" s="348"/>
      <c r="V23" s="348"/>
      <c r="W23" s="348"/>
      <c r="X23" s="348"/>
      <c r="Y23" s="348"/>
      <c r="Z23" s="348"/>
      <c r="AA23" s="348"/>
      <c r="AB23" s="348"/>
      <c r="AC23" s="348"/>
      <c r="AD23" s="348"/>
      <c r="AE23" s="740"/>
      <c r="AF23" s="740"/>
      <c r="AG23" s="392"/>
      <c r="AH23" s="683"/>
      <c r="AI23" s="683"/>
      <c r="AJ23" s="671"/>
      <c r="AK23" s="423"/>
    </row>
    <row r="24" spans="2:37" ht="24" customHeight="1">
      <c r="B24" s="328"/>
      <c r="C24" s="328"/>
      <c r="D24" s="312"/>
      <c r="E24" s="312"/>
      <c r="F24" s="406"/>
      <c r="G24" s="437"/>
      <c r="H24" s="330"/>
      <c r="I24" s="330"/>
      <c r="J24" s="438"/>
      <c r="K24" s="439"/>
      <c r="L24" s="440"/>
      <c r="M24" s="439"/>
      <c r="N24" s="439"/>
      <c r="O24" s="411"/>
      <c r="P24" s="411"/>
      <c r="Q24" s="408"/>
      <c r="R24" s="411"/>
      <c r="S24" s="411"/>
      <c r="T24" s="411"/>
      <c r="U24" s="411"/>
      <c r="V24" s="411"/>
      <c r="W24" s="411"/>
      <c r="X24" s="411"/>
      <c r="Y24" s="411"/>
      <c r="Z24" s="411"/>
      <c r="AA24" s="411"/>
      <c r="AB24" s="411"/>
      <c r="AC24" s="411"/>
      <c r="AD24" s="411"/>
      <c r="AE24" s="418"/>
      <c r="AF24" s="418"/>
      <c r="AG24" s="441"/>
      <c r="AH24" s="420"/>
      <c r="AI24" s="420"/>
      <c r="AJ24" s="422"/>
      <c r="AK24" s="423"/>
    </row>
    <row r="25" spans="2:36" ht="54" customHeight="1" thickBot="1">
      <c r="B25" s="563" t="s">
        <v>1507</v>
      </c>
      <c r="C25" s="564"/>
      <c r="D25" s="565"/>
      <c r="E25" s="264"/>
      <c r="F25" s="564" t="s">
        <v>1029</v>
      </c>
      <c r="G25" s="564"/>
      <c r="H25" s="564"/>
      <c r="I25" s="564"/>
      <c r="J25" s="564"/>
      <c r="K25" s="564"/>
      <c r="L25" s="564"/>
      <c r="M25" s="564"/>
      <c r="N25" s="565"/>
      <c r="O25" s="729" t="s">
        <v>0</v>
      </c>
      <c r="P25" s="730"/>
      <c r="Q25" s="730"/>
      <c r="R25" s="730"/>
      <c r="S25" s="730"/>
      <c r="T25" s="730"/>
      <c r="U25" s="730"/>
      <c r="V25" s="730"/>
      <c r="W25" s="730"/>
      <c r="X25" s="730"/>
      <c r="Y25" s="730"/>
      <c r="Z25" s="730"/>
      <c r="AA25" s="730"/>
      <c r="AB25" s="730"/>
      <c r="AC25" s="730"/>
      <c r="AD25" s="730"/>
      <c r="AE25" s="730"/>
      <c r="AF25" s="731"/>
      <c r="AG25" s="569" t="s">
        <v>1</v>
      </c>
      <c r="AH25" s="570"/>
      <c r="AI25" s="570"/>
      <c r="AJ25" s="571"/>
    </row>
    <row r="26" spans="2:36" ht="36" customHeight="1">
      <c r="B26" s="612" t="s">
        <v>25</v>
      </c>
      <c r="C26" s="614" t="s">
        <v>827</v>
      </c>
      <c r="D26" s="615"/>
      <c r="E26" s="615"/>
      <c r="F26" s="615"/>
      <c r="G26" s="615"/>
      <c r="H26" s="615"/>
      <c r="I26" s="545" t="s">
        <v>3</v>
      </c>
      <c r="J26" s="547" t="s">
        <v>26</v>
      </c>
      <c r="K26" s="547" t="s">
        <v>4</v>
      </c>
      <c r="L26" s="549" t="s">
        <v>843</v>
      </c>
      <c r="M26" s="607" t="s">
        <v>28</v>
      </c>
      <c r="N26" s="609" t="s">
        <v>29</v>
      </c>
      <c r="O26" s="728" t="s">
        <v>43</v>
      </c>
      <c r="P26" s="658"/>
      <c r="Q26" s="659" t="s">
        <v>44</v>
      </c>
      <c r="R26" s="658"/>
      <c r="S26" s="659" t="s">
        <v>45</v>
      </c>
      <c r="T26" s="658"/>
      <c r="U26" s="659" t="s">
        <v>7</v>
      </c>
      <c r="V26" s="658"/>
      <c r="W26" s="659" t="s">
        <v>6</v>
      </c>
      <c r="X26" s="658"/>
      <c r="Y26" s="659" t="s">
        <v>46</v>
      </c>
      <c r="Z26" s="658"/>
      <c r="AA26" s="659" t="s">
        <v>5</v>
      </c>
      <c r="AB26" s="658"/>
      <c r="AC26" s="659" t="s">
        <v>8</v>
      </c>
      <c r="AD26" s="658"/>
      <c r="AE26" s="659" t="s">
        <v>9</v>
      </c>
      <c r="AF26" s="660"/>
      <c r="AG26" s="605" t="s">
        <v>10</v>
      </c>
      <c r="AH26" s="572" t="s">
        <v>11</v>
      </c>
      <c r="AI26" s="574" t="s">
        <v>12</v>
      </c>
      <c r="AJ26" s="576" t="s">
        <v>30</v>
      </c>
    </row>
    <row r="27" spans="2:36" ht="76.5" customHeight="1" thickBot="1">
      <c r="B27" s="613"/>
      <c r="C27" s="616"/>
      <c r="D27" s="617"/>
      <c r="E27" s="617"/>
      <c r="F27" s="617"/>
      <c r="G27" s="617"/>
      <c r="H27" s="617"/>
      <c r="I27" s="546"/>
      <c r="J27" s="548" t="s">
        <v>26</v>
      </c>
      <c r="K27" s="548"/>
      <c r="L27" s="550"/>
      <c r="M27" s="608"/>
      <c r="N27" s="610"/>
      <c r="O27" s="253" t="s">
        <v>31</v>
      </c>
      <c r="P27" s="254" t="s">
        <v>32</v>
      </c>
      <c r="Q27" s="255" t="s">
        <v>31</v>
      </c>
      <c r="R27" s="254" t="s">
        <v>32</v>
      </c>
      <c r="S27" s="255" t="s">
        <v>31</v>
      </c>
      <c r="T27" s="254" t="s">
        <v>32</v>
      </c>
      <c r="U27" s="255" t="s">
        <v>31</v>
      </c>
      <c r="V27" s="254" t="s">
        <v>32</v>
      </c>
      <c r="W27" s="255" t="s">
        <v>31</v>
      </c>
      <c r="X27" s="254" t="s">
        <v>32</v>
      </c>
      <c r="Y27" s="255" t="s">
        <v>31</v>
      </c>
      <c r="Z27" s="254" t="s">
        <v>32</v>
      </c>
      <c r="AA27" s="255" t="s">
        <v>31</v>
      </c>
      <c r="AB27" s="254" t="s">
        <v>33</v>
      </c>
      <c r="AC27" s="255" t="s">
        <v>31</v>
      </c>
      <c r="AD27" s="254" t="s">
        <v>33</v>
      </c>
      <c r="AE27" s="255" t="s">
        <v>31</v>
      </c>
      <c r="AF27" s="256" t="s">
        <v>33</v>
      </c>
      <c r="AG27" s="606"/>
      <c r="AH27" s="573"/>
      <c r="AI27" s="575"/>
      <c r="AJ27" s="577"/>
    </row>
    <row r="28" spans="2:36" ht="207.75" thickBot="1">
      <c r="B28" s="289" t="s">
        <v>34</v>
      </c>
      <c r="C28" s="580" t="s">
        <v>643</v>
      </c>
      <c r="D28" s="581"/>
      <c r="E28" s="581"/>
      <c r="F28" s="581"/>
      <c r="G28" s="581"/>
      <c r="H28" s="581"/>
      <c r="I28" s="290" t="s">
        <v>644</v>
      </c>
      <c r="J28" s="325" t="s">
        <v>645</v>
      </c>
      <c r="K28" s="365" t="s">
        <v>646</v>
      </c>
      <c r="L28" s="398" t="s">
        <v>1210</v>
      </c>
      <c r="M28" s="318">
        <v>0</v>
      </c>
      <c r="N28" s="315" t="s">
        <v>1210</v>
      </c>
      <c r="O28" s="343">
        <f>O30</f>
        <v>0</v>
      </c>
      <c r="P28" s="343">
        <f>P30</f>
        <v>0</v>
      </c>
      <c r="Q28" s="343">
        <f aca="true" t="shared" si="1" ref="Q28:AD28">Q30</f>
        <v>0</v>
      </c>
      <c r="R28" s="343">
        <f t="shared" si="1"/>
        <v>0</v>
      </c>
      <c r="S28" s="343">
        <f t="shared" si="1"/>
        <v>1000000</v>
      </c>
      <c r="T28" s="343">
        <f t="shared" si="1"/>
        <v>0</v>
      </c>
      <c r="U28" s="343">
        <f t="shared" si="1"/>
        <v>0</v>
      </c>
      <c r="V28" s="343">
        <f t="shared" si="1"/>
        <v>0</v>
      </c>
      <c r="W28" s="343">
        <f t="shared" si="1"/>
        <v>0</v>
      </c>
      <c r="X28" s="343">
        <f t="shared" si="1"/>
        <v>0</v>
      </c>
      <c r="Y28" s="343">
        <f t="shared" si="1"/>
        <v>0</v>
      </c>
      <c r="Z28" s="343">
        <f t="shared" si="1"/>
        <v>0</v>
      </c>
      <c r="AA28" s="343">
        <f t="shared" si="1"/>
        <v>0</v>
      </c>
      <c r="AB28" s="343">
        <f t="shared" si="1"/>
        <v>0</v>
      </c>
      <c r="AC28" s="343">
        <f t="shared" si="1"/>
        <v>0</v>
      </c>
      <c r="AD28" s="343">
        <f t="shared" si="1"/>
        <v>0</v>
      </c>
      <c r="AE28" s="343">
        <f>AE30</f>
        <v>1000000</v>
      </c>
      <c r="AF28" s="343">
        <f>AF30</f>
        <v>0</v>
      </c>
      <c r="AG28" s="298" t="s">
        <v>1211</v>
      </c>
      <c r="AH28" s="298"/>
      <c r="AI28" s="298"/>
      <c r="AJ28" s="299"/>
    </row>
    <row r="29" spans="1:46" ht="12.75" thickBot="1">
      <c r="A29" s="424"/>
      <c r="B29" s="786"/>
      <c r="C29" s="786"/>
      <c r="D29" s="786"/>
      <c r="E29" s="786"/>
      <c r="F29" s="786"/>
      <c r="G29" s="786"/>
      <c r="H29" s="786"/>
      <c r="I29" s="786"/>
      <c r="J29" s="786"/>
      <c r="K29" s="786"/>
      <c r="L29" s="786"/>
      <c r="M29" s="786"/>
      <c r="N29" s="786"/>
      <c r="O29" s="786"/>
      <c r="P29" s="786"/>
      <c r="Q29" s="786"/>
      <c r="R29" s="786"/>
      <c r="S29" s="786"/>
      <c r="T29" s="786"/>
      <c r="U29" s="786"/>
      <c r="V29" s="786"/>
      <c r="W29" s="786"/>
      <c r="X29" s="786"/>
      <c r="Y29" s="786"/>
      <c r="Z29" s="786"/>
      <c r="AA29" s="786"/>
      <c r="AB29" s="786"/>
      <c r="AC29" s="786"/>
      <c r="AD29" s="786"/>
      <c r="AE29" s="786"/>
      <c r="AF29" s="786"/>
      <c r="AG29" s="786"/>
      <c r="AH29" s="786"/>
      <c r="AI29" s="786"/>
      <c r="AJ29" s="786"/>
      <c r="AK29" s="425"/>
      <c r="AL29" s="424"/>
      <c r="AM29" s="424"/>
      <c r="AN29" s="424"/>
      <c r="AO29" s="424"/>
      <c r="AP29" s="424"/>
      <c r="AQ29" s="424"/>
      <c r="AR29" s="424"/>
      <c r="AS29" s="424"/>
      <c r="AT29" s="424"/>
    </row>
    <row r="30" spans="2:37" ht="36.75" thickBot="1">
      <c r="B30" s="245" t="s">
        <v>13</v>
      </c>
      <c r="C30" s="263" t="s">
        <v>41</v>
      </c>
      <c r="D30" s="263" t="s">
        <v>14</v>
      </c>
      <c r="E30" s="263" t="s">
        <v>40</v>
      </c>
      <c r="F30" s="246" t="s">
        <v>38</v>
      </c>
      <c r="G30" s="246" t="s">
        <v>39</v>
      </c>
      <c r="H30" s="247" t="s">
        <v>825</v>
      </c>
      <c r="I30" s="248" t="s">
        <v>42</v>
      </c>
      <c r="J30" s="263"/>
      <c r="K30" s="426"/>
      <c r="L30" s="426"/>
      <c r="M30" s="249"/>
      <c r="N30" s="250"/>
      <c r="O30" s="427">
        <f>SUM(O31:O32)</f>
        <v>0</v>
      </c>
      <c r="P30" s="428">
        <f>SUM(P31:P32)</f>
        <v>0</v>
      </c>
      <c r="Q30" s="429">
        <f>SUM(Q31:Q32)</f>
        <v>0</v>
      </c>
      <c r="R30" s="428">
        <f>SUM(R31:R32)</f>
        <v>0</v>
      </c>
      <c r="S30" s="344">
        <v>1000000</v>
      </c>
      <c r="T30" s="428"/>
      <c r="U30" s="429"/>
      <c r="V30" s="428"/>
      <c r="W30" s="429"/>
      <c r="X30" s="428"/>
      <c r="Y30" s="429"/>
      <c r="Z30" s="428"/>
      <c r="AA30" s="429"/>
      <c r="AB30" s="428"/>
      <c r="AC30" s="429"/>
      <c r="AD30" s="428"/>
      <c r="AE30" s="430">
        <f>(Q30+S30+U30+W30+Y30+AA30+AC30)</f>
        <v>1000000</v>
      </c>
      <c r="AF30" s="428"/>
      <c r="AG30" s="298" t="s">
        <v>1211</v>
      </c>
      <c r="AH30" s="431"/>
      <c r="AI30" s="431"/>
      <c r="AJ30" s="432"/>
      <c r="AK30" s="423"/>
    </row>
    <row r="31" spans="2:37" ht="36.75" customHeight="1">
      <c r="B31" s="787" t="s">
        <v>1344</v>
      </c>
      <c r="C31" s="147"/>
      <c r="D31" s="148" t="s">
        <v>1139</v>
      </c>
      <c r="E31" s="304" t="s">
        <v>1140</v>
      </c>
      <c r="F31" s="269" t="s">
        <v>816</v>
      </c>
      <c r="G31" s="269" t="s">
        <v>816</v>
      </c>
      <c r="H31" s="701" t="s">
        <v>659</v>
      </c>
      <c r="I31" s="702" t="s">
        <v>660</v>
      </c>
      <c r="J31" s="636" t="s">
        <v>661</v>
      </c>
      <c r="K31" s="719" t="s">
        <v>662</v>
      </c>
      <c r="L31" s="719" t="s">
        <v>663</v>
      </c>
      <c r="M31" s="719">
        <v>0</v>
      </c>
      <c r="N31" s="719" t="s">
        <v>663</v>
      </c>
      <c r="O31" s="433"/>
      <c r="P31" s="434"/>
      <c r="Q31" s="435"/>
      <c r="R31" s="434"/>
      <c r="S31" s="434"/>
      <c r="T31" s="434"/>
      <c r="U31" s="434"/>
      <c r="V31" s="434"/>
      <c r="W31" s="434"/>
      <c r="X31" s="434"/>
      <c r="Y31" s="434"/>
      <c r="Z31" s="434"/>
      <c r="AA31" s="434"/>
      <c r="AB31" s="434"/>
      <c r="AC31" s="348"/>
      <c r="AD31" s="348"/>
      <c r="AE31" s="666"/>
      <c r="AF31" s="666"/>
      <c r="AG31" s="392"/>
      <c r="AH31" s="683"/>
      <c r="AI31" s="683"/>
      <c r="AJ31" s="671"/>
      <c r="AK31" s="423"/>
    </row>
    <row r="32" spans="2:37" ht="48" customHeight="1">
      <c r="B32" s="787"/>
      <c r="C32" s="436"/>
      <c r="D32" s="308" t="s">
        <v>1216</v>
      </c>
      <c r="E32" s="271" t="s">
        <v>1217</v>
      </c>
      <c r="F32" s="269" t="s">
        <v>816</v>
      </c>
      <c r="G32" s="269" t="s">
        <v>816</v>
      </c>
      <c r="H32" s="791"/>
      <c r="I32" s="782"/>
      <c r="J32" s="693"/>
      <c r="K32" s="795"/>
      <c r="L32" s="792"/>
      <c r="M32" s="795"/>
      <c r="N32" s="792"/>
      <c r="O32" s="415"/>
      <c r="P32" s="348"/>
      <c r="Q32" s="400"/>
      <c r="R32" s="348"/>
      <c r="S32" s="348"/>
      <c r="T32" s="348"/>
      <c r="U32" s="348"/>
      <c r="V32" s="348"/>
      <c r="W32" s="348"/>
      <c r="X32" s="348"/>
      <c r="Y32" s="348"/>
      <c r="Z32" s="348"/>
      <c r="AA32" s="348"/>
      <c r="AB32" s="348"/>
      <c r="AC32" s="348"/>
      <c r="AD32" s="348"/>
      <c r="AE32" s="740"/>
      <c r="AF32" s="740"/>
      <c r="AG32" s="392"/>
      <c r="AH32" s="683"/>
      <c r="AI32" s="683"/>
      <c r="AJ32" s="671"/>
      <c r="AK32" s="423"/>
    </row>
    <row r="33" spans="2:37" ht="48" customHeight="1">
      <c r="B33" s="328"/>
      <c r="C33" s="328"/>
      <c r="D33" s="312"/>
      <c r="E33" s="312"/>
      <c r="F33" s="406"/>
      <c r="G33" s="437"/>
      <c r="H33" s="330"/>
      <c r="I33" s="330"/>
      <c r="J33" s="330"/>
      <c r="K33" s="439"/>
      <c r="L33" s="440"/>
      <c r="M33" s="439"/>
      <c r="N33" s="440"/>
      <c r="O33" s="411"/>
      <c r="P33" s="411"/>
      <c r="Q33" s="408"/>
      <c r="R33" s="411"/>
      <c r="S33" s="411"/>
      <c r="T33" s="411"/>
      <c r="U33" s="411"/>
      <c r="V33" s="411"/>
      <c r="W33" s="411"/>
      <c r="X33" s="411"/>
      <c r="Y33" s="411"/>
      <c r="Z33" s="411"/>
      <c r="AA33" s="411"/>
      <c r="AB33" s="411"/>
      <c r="AC33" s="411"/>
      <c r="AD33" s="411"/>
      <c r="AE33" s="418"/>
      <c r="AF33" s="418"/>
      <c r="AG33" s="441"/>
      <c r="AH33" s="420"/>
      <c r="AI33" s="420"/>
      <c r="AJ33" s="422"/>
      <c r="AK33" s="423"/>
    </row>
    <row r="34" spans="2:36" ht="54" customHeight="1" thickBot="1">
      <c r="B34" s="563" t="s">
        <v>1508</v>
      </c>
      <c r="C34" s="564"/>
      <c r="D34" s="565"/>
      <c r="E34" s="264"/>
      <c r="F34" s="564" t="s">
        <v>1029</v>
      </c>
      <c r="G34" s="564"/>
      <c r="H34" s="564"/>
      <c r="I34" s="564"/>
      <c r="J34" s="564"/>
      <c r="K34" s="564"/>
      <c r="L34" s="564"/>
      <c r="M34" s="564"/>
      <c r="N34" s="565"/>
      <c r="O34" s="729" t="s">
        <v>0</v>
      </c>
      <c r="P34" s="730"/>
      <c r="Q34" s="730"/>
      <c r="R34" s="730"/>
      <c r="S34" s="730"/>
      <c r="T34" s="730"/>
      <c r="U34" s="730"/>
      <c r="V34" s="730"/>
      <c r="W34" s="730"/>
      <c r="X34" s="730"/>
      <c r="Y34" s="730"/>
      <c r="Z34" s="730"/>
      <c r="AA34" s="730"/>
      <c r="AB34" s="730"/>
      <c r="AC34" s="730"/>
      <c r="AD34" s="730"/>
      <c r="AE34" s="730"/>
      <c r="AF34" s="731"/>
      <c r="AG34" s="569" t="s">
        <v>1</v>
      </c>
      <c r="AH34" s="570"/>
      <c r="AI34" s="570"/>
      <c r="AJ34" s="571"/>
    </row>
    <row r="35" spans="2:36" ht="51" customHeight="1">
      <c r="B35" s="612" t="s">
        <v>25</v>
      </c>
      <c r="C35" s="614" t="s">
        <v>826</v>
      </c>
      <c r="D35" s="615"/>
      <c r="E35" s="615"/>
      <c r="F35" s="615"/>
      <c r="G35" s="615"/>
      <c r="H35" s="615"/>
      <c r="I35" s="545" t="s">
        <v>3</v>
      </c>
      <c r="J35" s="547" t="s">
        <v>26</v>
      </c>
      <c r="K35" s="547" t="s">
        <v>4</v>
      </c>
      <c r="L35" s="549" t="s">
        <v>843</v>
      </c>
      <c r="M35" s="607" t="s">
        <v>28</v>
      </c>
      <c r="N35" s="609" t="s">
        <v>29</v>
      </c>
      <c r="O35" s="728" t="s">
        <v>43</v>
      </c>
      <c r="P35" s="658"/>
      <c r="Q35" s="659" t="s">
        <v>44</v>
      </c>
      <c r="R35" s="658"/>
      <c r="S35" s="659" t="s">
        <v>45</v>
      </c>
      <c r="T35" s="658"/>
      <c r="U35" s="659" t="s">
        <v>7</v>
      </c>
      <c r="V35" s="658"/>
      <c r="W35" s="659" t="s">
        <v>6</v>
      </c>
      <c r="X35" s="658"/>
      <c r="Y35" s="659" t="s">
        <v>46</v>
      </c>
      <c r="Z35" s="658"/>
      <c r="AA35" s="659" t="s">
        <v>5</v>
      </c>
      <c r="AB35" s="658"/>
      <c r="AC35" s="659" t="s">
        <v>8</v>
      </c>
      <c r="AD35" s="658"/>
      <c r="AE35" s="659" t="s">
        <v>9</v>
      </c>
      <c r="AF35" s="660"/>
      <c r="AG35" s="605" t="s">
        <v>10</v>
      </c>
      <c r="AH35" s="572" t="s">
        <v>11</v>
      </c>
      <c r="AI35" s="574" t="s">
        <v>12</v>
      </c>
      <c r="AJ35" s="576" t="s">
        <v>30</v>
      </c>
    </row>
    <row r="36" spans="2:36" ht="77.25" customHeight="1" thickBot="1">
      <c r="B36" s="613"/>
      <c r="C36" s="616"/>
      <c r="D36" s="617"/>
      <c r="E36" s="617"/>
      <c r="F36" s="617"/>
      <c r="G36" s="617"/>
      <c r="H36" s="617"/>
      <c r="I36" s="546"/>
      <c r="J36" s="548" t="s">
        <v>26</v>
      </c>
      <c r="K36" s="548"/>
      <c r="L36" s="550"/>
      <c r="M36" s="608"/>
      <c r="N36" s="610"/>
      <c r="O36" s="253" t="s">
        <v>31</v>
      </c>
      <c r="P36" s="254" t="s">
        <v>32</v>
      </c>
      <c r="Q36" s="255" t="s">
        <v>31</v>
      </c>
      <c r="R36" s="254" t="s">
        <v>32</v>
      </c>
      <c r="S36" s="255" t="s">
        <v>31</v>
      </c>
      <c r="T36" s="254" t="s">
        <v>32</v>
      </c>
      <c r="U36" s="255" t="s">
        <v>31</v>
      </c>
      <c r="V36" s="254" t="s">
        <v>32</v>
      </c>
      <c r="W36" s="255" t="s">
        <v>31</v>
      </c>
      <c r="X36" s="254" t="s">
        <v>32</v>
      </c>
      <c r="Y36" s="255" t="s">
        <v>31</v>
      </c>
      <c r="Z36" s="254" t="s">
        <v>32</v>
      </c>
      <c r="AA36" s="255" t="s">
        <v>31</v>
      </c>
      <c r="AB36" s="254" t="s">
        <v>33</v>
      </c>
      <c r="AC36" s="255" t="s">
        <v>31</v>
      </c>
      <c r="AD36" s="254" t="s">
        <v>33</v>
      </c>
      <c r="AE36" s="255" t="s">
        <v>31</v>
      </c>
      <c r="AF36" s="256" t="s">
        <v>33</v>
      </c>
      <c r="AG36" s="606"/>
      <c r="AH36" s="573"/>
      <c r="AI36" s="575"/>
      <c r="AJ36" s="577"/>
    </row>
    <row r="37" spans="2:36" ht="222" thickBot="1">
      <c r="B37" s="289" t="s">
        <v>34</v>
      </c>
      <c r="C37" s="580" t="s">
        <v>664</v>
      </c>
      <c r="D37" s="581"/>
      <c r="E37" s="581"/>
      <c r="F37" s="581"/>
      <c r="G37" s="581"/>
      <c r="H37" s="581"/>
      <c r="I37" s="290" t="s">
        <v>665</v>
      </c>
      <c r="J37" s="325" t="s">
        <v>666</v>
      </c>
      <c r="K37" s="365" t="s">
        <v>667</v>
      </c>
      <c r="L37" s="398" t="s">
        <v>1218</v>
      </c>
      <c r="M37" s="318">
        <v>0</v>
      </c>
      <c r="N37" s="315" t="s">
        <v>1218</v>
      </c>
      <c r="O37" s="343">
        <f>O39</f>
        <v>0</v>
      </c>
      <c r="P37" s="343">
        <f aca="true" t="shared" si="2" ref="P37:AF37">P39</f>
        <v>0</v>
      </c>
      <c r="Q37" s="343">
        <f t="shared" si="2"/>
        <v>0</v>
      </c>
      <c r="R37" s="343">
        <f t="shared" si="2"/>
        <v>0</v>
      </c>
      <c r="S37" s="343">
        <f t="shared" si="2"/>
        <v>500000</v>
      </c>
      <c r="T37" s="343">
        <f t="shared" si="2"/>
        <v>0</v>
      </c>
      <c r="U37" s="343">
        <f t="shared" si="2"/>
        <v>0</v>
      </c>
      <c r="V37" s="343">
        <f t="shared" si="2"/>
        <v>0</v>
      </c>
      <c r="W37" s="343">
        <f t="shared" si="2"/>
        <v>0</v>
      </c>
      <c r="X37" s="343">
        <f t="shared" si="2"/>
        <v>0</v>
      </c>
      <c r="Y37" s="343">
        <f t="shared" si="2"/>
        <v>0</v>
      </c>
      <c r="Z37" s="343">
        <f t="shared" si="2"/>
        <v>0</v>
      </c>
      <c r="AA37" s="343">
        <f t="shared" si="2"/>
        <v>0</v>
      </c>
      <c r="AB37" s="343">
        <f t="shared" si="2"/>
        <v>0</v>
      </c>
      <c r="AC37" s="343">
        <f t="shared" si="2"/>
        <v>0</v>
      </c>
      <c r="AD37" s="343">
        <f t="shared" si="2"/>
        <v>0</v>
      </c>
      <c r="AE37" s="343">
        <f t="shared" si="2"/>
        <v>500000</v>
      </c>
      <c r="AF37" s="343">
        <f t="shared" si="2"/>
        <v>0</v>
      </c>
      <c r="AG37" s="298" t="s">
        <v>1219</v>
      </c>
      <c r="AH37" s="298"/>
      <c r="AI37" s="298"/>
      <c r="AJ37" s="299"/>
    </row>
    <row r="38" spans="1:46" ht="12.75" thickBot="1">
      <c r="A38" s="424"/>
      <c r="B38" s="786"/>
      <c r="C38" s="786"/>
      <c r="D38" s="786"/>
      <c r="E38" s="786"/>
      <c r="F38" s="786"/>
      <c r="G38" s="786"/>
      <c r="H38" s="786"/>
      <c r="I38" s="786"/>
      <c r="J38" s="786"/>
      <c r="K38" s="786"/>
      <c r="L38" s="786"/>
      <c r="M38" s="786"/>
      <c r="N38" s="786"/>
      <c r="O38" s="786"/>
      <c r="P38" s="786"/>
      <c r="Q38" s="786"/>
      <c r="R38" s="786"/>
      <c r="S38" s="786"/>
      <c r="T38" s="786"/>
      <c r="U38" s="786"/>
      <c r="V38" s="786"/>
      <c r="W38" s="786"/>
      <c r="X38" s="786"/>
      <c r="Y38" s="786"/>
      <c r="Z38" s="786"/>
      <c r="AA38" s="786"/>
      <c r="AB38" s="786"/>
      <c r="AC38" s="786"/>
      <c r="AD38" s="786"/>
      <c r="AE38" s="786"/>
      <c r="AF38" s="786"/>
      <c r="AG38" s="786"/>
      <c r="AH38" s="786"/>
      <c r="AI38" s="786"/>
      <c r="AJ38" s="786"/>
      <c r="AK38" s="425"/>
      <c r="AL38" s="424"/>
      <c r="AM38" s="424"/>
      <c r="AN38" s="424"/>
      <c r="AO38" s="424"/>
      <c r="AP38" s="424"/>
      <c r="AQ38" s="424"/>
      <c r="AR38" s="424"/>
      <c r="AS38" s="424"/>
      <c r="AT38" s="424"/>
    </row>
    <row r="39" spans="2:37" ht="36.75" thickBot="1">
      <c r="B39" s="245" t="s">
        <v>13</v>
      </c>
      <c r="C39" s="246" t="s">
        <v>41</v>
      </c>
      <c r="D39" s="246" t="s">
        <v>14</v>
      </c>
      <c r="E39" s="246" t="s">
        <v>40</v>
      </c>
      <c r="F39" s="246" t="s">
        <v>38</v>
      </c>
      <c r="G39" s="246" t="s">
        <v>39</v>
      </c>
      <c r="H39" s="247" t="s">
        <v>823</v>
      </c>
      <c r="I39" s="248" t="s">
        <v>42</v>
      </c>
      <c r="J39" s="246"/>
      <c r="K39" s="426"/>
      <c r="L39" s="426"/>
      <c r="M39" s="249"/>
      <c r="N39" s="250"/>
      <c r="O39" s="427">
        <f>SUM(O40:O41)</f>
        <v>0</v>
      </c>
      <c r="P39" s="428">
        <f>SUM(P40:P41)</f>
        <v>0</v>
      </c>
      <c r="Q39" s="429">
        <f>SUM(Q40:Q41)</f>
        <v>0</v>
      </c>
      <c r="R39" s="428">
        <f>SUM(R40:R41)</f>
        <v>0</v>
      </c>
      <c r="S39" s="429">
        <v>500000</v>
      </c>
      <c r="T39" s="428"/>
      <c r="U39" s="429"/>
      <c r="V39" s="428"/>
      <c r="W39" s="429"/>
      <c r="X39" s="428"/>
      <c r="Y39" s="429"/>
      <c r="Z39" s="428"/>
      <c r="AA39" s="429"/>
      <c r="AB39" s="428"/>
      <c r="AC39" s="429"/>
      <c r="AD39" s="428"/>
      <c r="AE39" s="430">
        <f>(Q39+S39+U39+W39+Y39+AA39+AC39)</f>
        <v>500000</v>
      </c>
      <c r="AF39" s="428">
        <f>AF40</f>
        <v>0</v>
      </c>
      <c r="AG39" s="298" t="s">
        <v>1219</v>
      </c>
      <c r="AH39" s="431"/>
      <c r="AI39" s="431"/>
      <c r="AJ39" s="432"/>
      <c r="AK39" s="423"/>
    </row>
    <row r="40" spans="2:37" ht="48.75" customHeight="1">
      <c r="B40" s="787" t="s">
        <v>1345</v>
      </c>
      <c r="C40" s="147"/>
      <c r="D40" s="148" t="s">
        <v>1220</v>
      </c>
      <c r="E40" s="148" t="s">
        <v>1221</v>
      </c>
      <c r="F40" s="269" t="s">
        <v>816</v>
      </c>
      <c r="G40" s="269" t="s">
        <v>816</v>
      </c>
      <c r="H40" s="701" t="s">
        <v>668</v>
      </c>
      <c r="I40" s="702" t="s">
        <v>669</v>
      </c>
      <c r="J40" s="636" t="s">
        <v>113</v>
      </c>
      <c r="K40" s="719" t="s">
        <v>670</v>
      </c>
      <c r="L40" s="719" t="s">
        <v>671</v>
      </c>
      <c r="M40" s="719">
        <v>0</v>
      </c>
      <c r="N40" s="719" t="s">
        <v>671</v>
      </c>
      <c r="O40" s="433"/>
      <c r="P40" s="434"/>
      <c r="Q40" s="435"/>
      <c r="R40" s="434"/>
      <c r="S40" s="434"/>
      <c r="T40" s="434"/>
      <c r="U40" s="434"/>
      <c r="V40" s="434"/>
      <c r="W40" s="434"/>
      <c r="X40" s="434"/>
      <c r="Y40" s="434"/>
      <c r="Z40" s="434"/>
      <c r="AA40" s="434"/>
      <c r="AB40" s="434"/>
      <c r="AC40" s="348"/>
      <c r="AD40" s="348"/>
      <c r="AE40" s="666"/>
      <c r="AF40" s="666"/>
      <c r="AG40" s="392"/>
      <c r="AH40" s="683"/>
      <c r="AI40" s="683"/>
      <c r="AJ40" s="671"/>
      <c r="AK40" s="423"/>
    </row>
    <row r="41" spans="2:37" ht="24">
      <c r="B41" s="787"/>
      <c r="C41" s="436"/>
      <c r="D41" s="308" t="s">
        <v>1222</v>
      </c>
      <c r="E41" s="308" t="s">
        <v>1223</v>
      </c>
      <c r="F41" s="269" t="s">
        <v>816</v>
      </c>
      <c r="G41" s="269" t="s">
        <v>816</v>
      </c>
      <c r="H41" s="791"/>
      <c r="I41" s="782"/>
      <c r="J41" s="693"/>
      <c r="K41" s="795"/>
      <c r="L41" s="792"/>
      <c r="M41" s="795"/>
      <c r="N41" s="792"/>
      <c r="O41" s="415"/>
      <c r="P41" s="348"/>
      <c r="Q41" s="400"/>
      <c r="R41" s="348"/>
      <c r="S41" s="348"/>
      <c r="T41" s="348"/>
      <c r="U41" s="348"/>
      <c r="V41" s="348"/>
      <c r="W41" s="348"/>
      <c r="X41" s="348"/>
      <c r="Y41" s="348"/>
      <c r="Z41" s="348"/>
      <c r="AA41" s="348"/>
      <c r="AB41" s="348"/>
      <c r="AC41" s="348"/>
      <c r="AD41" s="348"/>
      <c r="AE41" s="740"/>
      <c r="AF41" s="740"/>
      <c r="AG41" s="392"/>
      <c r="AH41" s="683"/>
      <c r="AI41" s="683"/>
      <c r="AJ41" s="671"/>
      <c r="AK41" s="423"/>
    </row>
    <row r="42" spans="2:37" ht="12.75" thickBot="1">
      <c r="B42" s="328"/>
      <c r="C42" s="328"/>
      <c r="D42" s="312"/>
      <c r="E42" s="312"/>
      <c r="F42" s="406"/>
      <c r="G42" s="312"/>
      <c r="H42" s="330"/>
      <c r="I42" s="330"/>
      <c r="J42" s="330"/>
      <c r="K42" s="439"/>
      <c r="L42" s="440"/>
      <c r="M42" s="439"/>
      <c r="N42" s="440"/>
      <c r="O42" s="411"/>
      <c r="P42" s="411"/>
      <c r="Q42" s="408"/>
      <c r="R42" s="411"/>
      <c r="S42" s="411"/>
      <c r="T42" s="411"/>
      <c r="U42" s="411"/>
      <c r="V42" s="411"/>
      <c r="W42" s="411"/>
      <c r="X42" s="411"/>
      <c r="Y42" s="411"/>
      <c r="Z42" s="411"/>
      <c r="AA42" s="411"/>
      <c r="AB42" s="411"/>
      <c r="AC42" s="411"/>
      <c r="AD42" s="411"/>
      <c r="AE42" s="418"/>
      <c r="AF42" s="418"/>
      <c r="AG42" s="441"/>
      <c r="AH42" s="420"/>
      <c r="AI42" s="420"/>
      <c r="AJ42" s="422"/>
      <c r="AK42" s="423"/>
    </row>
    <row r="43" spans="2:36" ht="38.25" customHeight="1">
      <c r="B43" s="612" t="s">
        <v>25</v>
      </c>
      <c r="C43" s="614" t="s">
        <v>824</v>
      </c>
      <c r="D43" s="615"/>
      <c r="E43" s="615"/>
      <c r="F43" s="615"/>
      <c r="G43" s="615"/>
      <c r="H43" s="615"/>
      <c r="I43" s="545" t="s">
        <v>3</v>
      </c>
      <c r="J43" s="547" t="s">
        <v>26</v>
      </c>
      <c r="K43" s="547" t="s">
        <v>4</v>
      </c>
      <c r="L43" s="549" t="s">
        <v>843</v>
      </c>
      <c r="M43" s="607" t="s">
        <v>28</v>
      </c>
      <c r="N43" s="609" t="s">
        <v>29</v>
      </c>
      <c r="O43" s="728" t="s">
        <v>43</v>
      </c>
      <c r="P43" s="658"/>
      <c r="Q43" s="659" t="s">
        <v>44</v>
      </c>
      <c r="R43" s="658"/>
      <c r="S43" s="659" t="s">
        <v>45</v>
      </c>
      <c r="T43" s="658"/>
      <c r="U43" s="659" t="s">
        <v>7</v>
      </c>
      <c r="V43" s="658"/>
      <c r="W43" s="659" t="s">
        <v>6</v>
      </c>
      <c r="X43" s="658"/>
      <c r="Y43" s="659" t="s">
        <v>46</v>
      </c>
      <c r="Z43" s="658"/>
      <c r="AA43" s="659" t="s">
        <v>5</v>
      </c>
      <c r="AB43" s="658"/>
      <c r="AC43" s="659" t="s">
        <v>8</v>
      </c>
      <c r="AD43" s="658"/>
      <c r="AE43" s="659" t="s">
        <v>9</v>
      </c>
      <c r="AF43" s="660"/>
      <c r="AG43" s="605" t="s">
        <v>10</v>
      </c>
      <c r="AH43" s="572" t="s">
        <v>11</v>
      </c>
      <c r="AI43" s="574" t="s">
        <v>12</v>
      </c>
      <c r="AJ43" s="576" t="s">
        <v>30</v>
      </c>
    </row>
    <row r="44" spans="2:36" ht="69" customHeight="1" thickBot="1">
      <c r="B44" s="613"/>
      <c r="C44" s="616"/>
      <c r="D44" s="617"/>
      <c r="E44" s="617"/>
      <c r="F44" s="617"/>
      <c r="G44" s="617"/>
      <c r="H44" s="617"/>
      <c r="I44" s="546"/>
      <c r="J44" s="548" t="s">
        <v>26</v>
      </c>
      <c r="K44" s="548"/>
      <c r="L44" s="550"/>
      <c r="M44" s="608"/>
      <c r="N44" s="610"/>
      <c r="O44" s="253" t="s">
        <v>31</v>
      </c>
      <c r="P44" s="254" t="s">
        <v>32</v>
      </c>
      <c r="Q44" s="255" t="s">
        <v>31</v>
      </c>
      <c r="R44" s="254" t="s">
        <v>32</v>
      </c>
      <c r="S44" s="255" t="s">
        <v>31</v>
      </c>
      <c r="T44" s="254" t="s">
        <v>32</v>
      </c>
      <c r="U44" s="255" t="s">
        <v>31</v>
      </c>
      <c r="V44" s="254" t="s">
        <v>32</v>
      </c>
      <c r="W44" s="255" t="s">
        <v>31</v>
      </c>
      <c r="X44" s="254" t="s">
        <v>32</v>
      </c>
      <c r="Y44" s="255" t="s">
        <v>31</v>
      </c>
      <c r="Z44" s="254" t="s">
        <v>32</v>
      </c>
      <c r="AA44" s="255" t="s">
        <v>31</v>
      </c>
      <c r="AB44" s="254" t="s">
        <v>33</v>
      </c>
      <c r="AC44" s="255" t="s">
        <v>31</v>
      </c>
      <c r="AD44" s="254" t="s">
        <v>33</v>
      </c>
      <c r="AE44" s="255" t="s">
        <v>31</v>
      </c>
      <c r="AF44" s="256" t="s">
        <v>33</v>
      </c>
      <c r="AG44" s="606"/>
      <c r="AH44" s="573"/>
      <c r="AI44" s="575"/>
      <c r="AJ44" s="577"/>
    </row>
    <row r="45" spans="2:36" ht="132" thickBot="1">
      <c r="B45" s="289" t="s">
        <v>34</v>
      </c>
      <c r="C45" s="580" t="s">
        <v>1224</v>
      </c>
      <c r="D45" s="581"/>
      <c r="E45" s="581"/>
      <c r="F45" s="581"/>
      <c r="G45" s="581"/>
      <c r="H45" s="581"/>
      <c r="I45" s="290" t="s">
        <v>672</v>
      </c>
      <c r="J45" s="325">
        <v>0</v>
      </c>
      <c r="K45" s="365" t="s">
        <v>673</v>
      </c>
      <c r="L45" s="398" t="s">
        <v>673</v>
      </c>
      <c r="M45" s="318">
        <v>0</v>
      </c>
      <c r="N45" s="315" t="s">
        <v>673</v>
      </c>
      <c r="O45" s="343">
        <f>O48</f>
        <v>0</v>
      </c>
      <c r="P45" s="343">
        <f aca="true" t="shared" si="3" ref="P45:AF45">P48</f>
        <v>0</v>
      </c>
      <c r="Q45" s="343">
        <f t="shared" si="3"/>
        <v>0</v>
      </c>
      <c r="R45" s="343">
        <f t="shared" si="3"/>
        <v>0</v>
      </c>
      <c r="S45" s="343">
        <f t="shared" si="3"/>
        <v>500000</v>
      </c>
      <c r="T45" s="343">
        <f t="shared" si="3"/>
        <v>0</v>
      </c>
      <c r="U45" s="343">
        <f t="shared" si="3"/>
        <v>0</v>
      </c>
      <c r="V45" s="343">
        <f t="shared" si="3"/>
        <v>0</v>
      </c>
      <c r="W45" s="343">
        <f t="shared" si="3"/>
        <v>0</v>
      </c>
      <c r="X45" s="343">
        <f t="shared" si="3"/>
        <v>0</v>
      </c>
      <c r="Y45" s="343">
        <f t="shared" si="3"/>
        <v>0</v>
      </c>
      <c r="Z45" s="343">
        <f t="shared" si="3"/>
        <v>0</v>
      </c>
      <c r="AA45" s="343">
        <f t="shared" si="3"/>
        <v>0</v>
      </c>
      <c r="AB45" s="343">
        <f t="shared" si="3"/>
        <v>0</v>
      </c>
      <c r="AC45" s="343">
        <f t="shared" si="3"/>
        <v>0</v>
      </c>
      <c r="AD45" s="343">
        <f t="shared" si="3"/>
        <v>0</v>
      </c>
      <c r="AE45" s="343">
        <f t="shared" si="3"/>
        <v>500000</v>
      </c>
      <c r="AF45" s="343">
        <f t="shared" si="3"/>
        <v>0</v>
      </c>
      <c r="AG45" s="298" t="s">
        <v>1211</v>
      </c>
      <c r="AH45" s="298"/>
      <c r="AI45" s="298"/>
      <c r="AJ45" s="299"/>
    </row>
    <row r="46" spans="2:33" ht="12">
      <c r="B46" s="185"/>
      <c r="C46" s="185"/>
      <c r="H46" s="186"/>
      <c r="I46" s="186"/>
      <c r="J46" s="186"/>
      <c r="AG46" s="185"/>
    </row>
    <row r="47" spans="1:46" ht="12.75" thickBot="1">
      <c r="A47" s="424"/>
      <c r="B47" s="786"/>
      <c r="C47" s="786"/>
      <c r="D47" s="786"/>
      <c r="E47" s="786"/>
      <c r="F47" s="786"/>
      <c r="G47" s="786"/>
      <c r="H47" s="786"/>
      <c r="I47" s="786"/>
      <c r="J47" s="786"/>
      <c r="K47" s="786"/>
      <c r="L47" s="786"/>
      <c r="M47" s="786"/>
      <c r="N47" s="786"/>
      <c r="O47" s="786"/>
      <c r="P47" s="786"/>
      <c r="Q47" s="786"/>
      <c r="R47" s="786"/>
      <c r="S47" s="786"/>
      <c r="T47" s="786"/>
      <c r="U47" s="786"/>
      <c r="V47" s="786"/>
      <c r="W47" s="786"/>
      <c r="X47" s="786"/>
      <c r="Y47" s="786"/>
      <c r="Z47" s="786"/>
      <c r="AA47" s="786"/>
      <c r="AB47" s="786"/>
      <c r="AC47" s="786"/>
      <c r="AD47" s="786"/>
      <c r="AE47" s="786"/>
      <c r="AF47" s="786"/>
      <c r="AG47" s="786"/>
      <c r="AH47" s="786"/>
      <c r="AI47" s="786"/>
      <c r="AJ47" s="786"/>
      <c r="AK47" s="425"/>
      <c r="AL47" s="424"/>
      <c r="AM47" s="424"/>
      <c r="AN47" s="424"/>
      <c r="AO47" s="424"/>
      <c r="AP47" s="424"/>
      <c r="AQ47" s="424"/>
      <c r="AR47" s="424"/>
      <c r="AS47" s="424"/>
      <c r="AT47" s="424"/>
    </row>
    <row r="48" spans="2:37" ht="36.75" thickBot="1">
      <c r="B48" s="245" t="s">
        <v>13</v>
      </c>
      <c r="C48" s="263" t="s">
        <v>41</v>
      </c>
      <c r="D48" s="263" t="s">
        <v>14</v>
      </c>
      <c r="E48" s="263" t="s">
        <v>40</v>
      </c>
      <c r="F48" s="246" t="s">
        <v>38</v>
      </c>
      <c r="G48" s="246" t="s">
        <v>39</v>
      </c>
      <c r="H48" s="247" t="s">
        <v>821</v>
      </c>
      <c r="I48" s="248" t="s">
        <v>42</v>
      </c>
      <c r="J48" s="263"/>
      <c r="K48" s="426"/>
      <c r="L48" s="426"/>
      <c r="M48" s="249"/>
      <c r="N48" s="250"/>
      <c r="O48" s="427">
        <f>SUM(O49:O50)</f>
        <v>0</v>
      </c>
      <c r="P48" s="428">
        <f>SUM(P49:P50)</f>
        <v>0</v>
      </c>
      <c r="Q48" s="429">
        <f>SUM(Q49:Q50)</f>
        <v>0</v>
      </c>
      <c r="R48" s="428">
        <f>SUM(R49:R50)</f>
        <v>0</v>
      </c>
      <c r="S48" s="344">
        <v>500000</v>
      </c>
      <c r="T48" s="428"/>
      <c r="U48" s="429"/>
      <c r="V48" s="428"/>
      <c r="W48" s="429"/>
      <c r="X48" s="428"/>
      <c r="Y48" s="429"/>
      <c r="Z48" s="428"/>
      <c r="AA48" s="429"/>
      <c r="AB48" s="428"/>
      <c r="AC48" s="429"/>
      <c r="AD48" s="428"/>
      <c r="AE48" s="430">
        <f>(Q48+S48+U48+W48+Y48+AA48+AC48)</f>
        <v>500000</v>
      </c>
      <c r="AF48" s="428">
        <f>AF49</f>
        <v>0</v>
      </c>
      <c r="AG48" s="298" t="s">
        <v>1211</v>
      </c>
      <c r="AH48" s="431"/>
      <c r="AI48" s="431"/>
      <c r="AJ48" s="432"/>
      <c r="AK48" s="423"/>
    </row>
    <row r="49" spans="2:37" ht="42" customHeight="1">
      <c r="B49" s="787" t="s">
        <v>1346</v>
      </c>
      <c r="C49" s="147"/>
      <c r="D49" s="148" t="s">
        <v>1225</v>
      </c>
      <c r="E49" s="148" t="s">
        <v>1226</v>
      </c>
      <c r="F49" s="269" t="s">
        <v>816</v>
      </c>
      <c r="G49" s="269" t="s">
        <v>816</v>
      </c>
      <c r="H49" s="701" t="s">
        <v>674</v>
      </c>
      <c r="I49" s="702" t="s">
        <v>675</v>
      </c>
      <c r="J49" s="636" t="s">
        <v>676</v>
      </c>
      <c r="K49" s="719" t="s">
        <v>677</v>
      </c>
      <c r="L49" s="719" t="s">
        <v>676</v>
      </c>
      <c r="M49" s="719">
        <v>0</v>
      </c>
      <c r="N49" s="719" t="s">
        <v>676</v>
      </c>
      <c r="O49" s="433"/>
      <c r="P49" s="434"/>
      <c r="Q49" s="435"/>
      <c r="R49" s="434"/>
      <c r="S49" s="434"/>
      <c r="T49" s="434"/>
      <c r="U49" s="434"/>
      <c r="V49" s="434"/>
      <c r="W49" s="434"/>
      <c r="X49" s="434"/>
      <c r="Y49" s="434"/>
      <c r="Z49" s="434"/>
      <c r="AA49" s="434"/>
      <c r="AB49" s="434"/>
      <c r="AC49" s="348"/>
      <c r="AD49" s="348"/>
      <c r="AE49" s="666"/>
      <c r="AF49" s="666"/>
      <c r="AG49" s="392"/>
      <c r="AH49" s="683"/>
      <c r="AI49" s="683"/>
      <c r="AJ49" s="671"/>
      <c r="AK49" s="423"/>
    </row>
    <row r="50" spans="2:37" ht="36.75" customHeight="1">
      <c r="B50" s="787"/>
      <c r="C50" s="436"/>
      <c r="D50" s="308" t="s">
        <v>1227</v>
      </c>
      <c r="E50" s="308" t="s">
        <v>1228</v>
      </c>
      <c r="F50" s="269" t="s">
        <v>816</v>
      </c>
      <c r="G50" s="269" t="s">
        <v>816</v>
      </c>
      <c r="H50" s="791"/>
      <c r="I50" s="782"/>
      <c r="J50" s="693"/>
      <c r="K50" s="795"/>
      <c r="L50" s="795"/>
      <c r="M50" s="795"/>
      <c r="N50" s="795"/>
      <c r="O50" s="415"/>
      <c r="P50" s="348"/>
      <c r="Q50" s="400"/>
      <c r="R50" s="348"/>
      <c r="S50" s="348"/>
      <c r="T50" s="348"/>
      <c r="U50" s="348"/>
      <c r="V50" s="348"/>
      <c r="W50" s="348"/>
      <c r="X50" s="348"/>
      <c r="Y50" s="348"/>
      <c r="Z50" s="348"/>
      <c r="AA50" s="348"/>
      <c r="AB50" s="348"/>
      <c r="AC50" s="348"/>
      <c r="AD50" s="348"/>
      <c r="AE50" s="740"/>
      <c r="AF50" s="740"/>
      <c r="AG50" s="392"/>
      <c r="AH50" s="683"/>
      <c r="AI50" s="683"/>
      <c r="AJ50" s="671"/>
      <c r="AK50" s="423"/>
    </row>
    <row r="51" spans="2:33" ht="12">
      <c r="B51" s="185"/>
      <c r="C51" s="185"/>
      <c r="H51" s="186"/>
      <c r="I51" s="186"/>
      <c r="J51" s="186"/>
      <c r="AG51" s="185"/>
    </row>
    <row r="52" spans="2:36" ht="54" customHeight="1" thickBot="1">
      <c r="B52" s="563" t="s">
        <v>1509</v>
      </c>
      <c r="C52" s="564"/>
      <c r="D52" s="565"/>
      <c r="E52" s="264"/>
      <c r="F52" s="564" t="s">
        <v>1029</v>
      </c>
      <c r="G52" s="564"/>
      <c r="H52" s="564"/>
      <c r="I52" s="564"/>
      <c r="J52" s="564"/>
      <c r="K52" s="564"/>
      <c r="L52" s="564"/>
      <c r="M52" s="564"/>
      <c r="N52" s="565"/>
      <c r="O52" s="729" t="s">
        <v>0</v>
      </c>
      <c r="P52" s="730"/>
      <c r="Q52" s="730"/>
      <c r="R52" s="730"/>
      <c r="S52" s="730"/>
      <c r="T52" s="730"/>
      <c r="U52" s="730"/>
      <c r="V52" s="730"/>
      <c r="W52" s="730"/>
      <c r="X52" s="730"/>
      <c r="Y52" s="730"/>
      <c r="Z52" s="730"/>
      <c r="AA52" s="730"/>
      <c r="AB52" s="730"/>
      <c r="AC52" s="730"/>
      <c r="AD52" s="730"/>
      <c r="AE52" s="730"/>
      <c r="AF52" s="731"/>
      <c r="AG52" s="569" t="s">
        <v>1</v>
      </c>
      <c r="AH52" s="570"/>
      <c r="AI52" s="570"/>
      <c r="AJ52" s="571"/>
    </row>
    <row r="53" spans="2:36" ht="39.75" customHeight="1">
      <c r="B53" s="612" t="s">
        <v>25</v>
      </c>
      <c r="C53" s="614" t="s">
        <v>822</v>
      </c>
      <c r="D53" s="615"/>
      <c r="E53" s="615"/>
      <c r="F53" s="615"/>
      <c r="G53" s="615"/>
      <c r="H53" s="615"/>
      <c r="I53" s="545" t="s">
        <v>3</v>
      </c>
      <c r="J53" s="547" t="s">
        <v>26</v>
      </c>
      <c r="K53" s="547" t="s">
        <v>4</v>
      </c>
      <c r="L53" s="549" t="s">
        <v>843</v>
      </c>
      <c r="M53" s="607" t="s">
        <v>28</v>
      </c>
      <c r="N53" s="609" t="s">
        <v>29</v>
      </c>
      <c r="O53" s="728" t="s">
        <v>43</v>
      </c>
      <c r="P53" s="658"/>
      <c r="Q53" s="659" t="s">
        <v>44</v>
      </c>
      <c r="R53" s="658"/>
      <c r="S53" s="659" t="s">
        <v>45</v>
      </c>
      <c r="T53" s="658"/>
      <c r="U53" s="659" t="s">
        <v>7</v>
      </c>
      <c r="V53" s="658"/>
      <c r="W53" s="659" t="s">
        <v>6</v>
      </c>
      <c r="X53" s="658"/>
      <c r="Y53" s="659" t="s">
        <v>46</v>
      </c>
      <c r="Z53" s="658"/>
      <c r="AA53" s="659" t="s">
        <v>5</v>
      </c>
      <c r="AB53" s="658"/>
      <c r="AC53" s="659" t="s">
        <v>8</v>
      </c>
      <c r="AD53" s="658"/>
      <c r="AE53" s="659" t="s">
        <v>9</v>
      </c>
      <c r="AF53" s="660"/>
      <c r="AG53" s="605" t="s">
        <v>10</v>
      </c>
      <c r="AH53" s="572" t="s">
        <v>11</v>
      </c>
      <c r="AI53" s="574" t="s">
        <v>12</v>
      </c>
      <c r="AJ53" s="576" t="s">
        <v>30</v>
      </c>
    </row>
    <row r="54" spans="2:36" ht="70.5" customHeight="1" thickBot="1">
      <c r="B54" s="613"/>
      <c r="C54" s="616"/>
      <c r="D54" s="617"/>
      <c r="E54" s="617"/>
      <c r="F54" s="617"/>
      <c r="G54" s="617"/>
      <c r="H54" s="617"/>
      <c r="I54" s="546"/>
      <c r="J54" s="548" t="s">
        <v>26</v>
      </c>
      <c r="K54" s="548"/>
      <c r="L54" s="550"/>
      <c r="M54" s="608"/>
      <c r="N54" s="610"/>
      <c r="O54" s="253" t="s">
        <v>31</v>
      </c>
      <c r="P54" s="254" t="s">
        <v>32</v>
      </c>
      <c r="Q54" s="255" t="s">
        <v>31</v>
      </c>
      <c r="R54" s="254" t="s">
        <v>32</v>
      </c>
      <c r="S54" s="255" t="s">
        <v>31</v>
      </c>
      <c r="T54" s="254" t="s">
        <v>32</v>
      </c>
      <c r="U54" s="255" t="s">
        <v>31</v>
      </c>
      <c r="V54" s="254" t="s">
        <v>32</v>
      </c>
      <c r="W54" s="255" t="s">
        <v>31</v>
      </c>
      <c r="X54" s="254" t="s">
        <v>32</v>
      </c>
      <c r="Y54" s="255" t="s">
        <v>31</v>
      </c>
      <c r="Z54" s="254" t="s">
        <v>32</v>
      </c>
      <c r="AA54" s="255" t="s">
        <v>31</v>
      </c>
      <c r="AB54" s="254" t="s">
        <v>33</v>
      </c>
      <c r="AC54" s="255" t="s">
        <v>31</v>
      </c>
      <c r="AD54" s="254" t="s">
        <v>33</v>
      </c>
      <c r="AE54" s="255" t="s">
        <v>31</v>
      </c>
      <c r="AF54" s="256" t="s">
        <v>33</v>
      </c>
      <c r="AG54" s="606"/>
      <c r="AH54" s="573"/>
      <c r="AI54" s="575"/>
      <c r="AJ54" s="577"/>
    </row>
    <row r="55" spans="2:36" ht="240.75" thickBot="1">
      <c r="B55" s="289" t="s">
        <v>34</v>
      </c>
      <c r="C55" s="580" t="s">
        <v>678</v>
      </c>
      <c r="D55" s="581"/>
      <c r="E55" s="581"/>
      <c r="F55" s="581"/>
      <c r="G55" s="581"/>
      <c r="H55" s="581"/>
      <c r="I55" s="290" t="s">
        <v>679</v>
      </c>
      <c r="J55" s="325" t="s">
        <v>49</v>
      </c>
      <c r="K55" s="365" t="s">
        <v>1229</v>
      </c>
      <c r="L55" s="398" t="s">
        <v>1210</v>
      </c>
      <c r="M55" s="318">
        <v>0</v>
      </c>
      <c r="N55" s="315" t="s">
        <v>1210</v>
      </c>
      <c r="O55" s="343">
        <f>O57+O62</f>
        <v>0</v>
      </c>
      <c r="P55" s="343">
        <f>P57+P62</f>
        <v>0</v>
      </c>
      <c r="Q55" s="343">
        <f aca="true" t="shared" si="4" ref="Q55:AF55">Q57+Q62</f>
        <v>0</v>
      </c>
      <c r="R55" s="343">
        <f t="shared" si="4"/>
        <v>0</v>
      </c>
      <c r="S55" s="343">
        <f t="shared" si="4"/>
        <v>500000</v>
      </c>
      <c r="T55" s="343">
        <f t="shared" si="4"/>
        <v>0</v>
      </c>
      <c r="U55" s="343">
        <f t="shared" si="4"/>
        <v>0</v>
      </c>
      <c r="V55" s="343">
        <f t="shared" si="4"/>
        <v>0</v>
      </c>
      <c r="W55" s="343">
        <f t="shared" si="4"/>
        <v>0</v>
      </c>
      <c r="X55" s="343">
        <f t="shared" si="4"/>
        <v>0</v>
      </c>
      <c r="Y55" s="343">
        <f t="shared" si="4"/>
        <v>0</v>
      </c>
      <c r="Z55" s="343">
        <f t="shared" si="4"/>
        <v>0</v>
      </c>
      <c r="AA55" s="343">
        <f t="shared" si="4"/>
        <v>0</v>
      </c>
      <c r="AB55" s="343">
        <f t="shared" si="4"/>
        <v>0</v>
      </c>
      <c r="AC55" s="343">
        <f t="shared" si="4"/>
        <v>0</v>
      </c>
      <c r="AD55" s="343">
        <f t="shared" si="4"/>
        <v>0</v>
      </c>
      <c r="AE55" s="343">
        <f t="shared" si="4"/>
        <v>500000</v>
      </c>
      <c r="AF55" s="343">
        <f t="shared" si="4"/>
        <v>0</v>
      </c>
      <c r="AG55" s="298" t="s">
        <v>1211</v>
      </c>
      <c r="AH55" s="298"/>
      <c r="AI55" s="298"/>
      <c r="AJ55" s="299"/>
    </row>
    <row r="56" spans="1:46" ht="12.75" thickBot="1">
      <c r="A56" s="424"/>
      <c r="B56" s="786"/>
      <c r="C56" s="786"/>
      <c r="D56" s="786"/>
      <c r="E56" s="786"/>
      <c r="F56" s="786"/>
      <c r="G56" s="786"/>
      <c r="H56" s="786"/>
      <c r="I56" s="786"/>
      <c r="J56" s="786"/>
      <c r="K56" s="786"/>
      <c r="L56" s="786"/>
      <c r="M56" s="786"/>
      <c r="N56" s="786"/>
      <c r="O56" s="786"/>
      <c r="P56" s="786"/>
      <c r="Q56" s="786"/>
      <c r="R56" s="786"/>
      <c r="S56" s="786"/>
      <c r="T56" s="786"/>
      <c r="U56" s="786"/>
      <c r="V56" s="786"/>
      <c r="W56" s="786"/>
      <c r="X56" s="786"/>
      <c r="Y56" s="786"/>
      <c r="Z56" s="786"/>
      <c r="AA56" s="786"/>
      <c r="AB56" s="786"/>
      <c r="AC56" s="786"/>
      <c r="AD56" s="786"/>
      <c r="AE56" s="786"/>
      <c r="AF56" s="786"/>
      <c r="AG56" s="786"/>
      <c r="AH56" s="786"/>
      <c r="AI56" s="786"/>
      <c r="AJ56" s="786"/>
      <c r="AK56" s="425"/>
      <c r="AL56" s="424"/>
      <c r="AM56" s="424"/>
      <c r="AN56" s="424"/>
      <c r="AO56" s="424"/>
      <c r="AP56" s="424"/>
      <c r="AQ56" s="424"/>
      <c r="AR56" s="424"/>
      <c r="AS56" s="424"/>
      <c r="AT56" s="424"/>
    </row>
    <row r="57" spans="2:37" ht="36.75" thickBot="1">
      <c r="B57" s="245" t="s">
        <v>13</v>
      </c>
      <c r="C57" s="263" t="s">
        <v>41</v>
      </c>
      <c r="D57" s="263" t="s">
        <v>14</v>
      </c>
      <c r="E57" s="263" t="s">
        <v>40</v>
      </c>
      <c r="F57" s="246" t="s">
        <v>38</v>
      </c>
      <c r="G57" s="246" t="s">
        <v>39</v>
      </c>
      <c r="H57" s="247" t="s">
        <v>819</v>
      </c>
      <c r="I57" s="248" t="s">
        <v>42</v>
      </c>
      <c r="J57" s="263"/>
      <c r="K57" s="426"/>
      <c r="L57" s="426"/>
      <c r="M57" s="249"/>
      <c r="N57" s="250"/>
      <c r="O57" s="427"/>
      <c r="P57" s="428"/>
      <c r="Q57" s="429"/>
      <c r="R57" s="428"/>
      <c r="S57" s="429"/>
      <c r="T57" s="428"/>
      <c r="U57" s="429"/>
      <c r="V57" s="428"/>
      <c r="W57" s="429"/>
      <c r="X57" s="428"/>
      <c r="Y57" s="429"/>
      <c r="Z57" s="428"/>
      <c r="AA57" s="429"/>
      <c r="AB57" s="428"/>
      <c r="AC57" s="429"/>
      <c r="AD57" s="428"/>
      <c r="AE57" s="430">
        <f>(Q57+S57+U57+W57+Y57+AA57+AC57)</f>
        <v>0</v>
      </c>
      <c r="AF57" s="428">
        <f>AF58</f>
        <v>0</v>
      </c>
      <c r="AG57" s="298" t="s">
        <v>1211</v>
      </c>
      <c r="AH57" s="431"/>
      <c r="AI57" s="431"/>
      <c r="AJ57" s="432"/>
      <c r="AK57" s="423"/>
    </row>
    <row r="58" spans="2:37" ht="24.75" customHeight="1" thickBot="1">
      <c r="B58" s="585" t="s">
        <v>1347</v>
      </c>
      <c r="C58" s="147"/>
      <c r="D58" s="148" t="s">
        <v>1225</v>
      </c>
      <c r="E58" s="148" t="s">
        <v>1140</v>
      </c>
      <c r="F58" s="269" t="s">
        <v>816</v>
      </c>
      <c r="G58" s="269" t="s">
        <v>816</v>
      </c>
      <c r="H58" s="701" t="s">
        <v>680</v>
      </c>
      <c r="I58" s="702" t="s">
        <v>681</v>
      </c>
      <c r="J58" s="636" t="s">
        <v>1230</v>
      </c>
      <c r="K58" s="719" t="s">
        <v>1231</v>
      </c>
      <c r="L58" s="719">
        <v>0</v>
      </c>
      <c r="M58" s="719">
        <v>0</v>
      </c>
      <c r="N58" s="719">
        <v>0</v>
      </c>
      <c r="O58" s="433"/>
      <c r="P58" s="434"/>
      <c r="Q58" s="435"/>
      <c r="R58" s="434"/>
      <c r="S58" s="434"/>
      <c r="T58" s="434"/>
      <c r="U58" s="434"/>
      <c r="V58" s="434"/>
      <c r="W58" s="434"/>
      <c r="X58" s="434"/>
      <c r="Y58" s="434"/>
      <c r="Z58" s="434"/>
      <c r="AA58" s="434"/>
      <c r="AB58" s="434"/>
      <c r="AC58" s="348"/>
      <c r="AD58" s="348"/>
      <c r="AE58" s="666"/>
      <c r="AF58" s="666"/>
      <c r="AG58" s="392"/>
      <c r="AH58" s="683"/>
      <c r="AI58" s="683"/>
      <c r="AJ58" s="671"/>
      <c r="AK58" s="423"/>
    </row>
    <row r="59" spans="2:37" ht="24.75" thickBot="1">
      <c r="B59" s="586"/>
      <c r="C59" s="326"/>
      <c r="D59" s="148" t="s">
        <v>1232</v>
      </c>
      <c r="E59" s="308" t="s">
        <v>1233</v>
      </c>
      <c r="F59" s="269" t="s">
        <v>816</v>
      </c>
      <c r="G59" s="269" t="s">
        <v>816</v>
      </c>
      <c r="H59" s="592"/>
      <c r="I59" s="703"/>
      <c r="J59" s="594"/>
      <c r="K59" s="790"/>
      <c r="L59" s="790"/>
      <c r="M59" s="742"/>
      <c r="N59" s="790"/>
      <c r="O59" s="384"/>
      <c r="P59" s="442"/>
      <c r="Q59" s="443"/>
      <c r="R59" s="442"/>
      <c r="S59" s="442"/>
      <c r="T59" s="442"/>
      <c r="U59" s="442"/>
      <c r="V59" s="442"/>
      <c r="W59" s="442"/>
      <c r="X59" s="442"/>
      <c r="Y59" s="442"/>
      <c r="Z59" s="442"/>
      <c r="AA59" s="442"/>
      <c r="AB59" s="442"/>
      <c r="AC59" s="348"/>
      <c r="AD59" s="348"/>
      <c r="AE59" s="740"/>
      <c r="AF59" s="740"/>
      <c r="AG59" s="392"/>
      <c r="AH59" s="683"/>
      <c r="AI59" s="683"/>
      <c r="AJ59" s="671"/>
      <c r="AK59" s="423"/>
    </row>
    <row r="60" spans="2:37" ht="25.5" customHeight="1">
      <c r="B60" s="586"/>
      <c r="C60" s="326"/>
      <c r="D60" s="148" t="s">
        <v>1234</v>
      </c>
      <c r="E60" s="323" t="s">
        <v>1235</v>
      </c>
      <c r="F60" s="269" t="s">
        <v>816</v>
      </c>
      <c r="G60" s="269" t="s">
        <v>816</v>
      </c>
      <c r="H60" s="592"/>
      <c r="I60" s="703"/>
      <c r="J60" s="594"/>
      <c r="K60" s="790"/>
      <c r="L60" s="790"/>
      <c r="M60" s="742"/>
      <c r="N60" s="790"/>
      <c r="O60" s="384"/>
      <c r="P60" s="442"/>
      <c r="Q60" s="443"/>
      <c r="R60" s="442"/>
      <c r="S60" s="442"/>
      <c r="T60" s="442"/>
      <c r="U60" s="442"/>
      <c r="V60" s="442"/>
      <c r="W60" s="442"/>
      <c r="X60" s="442"/>
      <c r="Y60" s="442"/>
      <c r="Z60" s="442"/>
      <c r="AA60" s="442"/>
      <c r="AB60" s="442"/>
      <c r="AC60" s="442"/>
      <c r="AD60" s="442"/>
      <c r="AE60" s="807"/>
      <c r="AF60" s="807"/>
      <c r="AG60" s="362"/>
      <c r="AH60" s="808"/>
      <c r="AI60" s="808"/>
      <c r="AJ60" s="809"/>
      <c r="AK60" s="423"/>
    </row>
    <row r="61" spans="1:46" ht="12.75" thickBot="1">
      <c r="A61" s="424"/>
      <c r="B61" s="786"/>
      <c r="C61" s="786"/>
      <c r="D61" s="786"/>
      <c r="E61" s="786"/>
      <c r="F61" s="786"/>
      <c r="G61" s="786"/>
      <c r="H61" s="786"/>
      <c r="I61" s="786"/>
      <c r="J61" s="786"/>
      <c r="K61" s="786"/>
      <c r="L61" s="786"/>
      <c r="M61" s="786"/>
      <c r="N61" s="786"/>
      <c r="O61" s="786"/>
      <c r="P61" s="786"/>
      <c r="Q61" s="786"/>
      <c r="R61" s="786"/>
      <c r="S61" s="786"/>
      <c r="T61" s="786"/>
      <c r="U61" s="786"/>
      <c r="V61" s="786"/>
      <c r="W61" s="786"/>
      <c r="X61" s="786"/>
      <c r="Y61" s="786"/>
      <c r="Z61" s="786"/>
      <c r="AA61" s="786"/>
      <c r="AB61" s="786"/>
      <c r="AC61" s="786"/>
      <c r="AD61" s="786"/>
      <c r="AE61" s="786"/>
      <c r="AF61" s="786"/>
      <c r="AG61" s="786"/>
      <c r="AH61" s="786"/>
      <c r="AI61" s="786"/>
      <c r="AJ61" s="786"/>
      <c r="AK61" s="425"/>
      <c r="AL61" s="424"/>
      <c r="AM61" s="424"/>
      <c r="AN61" s="424"/>
      <c r="AO61" s="424"/>
      <c r="AP61" s="424"/>
      <c r="AQ61" s="424"/>
      <c r="AR61" s="424"/>
      <c r="AS61" s="424"/>
      <c r="AT61" s="424"/>
    </row>
    <row r="62" spans="2:37" ht="36.75" thickBot="1">
      <c r="B62" s="245" t="s">
        <v>13</v>
      </c>
      <c r="C62" s="263" t="s">
        <v>41</v>
      </c>
      <c r="D62" s="263" t="s">
        <v>14</v>
      </c>
      <c r="E62" s="263" t="s">
        <v>40</v>
      </c>
      <c r="F62" s="246" t="s">
        <v>38</v>
      </c>
      <c r="G62" s="246" t="s">
        <v>39</v>
      </c>
      <c r="H62" s="247" t="s">
        <v>817</v>
      </c>
      <c r="I62" s="248" t="s">
        <v>42</v>
      </c>
      <c r="J62" s="263"/>
      <c r="K62" s="426"/>
      <c r="L62" s="426"/>
      <c r="M62" s="249"/>
      <c r="N62" s="250"/>
      <c r="O62" s="427"/>
      <c r="P62" s="428"/>
      <c r="Q62" s="429"/>
      <c r="R62" s="428"/>
      <c r="S62" s="429">
        <v>500000</v>
      </c>
      <c r="T62" s="428"/>
      <c r="U62" s="429"/>
      <c r="V62" s="428"/>
      <c r="W62" s="429"/>
      <c r="X62" s="428"/>
      <c r="Y62" s="429"/>
      <c r="Z62" s="428"/>
      <c r="AA62" s="429"/>
      <c r="AB62" s="428"/>
      <c r="AC62" s="429"/>
      <c r="AD62" s="428"/>
      <c r="AE62" s="430">
        <f>(Q62+S62+U62+W62+Y62+AA62+AC62)</f>
        <v>500000</v>
      </c>
      <c r="AF62" s="428">
        <f>AF63</f>
        <v>0</v>
      </c>
      <c r="AG62" s="298" t="s">
        <v>1211</v>
      </c>
      <c r="AH62" s="431"/>
      <c r="AI62" s="431"/>
      <c r="AJ62" s="432"/>
      <c r="AK62" s="423"/>
    </row>
    <row r="63" spans="2:37" ht="12">
      <c r="B63" s="585" t="s">
        <v>1348</v>
      </c>
      <c r="C63" s="147"/>
      <c r="D63" s="148" t="s">
        <v>1225</v>
      </c>
      <c r="E63" s="148" t="s">
        <v>1140</v>
      </c>
      <c r="F63" s="269" t="s">
        <v>816</v>
      </c>
      <c r="G63" s="269" t="s">
        <v>816</v>
      </c>
      <c r="H63" s="701" t="s">
        <v>687</v>
      </c>
      <c r="I63" s="702" t="s">
        <v>688</v>
      </c>
      <c r="J63" s="636" t="s">
        <v>682</v>
      </c>
      <c r="K63" s="636" t="s">
        <v>1236</v>
      </c>
      <c r="L63" s="719">
        <v>0</v>
      </c>
      <c r="M63" s="719">
        <v>0</v>
      </c>
      <c r="N63" s="793">
        <v>0</v>
      </c>
      <c r="O63" s="433"/>
      <c r="P63" s="434"/>
      <c r="Q63" s="435"/>
      <c r="R63" s="434"/>
      <c r="S63" s="434"/>
      <c r="T63" s="434"/>
      <c r="U63" s="434"/>
      <c r="V63" s="434"/>
      <c r="W63" s="434"/>
      <c r="X63" s="434"/>
      <c r="Y63" s="434"/>
      <c r="Z63" s="434"/>
      <c r="AA63" s="434"/>
      <c r="AB63" s="434"/>
      <c r="AC63" s="348"/>
      <c r="AD63" s="348"/>
      <c r="AE63" s="666"/>
      <c r="AF63" s="666"/>
      <c r="AG63" s="392"/>
      <c r="AH63" s="683"/>
      <c r="AI63" s="683"/>
      <c r="AJ63" s="671"/>
      <c r="AK63" s="423"/>
    </row>
    <row r="64" spans="2:37" ht="49.5" customHeight="1">
      <c r="B64" s="780"/>
      <c r="C64" s="436"/>
      <c r="D64" s="308" t="s">
        <v>1237</v>
      </c>
      <c r="E64" s="323" t="s">
        <v>1235</v>
      </c>
      <c r="F64" s="269" t="s">
        <v>816</v>
      </c>
      <c r="G64" s="269" t="s">
        <v>816</v>
      </c>
      <c r="H64" s="791"/>
      <c r="I64" s="782"/>
      <c r="J64" s="693"/>
      <c r="K64" s="693"/>
      <c r="L64" s="792"/>
      <c r="M64" s="795"/>
      <c r="N64" s="794"/>
      <c r="O64" s="415"/>
      <c r="P64" s="348"/>
      <c r="Q64" s="400"/>
      <c r="R64" s="348"/>
      <c r="S64" s="348"/>
      <c r="T64" s="348"/>
      <c r="U64" s="348"/>
      <c r="V64" s="348"/>
      <c r="W64" s="348"/>
      <c r="X64" s="348"/>
      <c r="Y64" s="348"/>
      <c r="Z64" s="348"/>
      <c r="AA64" s="348"/>
      <c r="AB64" s="348"/>
      <c r="AC64" s="348"/>
      <c r="AD64" s="348"/>
      <c r="AE64" s="740"/>
      <c r="AF64" s="740"/>
      <c r="AG64" s="392"/>
      <c r="AH64" s="683"/>
      <c r="AI64" s="683"/>
      <c r="AJ64" s="671"/>
      <c r="AK64" s="423"/>
    </row>
    <row r="65" spans="2:37" ht="16.5" customHeight="1" thickBot="1">
      <c r="B65" s="328"/>
      <c r="C65" s="328"/>
      <c r="D65" s="312"/>
      <c r="E65" s="312"/>
      <c r="F65" s="406"/>
      <c r="G65" s="437"/>
      <c r="H65" s="330"/>
      <c r="I65" s="330"/>
      <c r="J65" s="330"/>
      <c r="K65" s="330"/>
      <c r="L65" s="440"/>
      <c r="M65" s="439"/>
      <c r="N65" s="439"/>
      <c r="O65" s="411"/>
      <c r="P65" s="411"/>
      <c r="Q65" s="408"/>
      <c r="R65" s="411"/>
      <c r="S65" s="411"/>
      <c r="T65" s="411"/>
      <c r="U65" s="411"/>
      <c r="V65" s="411"/>
      <c r="W65" s="411"/>
      <c r="X65" s="411"/>
      <c r="Y65" s="411"/>
      <c r="Z65" s="411"/>
      <c r="AA65" s="411"/>
      <c r="AB65" s="411"/>
      <c r="AC65" s="411"/>
      <c r="AD65" s="411"/>
      <c r="AE65" s="418"/>
      <c r="AF65" s="418"/>
      <c r="AG65" s="441"/>
      <c r="AH65" s="420"/>
      <c r="AI65" s="420"/>
      <c r="AJ65" s="422"/>
      <c r="AK65" s="423"/>
    </row>
    <row r="66" spans="2:36" ht="38.25" customHeight="1">
      <c r="B66" s="612" t="s">
        <v>25</v>
      </c>
      <c r="C66" s="614" t="s">
        <v>820</v>
      </c>
      <c r="D66" s="615"/>
      <c r="E66" s="615"/>
      <c r="F66" s="615"/>
      <c r="G66" s="615"/>
      <c r="H66" s="615"/>
      <c r="I66" s="545" t="s">
        <v>3</v>
      </c>
      <c r="J66" s="547" t="s">
        <v>26</v>
      </c>
      <c r="K66" s="547" t="s">
        <v>4</v>
      </c>
      <c r="L66" s="549" t="s">
        <v>843</v>
      </c>
      <c r="M66" s="607" t="s">
        <v>28</v>
      </c>
      <c r="N66" s="609" t="s">
        <v>29</v>
      </c>
      <c r="O66" s="728" t="s">
        <v>43</v>
      </c>
      <c r="P66" s="658"/>
      <c r="Q66" s="659" t="s">
        <v>44</v>
      </c>
      <c r="R66" s="658"/>
      <c r="S66" s="659" t="s">
        <v>45</v>
      </c>
      <c r="T66" s="658"/>
      <c r="U66" s="659" t="s">
        <v>7</v>
      </c>
      <c r="V66" s="658"/>
      <c r="W66" s="659" t="s">
        <v>6</v>
      </c>
      <c r="X66" s="658"/>
      <c r="Y66" s="659" t="s">
        <v>46</v>
      </c>
      <c r="Z66" s="658"/>
      <c r="AA66" s="659" t="s">
        <v>5</v>
      </c>
      <c r="AB66" s="658"/>
      <c r="AC66" s="659" t="s">
        <v>8</v>
      </c>
      <c r="AD66" s="658"/>
      <c r="AE66" s="659" t="s">
        <v>9</v>
      </c>
      <c r="AF66" s="660"/>
      <c r="AG66" s="605" t="s">
        <v>10</v>
      </c>
      <c r="AH66" s="572" t="s">
        <v>11</v>
      </c>
      <c r="AI66" s="574" t="s">
        <v>12</v>
      </c>
      <c r="AJ66" s="576" t="s">
        <v>30</v>
      </c>
    </row>
    <row r="67" spans="2:36" ht="78" customHeight="1" thickBot="1">
      <c r="B67" s="613"/>
      <c r="C67" s="616"/>
      <c r="D67" s="617"/>
      <c r="E67" s="617"/>
      <c r="F67" s="617"/>
      <c r="G67" s="617"/>
      <c r="H67" s="617"/>
      <c r="I67" s="546"/>
      <c r="J67" s="548" t="s">
        <v>26</v>
      </c>
      <c r="K67" s="548"/>
      <c r="L67" s="550"/>
      <c r="M67" s="608"/>
      <c r="N67" s="610"/>
      <c r="O67" s="253" t="s">
        <v>31</v>
      </c>
      <c r="P67" s="254" t="s">
        <v>32</v>
      </c>
      <c r="Q67" s="255" t="s">
        <v>31</v>
      </c>
      <c r="R67" s="254" t="s">
        <v>32</v>
      </c>
      <c r="S67" s="255" t="s">
        <v>31</v>
      </c>
      <c r="T67" s="254" t="s">
        <v>32</v>
      </c>
      <c r="U67" s="255" t="s">
        <v>31</v>
      </c>
      <c r="V67" s="254" t="s">
        <v>32</v>
      </c>
      <c r="W67" s="255" t="s">
        <v>31</v>
      </c>
      <c r="X67" s="254" t="s">
        <v>32</v>
      </c>
      <c r="Y67" s="255" t="s">
        <v>31</v>
      </c>
      <c r="Z67" s="254" t="s">
        <v>32</v>
      </c>
      <c r="AA67" s="255" t="s">
        <v>31</v>
      </c>
      <c r="AB67" s="254" t="s">
        <v>33</v>
      </c>
      <c r="AC67" s="255" t="s">
        <v>31</v>
      </c>
      <c r="AD67" s="254" t="s">
        <v>33</v>
      </c>
      <c r="AE67" s="255" t="s">
        <v>31</v>
      </c>
      <c r="AF67" s="256" t="s">
        <v>33</v>
      </c>
      <c r="AG67" s="606"/>
      <c r="AH67" s="573"/>
      <c r="AI67" s="575"/>
      <c r="AJ67" s="577"/>
    </row>
    <row r="68" spans="2:36" ht="132.75" thickBot="1">
      <c r="B68" s="289" t="s">
        <v>34</v>
      </c>
      <c r="C68" s="580" t="s">
        <v>683</v>
      </c>
      <c r="D68" s="581"/>
      <c r="E68" s="581"/>
      <c r="F68" s="581"/>
      <c r="G68" s="581"/>
      <c r="H68" s="581"/>
      <c r="I68" s="444" t="s">
        <v>684</v>
      </c>
      <c r="J68" s="444" t="s">
        <v>685</v>
      </c>
      <c r="K68" s="444" t="s">
        <v>686</v>
      </c>
      <c r="L68" s="398" t="s">
        <v>1210</v>
      </c>
      <c r="M68" s="366" t="s">
        <v>1238</v>
      </c>
      <c r="N68" s="445" t="s">
        <v>1239</v>
      </c>
      <c r="O68" s="343">
        <f>O70</f>
        <v>0</v>
      </c>
      <c r="P68" s="343">
        <f aca="true" t="shared" si="5" ref="P68:AF68">P70</f>
        <v>0</v>
      </c>
      <c r="Q68" s="343">
        <f t="shared" si="5"/>
        <v>0</v>
      </c>
      <c r="R68" s="343">
        <f t="shared" si="5"/>
        <v>0</v>
      </c>
      <c r="S68" s="343">
        <f t="shared" si="5"/>
        <v>0</v>
      </c>
      <c r="T68" s="343">
        <f t="shared" si="5"/>
        <v>0</v>
      </c>
      <c r="U68" s="343">
        <f t="shared" si="5"/>
        <v>0</v>
      </c>
      <c r="V68" s="343">
        <f t="shared" si="5"/>
        <v>0</v>
      </c>
      <c r="W68" s="343">
        <f t="shared" si="5"/>
        <v>0</v>
      </c>
      <c r="X68" s="343">
        <f t="shared" si="5"/>
        <v>0</v>
      </c>
      <c r="Y68" s="343">
        <f t="shared" si="5"/>
        <v>0</v>
      </c>
      <c r="Z68" s="343">
        <f t="shared" si="5"/>
        <v>0</v>
      </c>
      <c r="AA68" s="343">
        <f t="shared" si="5"/>
        <v>0</v>
      </c>
      <c r="AB68" s="343">
        <f t="shared" si="5"/>
        <v>0</v>
      </c>
      <c r="AC68" s="343">
        <f t="shared" si="5"/>
        <v>0</v>
      </c>
      <c r="AD68" s="343">
        <f t="shared" si="5"/>
        <v>0</v>
      </c>
      <c r="AE68" s="343">
        <f t="shared" si="5"/>
        <v>0</v>
      </c>
      <c r="AF68" s="343">
        <f t="shared" si="5"/>
        <v>0</v>
      </c>
      <c r="AG68" s="298" t="s">
        <v>1219</v>
      </c>
      <c r="AH68" s="298"/>
      <c r="AI68" s="298"/>
      <c r="AJ68" s="299"/>
    </row>
    <row r="69" spans="2:33" ht="12.75" thickBot="1">
      <c r="B69" s="185"/>
      <c r="C69" s="185"/>
      <c r="H69" s="186"/>
      <c r="I69" s="186"/>
      <c r="J69" s="186"/>
      <c r="AG69" s="185"/>
    </row>
    <row r="70" spans="2:37" ht="35.25" customHeight="1" thickBot="1">
      <c r="B70" s="245" t="s">
        <v>13</v>
      </c>
      <c r="C70" s="263" t="s">
        <v>41</v>
      </c>
      <c r="D70" s="263" t="s">
        <v>14</v>
      </c>
      <c r="E70" s="263" t="s">
        <v>40</v>
      </c>
      <c r="F70" s="246" t="s">
        <v>38</v>
      </c>
      <c r="G70" s="246" t="s">
        <v>39</v>
      </c>
      <c r="H70" s="247" t="s">
        <v>1175</v>
      </c>
      <c r="I70" s="248" t="s">
        <v>42</v>
      </c>
      <c r="J70" s="263"/>
      <c r="K70" s="426"/>
      <c r="L70" s="426"/>
      <c r="M70" s="249"/>
      <c r="N70" s="250"/>
      <c r="O70" s="427"/>
      <c r="P70" s="428"/>
      <c r="Q70" s="429"/>
      <c r="R70" s="428"/>
      <c r="S70" s="429"/>
      <c r="T70" s="428"/>
      <c r="U70" s="429"/>
      <c r="V70" s="428"/>
      <c r="W70" s="429"/>
      <c r="X70" s="428"/>
      <c r="Y70" s="429"/>
      <c r="Z70" s="428"/>
      <c r="AA70" s="429"/>
      <c r="AB70" s="428"/>
      <c r="AC70" s="429"/>
      <c r="AD70" s="428"/>
      <c r="AE70" s="430">
        <f>(Q70+S70+U70+W70+Y70+AA70+AC70)</f>
        <v>0</v>
      </c>
      <c r="AF70" s="428"/>
      <c r="AG70" s="298" t="s">
        <v>1219</v>
      </c>
      <c r="AH70" s="431"/>
      <c r="AI70" s="431"/>
      <c r="AJ70" s="432"/>
      <c r="AK70" s="423"/>
    </row>
    <row r="71" spans="2:37" ht="45.75" customHeight="1">
      <c r="B71" s="585" t="s">
        <v>1346</v>
      </c>
      <c r="C71" s="147"/>
      <c r="D71" s="148" t="s">
        <v>1225</v>
      </c>
      <c r="E71" s="148" t="s">
        <v>1140</v>
      </c>
      <c r="F71" s="269" t="s">
        <v>816</v>
      </c>
      <c r="G71" s="269" t="s">
        <v>816</v>
      </c>
      <c r="H71" s="788" t="s">
        <v>689</v>
      </c>
      <c r="I71" s="702" t="s">
        <v>1240</v>
      </c>
      <c r="J71" s="636" t="s">
        <v>690</v>
      </c>
      <c r="K71" s="719" t="s">
        <v>691</v>
      </c>
      <c r="L71" s="719" t="s">
        <v>692</v>
      </c>
      <c r="M71" s="719">
        <v>0</v>
      </c>
      <c r="N71" s="719" t="s">
        <v>692</v>
      </c>
      <c r="O71" s="433"/>
      <c r="P71" s="434"/>
      <c r="Q71" s="435"/>
      <c r="R71" s="434"/>
      <c r="S71" s="434"/>
      <c r="T71" s="434"/>
      <c r="U71" s="434"/>
      <c r="V71" s="434"/>
      <c r="W71" s="434"/>
      <c r="X71" s="434"/>
      <c r="Y71" s="434"/>
      <c r="Z71" s="434"/>
      <c r="AA71" s="434"/>
      <c r="AB71" s="434"/>
      <c r="AC71" s="348"/>
      <c r="AD71" s="348"/>
      <c r="AE71" s="348"/>
      <c r="AF71" s="348"/>
      <c r="AG71" s="392"/>
      <c r="AH71" s="683"/>
      <c r="AI71" s="683"/>
      <c r="AJ71" s="671"/>
      <c r="AK71" s="423"/>
    </row>
    <row r="72" spans="2:37" ht="51.75" customHeight="1">
      <c r="B72" s="780"/>
      <c r="C72" s="436"/>
      <c r="D72" s="308" t="s">
        <v>1241</v>
      </c>
      <c r="E72" s="308" t="s">
        <v>1242</v>
      </c>
      <c r="F72" s="269" t="s">
        <v>816</v>
      </c>
      <c r="G72" s="269" t="s">
        <v>816</v>
      </c>
      <c r="H72" s="785"/>
      <c r="I72" s="782"/>
      <c r="J72" s="693"/>
      <c r="K72" s="795"/>
      <c r="L72" s="792"/>
      <c r="M72" s="795"/>
      <c r="N72" s="792"/>
      <c r="O72" s="415"/>
      <c r="P72" s="348"/>
      <c r="Q72" s="400"/>
      <c r="R72" s="348"/>
      <c r="S72" s="348"/>
      <c r="T72" s="348"/>
      <c r="U72" s="348"/>
      <c r="V72" s="348"/>
      <c r="W72" s="348"/>
      <c r="X72" s="348"/>
      <c r="Y72" s="348"/>
      <c r="Z72" s="348"/>
      <c r="AA72" s="348"/>
      <c r="AB72" s="348"/>
      <c r="AC72" s="348"/>
      <c r="AD72" s="348"/>
      <c r="AE72" s="379"/>
      <c r="AF72" s="379"/>
      <c r="AG72" s="446"/>
      <c r="AH72" s="683"/>
      <c r="AI72" s="683"/>
      <c r="AJ72" s="671"/>
      <c r="AK72" s="423"/>
    </row>
    <row r="73" spans="2:37" ht="17.25" customHeight="1" thickBot="1">
      <c r="B73" s="328"/>
      <c r="C73" s="328"/>
      <c r="D73" s="312"/>
      <c r="E73" s="312"/>
      <c r="F73" s="406"/>
      <c r="G73" s="437"/>
      <c r="H73" s="418"/>
      <c r="I73" s="330"/>
      <c r="J73" s="330"/>
      <c r="K73" s="439"/>
      <c r="L73" s="440"/>
      <c r="M73" s="439"/>
      <c r="N73" s="439"/>
      <c r="O73" s="411"/>
      <c r="P73" s="411"/>
      <c r="Q73" s="408"/>
      <c r="R73" s="411"/>
      <c r="S73" s="411"/>
      <c r="T73" s="411"/>
      <c r="U73" s="411"/>
      <c r="V73" s="411"/>
      <c r="W73" s="411"/>
      <c r="X73" s="411"/>
      <c r="Y73" s="411"/>
      <c r="Z73" s="411"/>
      <c r="AA73" s="411"/>
      <c r="AB73" s="411"/>
      <c r="AC73" s="411"/>
      <c r="AD73" s="411"/>
      <c r="AE73" s="418"/>
      <c r="AF73" s="418"/>
      <c r="AG73" s="441"/>
      <c r="AH73" s="420"/>
      <c r="AI73" s="420"/>
      <c r="AJ73" s="422"/>
      <c r="AK73" s="423"/>
    </row>
    <row r="74" spans="2:36" ht="51.75" customHeight="1">
      <c r="B74" s="612" t="s">
        <v>25</v>
      </c>
      <c r="C74" s="614" t="s">
        <v>818</v>
      </c>
      <c r="D74" s="615"/>
      <c r="E74" s="615"/>
      <c r="F74" s="615"/>
      <c r="G74" s="615"/>
      <c r="H74" s="615"/>
      <c r="I74" s="545" t="s">
        <v>3</v>
      </c>
      <c r="J74" s="547" t="s">
        <v>26</v>
      </c>
      <c r="K74" s="547" t="s">
        <v>4</v>
      </c>
      <c r="L74" s="549" t="s">
        <v>843</v>
      </c>
      <c r="M74" s="607" t="s">
        <v>28</v>
      </c>
      <c r="N74" s="609" t="s">
        <v>29</v>
      </c>
      <c r="O74" s="728" t="s">
        <v>43</v>
      </c>
      <c r="P74" s="658"/>
      <c r="Q74" s="659" t="s">
        <v>44</v>
      </c>
      <c r="R74" s="658"/>
      <c r="S74" s="659" t="s">
        <v>45</v>
      </c>
      <c r="T74" s="658"/>
      <c r="U74" s="659" t="s">
        <v>7</v>
      </c>
      <c r="V74" s="658"/>
      <c r="W74" s="659" t="s">
        <v>6</v>
      </c>
      <c r="X74" s="658"/>
      <c r="Y74" s="659" t="s">
        <v>46</v>
      </c>
      <c r="Z74" s="658"/>
      <c r="AA74" s="659" t="s">
        <v>5</v>
      </c>
      <c r="AB74" s="658"/>
      <c r="AC74" s="659" t="s">
        <v>8</v>
      </c>
      <c r="AD74" s="658"/>
      <c r="AE74" s="659" t="s">
        <v>9</v>
      </c>
      <c r="AF74" s="660"/>
      <c r="AG74" s="605" t="s">
        <v>10</v>
      </c>
      <c r="AH74" s="572" t="s">
        <v>11</v>
      </c>
      <c r="AI74" s="574" t="s">
        <v>12</v>
      </c>
      <c r="AJ74" s="576" t="s">
        <v>30</v>
      </c>
    </row>
    <row r="75" spans="2:36" ht="78" customHeight="1" thickBot="1">
      <c r="B75" s="613"/>
      <c r="C75" s="616"/>
      <c r="D75" s="617"/>
      <c r="E75" s="617"/>
      <c r="F75" s="617"/>
      <c r="G75" s="617"/>
      <c r="H75" s="617"/>
      <c r="I75" s="546"/>
      <c r="J75" s="548" t="s">
        <v>26</v>
      </c>
      <c r="K75" s="548"/>
      <c r="L75" s="550"/>
      <c r="M75" s="608"/>
      <c r="N75" s="610"/>
      <c r="O75" s="253" t="s">
        <v>31</v>
      </c>
      <c r="P75" s="254" t="s">
        <v>32</v>
      </c>
      <c r="Q75" s="255" t="s">
        <v>31</v>
      </c>
      <c r="R75" s="254" t="s">
        <v>32</v>
      </c>
      <c r="S75" s="255" t="s">
        <v>31</v>
      </c>
      <c r="T75" s="254" t="s">
        <v>32</v>
      </c>
      <c r="U75" s="255" t="s">
        <v>31</v>
      </c>
      <c r="V75" s="254" t="s">
        <v>32</v>
      </c>
      <c r="W75" s="255" t="s">
        <v>31</v>
      </c>
      <c r="X75" s="254" t="s">
        <v>32</v>
      </c>
      <c r="Y75" s="255" t="s">
        <v>31</v>
      </c>
      <c r="Z75" s="254" t="s">
        <v>32</v>
      </c>
      <c r="AA75" s="255" t="s">
        <v>31</v>
      </c>
      <c r="AB75" s="254" t="s">
        <v>33</v>
      </c>
      <c r="AC75" s="255" t="s">
        <v>31</v>
      </c>
      <c r="AD75" s="254" t="s">
        <v>33</v>
      </c>
      <c r="AE75" s="255" t="s">
        <v>31</v>
      </c>
      <c r="AF75" s="256" t="s">
        <v>33</v>
      </c>
      <c r="AG75" s="606"/>
      <c r="AH75" s="573"/>
      <c r="AI75" s="575"/>
      <c r="AJ75" s="577"/>
    </row>
    <row r="76" spans="2:36" ht="84.75" thickBot="1">
      <c r="B76" s="289" t="s">
        <v>34</v>
      </c>
      <c r="C76" s="580" t="s">
        <v>693</v>
      </c>
      <c r="D76" s="581"/>
      <c r="E76" s="581"/>
      <c r="F76" s="581"/>
      <c r="G76" s="581"/>
      <c r="H76" s="581"/>
      <c r="I76" s="447" t="s">
        <v>694</v>
      </c>
      <c r="J76" s="447" t="s">
        <v>695</v>
      </c>
      <c r="K76" s="447" t="s">
        <v>696</v>
      </c>
      <c r="L76" s="398" t="s">
        <v>1243</v>
      </c>
      <c r="M76" s="318">
        <v>0</v>
      </c>
      <c r="N76" s="398" t="s">
        <v>1243</v>
      </c>
      <c r="O76" s="343">
        <f>O78</f>
        <v>0</v>
      </c>
      <c r="P76" s="343">
        <f aca="true" t="shared" si="6" ref="P76:AF76">P78</f>
        <v>0</v>
      </c>
      <c r="Q76" s="343">
        <f t="shared" si="6"/>
        <v>0</v>
      </c>
      <c r="R76" s="343">
        <f t="shared" si="6"/>
        <v>0</v>
      </c>
      <c r="S76" s="343">
        <f t="shared" si="6"/>
        <v>0</v>
      </c>
      <c r="T76" s="343">
        <f t="shared" si="6"/>
        <v>0</v>
      </c>
      <c r="U76" s="343">
        <f t="shared" si="6"/>
        <v>0</v>
      </c>
      <c r="V76" s="343">
        <f t="shared" si="6"/>
        <v>0</v>
      </c>
      <c r="W76" s="343">
        <f t="shared" si="6"/>
        <v>0</v>
      </c>
      <c r="X76" s="343">
        <f t="shared" si="6"/>
        <v>0</v>
      </c>
      <c r="Y76" s="343">
        <f t="shared" si="6"/>
        <v>0</v>
      </c>
      <c r="Z76" s="343">
        <f t="shared" si="6"/>
        <v>0</v>
      </c>
      <c r="AA76" s="343">
        <f t="shared" si="6"/>
        <v>0</v>
      </c>
      <c r="AB76" s="343">
        <f t="shared" si="6"/>
        <v>0</v>
      </c>
      <c r="AC76" s="343">
        <f t="shared" si="6"/>
        <v>0</v>
      </c>
      <c r="AD76" s="343">
        <f t="shared" si="6"/>
        <v>0</v>
      </c>
      <c r="AE76" s="343">
        <f t="shared" si="6"/>
        <v>0</v>
      </c>
      <c r="AF76" s="343">
        <f t="shared" si="6"/>
        <v>0</v>
      </c>
      <c r="AG76" s="298" t="s">
        <v>1219</v>
      </c>
      <c r="AH76" s="298"/>
      <c r="AI76" s="298"/>
      <c r="AJ76" s="299"/>
    </row>
    <row r="77" spans="1:46" ht="12.75" thickBot="1">
      <c r="A77" s="424"/>
      <c r="B77" s="786"/>
      <c r="C77" s="786"/>
      <c r="D77" s="786"/>
      <c r="E77" s="786"/>
      <c r="F77" s="786"/>
      <c r="G77" s="786"/>
      <c r="H77" s="786"/>
      <c r="I77" s="786"/>
      <c r="J77" s="786"/>
      <c r="K77" s="786"/>
      <c r="L77" s="786"/>
      <c r="M77" s="786"/>
      <c r="N77" s="786"/>
      <c r="O77" s="786"/>
      <c r="P77" s="786"/>
      <c r="Q77" s="786"/>
      <c r="R77" s="786"/>
      <c r="S77" s="786"/>
      <c r="T77" s="786"/>
      <c r="U77" s="786"/>
      <c r="V77" s="786"/>
      <c r="W77" s="786"/>
      <c r="X77" s="786"/>
      <c r="Y77" s="786"/>
      <c r="Z77" s="786"/>
      <c r="AA77" s="786"/>
      <c r="AB77" s="786"/>
      <c r="AC77" s="786"/>
      <c r="AD77" s="786"/>
      <c r="AE77" s="786"/>
      <c r="AF77" s="786"/>
      <c r="AG77" s="786"/>
      <c r="AH77" s="786"/>
      <c r="AI77" s="786"/>
      <c r="AJ77" s="786"/>
      <c r="AK77" s="425"/>
      <c r="AL77" s="424"/>
      <c r="AM77" s="424"/>
      <c r="AN77" s="424"/>
      <c r="AO77" s="424"/>
      <c r="AP77" s="424"/>
      <c r="AQ77" s="424"/>
      <c r="AR77" s="424"/>
      <c r="AS77" s="424"/>
      <c r="AT77" s="424"/>
    </row>
    <row r="78" spans="2:37" ht="36.75" thickBot="1">
      <c r="B78" s="245" t="s">
        <v>13</v>
      </c>
      <c r="C78" s="263" t="s">
        <v>41</v>
      </c>
      <c r="D78" s="263" t="s">
        <v>14</v>
      </c>
      <c r="E78" s="263" t="s">
        <v>40</v>
      </c>
      <c r="F78" s="246" t="s">
        <v>38</v>
      </c>
      <c r="G78" s="246" t="s">
        <v>39</v>
      </c>
      <c r="H78" s="247" t="s">
        <v>1180</v>
      </c>
      <c r="I78" s="248" t="s">
        <v>42</v>
      </c>
      <c r="J78" s="263"/>
      <c r="K78" s="426"/>
      <c r="L78" s="426"/>
      <c r="M78" s="249"/>
      <c r="N78" s="250"/>
      <c r="O78" s="427"/>
      <c r="P78" s="428"/>
      <c r="Q78" s="429"/>
      <c r="R78" s="428"/>
      <c r="S78" s="429"/>
      <c r="T78" s="428"/>
      <c r="U78" s="429"/>
      <c r="V78" s="428"/>
      <c r="W78" s="429"/>
      <c r="X78" s="428"/>
      <c r="Y78" s="429"/>
      <c r="Z78" s="428"/>
      <c r="AA78" s="429"/>
      <c r="AB78" s="428"/>
      <c r="AC78" s="429"/>
      <c r="AD78" s="428"/>
      <c r="AE78" s="430">
        <f>(Q78+S78+U78+W78+Y78+AA78+AC78)</f>
        <v>0</v>
      </c>
      <c r="AF78" s="428"/>
      <c r="AG78" s="298" t="s">
        <v>1244</v>
      </c>
      <c r="AH78" s="431"/>
      <c r="AI78" s="431"/>
      <c r="AJ78" s="432"/>
      <c r="AK78" s="423"/>
    </row>
    <row r="79" spans="2:37" ht="55.5" customHeight="1">
      <c r="B79" s="585" t="s">
        <v>1348</v>
      </c>
      <c r="C79" s="147"/>
      <c r="D79" s="148" t="s">
        <v>1225</v>
      </c>
      <c r="E79" s="148" t="s">
        <v>1140</v>
      </c>
      <c r="F79" s="269" t="s">
        <v>816</v>
      </c>
      <c r="G79" s="269" t="s">
        <v>816</v>
      </c>
      <c r="H79" s="701" t="s">
        <v>697</v>
      </c>
      <c r="I79" s="702" t="s">
        <v>698</v>
      </c>
      <c r="J79" s="806">
        <v>0.927</v>
      </c>
      <c r="K79" s="719" t="s">
        <v>1245</v>
      </c>
      <c r="L79" s="719" t="s">
        <v>699</v>
      </c>
      <c r="M79" s="719">
        <v>0</v>
      </c>
      <c r="N79" s="793" t="s">
        <v>699</v>
      </c>
      <c r="O79" s="433"/>
      <c r="P79" s="434"/>
      <c r="Q79" s="435"/>
      <c r="R79" s="434"/>
      <c r="S79" s="434"/>
      <c r="T79" s="434"/>
      <c r="U79" s="434"/>
      <c r="V79" s="434"/>
      <c r="W79" s="434"/>
      <c r="X79" s="434"/>
      <c r="Y79" s="434"/>
      <c r="Z79" s="434"/>
      <c r="AA79" s="434"/>
      <c r="AB79" s="434"/>
      <c r="AC79" s="348"/>
      <c r="AD79" s="348"/>
      <c r="AE79" s="666"/>
      <c r="AF79" s="666"/>
      <c r="AG79" s="392"/>
      <c r="AH79" s="683"/>
      <c r="AI79" s="683"/>
      <c r="AJ79" s="671"/>
      <c r="AK79" s="423"/>
    </row>
    <row r="80" spans="2:37" ht="71.25" customHeight="1">
      <c r="B80" s="780"/>
      <c r="C80" s="436"/>
      <c r="D80" s="308" t="s">
        <v>1246</v>
      </c>
      <c r="E80" s="308" t="s">
        <v>1242</v>
      </c>
      <c r="F80" s="269" t="s">
        <v>816</v>
      </c>
      <c r="G80" s="269" t="s">
        <v>816</v>
      </c>
      <c r="H80" s="791"/>
      <c r="I80" s="782"/>
      <c r="J80" s="693"/>
      <c r="K80" s="795"/>
      <c r="L80" s="792"/>
      <c r="M80" s="795"/>
      <c r="N80" s="794"/>
      <c r="O80" s="415"/>
      <c r="P80" s="348"/>
      <c r="Q80" s="400"/>
      <c r="R80" s="348"/>
      <c r="S80" s="348"/>
      <c r="T80" s="348"/>
      <c r="U80" s="348"/>
      <c r="V80" s="348"/>
      <c r="W80" s="348"/>
      <c r="X80" s="348"/>
      <c r="Y80" s="348"/>
      <c r="Z80" s="348"/>
      <c r="AA80" s="348"/>
      <c r="AB80" s="348"/>
      <c r="AC80" s="348"/>
      <c r="AD80" s="348"/>
      <c r="AE80" s="740"/>
      <c r="AF80" s="740"/>
      <c r="AG80" s="392"/>
      <c r="AH80" s="683"/>
      <c r="AI80" s="683"/>
      <c r="AJ80" s="671"/>
      <c r="AK80" s="423"/>
    </row>
    <row r="81" spans="2:37" ht="12.75" thickBot="1">
      <c r="B81" s="328"/>
      <c r="C81" s="328"/>
      <c r="D81" s="312"/>
      <c r="E81" s="312"/>
      <c r="F81" s="406"/>
      <c r="G81" s="448"/>
      <c r="H81" s="330"/>
      <c r="I81" s="330"/>
      <c r="J81" s="330"/>
      <c r="K81" s="439"/>
      <c r="L81" s="440"/>
      <c r="M81" s="439"/>
      <c r="N81" s="439"/>
      <c r="O81" s="411"/>
      <c r="P81" s="411"/>
      <c r="Q81" s="408"/>
      <c r="R81" s="411"/>
      <c r="S81" s="411"/>
      <c r="T81" s="411"/>
      <c r="U81" s="411"/>
      <c r="V81" s="411"/>
      <c r="W81" s="411"/>
      <c r="X81" s="411"/>
      <c r="Y81" s="411"/>
      <c r="Z81" s="411"/>
      <c r="AA81" s="411"/>
      <c r="AB81" s="411"/>
      <c r="AC81" s="411"/>
      <c r="AD81" s="411"/>
      <c r="AE81" s="418"/>
      <c r="AF81" s="418"/>
      <c r="AG81" s="441"/>
      <c r="AH81" s="420"/>
      <c r="AI81" s="420"/>
      <c r="AJ81" s="422"/>
      <c r="AK81" s="423"/>
    </row>
    <row r="82" spans="2:36" ht="33" customHeight="1">
      <c r="B82" s="612" t="s">
        <v>25</v>
      </c>
      <c r="C82" s="614" t="s">
        <v>830</v>
      </c>
      <c r="D82" s="615"/>
      <c r="E82" s="615"/>
      <c r="F82" s="615"/>
      <c r="G82" s="615"/>
      <c r="H82" s="615"/>
      <c r="I82" s="545" t="s">
        <v>3</v>
      </c>
      <c r="J82" s="547" t="s">
        <v>26</v>
      </c>
      <c r="K82" s="547" t="s">
        <v>4</v>
      </c>
      <c r="L82" s="549" t="s">
        <v>843</v>
      </c>
      <c r="M82" s="607" t="s">
        <v>28</v>
      </c>
      <c r="N82" s="609" t="s">
        <v>29</v>
      </c>
      <c r="O82" s="728" t="s">
        <v>43</v>
      </c>
      <c r="P82" s="658"/>
      <c r="Q82" s="659" t="s">
        <v>44</v>
      </c>
      <c r="R82" s="658"/>
      <c r="S82" s="659" t="s">
        <v>45</v>
      </c>
      <c r="T82" s="658"/>
      <c r="U82" s="659" t="s">
        <v>7</v>
      </c>
      <c r="V82" s="658"/>
      <c r="W82" s="659" t="s">
        <v>6</v>
      </c>
      <c r="X82" s="658"/>
      <c r="Y82" s="659" t="s">
        <v>46</v>
      </c>
      <c r="Z82" s="658"/>
      <c r="AA82" s="659" t="s">
        <v>5</v>
      </c>
      <c r="AB82" s="658"/>
      <c r="AC82" s="659" t="s">
        <v>8</v>
      </c>
      <c r="AD82" s="658"/>
      <c r="AE82" s="659" t="s">
        <v>9</v>
      </c>
      <c r="AF82" s="660"/>
      <c r="AG82" s="605" t="s">
        <v>10</v>
      </c>
      <c r="AH82" s="572" t="s">
        <v>11</v>
      </c>
      <c r="AI82" s="574" t="s">
        <v>12</v>
      </c>
      <c r="AJ82" s="576" t="s">
        <v>30</v>
      </c>
    </row>
    <row r="83" spans="2:36" ht="71.25" customHeight="1" thickBot="1">
      <c r="B83" s="613"/>
      <c r="C83" s="616"/>
      <c r="D83" s="617"/>
      <c r="E83" s="617"/>
      <c r="F83" s="617"/>
      <c r="G83" s="617"/>
      <c r="H83" s="617"/>
      <c r="I83" s="546"/>
      <c r="J83" s="548" t="s">
        <v>26</v>
      </c>
      <c r="K83" s="548"/>
      <c r="L83" s="550"/>
      <c r="M83" s="608"/>
      <c r="N83" s="610"/>
      <c r="O83" s="253" t="s">
        <v>31</v>
      </c>
      <c r="P83" s="254" t="s">
        <v>32</v>
      </c>
      <c r="Q83" s="255" t="s">
        <v>31</v>
      </c>
      <c r="R83" s="254" t="s">
        <v>32</v>
      </c>
      <c r="S83" s="255" t="s">
        <v>31</v>
      </c>
      <c r="T83" s="254" t="s">
        <v>32</v>
      </c>
      <c r="U83" s="255" t="s">
        <v>31</v>
      </c>
      <c r="V83" s="254" t="s">
        <v>32</v>
      </c>
      <c r="W83" s="255" t="s">
        <v>31</v>
      </c>
      <c r="X83" s="254" t="s">
        <v>32</v>
      </c>
      <c r="Y83" s="255" t="s">
        <v>31</v>
      </c>
      <c r="Z83" s="254" t="s">
        <v>32</v>
      </c>
      <c r="AA83" s="255" t="s">
        <v>31</v>
      </c>
      <c r="AB83" s="254" t="s">
        <v>33</v>
      </c>
      <c r="AC83" s="255" t="s">
        <v>31</v>
      </c>
      <c r="AD83" s="254" t="s">
        <v>33</v>
      </c>
      <c r="AE83" s="255" t="s">
        <v>31</v>
      </c>
      <c r="AF83" s="256" t="s">
        <v>33</v>
      </c>
      <c r="AG83" s="606"/>
      <c r="AH83" s="573"/>
      <c r="AI83" s="575"/>
      <c r="AJ83" s="577"/>
    </row>
    <row r="84" spans="2:36" ht="174" customHeight="1" thickBot="1">
      <c r="B84" s="289" t="s">
        <v>34</v>
      </c>
      <c r="C84" s="580" t="s">
        <v>700</v>
      </c>
      <c r="D84" s="581"/>
      <c r="E84" s="581"/>
      <c r="F84" s="581"/>
      <c r="G84" s="581"/>
      <c r="H84" s="581"/>
      <c r="I84" s="447" t="s">
        <v>701</v>
      </c>
      <c r="J84" s="449" t="s">
        <v>702</v>
      </c>
      <c r="K84" s="447" t="s">
        <v>703</v>
      </c>
      <c r="L84" s="445" t="s">
        <v>1247</v>
      </c>
      <c r="M84" s="318">
        <v>0</v>
      </c>
      <c r="N84" s="445" t="s">
        <v>1247</v>
      </c>
      <c r="O84" s="343">
        <f>O87</f>
        <v>0</v>
      </c>
      <c r="P84" s="343">
        <f aca="true" t="shared" si="7" ref="P84:AF84">P87</f>
        <v>0</v>
      </c>
      <c r="Q84" s="343">
        <f t="shared" si="7"/>
        <v>0</v>
      </c>
      <c r="R84" s="343">
        <f t="shared" si="7"/>
        <v>0</v>
      </c>
      <c r="S84" s="343">
        <f t="shared" si="7"/>
        <v>0</v>
      </c>
      <c r="T84" s="343">
        <f t="shared" si="7"/>
        <v>0</v>
      </c>
      <c r="U84" s="343">
        <f t="shared" si="7"/>
        <v>0</v>
      </c>
      <c r="V84" s="343">
        <f t="shared" si="7"/>
        <v>0</v>
      </c>
      <c r="W84" s="343">
        <f t="shared" si="7"/>
        <v>0</v>
      </c>
      <c r="X84" s="343">
        <f t="shared" si="7"/>
        <v>0</v>
      </c>
      <c r="Y84" s="343">
        <f t="shared" si="7"/>
        <v>0</v>
      </c>
      <c r="Z84" s="343">
        <f t="shared" si="7"/>
        <v>0</v>
      </c>
      <c r="AA84" s="343">
        <f t="shared" si="7"/>
        <v>0</v>
      </c>
      <c r="AB84" s="343">
        <f t="shared" si="7"/>
        <v>0</v>
      </c>
      <c r="AC84" s="343">
        <f t="shared" si="7"/>
        <v>0</v>
      </c>
      <c r="AD84" s="343">
        <f t="shared" si="7"/>
        <v>0</v>
      </c>
      <c r="AE84" s="343">
        <f t="shared" si="7"/>
        <v>0</v>
      </c>
      <c r="AF84" s="343">
        <f t="shared" si="7"/>
        <v>0</v>
      </c>
      <c r="AG84" s="298" t="s">
        <v>1219</v>
      </c>
      <c r="AH84" s="298"/>
      <c r="AI84" s="298"/>
      <c r="AJ84" s="299"/>
    </row>
    <row r="85" spans="2:37" ht="12">
      <c r="B85" s="328"/>
      <c r="C85" s="328"/>
      <c r="D85" s="312"/>
      <c r="E85" s="312"/>
      <c r="F85" s="406"/>
      <c r="G85" s="448"/>
      <c r="H85" s="330"/>
      <c r="I85" s="330"/>
      <c r="J85" s="330"/>
      <c r="K85" s="439"/>
      <c r="L85" s="440"/>
      <c r="M85" s="439"/>
      <c r="N85" s="439"/>
      <c r="O85" s="411"/>
      <c r="P85" s="411"/>
      <c r="Q85" s="408"/>
      <c r="R85" s="411"/>
      <c r="S85" s="411"/>
      <c r="T85" s="411"/>
      <c r="U85" s="411"/>
      <c r="V85" s="411"/>
      <c r="W85" s="411"/>
      <c r="X85" s="411"/>
      <c r="Y85" s="411"/>
      <c r="Z85" s="411"/>
      <c r="AA85" s="411"/>
      <c r="AB85" s="411"/>
      <c r="AC85" s="411"/>
      <c r="AD85" s="411"/>
      <c r="AE85" s="418"/>
      <c r="AF85" s="418"/>
      <c r="AG85" s="441"/>
      <c r="AH85" s="420"/>
      <c r="AI85" s="420"/>
      <c r="AJ85" s="422"/>
      <c r="AK85" s="423"/>
    </row>
    <row r="86" spans="2:33" ht="12.75" thickBot="1">
      <c r="B86" s="185"/>
      <c r="C86" s="185"/>
      <c r="H86" s="186"/>
      <c r="I86" s="186"/>
      <c r="J86" s="186"/>
      <c r="AG86" s="185"/>
    </row>
    <row r="87" spans="2:36" ht="36.75" thickBot="1">
      <c r="B87" s="134" t="s">
        <v>13</v>
      </c>
      <c r="C87" s="112" t="s">
        <v>41</v>
      </c>
      <c r="D87" s="112" t="s">
        <v>14</v>
      </c>
      <c r="E87" s="112" t="s">
        <v>37</v>
      </c>
      <c r="F87" s="112" t="s">
        <v>38</v>
      </c>
      <c r="G87" s="112" t="s">
        <v>39</v>
      </c>
      <c r="H87" s="135" t="s">
        <v>1185</v>
      </c>
      <c r="I87" s="242" t="s">
        <v>42</v>
      </c>
      <c r="J87" s="243"/>
      <c r="K87" s="243" t="s">
        <v>1138</v>
      </c>
      <c r="L87" s="243"/>
      <c r="M87" s="243"/>
      <c r="N87" s="244"/>
      <c r="O87" s="346"/>
      <c r="P87" s="347"/>
      <c r="Q87" s="252"/>
      <c r="R87" s="347"/>
      <c r="S87" s="257"/>
      <c r="T87" s="347"/>
      <c r="U87" s="257"/>
      <c r="V87" s="347"/>
      <c r="W87" s="257"/>
      <c r="X87" s="347"/>
      <c r="Y87" s="257"/>
      <c r="Z87" s="347"/>
      <c r="AA87" s="257"/>
      <c r="AB87" s="347"/>
      <c r="AC87" s="257"/>
      <c r="AD87" s="347"/>
      <c r="AE87" s="257">
        <f>(Q87+S87+U87+W87+Y87+AA87+AC87)</f>
        <v>0</v>
      </c>
      <c r="AF87" s="347">
        <f>AF88</f>
        <v>0</v>
      </c>
      <c r="AG87" s="298" t="s">
        <v>1219</v>
      </c>
      <c r="AH87" s="301"/>
      <c r="AI87" s="301"/>
      <c r="AJ87" s="302"/>
    </row>
    <row r="88" spans="2:36" ht="50.25" customHeight="1">
      <c r="B88" s="787" t="s">
        <v>1347</v>
      </c>
      <c r="C88" s="208"/>
      <c r="D88" s="148" t="s">
        <v>1139</v>
      </c>
      <c r="E88" s="304" t="s">
        <v>1140</v>
      </c>
      <c r="F88" s="269" t="s">
        <v>816</v>
      </c>
      <c r="G88" s="269" t="s">
        <v>816</v>
      </c>
      <c r="H88" s="692" t="s">
        <v>704</v>
      </c>
      <c r="I88" s="594" t="s">
        <v>705</v>
      </c>
      <c r="J88" s="636">
        <v>0</v>
      </c>
      <c r="K88" s="621" t="s">
        <v>706</v>
      </c>
      <c r="L88" s="599" t="s">
        <v>707</v>
      </c>
      <c r="M88" s="600">
        <v>0</v>
      </c>
      <c r="N88" s="599" t="s">
        <v>707</v>
      </c>
      <c r="O88" s="399"/>
      <c r="P88" s="400"/>
      <c r="Q88" s="401"/>
      <c r="R88" s="402"/>
      <c r="S88" s="402"/>
      <c r="T88" s="402"/>
      <c r="U88" s="402"/>
      <c r="V88" s="402"/>
      <c r="W88" s="402"/>
      <c r="X88" s="402"/>
      <c r="Y88" s="402"/>
      <c r="Z88" s="402"/>
      <c r="AA88" s="402"/>
      <c r="AB88" s="402"/>
      <c r="AC88" s="403"/>
      <c r="AD88" s="403"/>
      <c r="AE88" s="666"/>
      <c r="AF88" s="666"/>
      <c r="AG88" s="213"/>
      <c r="AH88" s="630"/>
      <c r="AI88" s="630"/>
      <c r="AJ88" s="623"/>
    </row>
    <row r="89" spans="2:36" ht="81" customHeight="1">
      <c r="B89" s="787"/>
      <c r="C89" s="208"/>
      <c r="D89" s="308" t="s">
        <v>1248</v>
      </c>
      <c r="E89" s="271" t="s">
        <v>1249</v>
      </c>
      <c r="F89" s="269" t="s">
        <v>816</v>
      </c>
      <c r="G89" s="269" t="s">
        <v>816</v>
      </c>
      <c r="H89" s="693"/>
      <c r="I89" s="693"/>
      <c r="J89" s="693"/>
      <c r="K89" s="805"/>
      <c r="L89" s="804"/>
      <c r="M89" s="804"/>
      <c r="N89" s="804"/>
      <c r="O89" s="404"/>
      <c r="P89" s="400"/>
      <c r="Q89" s="405"/>
      <c r="R89" s="403"/>
      <c r="S89" s="403"/>
      <c r="T89" s="403"/>
      <c r="U89" s="403"/>
      <c r="V89" s="403"/>
      <c r="W89" s="403"/>
      <c r="X89" s="403"/>
      <c r="Y89" s="403"/>
      <c r="Z89" s="403"/>
      <c r="AA89" s="403"/>
      <c r="AB89" s="403"/>
      <c r="AC89" s="403"/>
      <c r="AD89" s="403"/>
      <c r="AE89" s="666"/>
      <c r="AF89" s="666"/>
      <c r="AG89" s="213"/>
      <c r="AH89" s="630"/>
      <c r="AI89" s="630"/>
      <c r="AJ89" s="623"/>
    </row>
    <row r="90" spans="2:36" ht="12">
      <c r="B90" s="328"/>
      <c r="C90" s="328"/>
      <c r="D90" s="312"/>
      <c r="E90" s="312"/>
      <c r="F90" s="406"/>
      <c r="G90" s="312"/>
      <c r="H90" s="330"/>
      <c r="I90" s="330"/>
      <c r="J90" s="330"/>
      <c r="K90" s="331"/>
      <c r="L90" s="332"/>
      <c r="M90" s="332"/>
      <c r="N90" s="332"/>
      <c r="O90" s="407"/>
      <c r="P90" s="408"/>
      <c r="Q90" s="409"/>
      <c r="R90" s="410"/>
      <c r="S90" s="410"/>
      <c r="T90" s="410"/>
      <c r="U90" s="410"/>
      <c r="V90" s="410"/>
      <c r="W90" s="410"/>
      <c r="X90" s="410"/>
      <c r="Y90" s="410"/>
      <c r="Z90" s="410"/>
      <c r="AA90" s="410"/>
      <c r="AB90" s="410"/>
      <c r="AC90" s="410"/>
      <c r="AD90" s="410"/>
      <c r="AE90" s="411"/>
      <c r="AF90" s="411"/>
      <c r="AG90" s="412"/>
      <c r="AH90" s="338"/>
      <c r="AI90" s="338"/>
      <c r="AJ90" s="413"/>
    </row>
    <row r="91" spans="2:36" ht="54" customHeight="1" thickBot="1">
      <c r="B91" s="563" t="s">
        <v>1510</v>
      </c>
      <c r="C91" s="564"/>
      <c r="D91" s="565"/>
      <c r="E91" s="264"/>
      <c r="F91" s="564" t="s">
        <v>1029</v>
      </c>
      <c r="G91" s="564"/>
      <c r="H91" s="564"/>
      <c r="I91" s="564"/>
      <c r="J91" s="564"/>
      <c r="K91" s="564"/>
      <c r="L91" s="564"/>
      <c r="M91" s="564"/>
      <c r="N91" s="565"/>
      <c r="O91" s="729" t="s">
        <v>0</v>
      </c>
      <c r="P91" s="730"/>
      <c r="Q91" s="730"/>
      <c r="R91" s="730"/>
      <c r="S91" s="730"/>
      <c r="T91" s="730"/>
      <c r="U91" s="730"/>
      <c r="V91" s="730"/>
      <c r="W91" s="730"/>
      <c r="X91" s="730"/>
      <c r="Y91" s="730"/>
      <c r="Z91" s="730"/>
      <c r="AA91" s="730"/>
      <c r="AB91" s="730"/>
      <c r="AC91" s="730"/>
      <c r="AD91" s="730"/>
      <c r="AE91" s="730"/>
      <c r="AF91" s="731"/>
      <c r="AG91" s="569" t="s">
        <v>1</v>
      </c>
      <c r="AH91" s="570"/>
      <c r="AI91" s="570"/>
      <c r="AJ91" s="571"/>
    </row>
    <row r="92" spans="2:36" ht="35.25" customHeight="1">
      <c r="B92" s="612" t="s">
        <v>25</v>
      </c>
      <c r="C92" s="614" t="s">
        <v>831</v>
      </c>
      <c r="D92" s="615"/>
      <c r="E92" s="615"/>
      <c r="F92" s="615"/>
      <c r="G92" s="615"/>
      <c r="H92" s="615"/>
      <c r="I92" s="545" t="s">
        <v>3</v>
      </c>
      <c r="J92" s="547" t="s">
        <v>26</v>
      </c>
      <c r="K92" s="547" t="s">
        <v>4</v>
      </c>
      <c r="L92" s="549" t="s">
        <v>843</v>
      </c>
      <c r="M92" s="607" t="s">
        <v>28</v>
      </c>
      <c r="N92" s="609" t="s">
        <v>29</v>
      </c>
      <c r="O92" s="728" t="s">
        <v>43</v>
      </c>
      <c r="P92" s="658"/>
      <c r="Q92" s="659" t="s">
        <v>44</v>
      </c>
      <c r="R92" s="658"/>
      <c r="S92" s="659" t="s">
        <v>45</v>
      </c>
      <c r="T92" s="658"/>
      <c r="U92" s="659" t="s">
        <v>7</v>
      </c>
      <c r="V92" s="658"/>
      <c r="W92" s="659" t="s">
        <v>6</v>
      </c>
      <c r="X92" s="658"/>
      <c r="Y92" s="659" t="s">
        <v>46</v>
      </c>
      <c r="Z92" s="658"/>
      <c r="AA92" s="659" t="s">
        <v>5</v>
      </c>
      <c r="AB92" s="658"/>
      <c r="AC92" s="659" t="s">
        <v>8</v>
      </c>
      <c r="AD92" s="658"/>
      <c r="AE92" s="659" t="s">
        <v>9</v>
      </c>
      <c r="AF92" s="660"/>
      <c r="AG92" s="605" t="s">
        <v>10</v>
      </c>
      <c r="AH92" s="572" t="s">
        <v>11</v>
      </c>
      <c r="AI92" s="574" t="s">
        <v>12</v>
      </c>
      <c r="AJ92" s="576" t="s">
        <v>30</v>
      </c>
    </row>
    <row r="93" spans="2:36" ht="83.25" customHeight="1" thickBot="1">
      <c r="B93" s="613"/>
      <c r="C93" s="616"/>
      <c r="D93" s="617"/>
      <c r="E93" s="617"/>
      <c r="F93" s="617"/>
      <c r="G93" s="617"/>
      <c r="H93" s="617"/>
      <c r="I93" s="546"/>
      <c r="J93" s="548" t="s">
        <v>26</v>
      </c>
      <c r="K93" s="548"/>
      <c r="L93" s="550"/>
      <c r="M93" s="608"/>
      <c r="N93" s="610"/>
      <c r="O93" s="253" t="s">
        <v>31</v>
      </c>
      <c r="P93" s="254" t="s">
        <v>32</v>
      </c>
      <c r="Q93" s="255" t="s">
        <v>31</v>
      </c>
      <c r="R93" s="254" t="s">
        <v>32</v>
      </c>
      <c r="S93" s="255" t="s">
        <v>31</v>
      </c>
      <c r="T93" s="254" t="s">
        <v>32</v>
      </c>
      <c r="U93" s="255" t="s">
        <v>31</v>
      </c>
      <c r="V93" s="254" t="s">
        <v>32</v>
      </c>
      <c r="W93" s="255" t="s">
        <v>31</v>
      </c>
      <c r="X93" s="254" t="s">
        <v>32</v>
      </c>
      <c r="Y93" s="255" t="s">
        <v>31</v>
      </c>
      <c r="Z93" s="254" t="s">
        <v>32</v>
      </c>
      <c r="AA93" s="255" t="s">
        <v>31</v>
      </c>
      <c r="AB93" s="254" t="s">
        <v>33</v>
      </c>
      <c r="AC93" s="255" t="s">
        <v>31</v>
      </c>
      <c r="AD93" s="254" t="s">
        <v>33</v>
      </c>
      <c r="AE93" s="255" t="s">
        <v>31</v>
      </c>
      <c r="AF93" s="256" t="s">
        <v>33</v>
      </c>
      <c r="AG93" s="606"/>
      <c r="AH93" s="573"/>
      <c r="AI93" s="575"/>
      <c r="AJ93" s="577"/>
    </row>
    <row r="94" spans="2:36" ht="128.25" customHeight="1" thickBot="1">
      <c r="B94" s="289" t="s">
        <v>34</v>
      </c>
      <c r="C94" s="580" t="s">
        <v>708</v>
      </c>
      <c r="D94" s="581"/>
      <c r="E94" s="581"/>
      <c r="F94" s="581"/>
      <c r="G94" s="581"/>
      <c r="H94" s="581"/>
      <c r="I94" s="290" t="s">
        <v>709</v>
      </c>
      <c r="J94" s="325" t="s">
        <v>710</v>
      </c>
      <c r="K94" s="365" t="s">
        <v>409</v>
      </c>
      <c r="L94" s="398" t="s">
        <v>1250</v>
      </c>
      <c r="M94" s="318">
        <v>0</v>
      </c>
      <c r="N94" s="445" t="s">
        <v>1250</v>
      </c>
      <c r="O94" s="343">
        <f>(O96+O106+O111+O117)</f>
        <v>0</v>
      </c>
      <c r="P94" s="343">
        <f aca="true" t="shared" si="8" ref="P94:AF94">(P96+P106+P111+P117)</f>
        <v>0</v>
      </c>
      <c r="Q94" s="343">
        <f t="shared" si="8"/>
        <v>0</v>
      </c>
      <c r="R94" s="343">
        <f t="shared" si="8"/>
        <v>0</v>
      </c>
      <c r="S94" s="343">
        <f t="shared" si="8"/>
        <v>0</v>
      </c>
      <c r="T94" s="343">
        <f t="shared" si="8"/>
        <v>0</v>
      </c>
      <c r="U94" s="343">
        <f t="shared" si="8"/>
        <v>0</v>
      </c>
      <c r="V94" s="343">
        <f t="shared" si="8"/>
        <v>0</v>
      </c>
      <c r="W94" s="343">
        <f t="shared" si="8"/>
        <v>0</v>
      </c>
      <c r="X94" s="343">
        <f t="shared" si="8"/>
        <v>0</v>
      </c>
      <c r="Y94" s="343">
        <f t="shared" si="8"/>
        <v>0</v>
      </c>
      <c r="Z94" s="343">
        <f t="shared" si="8"/>
        <v>0</v>
      </c>
      <c r="AA94" s="343">
        <f t="shared" si="8"/>
        <v>0</v>
      </c>
      <c r="AB94" s="343">
        <f t="shared" si="8"/>
        <v>0</v>
      </c>
      <c r="AC94" s="343">
        <f t="shared" si="8"/>
        <v>0</v>
      </c>
      <c r="AD94" s="343">
        <f t="shared" si="8"/>
        <v>0</v>
      </c>
      <c r="AE94" s="343">
        <f t="shared" si="8"/>
        <v>0</v>
      </c>
      <c r="AF94" s="343">
        <f t="shared" si="8"/>
        <v>0</v>
      </c>
      <c r="AG94" s="298" t="s">
        <v>1219</v>
      </c>
      <c r="AH94" s="298"/>
      <c r="AI94" s="298"/>
      <c r="AJ94" s="299"/>
    </row>
    <row r="95" spans="2:36" ht="12.75" thickBot="1">
      <c r="B95" s="625"/>
      <c r="C95" s="626"/>
      <c r="D95" s="626"/>
      <c r="E95" s="626"/>
      <c r="F95" s="626"/>
      <c r="G95" s="626"/>
      <c r="H95" s="626"/>
      <c r="I95" s="626"/>
      <c r="J95" s="626"/>
      <c r="K95" s="626"/>
      <c r="L95" s="626"/>
      <c r="M95" s="626"/>
      <c r="N95" s="626"/>
      <c r="O95" s="626"/>
      <c r="P95" s="626"/>
      <c r="Q95" s="626"/>
      <c r="R95" s="626"/>
      <c r="S95" s="626"/>
      <c r="T95" s="626"/>
      <c r="U95" s="626"/>
      <c r="V95" s="626"/>
      <c r="W95" s="626"/>
      <c r="X95" s="626"/>
      <c r="Y95" s="626"/>
      <c r="Z95" s="626"/>
      <c r="AA95" s="626"/>
      <c r="AB95" s="626"/>
      <c r="AC95" s="626"/>
      <c r="AD95" s="626"/>
      <c r="AE95" s="626"/>
      <c r="AF95" s="626"/>
      <c r="AG95" s="626"/>
      <c r="AH95" s="626"/>
      <c r="AI95" s="626"/>
      <c r="AJ95" s="627"/>
    </row>
    <row r="96" spans="2:36" ht="35.25" customHeight="1" thickBot="1">
      <c r="B96" s="258" t="s">
        <v>13</v>
      </c>
      <c r="C96" s="112" t="s">
        <v>41</v>
      </c>
      <c r="D96" s="112" t="s">
        <v>14</v>
      </c>
      <c r="E96" s="112" t="s">
        <v>40</v>
      </c>
      <c r="F96" s="112" t="s">
        <v>38</v>
      </c>
      <c r="G96" s="112" t="s">
        <v>39</v>
      </c>
      <c r="H96" s="259" t="s">
        <v>1191</v>
      </c>
      <c r="I96" s="260" t="s">
        <v>42</v>
      </c>
      <c r="J96" s="112"/>
      <c r="K96" s="352"/>
      <c r="L96" s="352"/>
      <c r="M96" s="261"/>
      <c r="N96" s="262"/>
      <c r="O96" s="346"/>
      <c r="P96" s="347"/>
      <c r="Q96" s="257"/>
      <c r="R96" s="347"/>
      <c r="S96" s="257"/>
      <c r="T96" s="347"/>
      <c r="U96" s="257"/>
      <c r="V96" s="347"/>
      <c r="W96" s="257"/>
      <c r="X96" s="347"/>
      <c r="Y96" s="257"/>
      <c r="Z96" s="347"/>
      <c r="AA96" s="257"/>
      <c r="AB96" s="347"/>
      <c r="AC96" s="257"/>
      <c r="AD96" s="347"/>
      <c r="AE96" s="257">
        <f>(Q96+S96+U96+W96+Y96+AA96+AC96)</f>
        <v>0</v>
      </c>
      <c r="AF96" s="347">
        <f>AF97</f>
        <v>0</v>
      </c>
      <c r="AG96" s="298" t="s">
        <v>1211</v>
      </c>
      <c r="AH96" s="301"/>
      <c r="AI96" s="301"/>
      <c r="AJ96" s="302"/>
    </row>
    <row r="97" spans="2:36" ht="23.25" customHeight="1">
      <c r="B97" s="787" t="s">
        <v>1346</v>
      </c>
      <c r="C97" s="414"/>
      <c r="D97" s="148" t="s">
        <v>1139</v>
      </c>
      <c r="E97" s="304" t="s">
        <v>1140</v>
      </c>
      <c r="F97" s="269" t="s">
        <v>816</v>
      </c>
      <c r="G97" s="269" t="s">
        <v>816</v>
      </c>
      <c r="H97" s="688" t="s">
        <v>711</v>
      </c>
      <c r="I97" s="690" t="s">
        <v>712</v>
      </c>
      <c r="J97" s="692" t="s">
        <v>713</v>
      </c>
      <c r="K97" s="798" t="s">
        <v>713</v>
      </c>
      <c r="L97" s="800" t="s">
        <v>713</v>
      </c>
      <c r="M97" s="801">
        <v>0</v>
      </c>
      <c r="N97" s="802" t="s">
        <v>713</v>
      </c>
      <c r="O97" s="415"/>
      <c r="P97" s="416"/>
      <c r="Q97" s="348"/>
      <c r="R97" s="348"/>
      <c r="S97" s="348"/>
      <c r="T97" s="348"/>
      <c r="U97" s="348"/>
      <c r="V97" s="348"/>
      <c r="W97" s="348"/>
      <c r="X97" s="348"/>
      <c r="Y97" s="348"/>
      <c r="Z97" s="348"/>
      <c r="AA97" s="348"/>
      <c r="AB97" s="348"/>
      <c r="AC97" s="348"/>
      <c r="AD97" s="348"/>
      <c r="AE97" s="666"/>
      <c r="AF97" s="666"/>
      <c r="AG97" s="392"/>
      <c r="AH97" s="630"/>
      <c r="AI97" s="683"/>
      <c r="AJ97" s="671"/>
    </row>
    <row r="98" spans="2:36" ht="56.25" customHeight="1">
      <c r="B98" s="787"/>
      <c r="C98" s="414"/>
      <c r="D98" s="271" t="s">
        <v>1251</v>
      </c>
      <c r="E98" s="271" t="s">
        <v>1252</v>
      </c>
      <c r="F98" s="269" t="s">
        <v>816</v>
      </c>
      <c r="G98" s="269" t="s">
        <v>816</v>
      </c>
      <c r="H98" s="688"/>
      <c r="I98" s="690"/>
      <c r="J98" s="594"/>
      <c r="K98" s="799"/>
      <c r="L98" s="792"/>
      <c r="M98" s="801"/>
      <c r="N98" s="803"/>
      <c r="O98" s="415"/>
      <c r="P98" s="348"/>
      <c r="Q98" s="348"/>
      <c r="R98" s="348"/>
      <c r="S98" s="348"/>
      <c r="T98" s="348"/>
      <c r="U98" s="348"/>
      <c r="V98" s="348"/>
      <c r="W98" s="348"/>
      <c r="X98" s="348"/>
      <c r="Y98" s="348"/>
      <c r="Z98" s="348"/>
      <c r="AA98" s="348"/>
      <c r="AB98" s="348"/>
      <c r="AC98" s="348"/>
      <c r="AD98" s="348"/>
      <c r="AE98" s="666"/>
      <c r="AF98" s="666"/>
      <c r="AG98" s="392"/>
      <c r="AH98" s="630"/>
      <c r="AI98" s="683"/>
      <c r="AJ98" s="671"/>
    </row>
    <row r="99" spans="2:36" ht="12">
      <c r="B99" s="328"/>
      <c r="C99" s="328"/>
      <c r="D99" s="312"/>
      <c r="E99" s="312"/>
      <c r="F99" s="417"/>
      <c r="G99" s="312"/>
      <c r="H99" s="330"/>
      <c r="I99" s="330"/>
      <c r="J99" s="330"/>
      <c r="K99" s="418"/>
      <c r="L99" s="419"/>
      <c r="M99" s="420"/>
      <c r="N99" s="419"/>
      <c r="O99" s="411"/>
      <c r="P99" s="411"/>
      <c r="Q99" s="411"/>
      <c r="R99" s="411"/>
      <c r="S99" s="411"/>
      <c r="T99" s="411"/>
      <c r="U99" s="411"/>
      <c r="V99" s="411"/>
      <c r="W99" s="411"/>
      <c r="X99" s="411"/>
      <c r="Y99" s="411"/>
      <c r="Z99" s="411"/>
      <c r="AA99" s="411"/>
      <c r="AB99" s="411"/>
      <c r="AC99" s="411"/>
      <c r="AD99" s="411"/>
      <c r="AE99" s="411"/>
      <c r="AF99" s="411"/>
      <c r="AG99" s="421"/>
      <c r="AH99" s="338"/>
      <c r="AI99" s="420"/>
      <c r="AJ99" s="422"/>
    </row>
    <row r="100" spans="2:36" ht="12.75" thickBot="1">
      <c r="B100" s="786"/>
      <c r="C100" s="786"/>
      <c r="D100" s="786"/>
      <c r="E100" s="786"/>
      <c r="F100" s="786"/>
      <c r="G100" s="786"/>
      <c r="H100" s="786"/>
      <c r="I100" s="786"/>
      <c r="J100" s="786"/>
      <c r="K100" s="786"/>
      <c r="L100" s="786"/>
      <c r="M100" s="786"/>
      <c r="N100" s="786"/>
      <c r="O100" s="786"/>
      <c r="P100" s="786"/>
      <c r="Q100" s="786"/>
      <c r="R100" s="786"/>
      <c r="S100" s="786"/>
      <c r="T100" s="786"/>
      <c r="U100" s="786"/>
      <c r="V100" s="786"/>
      <c r="W100" s="786"/>
      <c r="X100" s="786"/>
      <c r="Y100" s="786"/>
      <c r="Z100" s="786"/>
      <c r="AA100" s="786"/>
      <c r="AB100" s="786"/>
      <c r="AC100" s="786"/>
      <c r="AD100" s="786"/>
      <c r="AE100" s="786"/>
      <c r="AF100" s="786"/>
      <c r="AG100" s="786"/>
      <c r="AH100" s="786"/>
      <c r="AI100" s="786"/>
      <c r="AJ100" s="786"/>
    </row>
    <row r="101" spans="2:36" ht="35.25" customHeight="1" thickBot="1">
      <c r="B101" s="245" t="s">
        <v>13</v>
      </c>
      <c r="C101" s="263" t="s">
        <v>41</v>
      </c>
      <c r="D101" s="263" t="s">
        <v>14</v>
      </c>
      <c r="E101" s="263" t="s">
        <v>40</v>
      </c>
      <c r="F101" s="246" t="s">
        <v>38</v>
      </c>
      <c r="G101" s="246" t="s">
        <v>39</v>
      </c>
      <c r="H101" s="247" t="s">
        <v>1193</v>
      </c>
      <c r="I101" s="248" t="s">
        <v>42</v>
      </c>
      <c r="J101" s="263"/>
      <c r="K101" s="426"/>
      <c r="L101" s="426"/>
      <c r="M101" s="249"/>
      <c r="N101" s="250"/>
      <c r="O101" s="427">
        <f>SUM(O102:O103)</f>
        <v>0</v>
      </c>
      <c r="P101" s="428">
        <f>SUM(P102:P103)</f>
        <v>0</v>
      </c>
      <c r="Q101" s="429">
        <f>SUM(Q102:Q103)</f>
        <v>0</v>
      </c>
      <c r="R101" s="428">
        <f>SUM(R102:R103)</f>
        <v>0</v>
      </c>
      <c r="S101" s="429"/>
      <c r="T101" s="428"/>
      <c r="U101" s="429"/>
      <c r="V101" s="428"/>
      <c r="W101" s="429"/>
      <c r="X101" s="428"/>
      <c r="Y101" s="429"/>
      <c r="Z101" s="428"/>
      <c r="AA101" s="429"/>
      <c r="AB101" s="428"/>
      <c r="AC101" s="429"/>
      <c r="AD101" s="428"/>
      <c r="AE101" s="430">
        <f>(Q101+S101+U101+W101+Y101+AA101+AC101)</f>
        <v>0</v>
      </c>
      <c r="AF101" s="428">
        <f>AF102</f>
        <v>0</v>
      </c>
      <c r="AG101" s="298" t="s">
        <v>1211</v>
      </c>
      <c r="AH101" s="431"/>
      <c r="AI101" s="431"/>
      <c r="AJ101" s="432"/>
    </row>
    <row r="102" spans="2:36" ht="24.75" customHeight="1">
      <c r="B102" s="585" t="s">
        <v>1346</v>
      </c>
      <c r="C102" s="147"/>
      <c r="D102" s="148" t="s">
        <v>1139</v>
      </c>
      <c r="E102" s="304" t="s">
        <v>1140</v>
      </c>
      <c r="F102" s="269" t="s">
        <v>816</v>
      </c>
      <c r="G102" s="269" t="s">
        <v>816</v>
      </c>
      <c r="H102" s="701" t="s">
        <v>1253</v>
      </c>
      <c r="I102" s="702" t="s">
        <v>714</v>
      </c>
      <c r="J102" s="796" t="s">
        <v>1254</v>
      </c>
      <c r="K102" s="719" t="s">
        <v>715</v>
      </c>
      <c r="L102" s="719" t="s">
        <v>713</v>
      </c>
      <c r="M102" s="719">
        <v>0</v>
      </c>
      <c r="N102" s="719" t="s">
        <v>713</v>
      </c>
      <c r="O102" s="433"/>
      <c r="P102" s="434"/>
      <c r="Q102" s="435"/>
      <c r="R102" s="434"/>
      <c r="S102" s="434"/>
      <c r="T102" s="434"/>
      <c r="U102" s="434"/>
      <c r="V102" s="434"/>
      <c r="W102" s="434"/>
      <c r="X102" s="434"/>
      <c r="Y102" s="434"/>
      <c r="Z102" s="434"/>
      <c r="AA102" s="434"/>
      <c r="AB102" s="434"/>
      <c r="AC102" s="348"/>
      <c r="AD102" s="348"/>
      <c r="AE102" s="666"/>
      <c r="AF102" s="666"/>
      <c r="AG102" s="392"/>
      <c r="AH102" s="683"/>
      <c r="AI102" s="683"/>
      <c r="AJ102" s="671"/>
    </row>
    <row r="103" spans="2:36" ht="45.75" customHeight="1">
      <c r="B103" s="780"/>
      <c r="C103" s="436"/>
      <c r="D103" s="308" t="s">
        <v>1255</v>
      </c>
      <c r="E103" s="308" t="s">
        <v>1256</v>
      </c>
      <c r="F103" s="269" t="s">
        <v>816</v>
      </c>
      <c r="G103" s="269" t="s">
        <v>816</v>
      </c>
      <c r="H103" s="791"/>
      <c r="I103" s="782"/>
      <c r="J103" s="797"/>
      <c r="K103" s="792"/>
      <c r="L103" s="792"/>
      <c r="M103" s="795"/>
      <c r="N103" s="792"/>
      <c r="O103" s="415"/>
      <c r="P103" s="348"/>
      <c r="Q103" s="400"/>
      <c r="R103" s="348"/>
      <c r="S103" s="348"/>
      <c r="T103" s="348"/>
      <c r="U103" s="348"/>
      <c r="V103" s="348"/>
      <c r="W103" s="348"/>
      <c r="X103" s="348"/>
      <c r="Y103" s="348"/>
      <c r="Z103" s="348"/>
      <c r="AA103" s="348"/>
      <c r="AB103" s="348"/>
      <c r="AC103" s="348"/>
      <c r="AD103" s="348"/>
      <c r="AE103" s="740"/>
      <c r="AF103" s="740"/>
      <c r="AG103" s="392"/>
      <c r="AH103" s="683"/>
      <c r="AI103" s="683"/>
      <c r="AJ103" s="671"/>
    </row>
    <row r="104" spans="2:33" ht="12">
      <c r="B104" s="185"/>
      <c r="C104" s="185"/>
      <c r="H104" s="186"/>
      <c r="I104" s="186"/>
      <c r="J104" s="186"/>
      <c r="AG104" s="185"/>
    </row>
    <row r="105" spans="2:36" ht="12.75" thickBot="1">
      <c r="B105" s="786"/>
      <c r="C105" s="786"/>
      <c r="D105" s="786"/>
      <c r="E105" s="786"/>
      <c r="F105" s="786"/>
      <c r="G105" s="786"/>
      <c r="H105" s="786"/>
      <c r="I105" s="786"/>
      <c r="J105" s="786"/>
      <c r="K105" s="786"/>
      <c r="L105" s="786"/>
      <c r="M105" s="786"/>
      <c r="N105" s="786"/>
      <c r="O105" s="786"/>
      <c r="P105" s="786"/>
      <c r="Q105" s="786"/>
      <c r="R105" s="786"/>
      <c r="S105" s="786"/>
      <c r="T105" s="786"/>
      <c r="U105" s="786"/>
      <c r="V105" s="786"/>
      <c r="W105" s="786"/>
      <c r="X105" s="786"/>
      <c r="Y105" s="786"/>
      <c r="Z105" s="786"/>
      <c r="AA105" s="786"/>
      <c r="AB105" s="786"/>
      <c r="AC105" s="786"/>
      <c r="AD105" s="786"/>
      <c r="AE105" s="786"/>
      <c r="AF105" s="786"/>
      <c r="AG105" s="786"/>
      <c r="AH105" s="786"/>
      <c r="AI105" s="786"/>
      <c r="AJ105" s="786"/>
    </row>
    <row r="106" spans="2:36" ht="36.75" thickBot="1">
      <c r="B106" s="245" t="s">
        <v>13</v>
      </c>
      <c r="C106" s="263" t="s">
        <v>41</v>
      </c>
      <c r="D106" s="263" t="s">
        <v>14</v>
      </c>
      <c r="E106" s="263" t="s">
        <v>40</v>
      </c>
      <c r="F106" s="246" t="s">
        <v>38</v>
      </c>
      <c r="G106" s="246" t="s">
        <v>39</v>
      </c>
      <c r="H106" s="247" t="s">
        <v>1198</v>
      </c>
      <c r="I106" s="248" t="s">
        <v>42</v>
      </c>
      <c r="J106" s="263"/>
      <c r="K106" s="426"/>
      <c r="L106" s="426"/>
      <c r="M106" s="249"/>
      <c r="N106" s="250"/>
      <c r="O106" s="427">
        <f>SUM(O107:O108)</f>
        <v>0</v>
      </c>
      <c r="P106" s="428">
        <f>SUM(P107:P108)</f>
        <v>0</v>
      </c>
      <c r="Q106" s="429">
        <f>SUM(Q107:Q108)</f>
        <v>0</v>
      </c>
      <c r="R106" s="428">
        <f>SUM(R107:R108)</f>
        <v>0</v>
      </c>
      <c r="S106" s="344"/>
      <c r="T106" s="428"/>
      <c r="U106" s="429"/>
      <c r="V106" s="428"/>
      <c r="W106" s="429"/>
      <c r="X106" s="428"/>
      <c r="Y106" s="429"/>
      <c r="Z106" s="428"/>
      <c r="AA106" s="429"/>
      <c r="AB106" s="428"/>
      <c r="AC106" s="429"/>
      <c r="AD106" s="428"/>
      <c r="AE106" s="430">
        <f>(Q106+S106+U106+W106+Y106+AA106+AC106)</f>
        <v>0</v>
      </c>
      <c r="AF106" s="428">
        <f>AF107</f>
        <v>0</v>
      </c>
      <c r="AG106" s="298" t="s">
        <v>1211</v>
      </c>
      <c r="AH106" s="431"/>
      <c r="AI106" s="431"/>
      <c r="AJ106" s="432"/>
    </row>
    <row r="107" spans="2:36" ht="12">
      <c r="B107" s="585" t="s">
        <v>1346</v>
      </c>
      <c r="C107" s="147"/>
      <c r="D107" s="148" t="s">
        <v>1225</v>
      </c>
      <c r="E107" s="148" t="s">
        <v>1140</v>
      </c>
      <c r="F107" s="269" t="s">
        <v>816</v>
      </c>
      <c r="G107" s="269" t="s">
        <v>816</v>
      </c>
      <c r="H107" s="701" t="s">
        <v>716</v>
      </c>
      <c r="I107" s="702" t="s">
        <v>717</v>
      </c>
      <c r="J107" s="636" t="s">
        <v>713</v>
      </c>
      <c r="K107" s="705" t="s">
        <v>718</v>
      </c>
      <c r="L107" s="705" t="s">
        <v>713</v>
      </c>
      <c r="M107" s="705">
        <v>0</v>
      </c>
      <c r="N107" s="705" t="s">
        <v>713</v>
      </c>
      <c r="O107" s="433"/>
      <c r="P107" s="434"/>
      <c r="Q107" s="435"/>
      <c r="R107" s="434"/>
      <c r="S107" s="434"/>
      <c r="T107" s="434"/>
      <c r="U107" s="434"/>
      <c r="V107" s="434"/>
      <c r="W107" s="434"/>
      <c r="X107" s="434"/>
      <c r="Y107" s="434"/>
      <c r="Z107" s="434"/>
      <c r="AA107" s="434"/>
      <c r="AB107" s="434"/>
      <c r="AC107" s="348"/>
      <c r="AD107" s="348"/>
      <c r="AE107" s="666"/>
      <c r="AF107" s="666"/>
      <c r="AG107" s="392"/>
      <c r="AH107" s="683"/>
      <c r="AI107" s="683"/>
      <c r="AJ107" s="671"/>
    </row>
    <row r="108" spans="2:36" ht="68.25" customHeight="1">
      <c r="B108" s="586"/>
      <c r="C108" s="326"/>
      <c r="D108" s="271" t="s">
        <v>1251</v>
      </c>
      <c r="E108" s="271" t="s">
        <v>1252</v>
      </c>
      <c r="F108" s="269" t="s">
        <v>816</v>
      </c>
      <c r="G108" s="269" t="s">
        <v>816</v>
      </c>
      <c r="H108" s="592"/>
      <c r="I108" s="703"/>
      <c r="J108" s="594"/>
      <c r="K108" s="744"/>
      <c r="L108" s="769"/>
      <c r="M108" s="744"/>
      <c r="N108" s="769"/>
      <c r="O108" s="384"/>
      <c r="P108" s="442"/>
      <c r="Q108" s="443"/>
      <c r="R108" s="442"/>
      <c r="S108" s="442"/>
      <c r="T108" s="442"/>
      <c r="U108" s="442"/>
      <c r="V108" s="442"/>
      <c r="W108" s="442"/>
      <c r="X108" s="442"/>
      <c r="Y108" s="442"/>
      <c r="Z108" s="442"/>
      <c r="AA108" s="442"/>
      <c r="AB108" s="442"/>
      <c r="AC108" s="348"/>
      <c r="AD108" s="348"/>
      <c r="AE108" s="740"/>
      <c r="AF108" s="740"/>
      <c r="AG108" s="392"/>
      <c r="AH108" s="683"/>
      <c r="AI108" s="683"/>
      <c r="AJ108" s="671"/>
    </row>
    <row r="109" spans="2:33" ht="12">
      <c r="B109" s="185"/>
      <c r="C109" s="185"/>
      <c r="H109" s="186"/>
      <c r="I109" s="186"/>
      <c r="J109" s="186"/>
      <c r="AG109" s="185"/>
    </row>
    <row r="110" spans="2:36" ht="12.75" thickBot="1">
      <c r="B110" s="786"/>
      <c r="C110" s="786"/>
      <c r="D110" s="786"/>
      <c r="E110" s="786"/>
      <c r="F110" s="786"/>
      <c r="G110" s="786"/>
      <c r="H110" s="786"/>
      <c r="I110" s="786"/>
      <c r="J110" s="786"/>
      <c r="K110" s="786"/>
      <c r="L110" s="786"/>
      <c r="M110" s="786"/>
      <c r="N110" s="786"/>
      <c r="O110" s="786"/>
      <c r="P110" s="786"/>
      <c r="Q110" s="786"/>
      <c r="R110" s="786"/>
      <c r="S110" s="786"/>
      <c r="T110" s="786"/>
      <c r="U110" s="786"/>
      <c r="V110" s="786"/>
      <c r="W110" s="786"/>
      <c r="X110" s="786"/>
      <c r="Y110" s="786"/>
      <c r="Z110" s="786"/>
      <c r="AA110" s="786"/>
      <c r="AB110" s="786"/>
      <c r="AC110" s="786"/>
      <c r="AD110" s="786"/>
      <c r="AE110" s="786"/>
      <c r="AF110" s="786"/>
      <c r="AG110" s="786"/>
      <c r="AH110" s="786"/>
      <c r="AI110" s="786"/>
      <c r="AJ110" s="786"/>
    </row>
    <row r="111" spans="2:36" ht="36.75" thickBot="1">
      <c r="B111" s="245" t="s">
        <v>13</v>
      </c>
      <c r="C111" s="246" t="s">
        <v>41</v>
      </c>
      <c r="D111" s="246" t="s">
        <v>14</v>
      </c>
      <c r="E111" s="246" t="s">
        <v>40</v>
      </c>
      <c r="F111" s="246" t="s">
        <v>38</v>
      </c>
      <c r="G111" s="246" t="s">
        <v>39</v>
      </c>
      <c r="H111" s="247" t="s">
        <v>846</v>
      </c>
      <c r="I111" s="248" t="s">
        <v>42</v>
      </c>
      <c r="J111" s="246"/>
      <c r="K111" s="426"/>
      <c r="L111" s="426"/>
      <c r="M111" s="249"/>
      <c r="N111" s="250"/>
      <c r="O111" s="427">
        <f>SUM(O112:O114)</f>
        <v>0</v>
      </c>
      <c r="P111" s="428">
        <f>SUM(P112:P114)</f>
        <v>0</v>
      </c>
      <c r="Q111" s="429">
        <f>SUM(Q112:Q114)</f>
        <v>0</v>
      </c>
      <c r="R111" s="428">
        <f>SUM(R112:R114)</f>
        <v>0</v>
      </c>
      <c r="S111" s="429"/>
      <c r="T111" s="428"/>
      <c r="U111" s="429"/>
      <c r="V111" s="428"/>
      <c r="W111" s="429"/>
      <c r="X111" s="428"/>
      <c r="Y111" s="429"/>
      <c r="Z111" s="428"/>
      <c r="AA111" s="429"/>
      <c r="AB111" s="428"/>
      <c r="AC111" s="429"/>
      <c r="AD111" s="428"/>
      <c r="AE111" s="430">
        <f>(Q111+S111+U111+W111+Y111+AA111+AC111)</f>
        <v>0</v>
      </c>
      <c r="AF111" s="428">
        <f>AF112</f>
        <v>0</v>
      </c>
      <c r="AG111" s="298" t="s">
        <v>1211</v>
      </c>
      <c r="AH111" s="431"/>
      <c r="AI111" s="431"/>
      <c r="AJ111" s="432"/>
    </row>
    <row r="112" spans="2:36" ht="48.75" customHeight="1">
      <c r="B112" s="787" t="s">
        <v>1346</v>
      </c>
      <c r="C112" s="147"/>
      <c r="D112" s="148" t="s">
        <v>1225</v>
      </c>
      <c r="E112" s="148" t="s">
        <v>1140</v>
      </c>
      <c r="F112" s="269" t="s">
        <v>816</v>
      </c>
      <c r="G112" s="269" t="s">
        <v>816</v>
      </c>
      <c r="H112" s="778" t="s">
        <v>719</v>
      </c>
      <c r="I112" s="702" t="s">
        <v>720</v>
      </c>
      <c r="J112" s="636" t="s">
        <v>713</v>
      </c>
      <c r="K112" s="719" t="s">
        <v>719</v>
      </c>
      <c r="L112" s="719" t="s">
        <v>721</v>
      </c>
      <c r="M112" s="719">
        <v>0</v>
      </c>
      <c r="N112" s="719" t="s">
        <v>721</v>
      </c>
      <c r="O112" s="433"/>
      <c r="P112" s="434"/>
      <c r="Q112" s="435"/>
      <c r="R112" s="434"/>
      <c r="S112" s="434"/>
      <c r="T112" s="434"/>
      <c r="U112" s="434"/>
      <c r="V112" s="434"/>
      <c r="W112" s="434"/>
      <c r="X112" s="434"/>
      <c r="Y112" s="434"/>
      <c r="Z112" s="434"/>
      <c r="AA112" s="434"/>
      <c r="AB112" s="434"/>
      <c r="AC112" s="348"/>
      <c r="AD112" s="348"/>
      <c r="AE112" s="666"/>
      <c r="AF112" s="666"/>
      <c r="AG112" s="392"/>
      <c r="AH112" s="683"/>
      <c r="AI112" s="683"/>
      <c r="AJ112" s="671"/>
    </row>
    <row r="113" spans="2:36" ht="48.75" customHeight="1">
      <c r="B113" s="787"/>
      <c r="C113" s="326"/>
      <c r="D113" s="308" t="s">
        <v>1257</v>
      </c>
      <c r="E113" s="308" t="s">
        <v>1258</v>
      </c>
      <c r="F113" s="269" t="s">
        <v>816</v>
      </c>
      <c r="G113" s="269" t="s">
        <v>816</v>
      </c>
      <c r="H113" s="710"/>
      <c r="I113" s="703"/>
      <c r="J113" s="594"/>
      <c r="K113" s="790"/>
      <c r="L113" s="790"/>
      <c r="M113" s="790"/>
      <c r="N113" s="790"/>
      <c r="O113" s="450"/>
      <c r="P113" s="451"/>
      <c r="Q113" s="452"/>
      <c r="R113" s="451"/>
      <c r="S113" s="451"/>
      <c r="T113" s="451"/>
      <c r="U113" s="451"/>
      <c r="V113" s="451"/>
      <c r="W113" s="451"/>
      <c r="X113" s="451"/>
      <c r="Y113" s="451"/>
      <c r="Z113" s="451"/>
      <c r="AA113" s="451"/>
      <c r="AB113" s="451"/>
      <c r="AC113" s="348"/>
      <c r="AD113" s="348"/>
      <c r="AE113" s="666"/>
      <c r="AF113" s="666"/>
      <c r="AG113" s="392"/>
      <c r="AH113" s="683"/>
      <c r="AI113" s="683"/>
      <c r="AJ113" s="671"/>
    </row>
    <row r="114" spans="2:36" ht="120" customHeight="1">
      <c r="B114" s="787"/>
      <c r="C114" s="436"/>
      <c r="D114" s="308" t="s">
        <v>1259</v>
      </c>
      <c r="E114" s="308" t="s">
        <v>1260</v>
      </c>
      <c r="F114" s="269" t="s">
        <v>816</v>
      </c>
      <c r="G114" s="269" t="s">
        <v>816</v>
      </c>
      <c r="H114" s="781" t="s">
        <v>719</v>
      </c>
      <c r="I114" s="782" t="s">
        <v>720</v>
      </c>
      <c r="J114" s="693" t="s">
        <v>713</v>
      </c>
      <c r="K114" s="792" t="s">
        <v>719</v>
      </c>
      <c r="L114" s="792"/>
      <c r="M114" s="795"/>
      <c r="N114" s="792"/>
      <c r="O114" s="415"/>
      <c r="P114" s="348"/>
      <c r="Q114" s="400"/>
      <c r="R114" s="348"/>
      <c r="S114" s="348"/>
      <c r="T114" s="348"/>
      <c r="U114" s="348"/>
      <c r="V114" s="348"/>
      <c r="W114" s="348"/>
      <c r="X114" s="348"/>
      <c r="Y114" s="348"/>
      <c r="Z114" s="348"/>
      <c r="AA114" s="348"/>
      <c r="AB114" s="348"/>
      <c r="AC114" s="348"/>
      <c r="AD114" s="348"/>
      <c r="AE114" s="740"/>
      <c r="AF114" s="740"/>
      <c r="AG114" s="392"/>
      <c r="AH114" s="683"/>
      <c r="AI114" s="683"/>
      <c r="AJ114" s="671"/>
    </row>
    <row r="115" spans="2:33" ht="12">
      <c r="B115" s="185"/>
      <c r="C115" s="185"/>
      <c r="H115" s="186"/>
      <c r="I115" s="186"/>
      <c r="J115" s="186"/>
      <c r="AG115" s="185"/>
    </row>
    <row r="116" spans="2:36" ht="12.75" thickBot="1">
      <c r="B116" s="786"/>
      <c r="C116" s="786"/>
      <c r="D116" s="786"/>
      <c r="E116" s="786"/>
      <c r="F116" s="786"/>
      <c r="G116" s="786"/>
      <c r="H116" s="786"/>
      <c r="I116" s="786"/>
      <c r="J116" s="786"/>
      <c r="K116" s="786"/>
      <c r="L116" s="786"/>
      <c r="M116" s="786"/>
      <c r="N116" s="786"/>
      <c r="O116" s="786"/>
      <c r="P116" s="786"/>
      <c r="Q116" s="786"/>
      <c r="R116" s="786"/>
      <c r="S116" s="786"/>
      <c r="T116" s="786"/>
      <c r="U116" s="786"/>
      <c r="V116" s="786"/>
      <c r="W116" s="786"/>
      <c r="X116" s="786"/>
      <c r="Y116" s="786"/>
      <c r="Z116" s="786"/>
      <c r="AA116" s="786"/>
      <c r="AB116" s="786"/>
      <c r="AC116" s="786"/>
      <c r="AD116" s="786"/>
      <c r="AE116" s="786"/>
      <c r="AF116" s="786"/>
      <c r="AG116" s="786"/>
      <c r="AH116" s="786"/>
      <c r="AI116" s="786"/>
      <c r="AJ116" s="786"/>
    </row>
    <row r="117" spans="2:36" ht="36.75" thickBot="1">
      <c r="B117" s="245" t="s">
        <v>13</v>
      </c>
      <c r="C117" s="263" t="s">
        <v>41</v>
      </c>
      <c r="D117" s="263" t="s">
        <v>14</v>
      </c>
      <c r="E117" s="263" t="s">
        <v>40</v>
      </c>
      <c r="F117" s="246" t="s">
        <v>38</v>
      </c>
      <c r="G117" s="246" t="s">
        <v>39</v>
      </c>
      <c r="H117" s="247" t="s">
        <v>855</v>
      </c>
      <c r="I117" s="248" t="s">
        <v>42</v>
      </c>
      <c r="J117" s="263"/>
      <c r="K117" s="426"/>
      <c r="L117" s="426"/>
      <c r="M117" s="249"/>
      <c r="N117" s="250"/>
      <c r="O117" s="427">
        <f>SUM(O118:O119)</f>
        <v>0</v>
      </c>
      <c r="P117" s="428">
        <f>SUM(P118:P119)</f>
        <v>0</v>
      </c>
      <c r="Q117" s="429">
        <f>SUM(Q118:Q119)</f>
        <v>0</v>
      </c>
      <c r="R117" s="428">
        <f>SUM(R118:R119)</f>
        <v>0</v>
      </c>
      <c r="S117" s="344"/>
      <c r="T117" s="428"/>
      <c r="U117" s="429"/>
      <c r="V117" s="428"/>
      <c r="W117" s="429"/>
      <c r="X117" s="428"/>
      <c r="Y117" s="429"/>
      <c r="Z117" s="428"/>
      <c r="AA117" s="429"/>
      <c r="AB117" s="428"/>
      <c r="AC117" s="429"/>
      <c r="AD117" s="428"/>
      <c r="AE117" s="430">
        <f>(Q117+S117+U117+W117+Y117+AA117+AC117)</f>
        <v>0</v>
      </c>
      <c r="AF117" s="428">
        <f>AF118</f>
        <v>0</v>
      </c>
      <c r="AG117" s="298" t="s">
        <v>1211</v>
      </c>
      <c r="AH117" s="431"/>
      <c r="AI117" s="431"/>
      <c r="AJ117" s="432"/>
    </row>
    <row r="118" spans="2:36" ht="23.25" customHeight="1">
      <c r="B118" s="787" t="s">
        <v>1346</v>
      </c>
      <c r="C118" s="147"/>
      <c r="D118" s="148" t="s">
        <v>1225</v>
      </c>
      <c r="E118" s="148" t="s">
        <v>1140</v>
      </c>
      <c r="F118" s="269" t="s">
        <v>816</v>
      </c>
      <c r="G118" s="269" t="s">
        <v>816</v>
      </c>
      <c r="H118" s="778" t="s">
        <v>722</v>
      </c>
      <c r="I118" s="702" t="s">
        <v>723</v>
      </c>
      <c r="J118" s="636" t="s">
        <v>724</v>
      </c>
      <c r="K118" s="719" t="s">
        <v>725</v>
      </c>
      <c r="L118" s="793" t="s">
        <v>726</v>
      </c>
      <c r="M118" s="719">
        <v>0</v>
      </c>
      <c r="N118" s="793" t="s">
        <v>726</v>
      </c>
      <c r="O118" s="433"/>
      <c r="P118" s="434"/>
      <c r="Q118" s="435"/>
      <c r="R118" s="434"/>
      <c r="S118" s="434"/>
      <c r="T118" s="434"/>
      <c r="U118" s="434"/>
      <c r="V118" s="434"/>
      <c r="W118" s="434"/>
      <c r="X118" s="434"/>
      <c r="Y118" s="434"/>
      <c r="Z118" s="434"/>
      <c r="AA118" s="434"/>
      <c r="AB118" s="434"/>
      <c r="AC118" s="348"/>
      <c r="AD118" s="348"/>
      <c r="AE118" s="666"/>
      <c r="AF118" s="666"/>
      <c r="AG118" s="392"/>
      <c r="AH118" s="683"/>
      <c r="AI118" s="683"/>
      <c r="AJ118" s="671"/>
    </row>
    <row r="119" spans="2:36" ht="67.5" customHeight="1">
      <c r="B119" s="787"/>
      <c r="C119" s="436"/>
      <c r="D119" s="308" t="s">
        <v>1261</v>
      </c>
      <c r="E119" s="308" t="s">
        <v>1262</v>
      </c>
      <c r="F119" s="269" t="s">
        <v>816</v>
      </c>
      <c r="G119" s="269" t="s">
        <v>816</v>
      </c>
      <c r="H119" s="781" t="s">
        <v>722</v>
      </c>
      <c r="I119" s="782" t="s">
        <v>723</v>
      </c>
      <c r="J119" s="693" t="s">
        <v>724</v>
      </c>
      <c r="K119" s="792" t="s">
        <v>725</v>
      </c>
      <c r="L119" s="794"/>
      <c r="M119" s="795"/>
      <c r="N119" s="794"/>
      <c r="O119" s="415"/>
      <c r="P119" s="348"/>
      <c r="Q119" s="400"/>
      <c r="R119" s="348"/>
      <c r="S119" s="348"/>
      <c r="T119" s="348"/>
      <c r="U119" s="348"/>
      <c r="V119" s="348"/>
      <c r="W119" s="348"/>
      <c r="X119" s="348"/>
      <c r="Y119" s="348"/>
      <c r="Z119" s="348"/>
      <c r="AA119" s="348"/>
      <c r="AB119" s="348"/>
      <c r="AC119" s="348"/>
      <c r="AD119" s="348"/>
      <c r="AE119" s="740"/>
      <c r="AF119" s="740"/>
      <c r="AG119" s="392"/>
      <c r="AH119" s="683"/>
      <c r="AI119" s="683"/>
      <c r="AJ119" s="671"/>
    </row>
    <row r="120" spans="2:33" ht="12.75" thickBot="1">
      <c r="B120" s="185"/>
      <c r="C120" s="185"/>
      <c r="H120" s="186"/>
      <c r="I120" s="186"/>
      <c r="J120" s="186"/>
      <c r="AG120" s="185"/>
    </row>
    <row r="121" spans="2:36" ht="33" customHeight="1">
      <c r="B121" s="612" t="s">
        <v>25</v>
      </c>
      <c r="C121" s="614" t="s">
        <v>832</v>
      </c>
      <c r="D121" s="615"/>
      <c r="E121" s="615"/>
      <c r="F121" s="615"/>
      <c r="G121" s="615"/>
      <c r="H121" s="615"/>
      <c r="I121" s="545" t="s">
        <v>3</v>
      </c>
      <c r="J121" s="547" t="s">
        <v>26</v>
      </c>
      <c r="K121" s="547" t="s">
        <v>4</v>
      </c>
      <c r="L121" s="549" t="s">
        <v>843</v>
      </c>
      <c r="M121" s="607" t="s">
        <v>28</v>
      </c>
      <c r="N121" s="609" t="s">
        <v>29</v>
      </c>
      <c r="O121" s="728" t="s">
        <v>43</v>
      </c>
      <c r="P121" s="658"/>
      <c r="Q121" s="659" t="s">
        <v>44</v>
      </c>
      <c r="R121" s="658"/>
      <c r="S121" s="659" t="s">
        <v>45</v>
      </c>
      <c r="T121" s="658"/>
      <c r="U121" s="659" t="s">
        <v>7</v>
      </c>
      <c r="V121" s="658"/>
      <c r="W121" s="659" t="s">
        <v>6</v>
      </c>
      <c r="X121" s="658"/>
      <c r="Y121" s="659" t="s">
        <v>46</v>
      </c>
      <c r="Z121" s="658"/>
      <c r="AA121" s="659" t="s">
        <v>5</v>
      </c>
      <c r="AB121" s="658"/>
      <c r="AC121" s="659" t="s">
        <v>8</v>
      </c>
      <c r="AD121" s="658"/>
      <c r="AE121" s="659" t="s">
        <v>9</v>
      </c>
      <c r="AF121" s="660"/>
      <c r="AG121" s="605" t="s">
        <v>10</v>
      </c>
      <c r="AH121" s="572" t="s">
        <v>11</v>
      </c>
      <c r="AI121" s="574" t="s">
        <v>12</v>
      </c>
      <c r="AJ121" s="576" t="s">
        <v>30</v>
      </c>
    </row>
    <row r="122" spans="2:36" ht="70.5" customHeight="1" thickBot="1">
      <c r="B122" s="613"/>
      <c r="C122" s="616"/>
      <c r="D122" s="617"/>
      <c r="E122" s="617"/>
      <c r="F122" s="617"/>
      <c r="G122" s="617"/>
      <c r="H122" s="617"/>
      <c r="I122" s="546"/>
      <c r="J122" s="548" t="s">
        <v>26</v>
      </c>
      <c r="K122" s="548"/>
      <c r="L122" s="550"/>
      <c r="M122" s="608"/>
      <c r="N122" s="610"/>
      <c r="O122" s="253" t="s">
        <v>31</v>
      </c>
      <c r="P122" s="254" t="s">
        <v>32</v>
      </c>
      <c r="Q122" s="255" t="s">
        <v>31</v>
      </c>
      <c r="R122" s="254" t="s">
        <v>32</v>
      </c>
      <c r="S122" s="255" t="s">
        <v>31</v>
      </c>
      <c r="T122" s="254" t="s">
        <v>32</v>
      </c>
      <c r="U122" s="255" t="s">
        <v>31</v>
      </c>
      <c r="V122" s="254" t="s">
        <v>32</v>
      </c>
      <c r="W122" s="255" t="s">
        <v>31</v>
      </c>
      <c r="X122" s="254" t="s">
        <v>32</v>
      </c>
      <c r="Y122" s="255" t="s">
        <v>31</v>
      </c>
      <c r="Z122" s="254" t="s">
        <v>32</v>
      </c>
      <c r="AA122" s="255" t="s">
        <v>31</v>
      </c>
      <c r="AB122" s="254" t="s">
        <v>33</v>
      </c>
      <c r="AC122" s="255" t="s">
        <v>31</v>
      </c>
      <c r="AD122" s="254" t="s">
        <v>33</v>
      </c>
      <c r="AE122" s="255" t="s">
        <v>31</v>
      </c>
      <c r="AF122" s="256" t="s">
        <v>33</v>
      </c>
      <c r="AG122" s="606"/>
      <c r="AH122" s="573"/>
      <c r="AI122" s="575"/>
      <c r="AJ122" s="577"/>
    </row>
    <row r="123" spans="2:36" ht="60.75" thickBot="1">
      <c r="B123" s="289" t="s">
        <v>34</v>
      </c>
      <c r="C123" s="580" t="s">
        <v>727</v>
      </c>
      <c r="D123" s="581"/>
      <c r="E123" s="581"/>
      <c r="F123" s="581"/>
      <c r="G123" s="581"/>
      <c r="H123" s="581"/>
      <c r="I123" s="447" t="s">
        <v>728</v>
      </c>
      <c r="J123" s="447" t="s">
        <v>729</v>
      </c>
      <c r="K123" s="453" t="s">
        <v>730</v>
      </c>
      <c r="L123" s="398">
        <v>0</v>
      </c>
      <c r="M123" s="318">
        <v>0</v>
      </c>
      <c r="N123" s="315">
        <v>0</v>
      </c>
      <c r="O123" s="343">
        <f>O125</f>
        <v>0</v>
      </c>
      <c r="P123" s="343">
        <f aca="true" t="shared" si="9" ref="P123:AF123">P125</f>
        <v>0</v>
      </c>
      <c r="Q123" s="343">
        <f t="shared" si="9"/>
        <v>0</v>
      </c>
      <c r="R123" s="343">
        <f t="shared" si="9"/>
        <v>0</v>
      </c>
      <c r="S123" s="343">
        <f t="shared" si="9"/>
        <v>0</v>
      </c>
      <c r="T123" s="343">
        <f t="shared" si="9"/>
        <v>0</v>
      </c>
      <c r="U123" s="343">
        <f t="shared" si="9"/>
        <v>0</v>
      </c>
      <c r="V123" s="343">
        <f t="shared" si="9"/>
        <v>0</v>
      </c>
      <c r="W123" s="343">
        <f t="shared" si="9"/>
        <v>0</v>
      </c>
      <c r="X123" s="343">
        <f t="shared" si="9"/>
        <v>0</v>
      </c>
      <c r="Y123" s="343">
        <f t="shared" si="9"/>
        <v>0</v>
      </c>
      <c r="Z123" s="343">
        <f t="shared" si="9"/>
        <v>0</v>
      </c>
      <c r="AA123" s="343">
        <f t="shared" si="9"/>
        <v>0</v>
      </c>
      <c r="AB123" s="343">
        <f t="shared" si="9"/>
        <v>0</v>
      </c>
      <c r="AC123" s="343">
        <f t="shared" si="9"/>
        <v>0</v>
      </c>
      <c r="AD123" s="343">
        <f t="shared" si="9"/>
        <v>0</v>
      </c>
      <c r="AE123" s="343">
        <f t="shared" si="9"/>
        <v>0</v>
      </c>
      <c r="AF123" s="343">
        <f t="shared" si="9"/>
        <v>0</v>
      </c>
      <c r="AG123" s="298" t="s">
        <v>1215</v>
      </c>
      <c r="AH123" s="298"/>
      <c r="AI123" s="298"/>
      <c r="AJ123" s="299"/>
    </row>
    <row r="124" spans="2:36" ht="12.75" thickBot="1">
      <c r="B124" s="786"/>
      <c r="C124" s="786"/>
      <c r="D124" s="786"/>
      <c r="E124" s="786"/>
      <c r="F124" s="786"/>
      <c r="G124" s="786"/>
      <c r="H124" s="786"/>
      <c r="I124" s="786"/>
      <c r="J124" s="786"/>
      <c r="K124" s="786"/>
      <c r="L124" s="786"/>
      <c r="M124" s="786"/>
      <c r="N124" s="786"/>
      <c r="O124" s="786"/>
      <c r="P124" s="786"/>
      <c r="Q124" s="786"/>
      <c r="R124" s="786"/>
      <c r="S124" s="786"/>
      <c r="T124" s="786"/>
      <c r="U124" s="786"/>
      <c r="V124" s="786"/>
      <c r="W124" s="786"/>
      <c r="X124" s="786"/>
      <c r="Y124" s="786"/>
      <c r="Z124" s="786"/>
      <c r="AA124" s="786"/>
      <c r="AB124" s="786"/>
      <c r="AC124" s="786"/>
      <c r="AD124" s="786"/>
      <c r="AE124" s="786"/>
      <c r="AF124" s="786"/>
      <c r="AG124" s="786"/>
      <c r="AH124" s="786"/>
      <c r="AI124" s="786"/>
      <c r="AJ124" s="786"/>
    </row>
    <row r="125" spans="2:36" ht="36.75" thickBot="1">
      <c r="B125" s="245" t="s">
        <v>13</v>
      </c>
      <c r="C125" s="263" t="s">
        <v>41</v>
      </c>
      <c r="D125" s="263" t="s">
        <v>14</v>
      </c>
      <c r="E125" s="263" t="s">
        <v>40</v>
      </c>
      <c r="F125" s="246" t="s">
        <v>38</v>
      </c>
      <c r="G125" s="246" t="s">
        <v>39</v>
      </c>
      <c r="H125" s="247" t="s">
        <v>1263</v>
      </c>
      <c r="I125" s="248" t="s">
        <v>42</v>
      </c>
      <c r="J125" s="263"/>
      <c r="K125" s="426"/>
      <c r="L125" s="426"/>
      <c r="M125" s="249"/>
      <c r="N125" s="250"/>
      <c r="O125" s="427"/>
      <c r="P125" s="428"/>
      <c r="Q125" s="429"/>
      <c r="R125" s="428"/>
      <c r="S125" s="429"/>
      <c r="T125" s="428"/>
      <c r="U125" s="429"/>
      <c r="V125" s="428"/>
      <c r="W125" s="429"/>
      <c r="X125" s="428"/>
      <c r="Y125" s="429"/>
      <c r="Z125" s="428"/>
      <c r="AA125" s="429"/>
      <c r="AB125" s="428"/>
      <c r="AC125" s="429"/>
      <c r="AD125" s="428"/>
      <c r="AE125" s="430">
        <f>(Q125+S125+U125+W125+Y125+AA125+AC125)</f>
        <v>0</v>
      </c>
      <c r="AF125" s="428">
        <f>AF126</f>
        <v>0</v>
      </c>
      <c r="AG125" s="298" t="s">
        <v>1264</v>
      </c>
      <c r="AH125" s="431"/>
      <c r="AI125" s="431"/>
      <c r="AJ125" s="432"/>
    </row>
    <row r="126" spans="2:36" ht="114" customHeight="1">
      <c r="B126" s="208" t="s">
        <v>1346</v>
      </c>
      <c r="C126" s="454"/>
      <c r="D126" s="148" t="s">
        <v>1265</v>
      </c>
      <c r="E126" s="148" t="s">
        <v>1266</v>
      </c>
      <c r="F126" s="149" t="s">
        <v>816</v>
      </c>
      <c r="G126" s="149" t="s">
        <v>816</v>
      </c>
      <c r="H126" s="455" t="s">
        <v>731</v>
      </c>
      <c r="I126" s="456" t="s">
        <v>732</v>
      </c>
      <c r="J126" s="204" t="s">
        <v>733</v>
      </c>
      <c r="K126" s="457" t="s">
        <v>734</v>
      </c>
      <c r="L126" s="457" t="s">
        <v>735</v>
      </c>
      <c r="M126" s="457">
        <v>0</v>
      </c>
      <c r="N126" s="457" t="s">
        <v>735</v>
      </c>
      <c r="O126" s="433"/>
      <c r="P126" s="434"/>
      <c r="Q126" s="435"/>
      <c r="R126" s="434"/>
      <c r="S126" s="434"/>
      <c r="T126" s="434"/>
      <c r="U126" s="434"/>
      <c r="V126" s="434"/>
      <c r="W126" s="434"/>
      <c r="X126" s="434"/>
      <c r="Y126" s="434"/>
      <c r="Z126" s="434"/>
      <c r="AA126" s="434"/>
      <c r="AB126" s="434"/>
      <c r="AC126" s="348"/>
      <c r="AD126" s="348"/>
      <c r="AE126" s="348"/>
      <c r="AF126" s="348"/>
      <c r="AG126" s="392"/>
      <c r="AH126" s="356"/>
      <c r="AI126" s="356"/>
      <c r="AJ126" s="349"/>
    </row>
    <row r="127" spans="2:36" ht="12.75" thickBot="1">
      <c r="B127" s="307"/>
      <c r="C127" s="328"/>
      <c r="D127" s="312"/>
      <c r="E127" s="312"/>
      <c r="F127" s="406"/>
      <c r="G127" s="437"/>
      <c r="H127" s="330"/>
      <c r="I127" s="330"/>
      <c r="J127" s="330"/>
      <c r="K127" s="419"/>
      <c r="L127" s="419"/>
      <c r="M127" s="419"/>
      <c r="N127" s="419"/>
      <c r="O127" s="411"/>
      <c r="P127" s="411"/>
      <c r="Q127" s="408"/>
      <c r="R127" s="411"/>
      <c r="S127" s="411"/>
      <c r="T127" s="411"/>
      <c r="U127" s="411"/>
      <c r="V127" s="411"/>
      <c r="W127" s="411"/>
      <c r="X127" s="411"/>
      <c r="Y127" s="411"/>
      <c r="Z127" s="411"/>
      <c r="AA127" s="411"/>
      <c r="AB127" s="411"/>
      <c r="AC127" s="411"/>
      <c r="AD127" s="411"/>
      <c r="AE127" s="411"/>
      <c r="AF127" s="411"/>
      <c r="AG127" s="441"/>
      <c r="AH127" s="420"/>
      <c r="AI127" s="420"/>
      <c r="AJ127" s="422"/>
    </row>
    <row r="128" spans="2:36" ht="36.75" customHeight="1">
      <c r="B128" s="612" t="s">
        <v>25</v>
      </c>
      <c r="C128" s="614" t="s">
        <v>833</v>
      </c>
      <c r="D128" s="615"/>
      <c r="E128" s="615"/>
      <c r="F128" s="615"/>
      <c r="G128" s="615"/>
      <c r="H128" s="615"/>
      <c r="I128" s="545" t="s">
        <v>3</v>
      </c>
      <c r="J128" s="547" t="s">
        <v>26</v>
      </c>
      <c r="K128" s="547" t="s">
        <v>4</v>
      </c>
      <c r="L128" s="549" t="s">
        <v>843</v>
      </c>
      <c r="M128" s="607" t="s">
        <v>28</v>
      </c>
      <c r="N128" s="609" t="s">
        <v>29</v>
      </c>
      <c r="O128" s="728" t="s">
        <v>43</v>
      </c>
      <c r="P128" s="658"/>
      <c r="Q128" s="659" t="s">
        <v>44</v>
      </c>
      <c r="R128" s="658"/>
      <c r="S128" s="659" t="s">
        <v>45</v>
      </c>
      <c r="T128" s="658"/>
      <c r="U128" s="659" t="s">
        <v>7</v>
      </c>
      <c r="V128" s="658"/>
      <c r="W128" s="659" t="s">
        <v>6</v>
      </c>
      <c r="X128" s="658"/>
      <c r="Y128" s="659" t="s">
        <v>46</v>
      </c>
      <c r="Z128" s="658"/>
      <c r="AA128" s="659" t="s">
        <v>5</v>
      </c>
      <c r="AB128" s="658"/>
      <c r="AC128" s="659" t="s">
        <v>8</v>
      </c>
      <c r="AD128" s="658"/>
      <c r="AE128" s="659" t="s">
        <v>9</v>
      </c>
      <c r="AF128" s="660"/>
      <c r="AG128" s="605" t="s">
        <v>10</v>
      </c>
      <c r="AH128" s="572" t="s">
        <v>11</v>
      </c>
      <c r="AI128" s="574" t="s">
        <v>12</v>
      </c>
      <c r="AJ128" s="576" t="s">
        <v>30</v>
      </c>
    </row>
    <row r="129" spans="2:36" ht="70.5" customHeight="1" thickBot="1">
      <c r="B129" s="613"/>
      <c r="C129" s="616"/>
      <c r="D129" s="617"/>
      <c r="E129" s="617"/>
      <c r="F129" s="617"/>
      <c r="G129" s="617"/>
      <c r="H129" s="617"/>
      <c r="I129" s="546"/>
      <c r="J129" s="548" t="s">
        <v>26</v>
      </c>
      <c r="K129" s="548"/>
      <c r="L129" s="550"/>
      <c r="M129" s="608"/>
      <c r="N129" s="610"/>
      <c r="O129" s="253" t="s">
        <v>31</v>
      </c>
      <c r="P129" s="254" t="s">
        <v>32</v>
      </c>
      <c r="Q129" s="255" t="s">
        <v>31</v>
      </c>
      <c r="R129" s="254" t="s">
        <v>32</v>
      </c>
      <c r="S129" s="255" t="s">
        <v>31</v>
      </c>
      <c r="T129" s="254" t="s">
        <v>32</v>
      </c>
      <c r="U129" s="255" t="s">
        <v>31</v>
      </c>
      <c r="V129" s="254" t="s">
        <v>32</v>
      </c>
      <c r="W129" s="255" t="s">
        <v>31</v>
      </c>
      <c r="X129" s="254" t="s">
        <v>32</v>
      </c>
      <c r="Y129" s="255" t="s">
        <v>31</v>
      </c>
      <c r="Z129" s="254" t="s">
        <v>32</v>
      </c>
      <c r="AA129" s="255" t="s">
        <v>31</v>
      </c>
      <c r="AB129" s="254" t="s">
        <v>33</v>
      </c>
      <c r="AC129" s="255" t="s">
        <v>31</v>
      </c>
      <c r="AD129" s="254" t="s">
        <v>33</v>
      </c>
      <c r="AE129" s="255" t="s">
        <v>31</v>
      </c>
      <c r="AF129" s="256" t="s">
        <v>33</v>
      </c>
      <c r="AG129" s="606"/>
      <c r="AH129" s="573"/>
      <c r="AI129" s="575"/>
      <c r="AJ129" s="577"/>
    </row>
    <row r="130" spans="2:36" ht="159.75" customHeight="1" thickBot="1">
      <c r="B130" s="289" t="s">
        <v>34</v>
      </c>
      <c r="C130" s="580" t="s">
        <v>736</v>
      </c>
      <c r="D130" s="581"/>
      <c r="E130" s="581"/>
      <c r="F130" s="581"/>
      <c r="G130" s="581"/>
      <c r="H130" s="581"/>
      <c r="I130" s="290" t="s">
        <v>737</v>
      </c>
      <c r="J130" s="325" t="s">
        <v>738</v>
      </c>
      <c r="K130" s="365" t="s">
        <v>739</v>
      </c>
      <c r="L130" s="458" t="s">
        <v>1267</v>
      </c>
      <c r="M130" s="318">
        <v>0</v>
      </c>
      <c r="N130" s="445" t="s">
        <v>1267</v>
      </c>
      <c r="O130" s="343">
        <f>O133</f>
        <v>0</v>
      </c>
      <c r="P130" s="343">
        <f aca="true" t="shared" si="10" ref="P130:AF130">P133</f>
        <v>0</v>
      </c>
      <c r="Q130" s="343">
        <f t="shared" si="10"/>
        <v>0</v>
      </c>
      <c r="R130" s="343">
        <f t="shared" si="10"/>
        <v>0</v>
      </c>
      <c r="S130" s="343">
        <f t="shared" si="10"/>
        <v>800000</v>
      </c>
      <c r="T130" s="343">
        <f t="shared" si="10"/>
        <v>0</v>
      </c>
      <c r="U130" s="343">
        <f t="shared" si="10"/>
        <v>0</v>
      </c>
      <c r="V130" s="343">
        <f t="shared" si="10"/>
        <v>0</v>
      </c>
      <c r="W130" s="343">
        <f t="shared" si="10"/>
        <v>0</v>
      </c>
      <c r="X130" s="343">
        <f t="shared" si="10"/>
        <v>0</v>
      </c>
      <c r="Y130" s="343">
        <f t="shared" si="10"/>
        <v>0</v>
      </c>
      <c r="Z130" s="343">
        <f t="shared" si="10"/>
        <v>0</v>
      </c>
      <c r="AA130" s="343">
        <f t="shared" si="10"/>
        <v>0</v>
      </c>
      <c r="AB130" s="343">
        <f t="shared" si="10"/>
        <v>0</v>
      </c>
      <c r="AC130" s="343">
        <f t="shared" si="10"/>
        <v>0</v>
      </c>
      <c r="AD130" s="343">
        <f t="shared" si="10"/>
        <v>0</v>
      </c>
      <c r="AE130" s="343">
        <f t="shared" si="10"/>
        <v>800000</v>
      </c>
      <c r="AF130" s="343">
        <f t="shared" si="10"/>
        <v>0</v>
      </c>
      <c r="AG130" s="298" t="s">
        <v>1264</v>
      </c>
      <c r="AH130" s="298"/>
      <c r="AI130" s="298"/>
      <c r="AJ130" s="299"/>
    </row>
    <row r="131" spans="2:36" ht="12">
      <c r="B131" s="328"/>
      <c r="C131" s="328"/>
      <c r="D131" s="312"/>
      <c r="E131" s="312"/>
      <c r="F131" s="406"/>
      <c r="G131" s="437"/>
      <c r="H131" s="330"/>
      <c r="I131" s="330"/>
      <c r="J131" s="330"/>
      <c r="K131" s="419"/>
      <c r="L131" s="419"/>
      <c r="M131" s="419"/>
      <c r="N131" s="419"/>
      <c r="O131" s="411"/>
      <c r="P131" s="411"/>
      <c r="Q131" s="408"/>
      <c r="R131" s="411"/>
      <c r="S131" s="411"/>
      <c r="T131" s="411"/>
      <c r="U131" s="411"/>
      <c r="V131" s="411"/>
      <c r="W131" s="411"/>
      <c r="X131" s="411"/>
      <c r="Y131" s="411"/>
      <c r="Z131" s="411"/>
      <c r="AA131" s="411"/>
      <c r="AB131" s="411"/>
      <c r="AC131" s="411"/>
      <c r="AD131" s="411"/>
      <c r="AE131" s="411"/>
      <c r="AF131" s="411"/>
      <c r="AG131" s="441"/>
      <c r="AH131" s="420"/>
      <c r="AI131" s="420"/>
      <c r="AJ131" s="422"/>
    </row>
    <row r="132" spans="2:36" ht="12.75" thickBot="1">
      <c r="B132" s="786"/>
      <c r="C132" s="786"/>
      <c r="D132" s="786"/>
      <c r="E132" s="786"/>
      <c r="F132" s="786"/>
      <c r="G132" s="786"/>
      <c r="H132" s="786"/>
      <c r="I132" s="786"/>
      <c r="J132" s="786"/>
      <c r="K132" s="786"/>
      <c r="L132" s="786"/>
      <c r="M132" s="786"/>
      <c r="N132" s="786"/>
      <c r="O132" s="786"/>
      <c r="P132" s="786"/>
      <c r="Q132" s="786"/>
      <c r="R132" s="786"/>
      <c r="S132" s="786"/>
      <c r="T132" s="786"/>
      <c r="U132" s="786"/>
      <c r="V132" s="786"/>
      <c r="W132" s="786"/>
      <c r="X132" s="786"/>
      <c r="Y132" s="786"/>
      <c r="Z132" s="786"/>
      <c r="AA132" s="786"/>
      <c r="AB132" s="786"/>
      <c r="AC132" s="786"/>
      <c r="AD132" s="786"/>
      <c r="AE132" s="786"/>
      <c r="AF132" s="786"/>
      <c r="AG132" s="786"/>
      <c r="AH132" s="786"/>
      <c r="AI132" s="786"/>
      <c r="AJ132" s="786"/>
    </row>
    <row r="133" spans="2:36" ht="36.75" thickBot="1">
      <c r="B133" s="245" t="s">
        <v>13</v>
      </c>
      <c r="C133" s="263" t="s">
        <v>41</v>
      </c>
      <c r="D133" s="263" t="s">
        <v>14</v>
      </c>
      <c r="E133" s="263" t="s">
        <v>40</v>
      </c>
      <c r="F133" s="246" t="s">
        <v>38</v>
      </c>
      <c r="G133" s="246" t="s">
        <v>39</v>
      </c>
      <c r="H133" s="247" t="s">
        <v>1268</v>
      </c>
      <c r="I133" s="248" t="s">
        <v>42</v>
      </c>
      <c r="J133" s="263"/>
      <c r="K133" s="426"/>
      <c r="L133" s="426"/>
      <c r="M133" s="249"/>
      <c r="N133" s="250"/>
      <c r="O133" s="427"/>
      <c r="P133" s="428"/>
      <c r="Q133" s="429"/>
      <c r="R133" s="428"/>
      <c r="S133" s="429">
        <v>800000</v>
      </c>
      <c r="T133" s="428"/>
      <c r="U133" s="429"/>
      <c r="V133" s="428"/>
      <c r="W133" s="429"/>
      <c r="X133" s="428"/>
      <c r="Y133" s="429"/>
      <c r="Z133" s="428"/>
      <c r="AA133" s="429"/>
      <c r="AB133" s="428"/>
      <c r="AC133" s="429"/>
      <c r="AD133" s="428"/>
      <c r="AE133" s="430">
        <f>(Q133+S133+U133+W133+Y133+AA133+AC133)</f>
        <v>800000</v>
      </c>
      <c r="AF133" s="428">
        <f>AF134</f>
        <v>0</v>
      </c>
      <c r="AG133" s="298" t="s">
        <v>1264</v>
      </c>
      <c r="AH133" s="431"/>
      <c r="AI133" s="431"/>
      <c r="AJ133" s="432"/>
    </row>
    <row r="134" spans="2:36" ht="25.5" customHeight="1">
      <c r="B134" s="787" t="s">
        <v>1346</v>
      </c>
      <c r="C134" s="147"/>
      <c r="D134" s="148" t="s">
        <v>1225</v>
      </c>
      <c r="E134" s="148" t="s">
        <v>1140</v>
      </c>
      <c r="F134" s="269" t="s">
        <v>816</v>
      </c>
      <c r="G134" s="269" t="s">
        <v>816</v>
      </c>
      <c r="H134" s="701" t="s">
        <v>740</v>
      </c>
      <c r="I134" s="702" t="s">
        <v>741</v>
      </c>
      <c r="J134" s="636" t="s">
        <v>742</v>
      </c>
      <c r="K134" s="705" t="s">
        <v>743</v>
      </c>
      <c r="L134" s="705" t="s">
        <v>744</v>
      </c>
      <c r="M134" s="705">
        <v>0</v>
      </c>
      <c r="N134" s="705" t="s">
        <v>744</v>
      </c>
      <c r="O134" s="433"/>
      <c r="P134" s="434"/>
      <c r="Q134" s="435"/>
      <c r="R134" s="434"/>
      <c r="S134" s="434"/>
      <c r="T134" s="434"/>
      <c r="U134" s="434"/>
      <c r="V134" s="434"/>
      <c r="W134" s="434"/>
      <c r="X134" s="434"/>
      <c r="Y134" s="434"/>
      <c r="Z134" s="434"/>
      <c r="AA134" s="434"/>
      <c r="AB134" s="434"/>
      <c r="AC134" s="348"/>
      <c r="AD134" s="348"/>
      <c r="AE134" s="666"/>
      <c r="AF134" s="666"/>
      <c r="AG134" s="392"/>
      <c r="AH134" s="683"/>
      <c r="AI134" s="683"/>
      <c r="AJ134" s="671"/>
    </row>
    <row r="135" spans="2:36" ht="84" customHeight="1">
      <c r="B135" s="787"/>
      <c r="C135" s="436"/>
      <c r="D135" s="308" t="s">
        <v>1269</v>
      </c>
      <c r="E135" s="308" t="s">
        <v>1262</v>
      </c>
      <c r="F135" s="269" t="s">
        <v>816</v>
      </c>
      <c r="G135" s="269" t="s">
        <v>816</v>
      </c>
      <c r="H135" s="791"/>
      <c r="I135" s="782"/>
      <c r="J135" s="693" t="s">
        <v>742</v>
      </c>
      <c r="K135" s="783" t="s">
        <v>743</v>
      </c>
      <c r="L135" s="783"/>
      <c r="M135" s="784"/>
      <c r="N135" s="783"/>
      <c r="O135" s="415"/>
      <c r="P135" s="348"/>
      <c r="Q135" s="400"/>
      <c r="R135" s="348"/>
      <c r="S135" s="348"/>
      <c r="T135" s="348"/>
      <c r="U135" s="348"/>
      <c r="V135" s="348"/>
      <c r="W135" s="348"/>
      <c r="X135" s="348"/>
      <c r="Y135" s="348"/>
      <c r="Z135" s="348"/>
      <c r="AA135" s="348"/>
      <c r="AB135" s="348"/>
      <c r="AC135" s="348"/>
      <c r="AD135" s="348"/>
      <c r="AE135" s="740"/>
      <c r="AF135" s="740"/>
      <c r="AG135" s="392"/>
      <c r="AH135" s="683"/>
      <c r="AI135" s="683"/>
      <c r="AJ135" s="671"/>
    </row>
    <row r="136" spans="2:36" ht="12">
      <c r="B136" s="328"/>
      <c r="C136" s="328"/>
      <c r="D136" s="312"/>
      <c r="E136" s="312"/>
      <c r="F136" s="406"/>
      <c r="G136" s="312"/>
      <c r="H136" s="330"/>
      <c r="I136" s="330"/>
      <c r="J136" s="330"/>
      <c r="K136" s="418"/>
      <c r="L136" s="419"/>
      <c r="M136" s="418"/>
      <c r="N136" s="418"/>
      <c r="O136" s="411"/>
      <c r="P136" s="411"/>
      <c r="Q136" s="408"/>
      <c r="R136" s="411"/>
      <c r="S136" s="411"/>
      <c r="T136" s="411"/>
      <c r="U136" s="411"/>
      <c r="V136" s="411"/>
      <c r="W136" s="411"/>
      <c r="X136" s="411"/>
      <c r="Y136" s="411"/>
      <c r="Z136" s="411"/>
      <c r="AA136" s="411"/>
      <c r="AB136" s="411"/>
      <c r="AC136" s="411"/>
      <c r="AD136" s="411"/>
      <c r="AE136" s="418"/>
      <c r="AF136" s="418"/>
      <c r="AG136" s="441"/>
      <c r="AH136" s="420"/>
      <c r="AI136" s="420"/>
      <c r="AJ136" s="422"/>
    </row>
    <row r="137" spans="2:36" ht="54" customHeight="1" thickBot="1">
      <c r="B137" s="563" t="s">
        <v>1511</v>
      </c>
      <c r="C137" s="564"/>
      <c r="D137" s="565"/>
      <c r="E137" s="264"/>
      <c r="F137" s="564" t="s">
        <v>1029</v>
      </c>
      <c r="G137" s="564"/>
      <c r="H137" s="564"/>
      <c r="I137" s="564"/>
      <c r="J137" s="564"/>
      <c r="K137" s="564"/>
      <c r="L137" s="564"/>
      <c r="M137" s="564"/>
      <c r="N137" s="565"/>
      <c r="O137" s="729" t="s">
        <v>0</v>
      </c>
      <c r="P137" s="730"/>
      <c r="Q137" s="730"/>
      <c r="R137" s="730"/>
      <c r="S137" s="730"/>
      <c r="T137" s="730"/>
      <c r="U137" s="730"/>
      <c r="V137" s="730"/>
      <c r="W137" s="730"/>
      <c r="X137" s="730"/>
      <c r="Y137" s="730"/>
      <c r="Z137" s="730"/>
      <c r="AA137" s="730"/>
      <c r="AB137" s="730"/>
      <c r="AC137" s="730"/>
      <c r="AD137" s="730"/>
      <c r="AE137" s="730"/>
      <c r="AF137" s="731"/>
      <c r="AG137" s="569" t="s">
        <v>1</v>
      </c>
      <c r="AH137" s="570"/>
      <c r="AI137" s="570"/>
      <c r="AJ137" s="571"/>
    </row>
    <row r="138" spans="2:36" ht="38.25" customHeight="1">
      <c r="B138" s="612" t="s">
        <v>25</v>
      </c>
      <c r="C138" s="614" t="s">
        <v>834</v>
      </c>
      <c r="D138" s="615"/>
      <c r="E138" s="615"/>
      <c r="F138" s="615"/>
      <c r="G138" s="615"/>
      <c r="H138" s="615"/>
      <c r="I138" s="545" t="s">
        <v>3</v>
      </c>
      <c r="J138" s="547" t="s">
        <v>26</v>
      </c>
      <c r="K138" s="547" t="s">
        <v>4</v>
      </c>
      <c r="L138" s="549" t="s">
        <v>843</v>
      </c>
      <c r="M138" s="607" t="s">
        <v>28</v>
      </c>
      <c r="N138" s="609" t="s">
        <v>29</v>
      </c>
      <c r="O138" s="728" t="s">
        <v>43</v>
      </c>
      <c r="P138" s="658"/>
      <c r="Q138" s="659" t="s">
        <v>44</v>
      </c>
      <c r="R138" s="658"/>
      <c r="S138" s="659" t="s">
        <v>45</v>
      </c>
      <c r="T138" s="658"/>
      <c r="U138" s="659" t="s">
        <v>7</v>
      </c>
      <c r="V138" s="658"/>
      <c r="W138" s="659" t="s">
        <v>6</v>
      </c>
      <c r="X138" s="658"/>
      <c r="Y138" s="659" t="s">
        <v>46</v>
      </c>
      <c r="Z138" s="658"/>
      <c r="AA138" s="659" t="s">
        <v>5</v>
      </c>
      <c r="AB138" s="658"/>
      <c r="AC138" s="659" t="s">
        <v>8</v>
      </c>
      <c r="AD138" s="658"/>
      <c r="AE138" s="659" t="s">
        <v>9</v>
      </c>
      <c r="AF138" s="660"/>
      <c r="AG138" s="605" t="s">
        <v>10</v>
      </c>
      <c r="AH138" s="572" t="s">
        <v>11</v>
      </c>
      <c r="AI138" s="574" t="s">
        <v>12</v>
      </c>
      <c r="AJ138" s="576" t="s">
        <v>30</v>
      </c>
    </row>
    <row r="139" spans="2:36" ht="72" customHeight="1" thickBot="1">
      <c r="B139" s="613"/>
      <c r="C139" s="616"/>
      <c r="D139" s="617"/>
      <c r="E139" s="617"/>
      <c r="F139" s="617"/>
      <c r="G139" s="617"/>
      <c r="H139" s="617"/>
      <c r="I139" s="546"/>
      <c r="J139" s="548" t="s">
        <v>26</v>
      </c>
      <c r="K139" s="548"/>
      <c r="L139" s="550"/>
      <c r="M139" s="608"/>
      <c r="N139" s="610"/>
      <c r="O139" s="253" t="s">
        <v>31</v>
      </c>
      <c r="P139" s="254" t="s">
        <v>32</v>
      </c>
      <c r="Q139" s="255" t="s">
        <v>31</v>
      </c>
      <c r="R139" s="254" t="s">
        <v>32</v>
      </c>
      <c r="S139" s="255" t="s">
        <v>31</v>
      </c>
      <c r="T139" s="254" t="s">
        <v>32</v>
      </c>
      <c r="U139" s="255" t="s">
        <v>31</v>
      </c>
      <c r="V139" s="254" t="s">
        <v>32</v>
      </c>
      <c r="W139" s="255" t="s">
        <v>31</v>
      </c>
      <c r="X139" s="254" t="s">
        <v>32</v>
      </c>
      <c r="Y139" s="255" t="s">
        <v>31</v>
      </c>
      <c r="Z139" s="254" t="s">
        <v>32</v>
      </c>
      <c r="AA139" s="255" t="s">
        <v>31</v>
      </c>
      <c r="AB139" s="254" t="s">
        <v>33</v>
      </c>
      <c r="AC139" s="255" t="s">
        <v>31</v>
      </c>
      <c r="AD139" s="254" t="s">
        <v>33</v>
      </c>
      <c r="AE139" s="255" t="s">
        <v>31</v>
      </c>
      <c r="AF139" s="256" t="s">
        <v>33</v>
      </c>
      <c r="AG139" s="606"/>
      <c r="AH139" s="573"/>
      <c r="AI139" s="575"/>
      <c r="AJ139" s="577"/>
    </row>
    <row r="140" spans="2:36" ht="84.75" thickBot="1">
      <c r="B140" s="289" t="s">
        <v>34</v>
      </c>
      <c r="C140" s="580" t="s">
        <v>745</v>
      </c>
      <c r="D140" s="581"/>
      <c r="E140" s="581"/>
      <c r="F140" s="581"/>
      <c r="G140" s="581"/>
      <c r="H140" s="581"/>
      <c r="I140" s="290" t="s">
        <v>746</v>
      </c>
      <c r="J140" s="325">
        <v>0.25</v>
      </c>
      <c r="K140" s="365" t="s">
        <v>747</v>
      </c>
      <c r="L140" s="458" t="s">
        <v>1267</v>
      </c>
      <c r="M140" s="318">
        <v>0</v>
      </c>
      <c r="N140" s="458" t="s">
        <v>1267</v>
      </c>
      <c r="O140" s="343" t="e">
        <f>#REF!+#REF!+O159</f>
        <v>#REF!</v>
      </c>
      <c r="P140" s="344" t="e">
        <f>#REF!+#REF!+P159</f>
        <v>#REF!</v>
      </c>
      <c r="Q140" s="344" t="e">
        <f>#REF!+#REF!+Q159</f>
        <v>#REF!</v>
      </c>
      <c r="R140" s="344" t="e">
        <f>#REF!+#REF!+R159</f>
        <v>#REF!</v>
      </c>
      <c r="S140" s="344" t="e">
        <f>(#REF!+#REF!+S159+#REF!+S194+S199+S204+S210+S214+S218+S222+S227+S232+S237+S243+S248+S253+S256+S260+S264)</f>
        <v>#REF!</v>
      </c>
      <c r="T140" s="344" t="e">
        <f>#REF!+#REF!+T159</f>
        <v>#REF!</v>
      </c>
      <c r="U140" s="344" t="e">
        <f>#REF!+#REF!+U159</f>
        <v>#REF!</v>
      </c>
      <c r="V140" s="344" t="e">
        <f>#REF!+#REF!+V159</f>
        <v>#REF!</v>
      </c>
      <c r="W140" s="344" t="e">
        <f>#REF!+#REF!+W159</f>
        <v>#REF!</v>
      </c>
      <c r="X140" s="344" t="e">
        <f>#REF!+#REF!+X159</f>
        <v>#REF!</v>
      </c>
      <c r="Y140" s="344" t="e">
        <f>#REF!+#REF!+Y159</f>
        <v>#REF!</v>
      </c>
      <c r="Z140" s="344" t="e">
        <f>#REF!+#REF!+Z159</f>
        <v>#REF!</v>
      </c>
      <c r="AA140" s="344" t="e">
        <f>#REF!+#REF!+AA159</f>
        <v>#REF!</v>
      </c>
      <c r="AB140" s="344" t="e">
        <f>#REF!+#REF!+AB159</f>
        <v>#REF!</v>
      </c>
      <c r="AC140" s="344" t="e">
        <f>#REF!+#REF!+AC159</f>
        <v>#REF!</v>
      </c>
      <c r="AD140" s="344" t="e">
        <f>#REF!+#REF!+AD159</f>
        <v>#REF!</v>
      </c>
      <c r="AE140" s="344" t="e">
        <f>+#REF!+#REF!+AE159</f>
        <v>#REF!</v>
      </c>
      <c r="AF140" s="345" t="e">
        <f>#REF!+#REF!+AF159</f>
        <v>#REF!</v>
      </c>
      <c r="AG140" s="298" t="s">
        <v>1264</v>
      </c>
      <c r="AH140" s="298"/>
      <c r="AI140" s="298"/>
      <c r="AJ140" s="299"/>
    </row>
    <row r="141" spans="2:36" ht="12">
      <c r="B141" s="328"/>
      <c r="C141" s="328"/>
      <c r="D141" s="312"/>
      <c r="E141" s="312"/>
      <c r="F141" s="406"/>
      <c r="G141" s="312"/>
      <c r="H141" s="330"/>
      <c r="I141" s="330"/>
      <c r="J141" s="330"/>
      <c r="K141" s="418"/>
      <c r="L141" s="419"/>
      <c r="M141" s="418"/>
      <c r="N141" s="418"/>
      <c r="O141" s="411"/>
      <c r="P141" s="411"/>
      <c r="Q141" s="408"/>
      <c r="R141" s="411"/>
      <c r="S141" s="411"/>
      <c r="T141" s="411"/>
      <c r="U141" s="411"/>
      <c r="V141" s="411"/>
      <c r="W141" s="411"/>
      <c r="X141" s="411"/>
      <c r="Y141" s="411"/>
      <c r="Z141" s="411"/>
      <c r="AA141" s="411"/>
      <c r="AB141" s="411"/>
      <c r="AC141" s="411"/>
      <c r="AD141" s="411"/>
      <c r="AE141" s="418"/>
      <c r="AF141" s="418"/>
      <c r="AG141" s="441"/>
      <c r="AH141" s="420"/>
      <c r="AI141" s="420"/>
      <c r="AJ141" s="422"/>
    </row>
    <row r="142" spans="2:33" ht="12.75" thickBot="1">
      <c r="B142" s="185"/>
      <c r="C142" s="185"/>
      <c r="H142" s="186"/>
      <c r="I142" s="186"/>
      <c r="J142" s="186"/>
      <c r="AG142" s="185"/>
    </row>
    <row r="143" spans="2:36" ht="36.75" thickBot="1">
      <c r="B143" s="245" t="s">
        <v>13</v>
      </c>
      <c r="C143" s="263" t="s">
        <v>41</v>
      </c>
      <c r="D143" s="263" t="s">
        <v>14</v>
      </c>
      <c r="E143" s="263" t="s">
        <v>40</v>
      </c>
      <c r="F143" s="246" t="s">
        <v>38</v>
      </c>
      <c r="G143" s="246" t="s">
        <v>39</v>
      </c>
      <c r="H143" s="247" t="s">
        <v>861</v>
      </c>
      <c r="I143" s="248" t="s">
        <v>42</v>
      </c>
      <c r="J143" s="263"/>
      <c r="K143" s="426"/>
      <c r="L143" s="426"/>
      <c r="M143" s="249"/>
      <c r="N143" s="250"/>
      <c r="O143" s="427"/>
      <c r="P143" s="428"/>
      <c r="Q143" s="429"/>
      <c r="R143" s="428"/>
      <c r="S143" s="429"/>
      <c r="T143" s="428"/>
      <c r="U143" s="429"/>
      <c r="V143" s="428"/>
      <c r="W143" s="429"/>
      <c r="X143" s="428"/>
      <c r="Y143" s="429"/>
      <c r="Z143" s="428"/>
      <c r="AA143" s="429"/>
      <c r="AB143" s="428"/>
      <c r="AC143" s="429"/>
      <c r="AD143" s="428"/>
      <c r="AE143" s="430">
        <f>(Q143+S143+U143+W143+Y143+AA143+AC143)</f>
        <v>0</v>
      </c>
      <c r="AF143" s="428"/>
      <c r="AG143" s="298" t="s">
        <v>1264</v>
      </c>
      <c r="AH143" s="431"/>
      <c r="AI143" s="431"/>
      <c r="AJ143" s="432"/>
    </row>
    <row r="144" spans="2:36" ht="45" customHeight="1">
      <c r="B144" s="787" t="s">
        <v>1349</v>
      </c>
      <c r="C144" s="147"/>
      <c r="D144" s="148" t="s">
        <v>1270</v>
      </c>
      <c r="E144" s="148" t="s">
        <v>1271</v>
      </c>
      <c r="F144" s="269" t="s">
        <v>816</v>
      </c>
      <c r="G144" s="269" t="s">
        <v>816</v>
      </c>
      <c r="H144" s="788" t="s">
        <v>748</v>
      </c>
      <c r="I144" s="702" t="s">
        <v>749</v>
      </c>
      <c r="J144" s="636">
        <v>0.25</v>
      </c>
      <c r="K144" s="719" t="s">
        <v>750</v>
      </c>
      <c r="L144" s="719" t="s">
        <v>751</v>
      </c>
      <c r="M144" s="719">
        <v>0</v>
      </c>
      <c r="N144" s="719" t="s">
        <v>751</v>
      </c>
      <c r="O144" s="433"/>
      <c r="P144" s="434"/>
      <c r="Q144" s="435"/>
      <c r="R144" s="434"/>
      <c r="S144" s="434"/>
      <c r="T144" s="434"/>
      <c r="U144" s="434"/>
      <c r="V144" s="434"/>
      <c r="W144" s="434"/>
      <c r="X144" s="434"/>
      <c r="Y144" s="434"/>
      <c r="Z144" s="434"/>
      <c r="AA144" s="434"/>
      <c r="AB144" s="434"/>
      <c r="AC144" s="348"/>
      <c r="AD144" s="348"/>
      <c r="AE144" s="348"/>
      <c r="AF144" s="348"/>
      <c r="AG144" s="392"/>
      <c r="AH144" s="683"/>
      <c r="AI144" s="683"/>
      <c r="AJ144" s="671"/>
    </row>
    <row r="145" spans="2:36" ht="50.25" customHeight="1">
      <c r="B145" s="787"/>
      <c r="C145" s="326"/>
      <c r="D145" s="308" t="s">
        <v>1272</v>
      </c>
      <c r="E145" s="308" t="s">
        <v>1273</v>
      </c>
      <c r="F145" s="269" t="s">
        <v>816</v>
      </c>
      <c r="G145" s="269" t="s">
        <v>816</v>
      </c>
      <c r="H145" s="789" t="s">
        <v>748</v>
      </c>
      <c r="I145" s="703" t="s">
        <v>749</v>
      </c>
      <c r="J145" s="594">
        <v>0.25</v>
      </c>
      <c r="K145" s="790" t="s">
        <v>750</v>
      </c>
      <c r="L145" s="790"/>
      <c r="M145" s="742"/>
      <c r="N145" s="790"/>
      <c r="O145" s="384"/>
      <c r="P145" s="442"/>
      <c r="Q145" s="443"/>
      <c r="R145" s="442"/>
      <c r="S145" s="442"/>
      <c r="T145" s="442"/>
      <c r="U145" s="442"/>
      <c r="V145" s="442"/>
      <c r="W145" s="442"/>
      <c r="X145" s="442"/>
      <c r="Y145" s="442"/>
      <c r="Z145" s="442"/>
      <c r="AA145" s="442"/>
      <c r="AB145" s="442"/>
      <c r="AC145" s="348"/>
      <c r="AD145" s="348"/>
      <c r="AE145" s="379"/>
      <c r="AF145" s="379"/>
      <c r="AG145" s="446"/>
      <c r="AH145" s="683"/>
      <c r="AI145" s="683"/>
      <c r="AJ145" s="671"/>
    </row>
    <row r="146" spans="2:36" ht="12">
      <c r="B146" s="328"/>
      <c r="C146" s="328"/>
      <c r="D146" s="312"/>
      <c r="E146" s="312"/>
      <c r="F146" s="406"/>
      <c r="G146" s="437"/>
      <c r="H146" s="418"/>
      <c r="I146" s="330"/>
      <c r="J146" s="330"/>
      <c r="K146" s="439"/>
      <c r="L146" s="440"/>
      <c r="M146" s="439"/>
      <c r="N146" s="439"/>
      <c r="O146" s="411"/>
      <c r="P146" s="411"/>
      <c r="Q146" s="408"/>
      <c r="R146" s="411"/>
      <c r="S146" s="411"/>
      <c r="T146" s="411"/>
      <c r="U146" s="411"/>
      <c r="V146" s="411"/>
      <c r="W146" s="411"/>
      <c r="X146" s="411"/>
      <c r="Y146" s="411"/>
      <c r="Z146" s="411"/>
      <c r="AA146" s="411"/>
      <c r="AB146" s="411"/>
      <c r="AC146" s="411"/>
      <c r="AD146" s="411"/>
      <c r="AE146" s="418"/>
      <c r="AF146" s="418"/>
      <c r="AG146" s="441"/>
      <c r="AH146" s="420"/>
      <c r="AI146" s="420"/>
      <c r="AJ146" s="422"/>
    </row>
    <row r="147" spans="2:36" ht="54" customHeight="1" thickBot="1">
      <c r="B147" s="563" t="s">
        <v>1512</v>
      </c>
      <c r="C147" s="564"/>
      <c r="D147" s="565"/>
      <c r="E147" s="264"/>
      <c r="F147" s="564" t="s">
        <v>1029</v>
      </c>
      <c r="G147" s="564"/>
      <c r="H147" s="564"/>
      <c r="I147" s="564"/>
      <c r="J147" s="564"/>
      <c r="K147" s="564"/>
      <c r="L147" s="564"/>
      <c r="M147" s="564"/>
      <c r="N147" s="565"/>
      <c r="O147" s="729" t="s">
        <v>0</v>
      </c>
      <c r="P147" s="730"/>
      <c r="Q147" s="730"/>
      <c r="R147" s="730"/>
      <c r="S147" s="730"/>
      <c r="T147" s="730"/>
      <c r="U147" s="730"/>
      <c r="V147" s="730"/>
      <c r="W147" s="730"/>
      <c r="X147" s="730"/>
      <c r="Y147" s="730"/>
      <c r="Z147" s="730"/>
      <c r="AA147" s="730"/>
      <c r="AB147" s="730"/>
      <c r="AC147" s="730"/>
      <c r="AD147" s="730"/>
      <c r="AE147" s="730"/>
      <c r="AF147" s="731"/>
      <c r="AG147" s="569" t="s">
        <v>1</v>
      </c>
      <c r="AH147" s="570"/>
      <c r="AI147" s="570"/>
      <c r="AJ147" s="571"/>
    </row>
    <row r="148" spans="2:36" ht="38.25" customHeight="1">
      <c r="B148" s="612" t="s">
        <v>25</v>
      </c>
      <c r="C148" s="614" t="s">
        <v>835</v>
      </c>
      <c r="D148" s="615"/>
      <c r="E148" s="615"/>
      <c r="F148" s="615"/>
      <c r="G148" s="615"/>
      <c r="H148" s="615"/>
      <c r="I148" s="545" t="s">
        <v>3</v>
      </c>
      <c r="J148" s="547" t="s">
        <v>26</v>
      </c>
      <c r="K148" s="547" t="s">
        <v>4</v>
      </c>
      <c r="L148" s="549" t="s">
        <v>843</v>
      </c>
      <c r="M148" s="607" t="s">
        <v>28</v>
      </c>
      <c r="N148" s="609" t="s">
        <v>29</v>
      </c>
      <c r="O148" s="728" t="s">
        <v>43</v>
      </c>
      <c r="P148" s="658"/>
      <c r="Q148" s="659" t="s">
        <v>44</v>
      </c>
      <c r="R148" s="658"/>
      <c r="S148" s="659" t="s">
        <v>45</v>
      </c>
      <c r="T148" s="658"/>
      <c r="U148" s="659" t="s">
        <v>7</v>
      </c>
      <c r="V148" s="658"/>
      <c r="W148" s="659" t="s">
        <v>6</v>
      </c>
      <c r="X148" s="658"/>
      <c r="Y148" s="659" t="s">
        <v>46</v>
      </c>
      <c r="Z148" s="658"/>
      <c r="AA148" s="659" t="s">
        <v>5</v>
      </c>
      <c r="AB148" s="658"/>
      <c r="AC148" s="659" t="s">
        <v>8</v>
      </c>
      <c r="AD148" s="658"/>
      <c r="AE148" s="659" t="s">
        <v>9</v>
      </c>
      <c r="AF148" s="660"/>
      <c r="AG148" s="605" t="s">
        <v>10</v>
      </c>
      <c r="AH148" s="572" t="s">
        <v>11</v>
      </c>
      <c r="AI148" s="574" t="s">
        <v>12</v>
      </c>
      <c r="AJ148" s="576" t="s">
        <v>30</v>
      </c>
    </row>
    <row r="149" spans="2:36" ht="69" customHeight="1" thickBot="1">
      <c r="B149" s="613"/>
      <c r="C149" s="616"/>
      <c r="D149" s="617"/>
      <c r="E149" s="617"/>
      <c r="F149" s="617"/>
      <c r="G149" s="617"/>
      <c r="H149" s="617"/>
      <c r="I149" s="546"/>
      <c r="J149" s="548" t="s">
        <v>26</v>
      </c>
      <c r="K149" s="548"/>
      <c r="L149" s="550"/>
      <c r="M149" s="608"/>
      <c r="N149" s="610"/>
      <c r="O149" s="253" t="s">
        <v>31</v>
      </c>
      <c r="P149" s="254" t="s">
        <v>32</v>
      </c>
      <c r="Q149" s="255" t="s">
        <v>31</v>
      </c>
      <c r="R149" s="254" t="s">
        <v>32</v>
      </c>
      <c r="S149" s="255" t="s">
        <v>31</v>
      </c>
      <c r="T149" s="254" t="s">
        <v>32</v>
      </c>
      <c r="U149" s="255" t="s">
        <v>31</v>
      </c>
      <c r="V149" s="254" t="s">
        <v>32</v>
      </c>
      <c r="W149" s="255" t="s">
        <v>31</v>
      </c>
      <c r="X149" s="254" t="s">
        <v>32</v>
      </c>
      <c r="Y149" s="255" t="s">
        <v>31</v>
      </c>
      <c r="Z149" s="254" t="s">
        <v>32</v>
      </c>
      <c r="AA149" s="255" t="s">
        <v>31</v>
      </c>
      <c r="AB149" s="254" t="s">
        <v>33</v>
      </c>
      <c r="AC149" s="255" t="s">
        <v>31</v>
      </c>
      <c r="AD149" s="254" t="s">
        <v>33</v>
      </c>
      <c r="AE149" s="255" t="s">
        <v>31</v>
      </c>
      <c r="AF149" s="256" t="s">
        <v>33</v>
      </c>
      <c r="AG149" s="606"/>
      <c r="AH149" s="573"/>
      <c r="AI149" s="575"/>
      <c r="AJ149" s="577"/>
    </row>
    <row r="150" spans="2:36" ht="144.75" thickBot="1">
      <c r="B150" s="289" t="s">
        <v>34</v>
      </c>
      <c r="C150" s="580" t="s">
        <v>1274</v>
      </c>
      <c r="D150" s="581"/>
      <c r="E150" s="581"/>
      <c r="F150" s="581"/>
      <c r="G150" s="581"/>
      <c r="H150" s="581"/>
      <c r="I150" s="290" t="s">
        <v>752</v>
      </c>
      <c r="J150" s="325">
        <v>0</v>
      </c>
      <c r="K150" s="365" t="s">
        <v>753</v>
      </c>
      <c r="L150" s="458">
        <v>0</v>
      </c>
      <c r="M150" s="318">
        <v>0</v>
      </c>
      <c r="N150" s="458">
        <v>0</v>
      </c>
      <c r="O150" s="343">
        <f>(O152+O156+O161+O167)</f>
        <v>0</v>
      </c>
      <c r="P150" s="343">
        <f aca="true" t="shared" si="11" ref="P150:AF150">(P152+P156+P161+P167)</f>
        <v>0</v>
      </c>
      <c r="Q150" s="343">
        <f t="shared" si="11"/>
        <v>0</v>
      </c>
      <c r="R150" s="343">
        <f t="shared" si="11"/>
        <v>0</v>
      </c>
      <c r="S150" s="343">
        <f t="shared" si="11"/>
        <v>375384</v>
      </c>
      <c r="T150" s="343">
        <f t="shared" si="11"/>
        <v>0</v>
      </c>
      <c r="U150" s="343">
        <f t="shared" si="11"/>
        <v>0</v>
      </c>
      <c r="V150" s="343">
        <f t="shared" si="11"/>
        <v>0</v>
      </c>
      <c r="W150" s="343">
        <f t="shared" si="11"/>
        <v>0</v>
      </c>
      <c r="X150" s="343">
        <f t="shared" si="11"/>
        <v>0</v>
      </c>
      <c r="Y150" s="343">
        <f t="shared" si="11"/>
        <v>0</v>
      </c>
      <c r="Z150" s="343">
        <f t="shared" si="11"/>
        <v>0</v>
      </c>
      <c r="AA150" s="343">
        <f t="shared" si="11"/>
        <v>0</v>
      </c>
      <c r="AB150" s="343">
        <f t="shared" si="11"/>
        <v>0</v>
      </c>
      <c r="AC150" s="343">
        <f t="shared" si="11"/>
        <v>0</v>
      </c>
      <c r="AD150" s="343">
        <f t="shared" si="11"/>
        <v>0</v>
      </c>
      <c r="AE150" s="343">
        <f t="shared" si="11"/>
        <v>375384</v>
      </c>
      <c r="AF150" s="343">
        <f t="shared" si="11"/>
        <v>0</v>
      </c>
      <c r="AG150" s="298" t="s">
        <v>1264</v>
      </c>
      <c r="AH150" s="298"/>
      <c r="AI150" s="298"/>
      <c r="AJ150" s="299"/>
    </row>
    <row r="151" spans="2:36" ht="12.75" thickBot="1">
      <c r="B151" s="786"/>
      <c r="C151" s="786"/>
      <c r="D151" s="786"/>
      <c r="E151" s="786"/>
      <c r="F151" s="786"/>
      <c r="G151" s="786"/>
      <c r="H151" s="786"/>
      <c r="I151" s="786"/>
      <c r="J151" s="786"/>
      <c r="K151" s="786"/>
      <c r="L151" s="786"/>
      <c r="M151" s="786"/>
      <c r="N151" s="786"/>
      <c r="O151" s="786"/>
      <c r="P151" s="786"/>
      <c r="Q151" s="786"/>
      <c r="R151" s="786"/>
      <c r="S151" s="786"/>
      <c r="T151" s="786"/>
      <c r="U151" s="786"/>
      <c r="V151" s="786"/>
      <c r="W151" s="786"/>
      <c r="X151" s="786"/>
      <c r="Y151" s="786"/>
      <c r="Z151" s="786"/>
      <c r="AA151" s="786"/>
      <c r="AB151" s="786"/>
      <c r="AC151" s="786"/>
      <c r="AD151" s="786"/>
      <c r="AE151" s="786"/>
      <c r="AF151" s="786"/>
      <c r="AG151" s="786"/>
      <c r="AH151" s="786"/>
      <c r="AI151" s="786"/>
      <c r="AJ151" s="786"/>
    </row>
    <row r="152" spans="2:36" ht="36.75" thickBot="1">
      <c r="B152" s="245" t="s">
        <v>13</v>
      </c>
      <c r="C152" s="263" t="s">
        <v>41</v>
      </c>
      <c r="D152" s="263" t="s">
        <v>14</v>
      </c>
      <c r="E152" s="263" t="s">
        <v>40</v>
      </c>
      <c r="F152" s="246" t="s">
        <v>38</v>
      </c>
      <c r="G152" s="246" t="s">
        <v>39</v>
      </c>
      <c r="H152" s="247" t="s">
        <v>864</v>
      </c>
      <c r="I152" s="248" t="s">
        <v>42</v>
      </c>
      <c r="J152" s="263"/>
      <c r="K152" s="426"/>
      <c r="L152" s="426"/>
      <c r="M152" s="249"/>
      <c r="N152" s="250"/>
      <c r="O152" s="427"/>
      <c r="P152" s="428"/>
      <c r="Q152" s="429"/>
      <c r="R152" s="428"/>
      <c r="S152" s="429"/>
      <c r="T152" s="428"/>
      <c r="U152" s="429"/>
      <c r="V152" s="428"/>
      <c r="W152" s="429"/>
      <c r="X152" s="428"/>
      <c r="Y152" s="429"/>
      <c r="Z152" s="428"/>
      <c r="AA152" s="429"/>
      <c r="AB152" s="428"/>
      <c r="AC152" s="429"/>
      <c r="AD152" s="428"/>
      <c r="AE152" s="430">
        <f>(Q152+S152+U152+W152+Y152+AA152+AC152)</f>
        <v>0</v>
      </c>
      <c r="AF152" s="428"/>
      <c r="AG152" s="298" t="s">
        <v>1264</v>
      </c>
      <c r="AH152" s="431"/>
      <c r="AI152" s="431"/>
      <c r="AJ152" s="432"/>
    </row>
    <row r="153" spans="2:36" ht="59.25" customHeight="1">
      <c r="B153" s="585" t="s">
        <v>1349</v>
      </c>
      <c r="C153" s="147"/>
      <c r="D153" s="148" t="s">
        <v>1225</v>
      </c>
      <c r="E153" s="148" t="s">
        <v>1140</v>
      </c>
      <c r="F153" s="269" t="s">
        <v>816</v>
      </c>
      <c r="G153" s="269" t="s">
        <v>816</v>
      </c>
      <c r="H153" s="778" t="s">
        <v>754</v>
      </c>
      <c r="I153" s="702" t="s">
        <v>755</v>
      </c>
      <c r="J153" s="636">
        <v>0</v>
      </c>
      <c r="K153" s="705" t="s">
        <v>756</v>
      </c>
      <c r="L153" s="705">
        <v>0</v>
      </c>
      <c r="M153" s="705">
        <v>0</v>
      </c>
      <c r="N153" s="709">
        <v>0</v>
      </c>
      <c r="O153" s="433"/>
      <c r="P153" s="434"/>
      <c r="Q153" s="435"/>
      <c r="R153" s="434"/>
      <c r="S153" s="434"/>
      <c r="T153" s="434"/>
      <c r="U153" s="434"/>
      <c r="V153" s="434"/>
      <c r="W153" s="434"/>
      <c r="X153" s="434"/>
      <c r="Y153" s="434"/>
      <c r="Z153" s="434"/>
      <c r="AA153" s="434"/>
      <c r="AB153" s="434"/>
      <c r="AC153" s="348"/>
      <c r="AD153" s="348"/>
      <c r="AE153" s="666"/>
      <c r="AF153" s="666"/>
      <c r="AG153" s="392"/>
      <c r="AH153" s="683"/>
      <c r="AI153" s="683"/>
      <c r="AJ153" s="671"/>
    </row>
    <row r="154" spans="2:36" ht="101.25" customHeight="1">
      <c r="B154" s="586"/>
      <c r="C154" s="326"/>
      <c r="D154" s="308" t="s">
        <v>1275</v>
      </c>
      <c r="E154" s="308" t="s">
        <v>1276</v>
      </c>
      <c r="F154" s="269" t="s">
        <v>816</v>
      </c>
      <c r="G154" s="269" t="s">
        <v>816</v>
      </c>
      <c r="H154" s="710" t="s">
        <v>754</v>
      </c>
      <c r="I154" s="703" t="s">
        <v>755</v>
      </c>
      <c r="J154" s="594">
        <v>0</v>
      </c>
      <c r="K154" s="769" t="s">
        <v>756</v>
      </c>
      <c r="L154" s="769"/>
      <c r="M154" s="769"/>
      <c r="N154" s="779"/>
      <c r="O154" s="450"/>
      <c r="P154" s="451"/>
      <c r="Q154" s="459"/>
      <c r="R154" s="451"/>
      <c r="S154" s="451"/>
      <c r="T154" s="451"/>
      <c r="U154" s="451"/>
      <c r="V154" s="451"/>
      <c r="W154" s="451"/>
      <c r="X154" s="451"/>
      <c r="Y154" s="451"/>
      <c r="Z154" s="451"/>
      <c r="AA154" s="451"/>
      <c r="AB154" s="451"/>
      <c r="AC154" s="348"/>
      <c r="AD154" s="348"/>
      <c r="AE154" s="666"/>
      <c r="AF154" s="666"/>
      <c r="AG154" s="392"/>
      <c r="AH154" s="683"/>
      <c r="AI154" s="683"/>
      <c r="AJ154" s="671"/>
    </row>
    <row r="155" spans="2:33" ht="12.75" thickBot="1">
      <c r="B155" s="185"/>
      <c r="C155" s="185"/>
      <c r="D155" s="460"/>
      <c r="H155" s="186"/>
      <c r="I155" s="186"/>
      <c r="J155" s="186"/>
      <c r="AG155" s="185"/>
    </row>
    <row r="156" spans="2:36" ht="39.75" thickBot="1">
      <c r="B156" s="245" t="s">
        <v>13</v>
      </c>
      <c r="C156" s="263" t="s">
        <v>41</v>
      </c>
      <c r="D156" s="263" t="s">
        <v>14</v>
      </c>
      <c r="E156" s="263" t="s">
        <v>40</v>
      </c>
      <c r="F156" s="246" t="s">
        <v>38</v>
      </c>
      <c r="G156" s="246" t="s">
        <v>39</v>
      </c>
      <c r="H156" s="247" t="s">
        <v>867</v>
      </c>
      <c r="I156" s="248" t="s">
        <v>42</v>
      </c>
      <c r="J156" s="263"/>
      <c r="K156" s="426"/>
      <c r="L156" s="426"/>
      <c r="M156" s="249"/>
      <c r="N156" s="250"/>
      <c r="O156" s="427"/>
      <c r="P156" s="428"/>
      <c r="Q156" s="429"/>
      <c r="R156" s="428"/>
      <c r="S156" s="429">
        <v>375384</v>
      </c>
      <c r="T156" s="428"/>
      <c r="U156" s="429"/>
      <c r="V156" s="428"/>
      <c r="W156" s="429"/>
      <c r="X156" s="428"/>
      <c r="Y156" s="429"/>
      <c r="Z156" s="428"/>
      <c r="AA156" s="429"/>
      <c r="AB156" s="428"/>
      <c r="AC156" s="429"/>
      <c r="AD156" s="428"/>
      <c r="AE156" s="430">
        <f>(Q156+S156+U156+W156+Y156+AA156+AC156)</f>
        <v>375384</v>
      </c>
      <c r="AF156" s="428"/>
      <c r="AG156" s="298" t="s">
        <v>1264</v>
      </c>
      <c r="AH156" s="431"/>
      <c r="AI156" s="431"/>
      <c r="AJ156" s="432"/>
    </row>
    <row r="157" spans="2:36" ht="36.75" customHeight="1">
      <c r="B157" s="585" t="s">
        <v>1349</v>
      </c>
      <c r="C157" s="147"/>
      <c r="D157" s="148" t="s">
        <v>1225</v>
      </c>
      <c r="E157" s="148" t="s">
        <v>1140</v>
      </c>
      <c r="F157" s="269" t="s">
        <v>816</v>
      </c>
      <c r="G157" s="269" t="s">
        <v>816</v>
      </c>
      <c r="H157" s="778" t="s">
        <v>757</v>
      </c>
      <c r="I157" s="702" t="s">
        <v>758</v>
      </c>
      <c r="J157" s="636" t="s">
        <v>759</v>
      </c>
      <c r="K157" s="705" t="s">
        <v>760</v>
      </c>
      <c r="L157" s="705" t="s">
        <v>761</v>
      </c>
      <c r="M157" s="705">
        <v>0</v>
      </c>
      <c r="N157" s="709" t="s">
        <v>761</v>
      </c>
      <c r="O157" s="433"/>
      <c r="P157" s="434"/>
      <c r="Q157" s="435"/>
      <c r="R157" s="434"/>
      <c r="S157" s="434"/>
      <c r="T157" s="434"/>
      <c r="U157" s="434"/>
      <c r="V157" s="434"/>
      <c r="W157" s="434"/>
      <c r="X157" s="434"/>
      <c r="Y157" s="434"/>
      <c r="Z157" s="434"/>
      <c r="AA157" s="434"/>
      <c r="AB157" s="434"/>
      <c r="AC157" s="348"/>
      <c r="AD157" s="348"/>
      <c r="AE157" s="666"/>
      <c r="AF157" s="666"/>
      <c r="AG157" s="392"/>
      <c r="AH157" s="683"/>
      <c r="AI157" s="683"/>
      <c r="AJ157" s="671"/>
    </row>
    <row r="158" spans="2:36" ht="72.75" customHeight="1" thickBot="1">
      <c r="B158" s="586"/>
      <c r="C158" s="326"/>
      <c r="D158" s="308" t="s">
        <v>1277</v>
      </c>
      <c r="E158" s="308" t="s">
        <v>1278</v>
      </c>
      <c r="F158" s="269" t="s">
        <v>816</v>
      </c>
      <c r="G158" s="269" t="s">
        <v>816</v>
      </c>
      <c r="H158" s="710" t="s">
        <v>757</v>
      </c>
      <c r="I158" s="703" t="s">
        <v>758</v>
      </c>
      <c r="J158" s="594" t="s">
        <v>759</v>
      </c>
      <c r="K158" s="769" t="s">
        <v>760</v>
      </c>
      <c r="L158" s="769"/>
      <c r="M158" s="769"/>
      <c r="N158" s="779"/>
      <c r="O158" s="450"/>
      <c r="P158" s="451"/>
      <c r="Q158" s="459"/>
      <c r="R158" s="451"/>
      <c r="S158" s="451"/>
      <c r="T158" s="451"/>
      <c r="U158" s="451"/>
      <c r="V158" s="451"/>
      <c r="W158" s="451"/>
      <c r="X158" s="451"/>
      <c r="Y158" s="451"/>
      <c r="Z158" s="451"/>
      <c r="AA158" s="451"/>
      <c r="AB158" s="451"/>
      <c r="AC158" s="348"/>
      <c r="AD158" s="348"/>
      <c r="AE158" s="666"/>
      <c r="AF158" s="666"/>
      <c r="AG158" s="392"/>
      <c r="AH158" s="683"/>
      <c r="AI158" s="683"/>
      <c r="AJ158" s="671"/>
    </row>
    <row r="159" spans="2:36" ht="89.25" customHeight="1">
      <c r="B159" s="780"/>
      <c r="C159" s="436"/>
      <c r="D159" s="308" t="s">
        <v>1279</v>
      </c>
      <c r="E159" s="308" t="s">
        <v>1280</v>
      </c>
      <c r="F159" s="149" t="s">
        <v>816</v>
      </c>
      <c r="G159" s="149" t="s">
        <v>816</v>
      </c>
      <c r="H159" s="781" t="s">
        <v>757</v>
      </c>
      <c r="I159" s="782" t="s">
        <v>758</v>
      </c>
      <c r="J159" s="693" t="s">
        <v>759</v>
      </c>
      <c r="K159" s="783" t="s">
        <v>760</v>
      </c>
      <c r="L159" s="783"/>
      <c r="M159" s="784"/>
      <c r="N159" s="785"/>
      <c r="O159" s="415"/>
      <c r="P159" s="348"/>
      <c r="Q159" s="400"/>
      <c r="R159" s="348"/>
      <c r="S159" s="348"/>
      <c r="T159" s="348"/>
      <c r="U159" s="348"/>
      <c r="V159" s="348"/>
      <c r="W159" s="348"/>
      <c r="X159" s="348"/>
      <c r="Y159" s="348"/>
      <c r="Z159" s="348"/>
      <c r="AA159" s="348"/>
      <c r="AB159" s="348"/>
      <c r="AC159" s="348"/>
      <c r="AD159" s="348"/>
      <c r="AE159" s="740"/>
      <c r="AF159" s="740"/>
      <c r="AG159" s="392"/>
      <c r="AH159" s="683"/>
      <c r="AI159" s="683"/>
      <c r="AJ159" s="671"/>
    </row>
    <row r="160" ht="12.75" thickBot="1"/>
    <row r="161" spans="2:36" ht="36.75" thickBot="1">
      <c r="B161" s="245" t="s">
        <v>13</v>
      </c>
      <c r="C161" s="263" t="s">
        <v>41</v>
      </c>
      <c r="D161" s="263" t="s">
        <v>14</v>
      </c>
      <c r="E161" s="263" t="s">
        <v>40</v>
      </c>
      <c r="F161" s="246" t="s">
        <v>38</v>
      </c>
      <c r="G161" s="246" t="s">
        <v>39</v>
      </c>
      <c r="H161" s="247" t="s">
        <v>872</v>
      </c>
      <c r="I161" s="248" t="s">
        <v>42</v>
      </c>
      <c r="J161" s="263"/>
      <c r="K161" s="426"/>
      <c r="L161" s="426"/>
      <c r="M161" s="249"/>
      <c r="N161" s="250"/>
      <c r="O161" s="427"/>
      <c r="P161" s="428"/>
      <c r="Q161" s="429"/>
      <c r="R161" s="428"/>
      <c r="S161" s="429"/>
      <c r="T161" s="428"/>
      <c r="U161" s="429"/>
      <c r="V161" s="428"/>
      <c r="W161" s="429"/>
      <c r="X161" s="428"/>
      <c r="Y161" s="429"/>
      <c r="Z161" s="428"/>
      <c r="AA161" s="429"/>
      <c r="AB161" s="428"/>
      <c r="AC161" s="429"/>
      <c r="AD161" s="428"/>
      <c r="AE161" s="430">
        <f>(Q161+S161+U161+W161+Y161+AA161+AC161)</f>
        <v>0</v>
      </c>
      <c r="AF161" s="428"/>
      <c r="AG161" s="298" t="s">
        <v>1264</v>
      </c>
      <c r="AH161" s="431"/>
      <c r="AI161" s="431"/>
      <c r="AJ161" s="432"/>
    </row>
    <row r="162" spans="2:36" ht="36.75" customHeight="1">
      <c r="B162" s="585" t="s">
        <v>1349</v>
      </c>
      <c r="C162" s="147"/>
      <c r="D162" s="148" t="s">
        <v>1225</v>
      </c>
      <c r="E162" s="148" t="s">
        <v>1140</v>
      </c>
      <c r="F162" s="269" t="s">
        <v>816</v>
      </c>
      <c r="G162" s="269" t="s">
        <v>816</v>
      </c>
      <c r="H162" s="778" t="s">
        <v>762</v>
      </c>
      <c r="I162" s="702" t="s">
        <v>763</v>
      </c>
      <c r="J162" s="636">
        <v>0</v>
      </c>
      <c r="K162" s="705" t="s">
        <v>764</v>
      </c>
      <c r="L162" s="705" t="s">
        <v>765</v>
      </c>
      <c r="M162" s="705">
        <v>0</v>
      </c>
      <c r="N162" s="705" t="s">
        <v>765</v>
      </c>
      <c r="O162" s="433"/>
      <c r="P162" s="434"/>
      <c r="Q162" s="435"/>
      <c r="R162" s="434"/>
      <c r="S162" s="434"/>
      <c r="T162" s="434"/>
      <c r="U162" s="434"/>
      <c r="V162" s="434"/>
      <c r="W162" s="434"/>
      <c r="X162" s="434"/>
      <c r="Y162" s="434"/>
      <c r="Z162" s="434"/>
      <c r="AA162" s="434"/>
      <c r="AB162" s="434"/>
      <c r="AC162" s="348"/>
      <c r="AD162" s="348"/>
      <c r="AE162" s="666"/>
      <c r="AF162" s="666"/>
      <c r="AG162" s="392"/>
      <c r="AH162" s="683"/>
      <c r="AI162" s="683"/>
      <c r="AJ162" s="671"/>
    </row>
    <row r="163" spans="2:36" ht="12.75" thickBot="1">
      <c r="B163" s="586"/>
      <c r="C163" s="326"/>
      <c r="D163" s="308" t="s">
        <v>1281</v>
      </c>
      <c r="E163" s="308" t="s">
        <v>1282</v>
      </c>
      <c r="F163" s="269" t="s">
        <v>816</v>
      </c>
      <c r="G163" s="269" t="s">
        <v>816</v>
      </c>
      <c r="H163" s="710" t="s">
        <v>762</v>
      </c>
      <c r="I163" s="703" t="s">
        <v>763</v>
      </c>
      <c r="J163" s="594">
        <v>0</v>
      </c>
      <c r="K163" s="769" t="s">
        <v>764</v>
      </c>
      <c r="L163" s="769"/>
      <c r="M163" s="769"/>
      <c r="N163" s="769"/>
      <c r="O163" s="450"/>
      <c r="P163" s="451"/>
      <c r="Q163" s="459"/>
      <c r="R163" s="451"/>
      <c r="S163" s="451"/>
      <c r="T163" s="451"/>
      <c r="U163" s="451"/>
      <c r="V163" s="451"/>
      <c r="W163" s="451"/>
      <c r="X163" s="451"/>
      <c r="Y163" s="451"/>
      <c r="Z163" s="451"/>
      <c r="AA163" s="451"/>
      <c r="AB163" s="451"/>
      <c r="AC163" s="348"/>
      <c r="AD163" s="348"/>
      <c r="AE163" s="666"/>
      <c r="AF163" s="666"/>
      <c r="AG163" s="392"/>
      <c r="AH163" s="683"/>
      <c r="AI163" s="683"/>
      <c r="AJ163" s="671"/>
    </row>
    <row r="164" spans="2:36" ht="24.75" customHeight="1">
      <c r="B164" s="780"/>
      <c r="C164" s="436"/>
      <c r="D164" s="308" t="s">
        <v>1283</v>
      </c>
      <c r="E164" s="308" t="s">
        <v>1284</v>
      </c>
      <c r="F164" s="149" t="s">
        <v>816</v>
      </c>
      <c r="G164" s="149" t="s">
        <v>816</v>
      </c>
      <c r="H164" s="781" t="s">
        <v>762</v>
      </c>
      <c r="I164" s="782" t="s">
        <v>763</v>
      </c>
      <c r="J164" s="693">
        <v>0</v>
      </c>
      <c r="K164" s="783" t="s">
        <v>764</v>
      </c>
      <c r="L164" s="783"/>
      <c r="M164" s="784"/>
      <c r="N164" s="783"/>
      <c r="O164" s="415"/>
      <c r="P164" s="348"/>
      <c r="Q164" s="400"/>
      <c r="R164" s="348"/>
      <c r="S164" s="348"/>
      <c r="T164" s="348"/>
      <c r="U164" s="348"/>
      <c r="V164" s="348"/>
      <c r="W164" s="348"/>
      <c r="X164" s="348"/>
      <c r="Y164" s="348"/>
      <c r="Z164" s="348"/>
      <c r="AA164" s="348"/>
      <c r="AB164" s="348"/>
      <c r="AC164" s="348"/>
      <c r="AD164" s="348"/>
      <c r="AE164" s="740"/>
      <c r="AF164" s="740"/>
      <c r="AG164" s="392"/>
      <c r="AH164" s="683"/>
      <c r="AI164" s="683"/>
      <c r="AJ164" s="671"/>
    </row>
    <row r="166" ht="12.75" thickBot="1"/>
    <row r="167" spans="2:36" ht="36.75" thickBot="1">
      <c r="B167" s="245" t="s">
        <v>13</v>
      </c>
      <c r="C167" s="263" t="s">
        <v>41</v>
      </c>
      <c r="D167" s="263" t="s">
        <v>14</v>
      </c>
      <c r="E167" s="263" t="s">
        <v>40</v>
      </c>
      <c r="F167" s="246" t="s">
        <v>38</v>
      </c>
      <c r="G167" s="246" t="s">
        <v>39</v>
      </c>
      <c r="H167" s="247" t="s">
        <v>875</v>
      </c>
      <c r="I167" s="248" t="s">
        <v>42</v>
      </c>
      <c r="J167" s="263"/>
      <c r="K167" s="426"/>
      <c r="L167" s="426"/>
      <c r="M167" s="249"/>
      <c r="N167" s="250"/>
      <c r="O167" s="427"/>
      <c r="P167" s="428"/>
      <c r="Q167" s="429"/>
      <c r="R167" s="428"/>
      <c r="S167" s="429"/>
      <c r="T167" s="428"/>
      <c r="U167" s="429"/>
      <c r="V167" s="428"/>
      <c r="W167" s="429"/>
      <c r="X167" s="428"/>
      <c r="Y167" s="429"/>
      <c r="Z167" s="428"/>
      <c r="AA167" s="429"/>
      <c r="AB167" s="428"/>
      <c r="AC167" s="429"/>
      <c r="AD167" s="428"/>
      <c r="AE167" s="430">
        <f>(Q167+S167+U167+W167+Y167+AA167+AC167)</f>
        <v>0</v>
      </c>
      <c r="AF167" s="428"/>
      <c r="AG167" s="298" t="s">
        <v>1264</v>
      </c>
      <c r="AH167" s="431"/>
      <c r="AI167" s="431"/>
      <c r="AJ167" s="432"/>
    </row>
    <row r="168" spans="2:36" ht="23.25" customHeight="1">
      <c r="B168" s="585" t="s">
        <v>1349</v>
      </c>
      <c r="C168" s="147"/>
      <c r="D168" s="148" t="s">
        <v>1285</v>
      </c>
      <c r="E168" s="148" t="s">
        <v>1140</v>
      </c>
      <c r="F168" s="269" t="s">
        <v>816</v>
      </c>
      <c r="G168" s="269" t="s">
        <v>816</v>
      </c>
      <c r="H168" s="778" t="s">
        <v>766</v>
      </c>
      <c r="I168" s="702" t="s">
        <v>767</v>
      </c>
      <c r="J168" s="636">
        <v>0</v>
      </c>
      <c r="K168" s="705" t="s">
        <v>768</v>
      </c>
      <c r="L168" s="705" t="s">
        <v>769</v>
      </c>
      <c r="M168" s="705">
        <v>0</v>
      </c>
      <c r="N168" s="705" t="s">
        <v>769</v>
      </c>
      <c r="O168" s="433"/>
      <c r="P168" s="434"/>
      <c r="Q168" s="435"/>
      <c r="R168" s="434"/>
      <c r="S168" s="434"/>
      <c r="T168" s="434"/>
      <c r="U168" s="434"/>
      <c r="V168" s="434"/>
      <c r="W168" s="434"/>
      <c r="X168" s="434"/>
      <c r="Y168" s="434"/>
      <c r="Z168" s="434"/>
      <c r="AA168" s="434"/>
      <c r="AB168" s="434"/>
      <c r="AC168" s="348"/>
      <c r="AD168" s="348"/>
      <c r="AE168" s="666"/>
      <c r="AF168" s="666"/>
      <c r="AG168" s="392"/>
      <c r="AH168" s="683"/>
      <c r="AI168" s="683"/>
      <c r="AJ168" s="671"/>
    </row>
    <row r="169" spans="2:36" ht="96.75" customHeight="1">
      <c r="B169" s="586"/>
      <c r="C169" s="326"/>
      <c r="D169" s="308" t="s">
        <v>1286</v>
      </c>
      <c r="E169" s="308" t="s">
        <v>1249</v>
      </c>
      <c r="F169" s="269" t="s">
        <v>816</v>
      </c>
      <c r="G169" s="269" t="s">
        <v>816</v>
      </c>
      <c r="H169" s="710" t="s">
        <v>766</v>
      </c>
      <c r="I169" s="703" t="s">
        <v>767</v>
      </c>
      <c r="J169" s="594">
        <v>0</v>
      </c>
      <c r="K169" s="769" t="s">
        <v>768</v>
      </c>
      <c r="L169" s="769"/>
      <c r="M169" s="769"/>
      <c r="N169" s="769"/>
      <c r="O169" s="450"/>
      <c r="P169" s="451"/>
      <c r="Q169" s="459"/>
      <c r="R169" s="451"/>
      <c r="S169" s="451"/>
      <c r="T169" s="451"/>
      <c r="U169" s="451"/>
      <c r="V169" s="451"/>
      <c r="W169" s="451"/>
      <c r="X169" s="451"/>
      <c r="Y169" s="451"/>
      <c r="Z169" s="451"/>
      <c r="AA169" s="451"/>
      <c r="AB169" s="451"/>
      <c r="AC169" s="348"/>
      <c r="AD169" s="348"/>
      <c r="AE169" s="666"/>
      <c r="AF169" s="666"/>
      <c r="AG169" s="392"/>
      <c r="AH169" s="683"/>
      <c r="AI169" s="683"/>
      <c r="AJ169" s="671"/>
    </row>
    <row r="170" spans="2:36" ht="12">
      <c r="B170" s="328"/>
      <c r="C170" s="328"/>
      <c r="D170" s="312"/>
      <c r="E170" s="312"/>
      <c r="F170" s="406"/>
      <c r="G170" s="448"/>
      <c r="H170" s="330"/>
      <c r="I170" s="330"/>
      <c r="J170" s="330"/>
      <c r="K170" s="418"/>
      <c r="L170" s="419"/>
      <c r="M170" s="418"/>
      <c r="N170" s="418"/>
      <c r="O170" s="411"/>
      <c r="P170" s="411"/>
      <c r="Q170" s="408"/>
      <c r="R170" s="411"/>
      <c r="S170" s="411"/>
      <c r="T170" s="411"/>
      <c r="U170" s="411"/>
      <c r="V170" s="411"/>
      <c r="W170" s="411"/>
      <c r="X170" s="411"/>
      <c r="Y170" s="411"/>
      <c r="Z170" s="411"/>
      <c r="AA170" s="411"/>
      <c r="AB170" s="411"/>
      <c r="AC170" s="411"/>
      <c r="AD170" s="411"/>
      <c r="AE170" s="418"/>
      <c r="AF170" s="418"/>
      <c r="AG170" s="441"/>
      <c r="AH170" s="420"/>
      <c r="AI170" s="420"/>
      <c r="AJ170" s="422"/>
    </row>
    <row r="171" spans="2:36" ht="54" customHeight="1" thickBot="1">
      <c r="B171" s="563" t="s">
        <v>1506</v>
      </c>
      <c r="C171" s="564"/>
      <c r="D171" s="565"/>
      <c r="E171" s="264"/>
      <c r="F171" s="564" t="s">
        <v>1029</v>
      </c>
      <c r="G171" s="564"/>
      <c r="H171" s="564"/>
      <c r="I171" s="564"/>
      <c r="J171" s="564"/>
      <c r="K171" s="564"/>
      <c r="L171" s="564"/>
      <c r="M171" s="564"/>
      <c r="N171" s="565"/>
      <c r="O171" s="729" t="s">
        <v>0</v>
      </c>
      <c r="P171" s="730"/>
      <c r="Q171" s="730"/>
      <c r="R171" s="730"/>
      <c r="S171" s="730"/>
      <c r="T171" s="730"/>
      <c r="U171" s="730"/>
      <c r="V171" s="730"/>
      <c r="W171" s="730"/>
      <c r="X171" s="730"/>
      <c r="Y171" s="730"/>
      <c r="Z171" s="730"/>
      <c r="AA171" s="730"/>
      <c r="AB171" s="730"/>
      <c r="AC171" s="730"/>
      <c r="AD171" s="730"/>
      <c r="AE171" s="730"/>
      <c r="AF171" s="731"/>
      <c r="AG171" s="569" t="s">
        <v>1</v>
      </c>
      <c r="AH171" s="570"/>
      <c r="AI171" s="570"/>
      <c r="AJ171" s="571"/>
    </row>
    <row r="172" spans="2:36" ht="35.25" customHeight="1">
      <c r="B172" s="612" t="s">
        <v>25</v>
      </c>
      <c r="C172" s="614" t="s">
        <v>836</v>
      </c>
      <c r="D172" s="615"/>
      <c r="E172" s="615"/>
      <c r="F172" s="615"/>
      <c r="G172" s="615"/>
      <c r="H172" s="615"/>
      <c r="I172" s="545" t="s">
        <v>3</v>
      </c>
      <c r="J172" s="547" t="s">
        <v>26</v>
      </c>
      <c r="K172" s="547" t="s">
        <v>4</v>
      </c>
      <c r="L172" s="549" t="s">
        <v>843</v>
      </c>
      <c r="M172" s="607" t="s">
        <v>28</v>
      </c>
      <c r="N172" s="609" t="s">
        <v>29</v>
      </c>
      <c r="O172" s="728" t="s">
        <v>43</v>
      </c>
      <c r="P172" s="658"/>
      <c r="Q172" s="659" t="s">
        <v>44</v>
      </c>
      <c r="R172" s="658"/>
      <c r="S172" s="659" t="s">
        <v>45</v>
      </c>
      <c r="T172" s="658"/>
      <c r="U172" s="659" t="s">
        <v>7</v>
      </c>
      <c r="V172" s="658"/>
      <c r="W172" s="659" t="s">
        <v>6</v>
      </c>
      <c r="X172" s="658"/>
      <c r="Y172" s="659" t="s">
        <v>46</v>
      </c>
      <c r="Z172" s="658"/>
      <c r="AA172" s="659" t="s">
        <v>5</v>
      </c>
      <c r="AB172" s="658"/>
      <c r="AC172" s="659" t="s">
        <v>8</v>
      </c>
      <c r="AD172" s="658"/>
      <c r="AE172" s="659" t="s">
        <v>9</v>
      </c>
      <c r="AF172" s="660"/>
      <c r="AG172" s="605" t="s">
        <v>10</v>
      </c>
      <c r="AH172" s="572" t="s">
        <v>11</v>
      </c>
      <c r="AI172" s="574" t="s">
        <v>12</v>
      </c>
      <c r="AJ172" s="576" t="s">
        <v>30</v>
      </c>
    </row>
    <row r="173" spans="2:36" ht="71.25" customHeight="1" thickBot="1">
      <c r="B173" s="613"/>
      <c r="C173" s="616"/>
      <c r="D173" s="617"/>
      <c r="E173" s="617"/>
      <c r="F173" s="617"/>
      <c r="G173" s="617"/>
      <c r="H173" s="617"/>
      <c r="I173" s="546"/>
      <c r="J173" s="548" t="s">
        <v>26</v>
      </c>
      <c r="K173" s="548"/>
      <c r="L173" s="550"/>
      <c r="M173" s="608"/>
      <c r="N173" s="610"/>
      <c r="O173" s="253" t="s">
        <v>31</v>
      </c>
      <c r="P173" s="254" t="s">
        <v>32</v>
      </c>
      <c r="Q173" s="255" t="s">
        <v>31</v>
      </c>
      <c r="R173" s="254" t="s">
        <v>32</v>
      </c>
      <c r="S173" s="255" t="s">
        <v>31</v>
      </c>
      <c r="T173" s="254" t="s">
        <v>32</v>
      </c>
      <c r="U173" s="255" t="s">
        <v>31</v>
      </c>
      <c r="V173" s="254" t="s">
        <v>32</v>
      </c>
      <c r="W173" s="255" t="s">
        <v>31</v>
      </c>
      <c r="X173" s="254" t="s">
        <v>32</v>
      </c>
      <c r="Y173" s="255" t="s">
        <v>31</v>
      </c>
      <c r="Z173" s="254" t="s">
        <v>32</v>
      </c>
      <c r="AA173" s="255" t="s">
        <v>31</v>
      </c>
      <c r="AB173" s="254" t="s">
        <v>33</v>
      </c>
      <c r="AC173" s="255" t="s">
        <v>31</v>
      </c>
      <c r="AD173" s="254" t="s">
        <v>33</v>
      </c>
      <c r="AE173" s="255" t="s">
        <v>31</v>
      </c>
      <c r="AF173" s="256" t="s">
        <v>33</v>
      </c>
      <c r="AG173" s="606"/>
      <c r="AH173" s="573"/>
      <c r="AI173" s="575"/>
      <c r="AJ173" s="577"/>
    </row>
    <row r="174" spans="2:36" ht="162.75" customHeight="1" thickBot="1">
      <c r="B174" s="289" t="s">
        <v>34</v>
      </c>
      <c r="C174" s="580" t="s">
        <v>770</v>
      </c>
      <c r="D174" s="581"/>
      <c r="E174" s="581"/>
      <c r="F174" s="581"/>
      <c r="G174" s="581"/>
      <c r="H174" s="581"/>
      <c r="I174" s="290" t="s">
        <v>771</v>
      </c>
      <c r="J174" s="325">
        <v>0</v>
      </c>
      <c r="K174" s="365" t="s">
        <v>772</v>
      </c>
      <c r="L174" s="398">
        <v>0</v>
      </c>
      <c r="M174" s="318">
        <v>0</v>
      </c>
      <c r="N174" s="315">
        <v>0</v>
      </c>
      <c r="O174" s="343">
        <f>(O176+O181)</f>
        <v>0</v>
      </c>
      <c r="P174" s="343">
        <f aca="true" t="shared" si="12" ref="P174:AF174">(P176+P181)</f>
        <v>0</v>
      </c>
      <c r="Q174" s="343">
        <f t="shared" si="12"/>
        <v>0</v>
      </c>
      <c r="R174" s="343">
        <f t="shared" si="12"/>
        <v>0</v>
      </c>
      <c r="S174" s="343">
        <f t="shared" si="12"/>
        <v>0</v>
      </c>
      <c r="T174" s="343">
        <f t="shared" si="12"/>
        <v>0</v>
      </c>
      <c r="U174" s="343">
        <f t="shared" si="12"/>
        <v>0</v>
      </c>
      <c r="V174" s="343">
        <f t="shared" si="12"/>
        <v>0</v>
      </c>
      <c r="W174" s="343">
        <f t="shared" si="12"/>
        <v>0</v>
      </c>
      <c r="X174" s="343">
        <f t="shared" si="12"/>
        <v>0</v>
      </c>
      <c r="Y174" s="343">
        <f t="shared" si="12"/>
        <v>0</v>
      </c>
      <c r="Z174" s="343">
        <f t="shared" si="12"/>
        <v>0</v>
      </c>
      <c r="AA174" s="343">
        <f t="shared" si="12"/>
        <v>0</v>
      </c>
      <c r="AB174" s="343">
        <f t="shared" si="12"/>
        <v>0</v>
      </c>
      <c r="AC174" s="343">
        <f t="shared" si="12"/>
        <v>0</v>
      </c>
      <c r="AD174" s="343">
        <f t="shared" si="12"/>
        <v>0</v>
      </c>
      <c r="AE174" s="343">
        <f t="shared" si="12"/>
        <v>0</v>
      </c>
      <c r="AF174" s="343">
        <f t="shared" si="12"/>
        <v>0</v>
      </c>
      <c r="AG174" s="298" t="s">
        <v>1264</v>
      </c>
      <c r="AH174" s="298"/>
      <c r="AI174" s="298"/>
      <c r="AJ174" s="299"/>
    </row>
    <row r="175" ht="12.75" thickBot="1"/>
    <row r="176" spans="2:36" ht="36.75" thickBot="1">
      <c r="B176" s="245" t="s">
        <v>13</v>
      </c>
      <c r="C176" s="263" t="s">
        <v>41</v>
      </c>
      <c r="D176" s="263" t="s">
        <v>14</v>
      </c>
      <c r="E176" s="263" t="s">
        <v>40</v>
      </c>
      <c r="F176" s="246" t="s">
        <v>38</v>
      </c>
      <c r="G176" s="246" t="s">
        <v>39</v>
      </c>
      <c r="H176" s="247" t="s">
        <v>879</v>
      </c>
      <c r="I176" s="248" t="s">
        <v>42</v>
      </c>
      <c r="J176" s="263"/>
      <c r="K176" s="426"/>
      <c r="L176" s="426"/>
      <c r="M176" s="249"/>
      <c r="N176" s="250"/>
      <c r="O176" s="427"/>
      <c r="P176" s="428"/>
      <c r="Q176" s="429"/>
      <c r="R176" s="428"/>
      <c r="S176" s="429"/>
      <c r="T176" s="428"/>
      <c r="U176" s="429"/>
      <c r="V176" s="428"/>
      <c r="W176" s="429"/>
      <c r="X176" s="428"/>
      <c r="Y176" s="429"/>
      <c r="Z176" s="428"/>
      <c r="AA176" s="429"/>
      <c r="AB176" s="428"/>
      <c r="AC176" s="429"/>
      <c r="AD176" s="428"/>
      <c r="AE176" s="430">
        <f>(Q176+S176+U176+W176+Y176+AA176+AC176)</f>
        <v>0</v>
      </c>
      <c r="AF176" s="428"/>
      <c r="AG176" s="298" t="s">
        <v>1264</v>
      </c>
      <c r="AH176" s="431"/>
      <c r="AI176" s="431"/>
      <c r="AJ176" s="432"/>
    </row>
    <row r="177" spans="2:36" ht="36.75" customHeight="1">
      <c r="B177" s="585" t="s">
        <v>1349</v>
      </c>
      <c r="C177" s="147"/>
      <c r="D177" s="148" t="s">
        <v>1287</v>
      </c>
      <c r="E177" s="148" t="s">
        <v>1140</v>
      </c>
      <c r="F177" s="269" t="s">
        <v>816</v>
      </c>
      <c r="G177" s="269" t="s">
        <v>816</v>
      </c>
      <c r="H177" s="778" t="s">
        <v>773</v>
      </c>
      <c r="I177" s="702" t="s">
        <v>774</v>
      </c>
      <c r="J177" s="636" t="s">
        <v>775</v>
      </c>
      <c r="K177" s="705" t="s">
        <v>776</v>
      </c>
      <c r="L177" s="705">
        <v>0</v>
      </c>
      <c r="M177" s="705">
        <v>0</v>
      </c>
      <c r="N177" s="709">
        <v>0</v>
      </c>
      <c r="O177" s="433"/>
      <c r="P177" s="434"/>
      <c r="Q177" s="435"/>
      <c r="R177" s="434"/>
      <c r="S177" s="434"/>
      <c r="T177" s="434"/>
      <c r="U177" s="434"/>
      <c r="V177" s="434"/>
      <c r="W177" s="434"/>
      <c r="X177" s="434"/>
      <c r="Y177" s="434"/>
      <c r="Z177" s="434"/>
      <c r="AA177" s="434"/>
      <c r="AB177" s="434"/>
      <c r="AC177" s="348"/>
      <c r="AD177" s="348"/>
      <c r="AE177" s="666"/>
      <c r="AF177" s="666"/>
      <c r="AG177" s="392"/>
      <c r="AH177" s="683"/>
      <c r="AI177" s="683"/>
      <c r="AJ177" s="671"/>
    </row>
    <row r="178" spans="2:36" ht="36.75" customHeight="1">
      <c r="B178" s="586"/>
      <c r="C178" s="326"/>
      <c r="D178" s="308" t="s">
        <v>1288</v>
      </c>
      <c r="E178" s="308" t="s">
        <v>1289</v>
      </c>
      <c r="F178" s="269" t="s">
        <v>816</v>
      </c>
      <c r="G178" s="269" t="s">
        <v>816</v>
      </c>
      <c r="H178" s="710" t="s">
        <v>773</v>
      </c>
      <c r="I178" s="703" t="s">
        <v>774</v>
      </c>
      <c r="J178" s="594" t="s">
        <v>775</v>
      </c>
      <c r="K178" s="769" t="s">
        <v>776</v>
      </c>
      <c r="L178" s="769"/>
      <c r="M178" s="769"/>
      <c r="N178" s="779"/>
      <c r="O178" s="450"/>
      <c r="P178" s="451"/>
      <c r="Q178" s="459"/>
      <c r="R178" s="451"/>
      <c r="S178" s="451"/>
      <c r="T178" s="451"/>
      <c r="U178" s="451"/>
      <c r="V178" s="451"/>
      <c r="W178" s="451"/>
      <c r="X178" s="451"/>
      <c r="Y178" s="451"/>
      <c r="Z178" s="451"/>
      <c r="AA178" s="451"/>
      <c r="AB178" s="451"/>
      <c r="AC178" s="348"/>
      <c r="AD178" s="348"/>
      <c r="AE178" s="666"/>
      <c r="AF178" s="666"/>
      <c r="AG178" s="392"/>
      <c r="AH178" s="683"/>
      <c r="AI178" s="683"/>
      <c r="AJ178" s="671"/>
    </row>
    <row r="180" ht="12.75" thickBot="1"/>
    <row r="181" spans="2:36" ht="36.75" thickBot="1">
      <c r="B181" s="245" t="s">
        <v>13</v>
      </c>
      <c r="C181" s="263" t="s">
        <v>41</v>
      </c>
      <c r="D181" s="263" t="s">
        <v>14</v>
      </c>
      <c r="E181" s="263" t="s">
        <v>40</v>
      </c>
      <c r="F181" s="246" t="s">
        <v>38</v>
      </c>
      <c r="G181" s="246" t="s">
        <v>39</v>
      </c>
      <c r="H181" s="247" t="s">
        <v>1031</v>
      </c>
      <c r="I181" s="248" t="s">
        <v>42</v>
      </c>
      <c r="J181" s="263"/>
      <c r="K181" s="426"/>
      <c r="L181" s="426"/>
      <c r="M181" s="249"/>
      <c r="N181" s="250"/>
      <c r="O181" s="427"/>
      <c r="P181" s="428"/>
      <c r="Q181" s="429"/>
      <c r="R181" s="428"/>
      <c r="S181" s="429"/>
      <c r="T181" s="428"/>
      <c r="U181" s="429"/>
      <c r="V181" s="428"/>
      <c r="W181" s="429"/>
      <c r="X181" s="428"/>
      <c r="Y181" s="429"/>
      <c r="Z181" s="428"/>
      <c r="AA181" s="429"/>
      <c r="AB181" s="428"/>
      <c r="AC181" s="429"/>
      <c r="AD181" s="428"/>
      <c r="AE181" s="430">
        <f>(Q181+S181+U181+W181+Y181+AA181+AC181)</f>
        <v>0</v>
      </c>
      <c r="AF181" s="428"/>
      <c r="AG181" s="298" t="s">
        <v>1264</v>
      </c>
      <c r="AH181" s="431"/>
      <c r="AI181" s="431"/>
      <c r="AJ181" s="432"/>
    </row>
    <row r="182" spans="2:36" ht="58.5" customHeight="1">
      <c r="B182" s="585" t="s">
        <v>1349</v>
      </c>
      <c r="C182" s="147"/>
      <c r="D182" s="148" t="s">
        <v>1287</v>
      </c>
      <c r="E182" s="148" t="s">
        <v>1140</v>
      </c>
      <c r="F182" s="269" t="s">
        <v>816</v>
      </c>
      <c r="G182" s="269" t="s">
        <v>816</v>
      </c>
      <c r="H182" s="778" t="s">
        <v>777</v>
      </c>
      <c r="I182" s="702" t="s">
        <v>778</v>
      </c>
      <c r="J182" s="636">
        <v>0</v>
      </c>
      <c r="K182" s="705" t="s">
        <v>779</v>
      </c>
      <c r="L182" s="705">
        <v>0</v>
      </c>
      <c r="M182" s="705">
        <v>0</v>
      </c>
      <c r="N182" s="709">
        <v>0</v>
      </c>
      <c r="O182" s="433"/>
      <c r="P182" s="434"/>
      <c r="Q182" s="435"/>
      <c r="R182" s="434"/>
      <c r="S182" s="434"/>
      <c r="T182" s="434"/>
      <c r="U182" s="434"/>
      <c r="V182" s="434"/>
      <c r="W182" s="434"/>
      <c r="X182" s="434"/>
      <c r="Y182" s="434"/>
      <c r="Z182" s="434"/>
      <c r="AA182" s="434"/>
      <c r="AB182" s="434"/>
      <c r="AC182" s="348"/>
      <c r="AD182" s="348"/>
      <c r="AE182" s="666"/>
      <c r="AF182" s="666"/>
      <c r="AG182" s="392"/>
      <c r="AH182" s="683"/>
      <c r="AI182" s="683"/>
      <c r="AJ182" s="671"/>
    </row>
    <row r="183" spans="2:36" ht="54.75" customHeight="1">
      <c r="B183" s="586"/>
      <c r="C183" s="326"/>
      <c r="D183" s="308" t="s">
        <v>1288</v>
      </c>
      <c r="E183" s="308" t="s">
        <v>1289</v>
      </c>
      <c r="F183" s="269" t="s">
        <v>816</v>
      </c>
      <c r="G183" s="269" t="s">
        <v>816</v>
      </c>
      <c r="H183" s="710" t="s">
        <v>777</v>
      </c>
      <c r="I183" s="703" t="s">
        <v>778</v>
      </c>
      <c r="J183" s="594">
        <v>0</v>
      </c>
      <c r="K183" s="769" t="s">
        <v>779</v>
      </c>
      <c r="L183" s="769"/>
      <c r="M183" s="769"/>
      <c r="N183" s="779"/>
      <c r="O183" s="450"/>
      <c r="P183" s="451"/>
      <c r="Q183" s="459"/>
      <c r="R183" s="451"/>
      <c r="S183" s="451"/>
      <c r="T183" s="451"/>
      <c r="U183" s="451"/>
      <c r="V183" s="451"/>
      <c r="W183" s="451"/>
      <c r="X183" s="451"/>
      <c r="Y183" s="451"/>
      <c r="Z183" s="451"/>
      <c r="AA183" s="451"/>
      <c r="AB183" s="451"/>
      <c r="AC183" s="348"/>
      <c r="AD183" s="348"/>
      <c r="AE183" s="666"/>
      <c r="AF183" s="666"/>
      <c r="AG183" s="461"/>
      <c r="AH183" s="683"/>
      <c r="AI183" s="683"/>
      <c r="AJ183" s="671"/>
    </row>
  </sheetData>
  <sheetProtection/>
  <mergeCells count="670">
    <mergeCell ref="O6:AF6"/>
    <mergeCell ref="AG6:AJ6"/>
    <mergeCell ref="M7:M8"/>
    <mergeCell ref="N7:N8"/>
    <mergeCell ref="O7:P7"/>
    <mergeCell ref="B3:AJ3"/>
    <mergeCell ref="B4:AJ4"/>
    <mergeCell ref="B5:H5"/>
    <mergeCell ref="I5:T5"/>
    <mergeCell ref="U5:AJ5"/>
    <mergeCell ref="B6:D6"/>
    <mergeCell ref="F6:N6"/>
    <mergeCell ref="AA7:AB7"/>
    <mergeCell ref="AC7:AD7"/>
    <mergeCell ref="AE7:AF7"/>
    <mergeCell ref="AG7:AG8"/>
    <mergeCell ref="B7:B8"/>
    <mergeCell ref="C7:H8"/>
    <mergeCell ref="I7:I8"/>
    <mergeCell ref="J7:J8"/>
    <mergeCell ref="K7:K8"/>
    <mergeCell ref="L7:L8"/>
    <mergeCell ref="AE12:AE13"/>
    <mergeCell ref="AF12:AF13"/>
    <mergeCell ref="AH12:AH13"/>
    <mergeCell ref="AI12:AI13"/>
    <mergeCell ref="N12:N13"/>
    <mergeCell ref="AJ12:AJ13"/>
    <mergeCell ref="Q7:R7"/>
    <mergeCell ref="S7:T7"/>
    <mergeCell ref="U7:V7"/>
    <mergeCell ref="W7:X7"/>
    <mergeCell ref="Y7:Z7"/>
    <mergeCell ref="H12:H13"/>
    <mergeCell ref="I12:I13"/>
    <mergeCell ref="J12:J13"/>
    <mergeCell ref="K12:K13"/>
    <mergeCell ref="L12:L13"/>
    <mergeCell ref="M12:M13"/>
    <mergeCell ref="AJ17:AJ18"/>
    <mergeCell ref="AH7:AH8"/>
    <mergeCell ref="AI7:AI8"/>
    <mergeCell ref="AJ7:AJ8"/>
    <mergeCell ref="B15:AJ15"/>
    <mergeCell ref="B17:B18"/>
    <mergeCell ref="H17:H18"/>
    <mergeCell ref="C9:H9"/>
    <mergeCell ref="B10:AJ10"/>
    <mergeCell ref="B12:B13"/>
    <mergeCell ref="I17:I18"/>
    <mergeCell ref="J17:J18"/>
    <mergeCell ref="K17:K18"/>
    <mergeCell ref="L17:L18"/>
    <mergeCell ref="M17:M18"/>
    <mergeCell ref="N17:N18"/>
    <mergeCell ref="AE17:AE18"/>
    <mergeCell ref="N22:N23"/>
    <mergeCell ref="AE22:AE23"/>
    <mergeCell ref="AF22:AF23"/>
    <mergeCell ref="AH22:AH23"/>
    <mergeCell ref="AI22:AI23"/>
    <mergeCell ref="AF17:AF18"/>
    <mergeCell ref="AH17:AH18"/>
    <mergeCell ref="AI17:AI18"/>
    <mergeCell ref="AJ22:AJ23"/>
    <mergeCell ref="AI26:AI27"/>
    <mergeCell ref="AJ26:AJ27"/>
    <mergeCell ref="B20:AJ20"/>
    <mergeCell ref="B22:B23"/>
    <mergeCell ref="H22:H23"/>
    <mergeCell ref="I22:I23"/>
    <mergeCell ref="J22:J23"/>
    <mergeCell ref="K22:K23"/>
    <mergeCell ref="L22:L23"/>
    <mergeCell ref="M22:M23"/>
    <mergeCell ref="M26:M27"/>
    <mergeCell ref="N26:N27"/>
    <mergeCell ref="O26:P26"/>
    <mergeCell ref="Q26:R26"/>
    <mergeCell ref="S26:T26"/>
    <mergeCell ref="B25:D25"/>
    <mergeCell ref="F25:N25"/>
    <mergeCell ref="O25:AF25"/>
    <mergeCell ref="AG25:AJ25"/>
    <mergeCell ref="B26:B27"/>
    <mergeCell ref="C26:H27"/>
    <mergeCell ref="I26:I27"/>
    <mergeCell ref="J26:J27"/>
    <mergeCell ref="K26:K27"/>
    <mergeCell ref="W26:X26"/>
    <mergeCell ref="Y26:Z26"/>
    <mergeCell ref="AA26:AB26"/>
    <mergeCell ref="AC26:AD26"/>
    <mergeCell ref="AF31:AF32"/>
    <mergeCell ref="N31:N32"/>
    <mergeCell ref="AE31:AE32"/>
    <mergeCell ref="U26:V26"/>
    <mergeCell ref="AH26:AH27"/>
    <mergeCell ref="AE26:AF26"/>
    <mergeCell ref="AG26:AG27"/>
    <mergeCell ref="B34:D34"/>
    <mergeCell ref="F34:N34"/>
    <mergeCell ref="O34:AF34"/>
    <mergeCell ref="AG34:AJ34"/>
    <mergeCell ref="L31:L32"/>
    <mergeCell ref="M31:M32"/>
    <mergeCell ref="L26:L27"/>
    <mergeCell ref="N35:N36"/>
    <mergeCell ref="O35:P35"/>
    <mergeCell ref="C28:H28"/>
    <mergeCell ref="B29:AJ29"/>
    <mergeCell ref="B31:B32"/>
    <mergeCell ref="H31:H32"/>
    <mergeCell ref="I31:I32"/>
    <mergeCell ref="AH31:AH32"/>
    <mergeCell ref="AI31:AI32"/>
    <mergeCell ref="AJ31:AJ32"/>
    <mergeCell ref="B35:B36"/>
    <mergeCell ref="C35:H36"/>
    <mergeCell ref="I35:I36"/>
    <mergeCell ref="J35:J36"/>
    <mergeCell ref="K35:K36"/>
    <mergeCell ref="L35:L36"/>
    <mergeCell ref="J31:J32"/>
    <mergeCell ref="K31:K32"/>
    <mergeCell ref="M35:M36"/>
    <mergeCell ref="AJ40:AJ41"/>
    <mergeCell ref="Q35:R35"/>
    <mergeCell ref="S35:T35"/>
    <mergeCell ref="U35:V35"/>
    <mergeCell ref="W35:X35"/>
    <mergeCell ref="Y35:Z35"/>
    <mergeCell ref="AA35:AB35"/>
    <mergeCell ref="AC35:AD35"/>
    <mergeCell ref="AE35:AF35"/>
    <mergeCell ref="AG35:AG36"/>
    <mergeCell ref="C37:H37"/>
    <mergeCell ref="B38:AJ38"/>
    <mergeCell ref="B40:B41"/>
    <mergeCell ref="H40:H41"/>
    <mergeCell ref="I40:I41"/>
    <mergeCell ref="J40:J41"/>
    <mergeCell ref="K40:K41"/>
    <mergeCell ref="L40:L41"/>
    <mergeCell ref="M40:M41"/>
    <mergeCell ref="N40:N41"/>
    <mergeCell ref="M43:M44"/>
    <mergeCell ref="N43:N44"/>
    <mergeCell ref="O43:P43"/>
    <mergeCell ref="AH35:AH36"/>
    <mergeCell ref="AI35:AI36"/>
    <mergeCell ref="AJ35:AJ36"/>
    <mergeCell ref="AE40:AE41"/>
    <mergeCell ref="AF40:AF41"/>
    <mergeCell ref="AH40:AH41"/>
    <mergeCell ref="AI40:AI41"/>
    <mergeCell ref="AA43:AB43"/>
    <mergeCell ref="AC43:AD43"/>
    <mergeCell ref="AE43:AF43"/>
    <mergeCell ref="AG43:AG44"/>
    <mergeCell ref="B43:B44"/>
    <mergeCell ref="C43:H44"/>
    <mergeCell ref="I43:I44"/>
    <mergeCell ref="J43:J44"/>
    <mergeCell ref="K43:K44"/>
    <mergeCell ref="L43:L44"/>
    <mergeCell ref="AE49:AE50"/>
    <mergeCell ref="AF49:AF50"/>
    <mergeCell ref="AH49:AH50"/>
    <mergeCell ref="AI49:AI50"/>
    <mergeCell ref="AJ49:AJ50"/>
    <mergeCell ref="Q43:R43"/>
    <mergeCell ref="S43:T43"/>
    <mergeCell ref="U43:V43"/>
    <mergeCell ref="W43:X43"/>
    <mergeCell ref="Y43:Z43"/>
    <mergeCell ref="C45:H45"/>
    <mergeCell ref="B47:AJ47"/>
    <mergeCell ref="B49:B50"/>
    <mergeCell ref="H49:H50"/>
    <mergeCell ref="I49:I50"/>
    <mergeCell ref="J49:J50"/>
    <mergeCell ref="K49:K50"/>
    <mergeCell ref="L49:L50"/>
    <mergeCell ref="M49:M50"/>
    <mergeCell ref="N49:N50"/>
    <mergeCell ref="AG53:AG54"/>
    <mergeCell ref="AH53:AH54"/>
    <mergeCell ref="AI53:AI54"/>
    <mergeCell ref="AH43:AH44"/>
    <mergeCell ref="AI43:AI44"/>
    <mergeCell ref="AJ43:AJ44"/>
    <mergeCell ref="U53:V53"/>
    <mergeCell ref="W53:X53"/>
    <mergeCell ref="Y53:Z53"/>
    <mergeCell ref="AA53:AB53"/>
    <mergeCell ref="AC53:AD53"/>
    <mergeCell ref="AE53:AF53"/>
    <mergeCell ref="L53:L54"/>
    <mergeCell ref="M53:M54"/>
    <mergeCell ref="N53:N54"/>
    <mergeCell ref="O53:P53"/>
    <mergeCell ref="Q53:R53"/>
    <mergeCell ref="S53:T53"/>
    <mergeCell ref="AJ58:AJ60"/>
    <mergeCell ref="B52:D52"/>
    <mergeCell ref="F52:N52"/>
    <mergeCell ref="O52:AF52"/>
    <mergeCell ref="AG52:AJ52"/>
    <mergeCell ref="B53:B54"/>
    <mergeCell ref="C53:H54"/>
    <mergeCell ref="I53:I54"/>
    <mergeCell ref="J53:J54"/>
    <mergeCell ref="K53:K54"/>
    <mergeCell ref="M58:M60"/>
    <mergeCell ref="N58:N60"/>
    <mergeCell ref="AE58:AE60"/>
    <mergeCell ref="AF58:AF60"/>
    <mergeCell ref="AH58:AH60"/>
    <mergeCell ref="AI58:AI60"/>
    <mergeCell ref="AJ63:AJ64"/>
    <mergeCell ref="AJ53:AJ54"/>
    <mergeCell ref="C55:H55"/>
    <mergeCell ref="B56:AJ56"/>
    <mergeCell ref="B58:B60"/>
    <mergeCell ref="H58:H60"/>
    <mergeCell ref="I58:I60"/>
    <mergeCell ref="J58:J60"/>
    <mergeCell ref="K58:K60"/>
    <mergeCell ref="L58:L60"/>
    <mergeCell ref="M63:M64"/>
    <mergeCell ref="N63:N64"/>
    <mergeCell ref="AE63:AE64"/>
    <mergeCell ref="AF63:AF64"/>
    <mergeCell ref="AH63:AH64"/>
    <mergeCell ref="AI63:AI64"/>
    <mergeCell ref="M66:M67"/>
    <mergeCell ref="N66:N67"/>
    <mergeCell ref="O66:P66"/>
    <mergeCell ref="B61:AJ61"/>
    <mergeCell ref="B63:B64"/>
    <mergeCell ref="H63:H64"/>
    <mergeCell ref="I63:I64"/>
    <mergeCell ref="J63:J64"/>
    <mergeCell ref="K63:K64"/>
    <mergeCell ref="L63:L64"/>
    <mergeCell ref="AA66:AB66"/>
    <mergeCell ref="AC66:AD66"/>
    <mergeCell ref="AE66:AF66"/>
    <mergeCell ref="AG66:AG67"/>
    <mergeCell ref="B66:B67"/>
    <mergeCell ref="C66:H67"/>
    <mergeCell ref="I66:I67"/>
    <mergeCell ref="J66:J67"/>
    <mergeCell ref="K66:K67"/>
    <mergeCell ref="L66:L67"/>
    <mergeCell ref="M71:M72"/>
    <mergeCell ref="N71:N72"/>
    <mergeCell ref="AH71:AH72"/>
    <mergeCell ref="AI71:AI72"/>
    <mergeCell ref="AJ71:AJ72"/>
    <mergeCell ref="Q66:R66"/>
    <mergeCell ref="S66:T66"/>
    <mergeCell ref="U66:V66"/>
    <mergeCell ref="W66:X66"/>
    <mergeCell ref="Y66:Z66"/>
    <mergeCell ref="AH66:AH67"/>
    <mergeCell ref="AI66:AI67"/>
    <mergeCell ref="AJ66:AJ67"/>
    <mergeCell ref="C68:H68"/>
    <mergeCell ref="B71:B72"/>
    <mergeCell ref="H71:H72"/>
    <mergeCell ref="I71:I72"/>
    <mergeCell ref="J71:J72"/>
    <mergeCell ref="K71:K72"/>
    <mergeCell ref="L71:L72"/>
    <mergeCell ref="J74:J75"/>
    <mergeCell ref="K74:K75"/>
    <mergeCell ref="AC74:AD74"/>
    <mergeCell ref="AE74:AF74"/>
    <mergeCell ref="L74:L75"/>
    <mergeCell ref="M74:M75"/>
    <mergeCell ref="N74:N75"/>
    <mergeCell ref="O74:P74"/>
    <mergeCell ref="Q74:R74"/>
    <mergeCell ref="S74:T74"/>
    <mergeCell ref="AJ74:AJ75"/>
    <mergeCell ref="C76:H76"/>
    <mergeCell ref="B77:AJ77"/>
    <mergeCell ref="U74:V74"/>
    <mergeCell ref="W74:X74"/>
    <mergeCell ref="Y74:Z74"/>
    <mergeCell ref="AA74:AB74"/>
    <mergeCell ref="B74:B75"/>
    <mergeCell ref="C74:H75"/>
    <mergeCell ref="I74:I75"/>
    <mergeCell ref="N79:N80"/>
    <mergeCell ref="AE79:AE80"/>
    <mergeCell ref="AG74:AG75"/>
    <mergeCell ref="AH74:AH75"/>
    <mergeCell ref="AI74:AI75"/>
    <mergeCell ref="AF79:AF80"/>
    <mergeCell ref="AH79:AH80"/>
    <mergeCell ref="AI79:AI80"/>
    <mergeCell ref="AC82:AD82"/>
    <mergeCell ref="AE82:AF82"/>
    <mergeCell ref="AG82:AG83"/>
    <mergeCell ref="B79:B80"/>
    <mergeCell ref="H79:H80"/>
    <mergeCell ref="I79:I80"/>
    <mergeCell ref="J79:J80"/>
    <mergeCell ref="K79:K80"/>
    <mergeCell ref="L79:L80"/>
    <mergeCell ref="M79:M80"/>
    <mergeCell ref="Q82:R82"/>
    <mergeCell ref="S82:T82"/>
    <mergeCell ref="U82:V82"/>
    <mergeCell ref="W82:X82"/>
    <mergeCell ref="Y82:Z82"/>
    <mergeCell ref="AA82:AB82"/>
    <mergeCell ref="AJ79:AJ80"/>
    <mergeCell ref="B82:B83"/>
    <mergeCell ref="C82:H83"/>
    <mergeCell ref="I82:I83"/>
    <mergeCell ref="J82:J83"/>
    <mergeCell ref="K82:K83"/>
    <mergeCell ref="L82:L83"/>
    <mergeCell ref="M82:M83"/>
    <mergeCell ref="N82:N83"/>
    <mergeCell ref="O82:P82"/>
    <mergeCell ref="C84:H84"/>
    <mergeCell ref="B88:B89"/>
    <mergeCell ref="H88:H89"/>
    <mergeCell ref="I88:I89"/>
    <mergeCell ref="J88:J89"/>
    <mergeCell ref="K88:K89"/>
    <mergeCell ref="Y92:Z92"/>
    <mergeCell ref="AA92:AB92"/>
    <mergeCell ref="AC92:AD92"/>
    <mergeCell ref="AJ82:AJ83"/>
    <mergeCell ref="AF88:AF89"/>
    <mergeCell ref="AH88:AH89"/>
    <mergeCell ref="AI88:AI89"/>
    <mergeCell ref="AJ88:AJ89"/>
    <mergeCell ref="AH82:AH83"/>
    <mergeCell ref="AI82:AI83"/>
    <mergeCell ref="N92:N93"/>
    <mergeCell ref="O92:P92"/>
    <mergeCell ref="Q92:R92"/>
    <mergeCell ref="S92:T92"/>
    <mergeCell ref="U92:V92"/>
    <mergeCell ref="W92:X92"/>
    <mergeCell ref="C92:H93"/>
    <mergeCell ref="I92:I93"/>
    <mergeCell ref="J92:J93"/>
    <mergeCell ref="K92:K93"/>
    <mergeCell ref="L92:L93"/>
    <mergeCell ref="M92:M93"/>
    <mergeCell ref="AJ97:AJ98"/>
    <mergeCell ref="B91:D91"/>
    <mergeCell ref="F91:N91"/>
    <mergeCell ref="O91:AF91"/>
    <mergeCell ref="AG91:AJ91"/>
    <mergeCell ref="L88:L89"/>
    <mergeCell ref="M88:M89"/>
    <mergeCell ref="N88:N89"/>
    <mergeCell ref="AE88:AE89"/>
    <mergeCell ref="B92:B93"/>
    <mergeCell ref="C94:H94"/>
    <mergeCell ref="B95:AJ95"/>
    <mergeCell ref="B97:B98"/>
    <mergeCell ref="H97:H98"/>
    <mergeCell ref="I97:I98"/>
    <mergeCell ref="J97:J98"/>
    <mergeCell ref="K97:K98"/>
    <mergeCell ref="L97:L98"/>
    <mergeCell ref="M97:M98"/>
    <mergeCell ref="N97:N98"/>
    <mergeCell ref="AJ102:AJ103"/>
    <mergeCell ref="AE92:AF92"/>
    <mergeCell ref="AG92:AG93"/>
    <mergeCell ref="AH92:AH93"/>
    <mergeCell ref="AI92:AI93"/>
    <mergeCell ref="AJ92:AJ93"/>
    <mergeCell ref="AE97:AE98"/>
    <mergeCell ref="AF97:AF98"/>
    <mergeCell ref="AH97:AH98"/>
    <mergeCell ref="AI97:AI98"/>
    <mergeCell ref="M102:M103"/>
    <mergeCell ref="N102:N103"/>
    <mergeCell ref="AE102:AE103"/>
    <mergeCell ref="AF102:AF103"/>
    <mergeCell ref="AH102:AH103"/>
    <mergeCell ref="AI102:AI103"/>
    <mergeCell ref="AH107:AH108"/>
    <mergeCell ref="AI107:AI108"/>
    <mergeCell ref="AJ107:AJ108"/>
    <mergeCell ref="B100:AJ100"/>
    <mergeCell ref="B102:B103"/>
    <mergeCell ref="H102:H103"/>
    <mergeCell ref="I102:I103"/>
    <mergeCell ref="J102:J103"/>
    <mergeCell ref="K102:K103"/>
    <mergeCell ref="L102:L103"/>
    <mergeCell ref="K107:K108"/>
    <mergeCell ref="L107:L108"/>
    <mergeCell ref="M107:M108"/>
    <mergeCell ref="N107:N108"/>
    <mergeCell ref="AE107:AE108"/>
    <mergeCell ref="AF107:AF108"/>
    <mergeCell ref="AE112:AE114"/>
    <mergeCell ref="AF112:AF114"/>
    <mergeCell ref="AH112:AH114"/>
    <mergeCell ref="AI112:AI114"/>
    <mergeCell ref="AJ112:AJ114"/>
    <mergeCell ref="B105:AJ105"/>
    <mergeCell ref="B107:B108"/>
    <mergeCell ref="H107:H108"/>
    <mergeCell ref="I107:I108"/>
    <mergeCell ref="J107:J108"/>
    <mergeCell ref="AJ118:AJ119"/>
    <mergeCell ref="B110:AJ110"/>
    <mergeCell ref="B112:B114"/>
    <mergeCell ref="H112:H114"/>
    <mergeCell ref="I112:I114"/>
    <mergeCell ref="J112:J114"/>
    <mergeCell ref="K112:K114"/>
    <mergeCell ref="L112:L114"/>
    <mergeCell ref="M112:M114"/>
    <mergeCell ref="N112:N114"/>
    <mergeCell ref="M118:M119"/>
    <mergeCell ref="N118:N119"/>
    <mergeCell ref="AE118:AE119"/>
    <mergeCell ref="AF118:AF119"/>
    <mergeCell ref="AH118:AH119"/>
    <mergeCell ref="AI118:AI119"/>
    <mergeCell ref="M121:M122"/>
    <mergeCell ref="N121:N122"/>
    <mergeCell ref="O121:P121"/>
    <mergeCell ref="B116:AJ116"/>
    <mergeCell ref="B118:B119"/>
    <mergeCell ref="H118:H119"/>
    <mergeCell ref="I118:I119"/>
    <mergeCell ref="J118:J119"/>
    <mergeCell ref="K118:K119"/>
    <mergeCell ref="L118:L119"/>
    <mergeCell ref="B121:B122"/>
    <mergeCell ref="C121:H122"/>
    <mergeCell ref="I121:I122"/>
    <mergeCell ref="J121:J122"/>
    <mergeCell ref="K121:K122"/>
    <mergeCell ref="L121:L122"/>
    <mergeCell ref="AJ128:AJ129"/>
    <mergeCell ref="Q121:R121"/>
    <mergeCell ref="S121:T121"/>
    <mergeCell ref="U121:V121"/>
    <mergeCell ref="W121:X121"/>
    <mergeCell ref="Y121:Z121"/>
    <mergeCell ref="AA121:AB121"/>
    <mergeCell ref="AC121:AD121"/>
    <mergeCell ref="AE121:AF121"/>
    <mergeCell ref="AG121:AG122"/>
    <mergeCell ref="M128:M129"/>
    <mergeCell ref="N128:N129"/>
    <mergeCell ref="O128:P128"/>
    <mergeCell ref="Q128:R128"/>
    <mergeCell ref="S128:T128"/>
    <mergeCell ref="AG128:AG129"/>
    <mergeCell ref="C123:H123"/>
    <mergeCell ref="B124:AJ124"/>
    <mergeCell ref="B128:B129"/>
    <mergeCell ref="C128:H129"/>
    <mergeCell ref="I128:I129"/>
    <mergeCell ref="J128:J129"/>
    <mergeCell ref="K128:K129"/>
    <mergeCell ref="AC128:AD128"/>
    <mergeCell ref="AE128:AF128"/>
    <mergeCell ref="L128:L129"/>
    <mergeCell ref="AE134:AE135"/>
    <mergeCell ref="AF134:AF135"/>
    <mergeCell ref="AH134:AH135"/>
    <mergeCell ref="AI134:AI135"/>
    <mergeCell ref="AJ134:AJ135"/>
    <mergeCell ref="AH121:AH122"/>
    <mergeCell ref="AI121:AI122"/>
    <mergeCell ref="AJ121:AJ122"/>
    <mergeCell ref="AH128:AH129"/>
    <mergeCell ref="AI128:AI129"/>
    <mergeCell ref="I134:I135"/>
    <mergeCell ref="J134:J135"/>
    <mergeCell ref="K134:K135"/>
    <mergeCell ref="L134:L135"/>
    <mergeCell ref="M134:M135"/>
    <mergeCell ref="N134:N135"/>
    <mergeCell ref="AH138:AH139"/>
    <mergeCell ref="AI138:AI139"/>
    <mergeCell ref="C130:H130"/>
    <mergeCell ref="B132:AJ132"/>
    <mergeCell ref="U128:V128"/>
    <mergeCell ref="W128:X128"/>
    <mergeCell ref="Y128:Z128"/>
    <mergeCell ref="AA128:AB128"/>
    <mergeCell ref="B134:B135"/>
    <mergeCell ref="H134:H135"/>
    <mergeCell ref="W138:X138"/>
    <mergeCell ref="Y138:Z138"/>
    <mergeCell ref="AA138:AB138"/>
    <mergeCell ref="AC138:AD138"/>
    <mergeCell ref="AE138:AF138"/>
    <mergeCell ref="AG138:AG139"/>
    <mergeCell ref="M138:M139"/>
    <mergeCell ref="N138:N139"/>
    <mergeCell ref="O138:P138"/>
    <mergeCell ref="Q138:R138"/>
    <mergeCell ref="S138:T138"/>
    <mergeCell ref="U138:V138"/>
    <mergeCell ref="B137:D137"/>
    <mergeCell ref="F137:N137"/>
    <mergeCell ref="O137:AF137"/>
    <mergeCell ref="AG137:AJ137"/>
    <mergeCell ref="B138:B139"/>
    <mergeCell ref="C138:H139"/>
    <mergeCell ref="I138:I139"/>
    <mergeCell ref="J138:J139"/>
    <mergeCell ref="K138:K139"/>
    <mergeCell ref="L138:L139"/>
    <mergeCell ref="L144:L145"/>
    <mergeCell ref="M144:M145"/>
    <mergeCell ref="N144:N145"/>
    <mergeCell ref="AH144:AH145"/>
    <mergeCell ref="AI144:AI145"/>
    <mergeCell ref="AJ144:AJ145"/>
    <mergeCell ref="AG148:AG149"/>
    <mergeCell ref="AH148:AH149"/>
    <mergeCell ref="AI148:AI149"/>
    <mergeCell ref="AJ138:AJ139"/>
    <mergeCell ref="C140:H140"/>
    <mergeCell ref="B144:B145"/>
    <mergeCell ref="H144:H145"/>
    <mergeCell ref="I144:I145"/>
    <mergeCell ref="J144:J145"/>
    <mergeCell ref="K144:K145"/>
    <mergeCell ref="U148:V148"/>
    <mergeCell ref="W148:X148"/>
    <mergeCell ref="Y148:Z148"/>
    <mergeCell ref="AA148:AB148"/>
    <mergeCell ref="AC148:AD148"/>
    <mergeCell ref="AE148:AF148"/>
    <mergeCell ref="L148:L149"/>
    <mergeCell ref="M148:M149"/>
    <mergeCell ref="N148:N149"/>
    <mergeCell ref="O148:P148"/>
    <mergeCell ref="Q148:R148"/>
    <mergeCell ref="S148:T148"/>
    <mergeCell ref="AJ153:AJ154"/>
    <mergeCell ref="B147:D147"/>
    <mergeCell ref="F147:N147"/>
    <mergeCell ref="O147:AF147"/>
    <mergeCell ref="AG147:AJ147"/>
    <mergeCell ref="B148:B149"/>
    <mergeCell ref="C148:H149"/>
    <mergeCell ref="I148:I149"/>
    <mergeCell ref="J148:J149"/>
    <mergeCell ref="K148:K149"/>
    <mergeCell ref="M153:M154"/>
    <mergeCell ref="N153:N154"/>
    <mergeCell ref="AE153:AE154"/>
    <mergeCell ref="AF153:AF154"/>
    <mergeCell ref="AH153:AH154"/>
    <mergeCell ref="AI153:AI154"/>
    <mergeCell ref="AE157:AE159"/>
    <mergeCell ref="AJ148:AJ149"/>
    <mergeCell ref="C150:H150"/>
    <mergeCell ref="B151:AJ151"/>
    <mergeCell ref="B153:B154"/>
    <mergeCell ref="H153:H154"/>
    <mergeCell ref="I153:I154"/>
    <mergeCell ref="J153:J154"/>
    <mergeCell ref="K153:K154"/>
    <mergeCell ref="L153:L154"/>
    <mergeCell ref="AI162:AI164"/>
    <mergeCell ref="AJ162:AJ164"/>
    <mergeCell ref="B157:B159"/>
    <mergeCell ref="H157:H159"/>
    <mergeCell ref="I157:I159"/>
    <mergeCell ref="J157:J159"/>
    <mergeCell ref="K157:K159"/>
    <mergeCell ref="L157:L159"/>
    <mergeCell ref="M157:M159"/>
    <mergeCell ref="N157:N159"/>
    <mergeCell ref="L162:L164"/>
    <mergeCell ref="M162:M164"/>
    <mergeCell ref="N162:N164"/>
    <mergeCell ref="AE162:AE164"/>
    <mergeCell ref="AF162:AF164"/>
    <mergeCell ref="AH162:AH164"/>
    <mergeCell ref="AE168:AE169"/>
    <mergeCell ref="AF157:AF159"/>
    <mergeCell ref="AH157:AH159"/>
    <mergeCell ref="AI157:AI159"/>
    <mergeCell ref="AJ157:AJ159"/>
    <mergeCell ref="B162:B164"/>
    <mergeCell ref="H162:H164"/>
    <mergeCell ref="I162:I164"/>
    <mergeCell ref="J162:J164"/>
    <mergeCell ref="K162:K164"/>
    <mergeCell ref="I168:I169"/>
    <mergeCell ref="J168:J169"/>
    <mergeCell ref="K168:K169"/>
    <mergeCell ref="L168:L169"/>
    <mergeCell ref="M168:M169"/>
    <mergeCell ref="N168:N169"/>
    <mergeCell ref="S172:T172"/>
    <mergeCell ref="U172:V172"/>
    <mergeCell ref="W172:X172"/>
    <mergeCell ref="Y172:Z172"/>
    <mergeCell ref="AA172:AB172"/>
    <mergeCell ref="AC172:AD172"/>
    <mergeCell ref="B172:B173"/>
    <mergeCell ref="C172:H173"/>
    <mergeCell ref="I172:I173"/>
    <mergeCell ref="J172:J173"/>
    <mergeCell ref="K172:K173"/>
    <mergeCell ref="L172:L173"/>
    <mergeCell ref="AF168:AF169"/>
    <mergeCell ref="AH168:AH169"/>
    <mergeCell ref="AI168:AI169"/>
    <mergeCell ref="AJ168:AJ169"/>
    <mergeCell ref="B171:D171"/>
    <mergeCell ref="F171:N171"/>
    <mergeCell ref="O171:AF171"/>
    <mergeCell ref="AG171:AJ171"/>
    <mergeCell ref="B168:B169"/>
    <mergeCell ref="H168:H169"/>
    <mergeCell ref="B177:B178"/>
    <mergeCell ref="H177:H178"/>
    <mergeCell ref="I177:I178"/>
    <mergeCell ref="J177:J178"/>
    <mergeCell ref="K177:K178"/>
    <mergeCell ref="AF177:AF178"/>
    <mergeCell ref="AI182:AI183"/>
    <mergeCell ref="AJ182:AJ183"/>
    <mergeCell ref="AJ177:AJ178"/>
    <mergeCell ref="AE172:AF172"/>
    <mergeCell ref="AG172:AG173"/>
    <mergeCell ref="C174:H174"/>
    <mergeCell ref="M172:M173"/>
    <mergeCell ref="N172:N173"/>
    <mergeCell ref="O172:P172"/>
    <mergeCell ref="Q172:R172"/>
    <mergeCell ref="AI177:AI178"/>
    <mergeCell ref="AH172:AH173"/>
    <mergeCell ref="AI172:AI173"/>
    <mergeCell ref="AJ172:AJ173"/>
    <mergeCell ref="L182:L183"/>
    <mergeCell ref="M182:M183"/>
    <mergeCell ref="N182:N183"/>
    <mergeCell ref="AE182:AE183"/>
    <mergeCell ref="M177:M178"/>
    <mergeCell ref="N177:N178"/>
    <mergeCell ref="B182:B183"/>
    <mergeCell ref="H182:H183"/>
    <mergeCell ref="I182:I183"/>
    <mergeCell ref="J182:J183"/>
    <mergeCell ref="K182:K183"/>
    <mergeCell ref="AH177:AH178"/>
    <mergeCell ref="AE177:AE178"/>
    <mergeCell ref="L177:L178"/>
    <mergeCell ref="AF182:AF183"/>
    <mergeCell ref="AH182:AH183"/>
  </mergeCells>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sheetPr>
    <tabColor theme="9" tint="0.39998000860214233"/>
  </sheetPr>
  <dimension ref="B2:AK28"/>
  <sheetViews>
    <sheetView zoomScale="75" zoomScaleNormal="75" zoomScalePageLayoutView="0" workbookViewId="0" topLeftCell="A1">
      <selection activeCell="B4" sqref="B4:H4"/>
    </sheetView>
  </sheetViews>
  <sheetFormatPr defaultColWidth="11.421875" defaultRowHeight="15"/>
  <cols>
    <col min="1" max="1" width="4.57421875" style="113" customWidth="1"/>
    <col min="2" max="2" width="15.8515625" style="113" customWidth="1"/>
    <col min="3" max="3" width="10.00390625" style="113" customWidth="1"/>
    <col min="4" max="4" width="39.7109375" style="113" customWidth="1"/>
    <col min="5" max="5" width="16.140625" style="113" customWidth="1"/>
    <col min="6" max="7" width="11.421875" style="113" customWidth="1"/>
    <col min="8" max="8" width="19.28125" style="114" customWidth="1"/>
    <col min="9" max="9" width="15.7109375" style="114" customWidth="1"/>
    <col min="10" max="10" width="4.8515625" style="114" customWidth="1"/>
    <col min="11" max="12" width="5.7109375" style="113" customWidth="1"/>
    <col min="13" max="13" width="6.57421875" style="113" customWidth="1"/>
    <col min="14" max="14" width="6.140625" style="113" customWidth="1"/>
    <col min="15" max="32" width="8.421875" style="113" customWidth="1"/>
    <col min="33" max="33" width="5.140625" style="113" customWidth="1"/>
    <col min="34" max="34" width="5.421875" style="113" customWidth="1"/>
    <col min="35" max="35" width="4.8515625" style="113" customWidth="1"/>
    <col min="36" max="36" width="7.140625" style="113" customWidth="1"/>
    <col min="37" max="16384" width="11.421875" style="113" customWidth="1"/>
  </cols>
  <sheetData>
    <row r="1" ht="12.75" thickBot="1"/>
    <row r="2" spans="2:36" ht="12">
      <c r="B2" s="732" t="s">
        <v>829</v>
      </c>
      <c r="C2" s="733"/>
      <c r="D2" s="733"/>
      <c r="E2" s="733"/>
      <c r="F2" s="733"/>
      <c r="G2" s="733"/>
      <c r="H2" s="733"/>
      <c r="I2" s="733"/>
      <c r="J2" s="733"/>
      <c r="K2" s="733"/>
      <c r="L2" s="733"/>
      <c r="M2" s="733"/>
      <c r="N2" s="733"/>
      <c r="O2" s="733"/>
      <c r="P2" s="733"/>
      <c r="Q2" s="733"/>
      <c r="R2" s="733"/>
      <c r="S2" s="733"/>
      <c r="T2" s="733"/>
      <c r="U2" s="733"/>
      <c r="V2" s="733"/>
      <c r="W2" s="733"/>
      <c r="X2" s="733"/>
      <c r="Y2" s="733"/>
      <c r="Z2" s="733"/>
      <c r="AA2" s="733"/>
      <c r="AB2" s="733"/>
      <c r="AC2" s="733"/>
      <c r="AD2" s="733"/>
      <c r="AE2" s="733"/>
      <c r="AF2" s="733"/>
      <c r="AG2" s="733"/>
      <c r="AH2" s="733"/>
      <c r="AI2" s="733"/>
      <c r="AJ2" s="734"/>
    </row>
    <row r="3" spans="2:36" ht="12.75" thickBot="1">
      <c r="B3" s="735" t="s">
        <v>1808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7"/>
    </row>
    <row r="4" spans="2:36" ht="33.75" customHeight="1">
      <c r="B4" s="557" t="s">
        <v>20</v>
      </c>
      <c r="C4" s="558"/>
      <c r="D4" s="558"/>
      <c r="E4" s="558"/>
      <c r="F4" s="558"/>
      <c r="G4" s="558"/>
      <c r="H4" s="559"/>
      <c r="I4" s="754" t="s">
        <v>913</v>
      </c>
      <c r="J4" s="754"/>
      <c r="K4" s="754"/>
      <c r="L4" s="754"/>
      <c r="M4" s="754"/>
      <c r="N4" s="754"/>
      <c r="O4" s="642">
        <f>SUM(AA6)</f>
        <v>0</v>
      </c>
      <c r="P4" s="643"/>
      <c r="Q4" s="643"/>
      <c r="R4" s="643"/>
      <c r="S4" s="643"/>
      <c r="T4" s="644"/>
      <c r="U4" s="560" t="s">
        <v>22</v>
      </c>
      <c r="V4" s="561"/>
      <c r="W4" s="561"/>
      <c r="X4" s="561"/>
      <c r="Y4" s="561"/>
      <c r="Z4" s="561"/>
      <c r="AA4" s="561"/>
      <c r="AB4" s="561"/>
      <c r="AC4" s="561"/>
      <c r="AD4" s="561"/>
      <c r="AE4" s="561"/>
      <c r="AF4" s="561"/>
      <c r="AG4" s="561"/>
      <c r="AH4" s="561"/>
      <c r="AI4" s="561"/>
      <c r="AJ4" s="562"/>
    </row>
    <row r="5" spans="2:37" ht="4.5" customHeight="1" hidden="1" thickBot="1">
      <c r="B5" s="813"/>
      <c r="C5" s="786"/>
      <c r="D5" s="786"/>
      <c r="E5" s="786"/>
      <c r="F5" s="626"/>
      <c r="G5" s="626"/>
      <c r="H5" s="626"/>
      <c r="I5" s="626"/>
      <c r="J5" s="626"/>
      <c r="K5" s="626"/>
      <c r="L5" s="626"/>
      <c r="M5" s="626"/>
      <c r="N5" s="626"/>
      <c r="O5" s="626"/>
      <c r="P5" s="626"/>
      <c r="Q5" s="626"/>
      <c r="R5" s="626"/>
      <c r="S5" s="626"/>
      <c r="T5" s="626"/>
      <c r="U5" s="626"/>
      <c r="V5" s="626"/>
      <c r="W5" s="626"/>
      <c r="X5" s="626"/>
      <c r="Y5" s="626"/>
      <c r="Z5" s="626"/>
      <c r="AA5" s="626"/>
      <c r="AB5" s="626"/>
      <c r="AC5" s="626"/>
      <c r="AD5" s="626"/>
      <c r="AE5" s="626"/>
      <c r="AF5" s="626"/>
      <c r="AG5" s="626"/>
      <c r="AH5" s="626"/>
      <c r="AI5" s="626"/>
      <c r="AJ5" s="627"/>
      <c r="AK5" s="541"/>
    </row>
    <row r="6" spans="2:36" ht="39" customHeight="1" thickBot="1">
      <c r="B6" s="814" t="s">
        <v>1513</v>
      </c>
      <c r="C6" s="814"/>
      <c r="D6" s="814"/>
      <c r="E6" s="814"/>
      <c r="F6" s="564" t="s">
        <v>1514</v>
      </c>
      <c r="G6" s="564"/>
      <c r="H6" s="564"/>
      <c r="I6" s="564"/>
      <c r="J6" s="564"/>
      <c r="K6" s="564"/>
      <c r="L6" s="564"/>
      <c r="M6" s="564"/>
      <c r="N6" s="565"/>
      <c r="O6" s="648" t="s">
        <v>841</v>
      </c>
      <c r="P6" s="649"/>
      <c r="Q6" s="649"/>
      <c r="R6" s="649"/>
      <c r="S6" s="649"/>
      <c r="T6" s="649"/>
      <c r="U6" s="649"/>
      <c r="V6" s="649"/>
      <c r="W6" s="649"/>
      <c r="X6" s="649"/>
      <c r="Y6" s="649"/>
      <c r="Z6" s="649"/>
      <c r="AA6" s="749">
        <f>SUM(AE9)</f>
        <v>0</v>
      </c>
      <c r="AB6" s="749"/>
      <c r="AC6" s="749"/>
      <c r="AD6" s="749"/>
      <c r="AE6" s="749"/>
      <c r="AF6" s="749"/>
      <c r="AG6" s="569" t="s">
        <v>1</v>
      </c>
      <c r="AH6" s="570"/>
      <c r="AI6" s="570"/>
      <c r="AJ6" s="571"/>
    </row>
    <row r="7" spans="2:36" ht="26.25" customHeight="1">
      <c r="B7" s="815" t="s">
        <v>25</v>
      </c>
      <c r="C7" s="816" t="s">
        <v>914</v>
      </c>
      <c r="D7" s="817"/>
      <c r="E7" s="817"/>
      <c r="F7" s="615"/>
      <c r="G7" s="615"/>
      <c r="H7" s="615"/>
      <c r="I7" s="545" t="s">
        <v>3</v>
      </c>
      <c r="J7" s="547" t="s">
        <v>26</v>
      </c>
      <c r="K7" s="547" t="s">
        <v>4</v>
      </c>
      <c r="L7" s="549" t="s">
        <v>915</v>
      </c>
      <c r="M7" s="607" t="s">
        <v>28</v>
      </c>
      <c r="N7" s="609" t="s">
        <v>29</v>
      </c>
      <c r="O7" s="728" t="s">
        <v>43</v>
      </c>
      <c r="P7" s="658"/>
      <c r="Q7" s="659" t="s">
        <v>44</v>
      </c>
      <c r="R7" s="658"/>
      <c r="S7" s="659" t="s">
        <v>45</v>
      </c>
      <c r="T7" s="658"/>
      <c r="U7" s="659" t="s">
        <v>7</v>
      </c>
      <c r="V7" s="658"/>
      <c r="W7" s="659" t="s">
        <v>6</v>
      </c>
      <c r="X7" s="658"/>
      <c r="Y7" s="659" t="s">
        <v>46</v>
      </c>
      <c r="Z7" s="658"/>
      <c r="AA7" s="659" t="s">
        <v>5</v>
      </c>
      <c r="AB7" s="658"/>
      <c r="AC7" s="659" t="s">
        <v>8</v>
      </c>
      <c r="AD7" s="658"/>
      <c r="AE7" s="659" t="s">
        <v>9</v>
      </c>
      <c r="AF7" s="660"/>
      <c r="AG7" s="605" t="s">
        <v>10</v>
      </c>
      <c r="AH7" s="572" t="s">
        <v>11</v>
      </c>
      <c r="AI7" s="574" t="s">
        <v>12</v>
      </c>
      <c r="AJ7" s="576" t="s">
        <v>30</v>
      </c>
    </row>
    <row r="8" spans="2:36" ht="76.5" customHeight="1" thickBot="1">
      <c r="B8" s="613"/>
      <c r="C8" s="616"/>
      <c r="D8" s="617"/>
      <c r="E8" s="617"/>
      <c r="F8" s="617"/>
      <c r="G8" s="617"/>
      <c r="H8" s="617"/>
      <c r="I8" s="546"/>
      <c r="J8" s="548" t="s">
        <v>26</v>
      </c>
      <c r="K8" s="548"/>
      <c r="L8" s="550"/>
      <c r="M8" s="608"/>
      <c r="N8" s="610"/>
      <c r="O8" s="253" t="s">
        <v>31</v>
      </c>
      <c r="P8" s="254" t="s">
        <v>32</v>
      </c>
      <c r="Q8" s="255" t="s">
        <v>31</v>
      </c>
      <c r="R8" s="254" t="s">
        <v>32</v>
      </c>
      <c r="S8" s="255" t="s">
        <v>31</v>
      </c>
      <c r="T8" s="254" t="s">
        <v>32</v>
      </c>
      <c r="U8" s="255" t="s">
        <v>31</v>
      </c>
      <c r="V8" s="254" t="s">
        <v>32</v>
      </c>
      <c r="W8" s="255" t="s">
        <v>31</v>
      </c>
      <c r="X8" s="254" t="s">
        <v>32</v>
      </c>
      <c r="Y8" s="255" t="s">
        <v>31</v>
      </c>
      <c r="Z8" s="254" t="s">
        <v>32</v>
      </c>
      <c r="AA8" s="255" t="s">
        <v>31</v>
      </c>
      <c r="AB8" s="254" t="s">
        <v>33</v>
      </c>
      <c r="AC8" s="255" t="s">
        <v>31</v>
      </c>
      <c r="AD8" s="254" t="s">
        <v>33</v>
      </c>
      <c r="AE8" s="255" t="s">
        <v>31</v>
      </c>
      <c r="AF8" s="256" t="s">
        <v>33</v>
      </c>
      <c r="AG8" s="606"/>
      <c r="AH8" s="573"/>
      <c r="AI8" s="575"/>
      <c r="AJ8" s="577"/>
    </row>
    <row r="9" spans="2:36" ht="55.5" customHeight="1" thickBot="1">
      <c r="B9" s="289" t="s">
        <v>844</v>
      </c>
      <c r="C9" s="580" t="s">
        <v>1804</v>
      </c>
      <c r="D9" s="581"/>
      <c r="E9" s="581"/>
      <c r="F9" s="581"/>
      <c r="G9" s="581"/>
      <c r="H9" s="581"/>
      <c r="I9" s="290" t="s">
        <v>156</v>
      </c>
      <c r="J9" s="325">
        <v>0</v>
      </c>
      <c r="K9" s="316">
        <v>2</v>
      </c>
      <c r="L9" s="316">
        <v>1</v>
      </c>
      <c r="M9" s="318"/>
      <c r="N9" s="324"/>
      <c r="O9" s="343"/>
      <c r="P9" s="344"/>
      <c r="Q9" s="344"/>
      <c r="R9" s="344"/>
      <c r="S9" s="344"/>
      <c r="T9" s="344"/>
      <c r="U9" s="344"/>
      <c r="V9" s="344"/>
      <c r="W9" s="344"/>
      <c r="X9" s="344"/>
      <c r="Y9" s="344"/>
      <c r="Z9" s="344"/>
      <c r="AA9" s="344"/>
      <c r="AB9" s="344"/>
      <c r="AC9" s="344"/>
      <c r="AD9" s="344"/>
      <c r="AE9" s="344"/>
      <c r="AF9" s="345"/>
      <c r="AG9" s="297"/>
      <c r="AH9" s="298"/>
      <c r="AI9" s="298"/>
      <c r="AJ9" s="299"/>
    </row>
    <row r="10" spans="2:37" ht="56.25" customHeight="1" thickBot="1">
      <c r="B10" s="258" t="s">
        <v>13</v>
      </c>
      <c r="C10" s="112" t="s">
        <v>41</v>
      </c>
      <c r="D10" s="112" t="s">
        <v>14</v>
      </c>
      <c r="E10" s="112" t="s">
        <v>40</v>
      </c>
      <c r="F10" s="112" t="s">
        <v>38</v>
      </c>
      <c r="G10" s="112" t="s">
        <v>39</v>
      </c>
      <c r="H10" s="259" t="s">
        <v>916</v>
      </c>
      <c r="I10" s="260" t="s">
        <v>42</v>
      </c>
      <c r="J10" s="112">
        <f>J11</f>
        <v>0</v>
      </c>
      <c r="K10" s="352">
        <f>K11</f>
        <v>4</v>
      </c>
      <c r="L10" s="352">
        <f>L11</f>
        <v>1</v>
      </c>
      <c r="M10" s="261"/>
      <c r="N10" s="262"/>
      <c r="O10" s="346"/>
      <c r="P10" s="347"/>
      <c r="Q10" s="257"/>
      <c r="R10" s="347"/>
      <c r="S10" s="257"/>
      <c r="T10" s="347"/>
      <c r="U10" s="257"/>
      <c r="V10" s="347"/>
      <c r="W10" s="257"/>
      <c r="X10" s="347"/>
      <c r="Y10" s="257"/>
      <c r="Z10" s="347"/>
      <c r="AA10" s="257"/>
      <c r="AB10" s="347"/>
      <c r="AC10" s="257"/>
      <c r="AD10" s="347"/>
      <c r="AE10" s="340"/>
      <c r="AF10" s="347"/>
      <c r="AG10" s="287"/>
      <c r="AH10" s="301"/>
      <c r="AI10" s="301"/>
      <c r="AJ10" s="302"/>
      <c r="AK10" s="541"/>
    </row>
    <row r="11" spans="2:37" ht="35.25" customHeight="1">
      <c r="B11" s="585" t="s">
        <v>1333</v>
      </c>
      <c r="C11" s="588"/>
      <c r="D11" s="148" t="s">
        <v>917</v>
      </c>
      <c r="E11" s="148" t="s">
        <v>849</v>
      </c>
      <c r="F11" s="361"/>
      <c r="G11" s="148"/>
      <c r="H11" s="701" t="s">
        <v>157</v>
      </c>
      <c r="I11" s="702" t="s">
        <v>158</v>
      </c>
      <c r="J11" s="636">
        <v>0</v>
      </c>
      <c r="K11" s="705">
        <v>4</v>
      </c>
      <c r="L11" s="705">
        <v>1</v>
      </c>
      <c r="M11" s="705"/>
      <c r="N11" s="709"/>
      <c r="O11" s="706"/>
      <c r="P11" s="706"/>
      <c r="Q11" s="706"/>
      <c r="R11" s="706"/>
      <c r="S11" s="706"/>
      <c r="T11" s="706"/>
      <c r="U11" s="706"/>
      <c r="V11" s="706"/>
      <c r="W11" s="706"/>
      <c r="X11" s="706"/>
      <c r="Y11" s="706"/>
      <c r="Z11" s="706"/>
      <c r="AA11" s="706"/>
      <c r="AB11" s="706"/>
      <c r="AC11" s="706"/>
      <c r="AD11" s="706"/>
      <c r="AE11" s="666"/>
      <c r="AF11" s="666"/>
      <c r="AG11" s="712"/>
      <c r="AH11" s="683"/>
      <c r="AI11" s="683"/>
      <c r="AJ11" s="671"/>
      <c r="AK11" s="541"/>
    </row>
    <row r="12" spans="2:37" ht="35.25" customHeight="1">
      <c r="B12" s="586"/>
      <c r="C12" s="589"/>
      <c r="D12" s="308" t="s">
        <v>918</v>
      </c>
      <c r="E12" s="308" t="s">
        <v>849</v>
      </c>
      <c r="F12" s="363"/>
      <c r="G12" s="271"/>
      <c r="H12" s="592"/>
      <c r="I12" s="703"/>
      <c r="J12" s="594"/>
      <c r="K12" s="744"/>
      <c r="L12" s="769"/>
      <c r="M12" s="744"/>
      <c r="N12" s="746"/>
      <c r="O12" s="707"/>
      <c r="P12" s="707"/>
      <c r="Q12" s="707"/>
      <c r="R12" s="707"/>
      <c r="S12" s="707"/>
      <c r="T12" s="707"/>
      <c r="U12" s="707"/>
      <c r="V12" s="707"/>
      <c r="W12" s="707"/>
      <c r="X12" s="707"/>
      <c r="Y12" s="707"/>
      <c r="Z12" s="707"/>
      <c r="AA12" s="707"/>
      <c r="AB12" s="707"/>
      <c r="AC12" s="707"/>
      <c r="AD12" s="707"/>
      <c r="AE12" s="740"/>
      <c r="AF12" s="740"/>
      <c r="AG12" s="713"/>
      <c r="AH12" s="683"/>
      <c r="AI12" s="683"/>
      <c r="AJ12" s="671"/>
      <c r="AK12" s="541"/>
    </row>
    <row r="13" spans="2:36" ht="35.25" customHeight="1" thickBot="1">
      <c r="B13" s="587"/>
      <c r="C13" s="590"/>
      <c r="D13" s="350" t="s">
        <v>919</v>
      </c>
      <c r="E13" s="350" t="s">
        <v>849</v>
      </c>
      <c r="F13" s="357"/>
      <c r="G13" s="272"/>
      <c r="H13" s="593"/>
      <c r="I13" s="704"/>
      <c r="J13" s="595"/>
      <c r="K13" s="745"/>
      <c r="L13" s="770"/>
      <c r="M13" s="745"/>
      <c r="N13" s="747"/>
      <c r="O13" s="708"/>
      <c r="P13" s="708"/>
      <c r="Q13" s="708"/>
      <c r="R13" s="708"/>
      <c r="S13" s="708"/>
      <c r="T13" s="708"/>
      <c r="U13" s="708"/>
      <c r="V13" s="708"/>
      <c r="W13" s="708"/>
      <c r="X13" s="708"/>
      <c r="Y13" s="708"/>
      <c r="Z13" s="708"/>
      <c r="AA13" s="708"/>
      <c r="AB13" s="708"/>
      <c r="AC13" s="708"/>
      <c r="AD13" s="708"/>
      <c r="AE13" s="741"/>
      <c r="AF13" s="741"/>
      <c r="AG13" s="714"/>
      <c r="AH13" s="684"/>
      <c r="AI13" s="684"/>
      <c r="AJ13" s="672"/>
    </row>
    <row r="14" spans="2:37" ht="57.75" customHeight="1" thickBot="1">
      <c r="B14" s="258" t="s">
        <v>13</v>
      </c>
      <c r="C14" s="112" t="s">
        <v>41</v>
      </c>
      <c r="D14" s="112" t="s">
        <v>14</v>
      </c>
      <c r="E14" s="112" t="s">
        <v>40</v>
      </c>
      <c r="F14" s="112" t="s">
        <v>38</v>
      </c>
      <c r="G14" s="112" t="s">
        <v>39</v>
      </c>
      <c r="H14" s="259" t="s">
        <v>920</v>
      </c>
      <c r="I14" s="260" t="s">
        <v>42</v>
      </c>
      <c r="J14" s="112">
        <f>J15</f>
        <v>0</v>
      </c>
      <c r="K14" s="352">
        <f>K15</f>
        <v>4</v>
      </c>
      <c r="L14" s="352">
        <f>L15</f>
        <v>1</v>
      </c>
      <c r="M14" s="261"/>
      <c r="N14" s="262"/>
      <c r="O14" s="346"/>
      <c r="P14" s="347"/>
      <c r="Q14" s="257"/>
      <c r="R14" s="347"/>
      <c r="S14" s="257"/>
      <c r="T14" s="347"/>
      <c r="U14" s="257"/>
      <c r="V14" s="347"/>
      <c r="W14" s="257"/>
      <c r="X14" s="347"/>
      <c r="Y14" s="257"/>
      <c r="Z14" s="347"/>
      <c r="AA14" s="257"/>
      <c r="AB14" s="347"/>
      <c r="AC14" s="257"/>
      <c r="AD14" s="347"/>
      <c r="AE14" s="340"/>
      <c r="AF14" s="347"/>
      <c r="AG14" s="287"/>
      <c r="AH14" s="301"/>
      <c r="AI14" s="301"/>
      <c r="AJ14" s="302"/>
      <c r="AK14" s="541"/>
    </row>
    <row r="15" spans="2:37" ht="53.25" customHeight="1">
      <c r="B15" s="585" t="s">
        <v>1333</v>
      </c>
      <c r="C15" s="147"/>
      <c r="D15" s="148" t="s">
        <v>921</v>
      </c>
      <c r="E15" s="148" t="s">
        <v>849</v>
      </c>
      <c r="F15" s="361"/>
      <c r="G15" s="148"/>
      <c r="H15" s="701" t="s">
        <v>159</v>
      </c>
      <c r="I15" s="702" t="s">
        <v>158</v>
      </c>
      <c r="J15" s="636">
        <v>0</v>
      </c>
      <c r="K15" s="705">
        <v>4</v>
      </c>
      <c r="L15" s="705">
        <v>1</v>
      </c>
      <c r="M15" s="705"/>
      <c r="N15" s="709"/>
      <c r="O15" s="706"/>
      <c r="P15" s="706"/>
      <c r="Q15" s="706"/>
      <c r="R15" s="706"/>
      <c r="S15" s="706"/>
      <c r="T15" s="706"/>
      <c r="U15" s="706"/>
      <c r="V15" s="706"/>
      <c r="W15" s="706"/>
      <c r="X15" s="706"/>
      <c r="Y15" s="706"/>
      <c r="Z15" s="706"/>
      <c r="AA15" s="706"/>
      <c r="AB15" s="706"/>
      <c r="AC15" s="706"/>
      <c r="AD15" s="706"/>
      <c r="AE15" s="666"/>
      <c r="AF15" s="666"/>
      <c r="AG15" s="712"/>
      <c r="AH15" s="683"/>
      <c r="AI15" s="683"/>
      <c r="AJ15" s="671"/>
      <c r="AK15" s="541"/>
    </row>
    <row r="16" spans="2:37" ht="40.5" customHeight="1">
      <c r="B16" s="586"/>
      <c r="C16" s="326"/>
      <c r="D16" s="662" t="s">
        <v>922</v>
      </c>
      <c r="E16" s="662" t="s">
        <v>849</v>
      </c>
      <c r="F16" s="695"/>
      <c r="G16" s="662"/>
      <c r="H16" s="592"/>
      <c r="I16" s="703"/>
      <c r="J16" s="594"/>
      <c r="K16" s="744"/>
      <c r="L16" s="769"/>
      <c r="M16" s="744"/>
      <c r="N16" s="746"/>
      <c r="O16" s="707"/>
      <c r="P16" s="707"/>
      <c r="Q16" s="707"/>
      <c r="R16" s="707"/>
      <c r="S16" s="707"/>
      <c r="T16" s="707"/>
      <c r="U16" s="707"/>
      <c r="V16" s="707"/>
      <c r="W16" s="707"/>
      <c r="X16" s="707"/>
      <c r="Y16" s="707"/>
      <c r="Z16" s="707"/>
      <c r="AA16" s="707"/>
      <c r="AB16" s="707"/>
      <c r="AC16" s="707"/>
      <c r="AD16" s="707"/>
      <c r="AE16" s="740"/>
      <c r="AF16" s="740"/>
      <c r="AG16" s="713"/>
      <c r="AH16" s="683"/>
      <c r="AI16" s="683"/>
      <c r="AJ16" s="671"/>
      <c r="AK16" s="541"/>
    </row>
    <row r="17" spans="2:36" ht="40.5" customHeight="1" thickBot="1">
      <c r="B17" s="587"/>
      <c r="C17" s="327"/>
      <c r="D17" s="663"/>
      <c r="E17" s="663"/>
      <c r="F17" s="697"/>
      <c r="G17" s="663"/>
      <c r="H17" s="593"/>
      <c r="I17" s="704"/>
      <c r="J17" s="595"/>
      <c r="K17" s="745"/>
      <c r="L17" s="770"/>
      <c r="M17" s="745"/>
      <c r="N17" s="747"/>
      <c r="O17" s="708"/>
      <c r="P17" s="708"/>
      <c r="Q17" s="708"/>
      <c r="R17" s="708"/>
      <c r="S17" s="708"/>
      <c r="T17" s="708"/>
      <c r="U17" s="708"/>
      <c r="V17" s="708"/>
      <c r="W17" s="708"/>
      <c r="X17" s="708"/>
      <c r="Y17" s="708"/>
      <c r="Z17" s="708"/>
      <c r="AA17" s="708"/>
      <c r="AB17" s="708"/>
      <c r="AC17" s="708"/>
      <c r="AD17" s="708"/>
      <c r="AE17" s="741"/>
      <c r="AF17" s="741"/>
      <c r="AG17" s="714"/>
      <c r="AH17" s="684"/>
      <c r="AI17" s="684"/>
      <c r="AJ17" s="672"/>
    </row>
    <row r="19" spans="4:5" ht="12">
      <c r="D19" s="312"/>
      <c r="E19" s="312"/>
    </row>
    <row r="20" spans="4:5" ht="12">
      <c r="D20" s="312"/>
      <c r="E20" s="312"/>
    </row>
    <row r="21" spans="9:10" ht="12">
      <c r="I21" s="542"/>
      <c r="J21" s="542"/>
    </row>
    <row r="22" spans="9:10" ht="12">
      <c r="I22" s="542"/>
      <c r="J22" s="542"/>
    </row>
    <row r="28" spans="9:10" ht="12">
      <c r="I28" s="543"/>
      <c r="J28" s="543"/>
    </row>
  </sheetData>
  <sheetProtection/>
  <mergeCells count="99">
    <mergeCell ref="AI15:AI17"/>
    <mergeCell ref="AJ15:AJ17"/>
    <mergeCell ref="AD15:AD17"/>
    <mergeCell ref="D16:D17"/>
    <mergeCell ref="E16:E17"/>
    <mergeCell ref="F16:F17"/>
    <mergeCell ref="G16:G17"/>
    <mergeCell ref="AB15:AB17"/>
    <mergeCell ref="N15:N17"/>
    <mergeCell ref="O15:O17"/>
    <mergeCell ref="V15:V17"/>
    <mergeCell ref="W15:W17"/>
    <mergeCell ref="AH11:AH13"/>
    <mergeCell ref="AE11:AE13"/>
    <mergeCell ref="AF11:AF13"/>
    <mergeCell ref="AG11:AG13"/>
    <mergeCell ref="U15:U17"/>
    <mergeCell ref="X15:X17"/>
    <mergeCell ref="Y15:Y17"/>
    <mergeCell ref="Z15:Z17"/>
    <mergeCell ref="AA15:AA17"/>
    <mergeCell ref="P15:P17"/>
    <mergeCell ref="Q15:Q17"/>
    <mergeCell ref="R15:R17"/>
    <mergeCell ref="S15:S17"/>
    <mergeCell ref="T15:T17"/>
    <mergeCell ref="AE15:AE17"/>
    <mergeCell ref="AF15:AF17"/>
    <mergeCell ref="AG15:AG17"/>
    <mergeCell ref="AA11:AA13"/>
    <mergeCell ref="AB11:AB13"/>
    <mergeCell ref="AJ11:AJ13"/>
    <mergeCell ref="AI11:AI13"/>
    <mergeCell ref="AD11:AD13"/>
    <mergeCell ref="AC15:AC17"/>
    <mergeCell ref="AH15:AH17"/>
    <mergeCell ref="B15:B17"/>
    <mergeCell ref="H15:H17"/>
    <mergeCell ref="I15:I17"/>
    <mergeCell ref="J15:J17"/>
    <mergeCell ref="K15:K17"/>
    <mergeCell ref="L15:L17"/>
    <mergeCell ref="M15:M17"/>
    <mergeCell ref="AC11:AC13"/>
    <mergeCell ref="R11:R13"/>
    <mergeCell ref="M7:M8"/>
    <mergeCell ref="N7:N8"/>
    <mergeCell ref="O7:P7"/>
    <mergeCell ref="Q7:R7"/>
    <mergeCell ref="S11:S13"/>
    <mergeCell ref="T11:T13"/>
    <mergeCell ref="P11:P13"/>
    <mergeCell ref="AH7:AH8"/>
    <mergeCell ref="U7:V7"/>
    <mergeCell ref="Y11:Y13"/>
    <mergeCell ref="Z11:Z13"/>
    <mergeCell ref="AG7:AG8"/>
    <mergeCell ref="U11:U13"/>
    <mergeCell ref="V11:V13"/>
    <mergeCell ref="W11:W13"/>
    <mergeCell ref="X11:X13"/>
    <mergeCell ref="AI7:AI8"/>
    <mergeCell ref="AJ7:AJ8"/>
    <mergeCell ref="C9:H9"/>
    <mergeCell ref="K11:K13"/>
    <mergeCell ref="W7:X7"/>
    <mergeCell ref="Y7:Z7"/>
    <mergeCell ref="AA7:AB7"/>
    <mergeCell ref="AC7:AD7"/>
    <mergeCell ref="AE7:AF7"/>
    <mergeCell ref="S7:T7"/>
    <mergeCell ref="B11:B13"/>
    <mergeCell ref="C11:C13"/>
    <mergeCell ref="H11:H13"/>
    <mergeCell ref="I11:I13"/>
    <mergeCell ref="J11:J13"/>
    <mergeCell ref="Q11:Q13"/>
    <mergeCell ref="L11:L13"/>
    <mergeCell ref="M11:M13"/>
    <mergeCell ref="N11:N13"/>
    <mergeCell ref="O11:O13"/>
    <mergeCell ref="B7:B8"/>
    <mergeCell ref="C7:H8"/>
    <mergeCell ref="I7:I8"/>
    <mergeCell ref="J7:J8"/>
    <mergeCell ref="K7:K8"/>
    <mergeCell ref="L7:L8"/>
    <mergeCell ref="B5:AJ5"/>
    <mergeCell ref="B6:E6"/>
    <mergeCell ref="F6:N6"/>
    <mergeCell ref="O6:Z6"/>
    <mergeCell ref="AA6:AF6"/>
    <mergeCell ref="AG6:AJ6"/>
    <mergeCell ref="B2:AJ2"/>
    <mergeCell ref="B3:AJ3"/>
    <mergeCell ref="B4:H4"/>
    <mergeCell ref="I4:N4"/>
    <mergeCell ref="O4:T4"/>
    <mergeCell ref="U4:AJ4"/>
  </mergeCell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Informe Estatuto Anticorrupcion</dc:title>
  <dc:subject>PLan de Accion</dc:subject>
  <dc:creator>Alcará</dc:creator>
  <cp:keywords/>
  <dc:description/>
  <cp:lastModifiedBy>nohosala</cp:lastModifiedBy>
  <dcterms:created xsi:type="dcterms:W3CDTF">2012-06-04T03:15:36Z</dcterms:created>
  <dcterms:modified xsi:type="dcterms:W3CDTF">2013-04-10T23:27:59Z</dcterms:modified>
  <cp:category/>
  <cp:version/>
  <cp:contentType/>
  <cp:contentStatus/>
</cp:coreProperties>
</file>